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fd6990d161db7934/Documents/Files To Transfer/Data Analyst/Excel/"/>
    </mc:Choice>
  </mc:AlternateContent>
  <bookViews>
    <workbookView xWindow="-120" yWindow="-120" windowWidth="20640" windowHeight="11760" tabRatio="688"/>
  </bookViews>
  <sheets>
    <sheet name="Dashboard" sheetId="2" r:id="rId1"/>
    <sheet name="Calculations" sheetId="7" r:id="rId2"/>
    <sheet name="Data" sheetId="1" state="hidden" r:id="rId3"/>
  </sheets>
  <definedNames>
    <definedName name="_xlnm._FilterDatabase" localSheetId="2" hidden="1">Data!$C$4:$L$3894</definedName>
    <definedName name="_xlchart.v1.0" hidden="1">Data!$I$1:$I$3</definedName>
    <definedName name="_xlchart.v1.1" hidden="1">Data!$I$4:$I$3894</definedName>
    <definedName name="_xlcn.LinkedTable_staff1" hidden="1">staff[]</definedName>
    <definedName name="dashboard">Dashboard!$B$1:$W$36</definedName>
    <definedName name="ExternalData_1" localSheetId="1" hidden="1">Calculations!#REF!</definedName>
    <definedName name="sel.dept">Calculations!$A$4</definedName>
    <definedName name="Slicer_Department">#N/A</definedName>
  </definedNames>
  <calcPr calcId="162913"/>
  <pivotCaches>
    <pivotCache cacheId="1" r:id="rId4"/>
    <pivotCache cacheId="2" r:id="rId5"/>
    <pivotCache cacheId="133" r:id="rId6"/>
    <pivotCache cacheId="256"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259" r:id="rId10"/>
        <pivotCache cacheId="262" r:id="rId11"/>
        <pivotCache cacheId="265" r:id="rId12"/>
        <pivotCache cacheId="268"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aries   Tenure_07846d4c-4510-4655-ad29-3c0cf67f3842" name="Salaries   Tenure" connection="Query - Salaries &amp; Tenure"/>
          <x15:modelTable id="Bridge_Table_5e439eb2-dd1b-4aee-ba10-ad0ad8920b54" name="Bridge_Table" connection="Query - Bridge_Table"/>
          <x15:modelTable id="staff" name="staff" connection="LinkedTable_staff"/>
        </x15:modelTables>
        <x15:modelRelationships>
          <x15:modelRelationship fromTable="staff" fromColumn="Department" toTable="Bridge_Table" toColumn="Bridge Table"/>
          <x15:modelRelationship fromTable="Salaries   Tenure" fromColumn="Department" toTable="Bridge_Table" toColumn="Bridge Tabl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8" i="7" l="1"/>
  <c r="J47" i="7"/>
  <c r="D26" i="7" l="1"/>
  <c r="I40" i="7" l="1"/>
  <c r="I41" i="7"/>
  <c r="I42" i="7"/>
  <c r="I43" i="7"/>
  <c r="I44" i="7"/>
  <c r="I45" i="7"/>
  <c r="I39" i="7"/>
  <c r="J45" i="7" l="1"/>
  <c r="K45" i="7"/>
  <c r="M45" i="7"/>
  <c r="N45" i="7"/>
  <c r="O45" i="7"/>
  <c r="J43" i="7"/>
  <c r="M43" i="7"/>
  <c r="N43" i="7"/>
  <c r="O43" i="7"/>
  <c r="M44" i="7"/>
  <c r="N44" i="7"/>
  <c r="O44" i="7"/>
  <c r="J40" i="7"/>
  <c r="M40" i="7" s="1"/>
  <c r="J41" i="7"/>
  <c r="M41" i="7" s="1"/>
  <c r="J42" i="7"/>
  <c r="M42" i="7" s="1"/>
  <c r="J44" i="7"/>
  <c r="K44" i="7"/>
  <c r="L44" i="7"/>
  <c r="L39" i="7"/>
  <c r="O39" i="7" s="1"/>
  <c r="K39" i="7"/>
  <c r="N39" i="7" s="1"/>
  <c r="K41" i="7"/>
  <c r="N41" i="7" s="1"/>
  <c r="L41" i="7"/>
  <c r="O41" i="7" s="1"/>
  <c r="L45" i="7"/>
  <c r="K43" i="7"/>
  <c r="L43" i="7"/>
  <c r="K42" i="7"/>
  <c r="N42" i="7" s="1"/>
  <c r="L42" i="7"/>
  <c r="O42" i="7" s="1"/>
  <c r="K40" i="7"/>
  <c r="N40" i="7" s="1"/>
  <c r="L40" i="7"/>
  <c r="O40" i="7" s="1"/>
  <c r="J39" i="7"/>
  <c r="M39" i="7" s="1"/>
  <c r="J17" i="7" l="1"/>
  <c r="J18" i="7"/>
  <c r="J19" i="7"/>
  <c r="J20" i="7"/>
  <c r="J21" i="7"/>
  <c r="J22" i="7"/>
  <c r="J23" i="7"/>
  <c r="I18" i="7"/>
  <c r="L18" i="7" s="1"/>
  <c r="I19" i="7"/>
  <c r="I20" i="7"/>
  <c r="I21" i="7"/>
  <c r="I22" i="7"/>
  <c r="I23" i="7"/>
  <c r="I17" i="7"/>
  <c r="L19" i="7" l="1"/>
  <c r="E16" i="7"/>
  <c r="L17" i="7"/>
  <c r="K17" i="7"/>
  <c r="K23" i="7"/>
  <c r="L23" i="7"/>
  <c r="K22" i="7"/>
  <c r="L22" i="7"/>
  <c r="K21" i="7"/>
  <c r="L21" i="7"/>
  <c r="K20" i="7"/>
  <c r="L20" i="7"/>
  <c r="K18" i="7"/>
  <c r="K19" i="7"/>
  <c r="M5" i="1" l="1"/>
  <c r="N5" i="1" s="1"/>
  <c r="J5" i="7"/>
  <c r="J8" i="7"/>
  <c r="J9" i="7" l="1"/>
  <c r="J6" i="7"/>
  <c r="O3894" i="1"/>
  <c r="P3894" i="1" s="1"/>
  <c r="M3894" i="1"/>
  <c r="N3894" i="1" s="1"/>
  <c r="O3893" i="1"/>
  <c r="P3893" i="1" s="1"/>
  <c r="M3893" i="1"/>
  <c r="N3893" i="1" s="1"/>
  <c r="O3892" i="1"/>
  <c r="P3892" i="1" s="1"/>
  <c r="M3892" i="1"/>
  <c r="N3892" i="1" s="1"/>
  <c r="O3891" i="1"/>
  <c r="P3891" i="1" s="1"/>
  <c r="M3891" i="1"/>
  <c r="N3891" i="1" s="1"/>
  <c r="O3890" i="1"/>
  <c r="P3890" i="1" s="1"/>
  <c r="M3890" i="1"/>
  <c r="N3890" i="1" s="1"/>
  <c r="O3889" i="1"/>
  <c r="P3889" i="1" s="1"/>
  <c r="M3889" i="1"/>
  <c r="N3889" i="1" s="1"/>
  <c r="O3888" i="1"/>
  <c r="P3888" i="1" s="1"/>
  <c r="M3888" i="1"/>
  <c r="N3888" i="1" s="1"/>
  <c r="O3887" i="1"/>
  <c r="P3887" i="1" s="1"/>
  <c r="M3887" i="1"/>
  <c r="N3887" i="1" s="1"/>
  <c r="O3886" i="1"/>
  <c r="P3886" i="1" s="1"/>
  <c r="M3886" i="1"/>
  <c r="N3886" i="1" s="1"/>
  <c r="O3885" i="1"/>
  <c r="P3885" i="1" s="1"/>
  <c r="M3885" i="1"/>
  <c r="N3885" i="1" s="1"/>
  <c r="O3884" i="1"/>
  <c r="P3884" i="1" s="1"/>
  <c r="M3884" i="1"/>
  <c r="N3884" i="1" s="1"/>
  <c r="O3883" i="1"/>
  <c r="P3883" i="1" s="1"/>
  <c r="M3883" i="1"/>
  <c r="N3883" i="1" s="1"/>
  <c r="O3882" i="1"/>
  <c r="P3882" i="1" s="1"/>
  <c r="M3882" i="1"/>
  <c r="N3882" i="1" s="1"/>
  <c r="O3881" i="1"/>
  <c r="P3881" i="1" s="1"/>
  <c r="M3881" i="1"/>
  <c r="N3881" i="1" s="1"/>
  <c r="O3880" i="1"/>
  <c r="P3880" i="1" s="1"/>
  <c r="M3880" i="1"/>
  <c r="N3880" i="1" s="1"/>
  <c r="O3879" i="1"/>
  <c r="P3879" i="1" s="1"/>
  <c r="M3879" i="1"/>
  <c r="N3879" i="1" s="1"/>
  <c r="O3878" i="1"/>
  <c r="P3878" i="1" s="1"/>
  <c r="M3878" i="1"/>
  <c r="N3878" i="1" s="1"/>
  <c r="O3877" i="1"/>
  <c r="P3877" i="1" s="1"/>
  <c r="M3877" i="1"/>
  <c r="N3877" i="1" s="1"/>
  <c r="O3876" i="1"/>
  <c r="P3876" i="1" s="1"/>
  <c r="M3876" i="1"/>
  <c r="N3876" i="1" s="1"/>
  <c r="O3875" i="1"/>
  <c r="P3875" i="1" s="1"/>
  <c r="M3875" i="1"/>
  <c r="N3875" i="1" s="1"/>
  <c r="O3874" i="1"/>
  <c r="P3874" i="1" s="1"/>
  <c r="M3874" i="1"/>
  <c r="N3874" i="1" s="1"/>
  <c r="O3873" i="1"/>
  <c r="P3873" i="1" s="1"/>
  <c r="M3873" i="1"/>
  <c r="N3873" i="1" s="1"/>
  <c r="O3872" i="1"/>
  <c r="P3872" i="1" s="1"/>
  <c r="M3872" i="1"/>
  <c r="N3872" i="1" s="1"/>
  <c r="O3871" i="1"/>
  <c r="P3871" i="1" s="1"/>
  <c r="M3871" i="1"/>
  <c r="N3871" i="1" s="1"/>
  <c r="O3870" i="1"/>
  <c r="P3870" i="1" s="1"/>
  <c r="M3870" i="1"/>
  <c r="N3870" i="1" s="1"/>
  <c r="O3869" i="1"/>
  <c r="P3869" i="1" s="1"/>
  <c r="M3869" i="1"/>
  <c r="N3869" i="1" s="1"/>
  <c r="O3868" i="1"/>
  <c r="P3868" i="1" s="1"/>
  <c r="M3868" i="1"/>
  <c r="N3868" i="1" s="1"/>
  <c r="O3867" i="1"/>
  <c r="P3867" i="1" s="1"/>
  <c r="M3867" i="1"/>
  <c r="N3867" i="1" s="1"/>
  <c r="O3866" i="1"/>
  <c r="P3866" i="1" s="1"/>
  <c r="M3866" i="1"/>
  <c r="N3866" i="1" s="1"/>
  <c r="O3865" i="1"/>
  <c r="P3865" i="1" s="1"/>
  <c r="M3865" i="1"/>
  <c r="N3865" i="1" s="1"/>
  <c r="O3864" i="1"/>
  <c r="P3864" i="1" s="1"/>
  <c r="M3864" i="1"/>
  <c r="N3864" i="1" s="1"/>
  <c r="O3863" i="1"/>
  <c r="P3863" i="1" s="1"/>
  <c r="M3863" i="1"/>
  <c r="N3863" i="1" s="1"/>
  <c r="O3862" i="1"/>
  <c r="P3862" i="1" s="1"/>
  <c r="M3862" i="1"/>
  <c r="N3862" i="1" s="1"/>
  <c r="O3861" i="1"/>
  <c r="P3861" i="1" s="1"/>
  <c r="M3861" i="1"/>
  <c r="N3861" i="1" s="1"/>
  <c r="O3860" i="1"/>
  <c r="P3860" i="1" s="1"/>
  <c r="M3860" i="1"/>
  <c r="N3860" i="1" s="1"/>
  <c r="O3859" i="1"/>
  <c r="P3859" i="1" s="1"/>
  <c r="M3859" i="1"/>
  <c r="N3859" i="1" s="1"/>
  <c r="O3858" i="1"/>
  <c r="P3858" i="1" s="1"/>
  <c r="M3858" i="1"/>
  <c r="N3858" i="1" s="1"/>
  <c r="O3857" i="1"/>
  <c r="P3857" i="1" s="1"/>
  <c r="M3857" i="1"/>
  <c r="N3857" i="1" s="1"/>
  <c r="O3856" i="1"/>
  <c r="P3856" i="1" s="1"/>
  <c r="M3856" i="1"/>
  <c r="N3856" i="1" s="1"/>
  <c r="O3855" i="1"/>
  <c r="P3855" i="1" s="1"/>
  <c r="M3855" i="1"/>
  <c r="N3855" i="1" s="1"/>
  <c r="O3854" i="1"/>
  <c r="P3854" i="1" s="1"/>
  <c r="M3854" i="1"/>
  <c r="N3854" i="1" s="1"/>
  <c r="O3853" i="1"/>
  <c r="P3853" i="1" s="1"/>
  <c r="M3853" i="1"/>
  <c r="N3853" i="1" s="1"/>
  <c r="O3852" i="1"/>
  <c r="P3852" i="1" s="1"/>
  <c r="M3852" i="1"/>
  <c r="N3852" i="1" s="1"/>
  <c r="O3851" i="1"/>
  <c r="P3851" i="1" s="1"/>
  <c r="M3851" i="1"/>
  <c r="N3851" i="1" s="1"/>
  <c r="O3850" i="1"/>
  <c r="P3850" i="1" s="1"/>
  <c r="M3850" i="1"/>
  <c r="N3850" i="1" s="1"/>
  <c r="O3849" i="1"/>
  <c r="P3849" i="1" s="1"/>
  <c r="M3849" i="1"/>
  <c r="N3849" i="1" s="1"/>
  <c r="O3848" i="1"/>
  <c r="P3848" i="1" s="1"/>
  <c r="M3848" i="1"/>
  <c r="N3848" i="1" s="1"/>
  <c r="O3847" i="1"/>
  <c r="P3847" i="1" s="1"/>
  <c r="M3847" i="1"/>
  <c r="N3847" i="1" s="1"/>
  <c r="O3846" i="1"/>
  <c r="P3846" i="1" s="1"/>
  <c r="M3846" i="1"/>
  <c r="N3846" i="1" s="1"/>
  <c r="O3845" i="1"/>
  <c r="P3845" i="1" s="1"/>
  <c r="M3845" i="1"/>
  <c r="N3845" i="1" s="1"/>
  <c r="O3844" i="1"/>
  <c r="P3844" i="1" s="1"/>
  <c r="M3844" i="1"/>
  <c r="N3844" i="1" s="1"/>
  <c r="O3843" i="1"/>
  <c r="P3843" i="1" s="1"/>
  <c r="M3843" i="1"/>
  <c r="N3843" i="1" s="1"/>
  <c r="O3842" i="1"/>
  <c r="P3842" i="1" s="1"/>
  <c r="M3842" i="1"/>
  <c r="N3842" i="1" s="1"/>
  <c r="O3841" i="1"/>
  <c r="P3841" i="1" s="1"/>
  <c r="M3841" i="1"/>
  <c r="N3841" i="1" s="1"/>
  <c r="O3840" i="1"/>
  <c r="P3840" i="1" s="1"/>
  <c r="M3840" i="1"/>
  <c r="N3840" i="1" s="1"/>
  <c r="O3839" i="1"/>
  <c r="P3839" i="1" s="1"/>
  <c r="M3839" i="1"/>
  <c r="N3839" i="1" s="1"/>
  <c r="O3838" i="1"/>
  <c r="P3838" i="1" s="1"/>
  <c r="M3838" i="1"/>
  <c r="N3838" i="1" s="1"/>
  <c r="O3837" i="1"/>
  <c r="P3837" i="1" s="1"/>
  <c r="M3837" i="1"/>
  <c r="N3837" i="1" s="1"/>
  <c r="O3836" i="1"/>
  <c r="P3836" i="1" s="1"/>
  <c r="M3836" i="1"/>
  <c r="N3836" i="1" s="1"/>
  <c r="O3835" i="1"/>
  <c r="P3835" i="1" s="1"/>
  <c r="M3835" i="1"/>
  <c r="N3835" i="1" s="1"/>
  <c r="O3834" i="1"/>
  <c r="P3834" i="1" s="1"/>
  <c r="M3834" i="1"/>
  <c r="N3834" i="1" s="1"/>
  <c r="O3833" i="1"/>
  <c r="P3833" i="1" s="1"/>
  <c r="M3833" i="1"/>
  <c r="N3833" i="1" s="1"/>
  <c r="O3832" i="1"/>
  <c r="P3832" i="1" s="1"/>
  <c r="M3832" i="1"/>
  <c r="N3832" i="1" s="1"/>
  <c r="O3831" i="1"/>
  <c r="P3831" i="1" s="1"/>
  <c r="M3831" i="1"/>
  <c r="N3831" i="1" s="1"/>
  <c r="O3830" i="1"/>
  <c r="P3830" i="1" s="1"/>
  <c r="M3830" i="1"/>
  <c r="N3830" i="1" s="1"/>
  <c r="O3829" i="1"/>
  <c r="P3829" i="1" s="1"/>
  <c r="M3829" i="1"/>
  <c r="N3829" i="1" s="1"/>
  <c r="O3828" i="1"/>
  <c r="P3828" i="1" s="1"/>
  <c r="M3828" i="1"/>
  <c r="N3828" i="1" s="1"/>
  <c r="O3827" i="1"/>
  <c r="P3827" i="1" s="1"/>
  <c r="M3827" i="1"/>
  <c r="N3827" i="1" s="1"/>
  <c r="O3826" i="1"/>
  <c r="P3826" i="1" s="1"/>
  <c r="M3826" i="1"/>
  <c r="N3826" i="1" s="1"/>
  <c r="O3825" i="1"/>
  <c r="P3825" i="1" s="1"/>
  <c r="M3825" i="1"/>
  <c r="N3825" i="1" s="1"/>
  <c r="O3824" i="1"/>
  <c r="P3824" i="1" s="1"/>
  <c r="M3824" i="1"/>
  <c r="N3824" i="1" s="1"/>
  <c r="O3823" i="1"/>
  <c r="P3823" i="1" s="1"/>
  <c r="M3823" i="1"/>
  <c r="N3823" i="1" s="1"/>
  <c r="O3822" i="1"/>
  <c r="P3822" i="1" s="1"/>
  <c r="M3822" i="1"/>
  <c r="N3822" i="1" s="1"/>
  <c r="O3821" i="1"/>
  <c r="P3821" i="1" s="1"/>
  <c r="M3821" i="1"/>
  <c r="N3821" i="1" s="1"/>
  <c r="O3820" i="1"/>
  <c r="P3820" i="1" s="1"/>
  <c r="M3820" i="1"/>
  <c r="N3820" i="1" s="1"/>
  <c r="O3819" i="1"/>
  <c r="P3819" i="1" s="1"/>
  <c r="M3819" i="1"/>
  <c r="N3819" i="1" s="1"/>
  <c r="O3818" i="1"/>
  <c r="P3818" i="1" s="1"/>
  <c r="M3818" i="1"/>
  <c r="N3818" i="1" s="1"/>
  <c r="O3817" i="1"/>
  <c r="P3817" i="1" s="1"/>
  <c r="M3817" i="1"/>
  <c r="N3817" i="1" s="1"/>
  <c r="O3816" i="1"/>
  <c r="P3816" i="1" s="1"/>
  <c r="M3816" i="1"/>
  <c r="N3816" i="1" s="1"/>
  <c r="O3815" i="1"/>
  <c r="P3815" i="1" s="1"/>
  <c r="M3815" i="1"/>
  <c r="N3815" i="1" s="1"/>
  <c r="O3814" i="1"/>
  <c r="P3814" i="1" s="1"/>
  <c r="M3814" i="1"/>
  <c r="N3814" i="1" s="1"/>
  <c r="O3813" i="1"/>
  <c r="P3813" i="1" s="1"/>
  <c r="M3813" i="1"/>
  <c r="N3813" i="1" s="1"/>
  <c r="O3812" i="1"/>
  <c r="P3812" i="1" s="1"/>
  <c r="M3812" i="1"/>
  <c r="N3812" i="1" s="1"/>
  <c r="O3811" i="1"/>
  <c r="P3811" i="1" s="1"/>
  <c r="M3811" i="1"/>
  <c r="N3811" i="1" s="1"/>
  <c r="O3810" i="1"/>
  <c r="P3810" i="1" s="1"/>
  <c r="M3810" i="1"/>
  <c r="N3810" i="1" s="1"/>
  <c r="O3809" i="1"/>
  <c r="P3809" i="1" s="1"/>
  <c r="M3809" i="1"/>
  <c r="N3809" i="1" s="1"/>
  <c r="O3808" i="1"/>
  <c r="P3808" i="1" s="1"/>
  <c r="M3808" i="1"/>
  <c r="N3808" i="1" s="1"/>
  <c r="O3807" i="1"/>
  <c r="P3807" i="1" s="1"/>
  <c r="M3807" i="1"/>
  <c r="N3807" i="1" s="1"/>
  <c r="O3806" i="1"/>
  <c r="P3806" i="1" s="1"/>
  <c r="M3806" i="1"/>
  <c r="N3806" i="1" s="1"/>
  <c r="O3805" i="1"/>
  <c r="P3805" i="1" s="1"/>
  <c r="M3805" i="1"/>
  <c r="N3805" i="1" s="1"/>
  <c r="O3804" i="1"/>
  <c r="P3804" i="1" s="1"/>
  <c r="M3804" i="1"/>
  <c r="N3804" i="1" s="1"/>
  <c r="O3803" i="1"/>
  <c r="P3803" i="1" s="1"/>
  <c r="M3803" i="1"/>
  <c r="N3803" i="1" s="1"/>
  <c r="O3802" i="1"/>
  <c r="P3802" i="1" s="1"/>
  <c r="M3802" i="1"/>
  <c r="N3802" i="1" s="1"/>
  <c r="O3801" i="1"/>
  <c r="P3801" i="1" s="1"/>
  <c r="M3801" i="1"/>
  <c r="N3801" i="1" s="1"/>
  <c r="O3800" i="1"/>
  <c r="P3800" i="1" s="1"/>
  <c r="M3800" i="1"/>
  <c r="N3800" i="1" s="1"/>
  <c r="O3799" i="1"/>
  <c r="P3799" i="1" s="1"/>
  <c r="M3799" i="1"/>
  <c r="N3799" i="1" s="1"/>
  <c r="O3798" i="1"/>
  <c r="P3798" i="1" s="1"/>
  <c r="M3798" i="1"/>
  <c r="N3798" i="1" s="1"/>
  <c r="O3797" i="1"/>
  <c r="P3797" i="1" s="1"/>
  <c r="M3797" i="1"/>
  <c r="N3797" i="1" s="1"/>
  <c r="O3796" i="1"/>
  <c r="P3796" i="1" s="1"/>
  <c r="M3796" i="1"/>
  <c r="N3796" i="1" s="1"/>
  <c r="O3795" i="1"/>
  <c r="P3795" i="1" s="1"/>
  <c r="M3795" i="1"/>
  <c r="N3795" i="1" s="1"/>
  <c r="O3794" i="1"/>
  <c r="P3794" i="1" s="1"/>
  <c r="M3794" i="1"/>
  <c r="N3794" i="1" s="1"/>
  <c r="O3793" i="1"/>
  <c r="P3793" i="1" s="1"/>
  <c r="M3793" i="1"/>
  <c r="N3793" i="1" s="1"/>
  <c r="O3792" i="1"/>
  <c r="P3792" i="1" s="1"/>
  <c r="M3792" i="1"/>
  <c r="N3792" i="1" s="1"/>
  <c r="O3791" i="1"/>
  <c r="P3791" i="1" s="1"/>
  <c r="M3791" i="1"/>
  <c r="N3791" i="1" s="1"/>
  <c r="O3790" i="1"/>
  <c r="P3790" i="1" s="1"/>
  <c r="M3790" i="1"/>
  <c r="N3790" i="1" s="1"/>
  <c r="O3789" i="1"/>
  <c r="P3789" i="1" s="1"/>
  <c r="M3789" i="1"/>
  <c r="N3789" i="1" s="1"/>
  <c r="O3788" i="1"/>
  <c r="P3788" i="1" s="1"/>
  <c r="M3788" i="1"/>
  <c r="N3788" i="1" s="1"/>
  <c r="O3787" i="1"/>
  <c r="P3787" i="1" s="1"/>
  <c r="M3787" i="1"/>
  <c r="N3787" i="1" s="1"/>
  <c r="O3786" i="1"/>
  <c r="P3786" i="1" s="1"/>
  <c r="M3786" i="1"/>
  <c r="N3786" i="1" s="1"/>
  <c r="O3785" i="1"/>
  <c r="P3785" i="1" s="1"/>
  <c r="M3785" i="1"/>
  <c r="N3785" i="1" s="1"/>
  <c r="O3784" i="1"/>
  <c r="P3784" i="1" s="1"/>
  <c r="M3784" i="1"/>
  <c r="N3784" i="1" s="1"/>
  <c r="O3783" i="1"/>
  <c r="P3783" i="1" s="1"/>
  <c r="M3783" i="1"/>
  <c r="N3783" i="1" s="1"/>
  <c r="O3782" i="1"/>
  <c r="P3782" i="1" s="1"/>
  <c r="M3782" i="1"/>
  <c r="N3782" i="1" s="1"/>
  <c r="O3781" i="1"/>
  <c r="P3781" i="1" s="1"/>
  <c r="M3781" i="1"/>
  <c r="N3781" i="1" s="1"/>
  <c r="O3780" i="1"/>
  <c r="P3780" i="1" s="1"/>
  <c r="M3780" i="1"/>
  <c r="N3780" i="1" s="1"/>
  <c r="O3779" i="1"/>
  <c r="P3779" i="1" s="1"/>
  <c r="M3779" i="1"/>
  <c r="N3779" i="1" s="1"/>
  <c r="O3778" i="1"/>
  <c r="P3778" i="1" s="1"/>
  <c r="M3778" i="1"/>
  <c r="N3778" i="1" s="1"/>
  <c r="O3777" i="1"/>
  <c r="P3777" i="1" s="1"/>
  <c r="M3777" i="1"/>
  <c r="N3777" i="1" s="1"/>
  <c r="O3776" i="1"/>
  <c r="P3776" i="1" s="1"/>
  <c r="M3776" i="1"/>
  <c r="N3776" i="1" s="1"/>
  <c r="O3775" i="1"/>
  <c r="P3775" i="1" s="1"/>
  <c r="M3775" i="1"/>
  <c r="N3775" i="1" s="1"/>
  <c r="O3774" i="1"/>
  <c r="P3774" i="1" s="1"/>
  <c r="M3774" i="1"/>
  <c r="N3774" i="1" s="1"/>
  <c r="O3773" i="1"/>
  <c r="P3773" i="1" s="1"/>
  <c r="M3773" i="1"/>
  <c r="N3773" i="1" s="1"/>
  <c r="O3772" i="1"/>
  <c r="P3772" i="1" s="1"/>
  <c r="M3772" i="1"/>
  <c r="N3772" i="1" s="1"/>
  <c r="O3771" i="1"/>
  <c r="P3771" i="1" s="1"/>
  <c r="M3771" i="1"/>
  <c r="N3771" i="1" s="1"/>
  <c r="O3770" i="1"/>
  <c r="P3770" i="1" s="1"/>
  <c r="M3770" i="1"/>
  <c r="N3770" i="1" s="1"/>
  <c r="O3769" i="1"/>
  <c r="P3769" i="1" s="1"/>
  <c r="M3769" i="1"/>
  <c r="N3769" i="1" s="1"/>
  <c r="O3768" i="1"/>
  <c r="P3768" i="1" s="1"/>
  <c r="M3768" i="1"/>
  <c r="N3768" i="1" s="1"/>
  <c r="O3767" i="1"/>
  <c r="P3767" i="1" s="1"/>
  <c r="M3767" i="1"/>
  <c r="N3767" i="1" s="1"/>
  <c r="O3766" i="1"/>
  <c r="P3766" i="1" s="1"/>
  <c r="M3766" i="1"/>
  <c r="N3766" i="1" s="1"/>
  <c r="O3765" i="1"/>
  <c r="P3765" i="1" s="1"/>
  <c r="M3765" i="1"/>
  <c r="N3765" i="1" s="1"/>
  <c r="O3764" i="1"/>
  <c r="P3764" i="1" s="1"/>
  <c r="M3764" i="1"/>
  <c r="N3764" i="1" s="1"/>
  <c r="O3763" i="1"/>
  <c r="P3763" i="1" s="1"/>
  <c r="M3763" i="1"/>
  <c r="N3763" i="1" s="1"/>
  <c r="O3762" i="1"/>
  <c r="P3762" i="1" s="1"/>
  <c r="M3762" i="1"/>
  <c r="N3762" i="1" s="1"/>
  <c r="O3761" i="1"/>
  <c r="P3761" i="1" s="1"/>
  <c r="M3761" i="1"/>
  <c r="N3761" i="1" s="1"/>
  <c r="O3760" i="1"/>
  <c r="P3760" i="1" s="1"/>
  <c r="M3760" i="1"/>
  <c r="N3760" i="1" s="1"/>
  <c r="O3759" i="1"/>
  <c r="P3759" i="1" s="1"/>
  <c r="M3759" i="1"/>
  <c r="N3759" i="1" s="1"/>
  <c r="O3758" i="1"/>
  <c r="P3758" i="1" s="1"/>
  <c r="M3758" i="1"/>
  <c r="N3758" i="1" s="1"/>
  <c r="O3757" i="1"/>
  <c r="P3757" i="1" s="1"/>
  <c r="M3757" i="1"/>
  <c r="N3757" i="1" s="1"/>
  <c r="O3756" i="1"/>
  <c r="P3756" i="1" s="1"/>
  <c r="M3756" i="1"/>
  <c r="N3756" i="1" s="1"/>
  <c r="O3755" i="1"/>
  <c r="P3755" i="1" s="1"/>
  <c r="M3755" i="1"/>
  <c r="N3755" i="1" s="1"/>
  <c r="O3754" i="1"/>
  <c r="P3754" i="1" s="1"/>
  <c r="M3754" i="1"/>
  <c r="N3754" i="1" s="1"/>
  <c r="O3753" i="1"/>
  <c r="P3753" i="1" s="1"/>
  <c r="M3753" i="1"/>
  <c r="N3753" i="1" s="1"/>
  <c r="O3752" i="1"/>
  <c r="P3752" i="1" s="1"/>
  <c r="M3752" i="1"/>
  <c r="N3752" i="1" s="1"/>
  <c r="O3751" i="1"/>
  <c r="P3751" i="1" s="1"/>
  <c r="M3751" i="1"/>
  <c r="N3751" i="1" s="1"/>
  <c r="O3750" i="1"/>
  <c r="P3750" i="1" s="1"/>
  <c r="M3750" i="1"/>
  <c r="N3750" i="1" s="1"/>
  <c r="O3749" i="1"/>
  <c r="P3749" i="1" s="1"/>
  <c r="M3749" i="1"/>
  <c r="N3749" i="1" s="1"/>
  <c r="O3748" i="1"/>
  <c r="P3748" i="1" s="1"/>
  <c r="M3748" i="1"/>
  <c r="N3748" i="1" s="1"/>
  <c r="O3747" i="1"/>
  <c r="P3747" i="1" s="1"/>
  <c r="M3747" i="1"/>
  <c r="N3747" i="1" s="1"/>
  <c r="O3746" i="1"/>
  <c r="P3746" i="1" s="1"/>
  <c r="M3746" i="1"/>
  <c r="N3746" i="1" s="1"/>
  <c r="O3745" i="1"/>
  <c r="P3745" i="1" s="1"/>
  <c r="M3745" i="1"/>
  <c r="N3745" i="1" s="1"/>
  <c r="O3744" i="1"/>
  <c r="P3744" i="1" s="1"/>
  <c r="M3744" i="1"/>
  <c r="N3744" i="1" s="1"/>
  <c r="O3743" i="1"/>
  <c r="P3743" i="1" s="1"/>
  <c r="M3743" i="1"/>
  <c r="N3743" i="1" s="1"/>
  <c r="O3742" i="1"/>
  <c r="P3742" i="1" s="1"/>
  <c r="M3742" i="1"/>
  <c r="N3742" i="1" s="1"/>
  <c r="O3741" i="1"/>
  <c r="P3741" i="1" s="1"/>
  <c r="M3741" i="1"/>
  <c r="N3741" i="1" s="1"/>
  <c r="O3740" i="1"/>
  <c r="P3740" i="1" s="1"/>
  <c r="M3740" i="1"/>
  <c r="N3740" i="1" s="1"/>
  <c r="O3739" i="1"/>
  <c r="P3739" i="1" s="1"/>
  <c r="M3739" i="1"/>
  <c r="N3739" i="1" s="1"/>
  <c r="O3738" i="1"/>
  <c r="P3738" i="1" s="1"/>
  <c r="M3738" i="1"/>
  <c r="N3738" i="1" s="1"/>
  <c r="O3737" i="1"/>
  <c r="P3737" i="1" s="1"/>
  <c r="M3737" i="1"/>
  <c r="N3737" i="1" s="1"/>
  <c r="O3736" i="1"/>
  <c r="P3736" i="1" s="1"/>
  <c r="M3736" i="1"/>
  <c r="N3736" i="1" s="1"/>
  <c r="O3735" i="1"/>
  <c r="P3735" i="1" s="1"/>
  <c r="M3735" i="1"/>
  <c r="N3735" i="1" s="1"/>
  <c r="O3734" i="1"/>
  <c r="P3734" i="1" s="1"/>
  <c r="M3734" i="1"/>
  <c r="N3734" i="1" s="1"/>
  <c r="O3733" i="1"/>
  <c r="P3733" i="1" s="1"/>
  <c r="M3733" i="1"/>
  <c r="N3733" i="1" s="1"/>
  <c r="O3732" i="1"/>
  <c r="P3732" i="1" s="1"/>
  <c r="M3732" i="1"/>
  <c r="N3732" i="1" s="1"/>
  <c r="O3731" i="1"/>
  <c r="P3731" i="1" s="1"/>
  <c r="M3731" i="1"/>
  <c r="N3731" i="1" s="1"/>
  <c r="O3730" i="1"/>
  <c r="P3730" i="1" s="1"/>
  <c r="M3730" i="1"/>
  <c r="N3730" i="1" s="1"/>
  <c r="O3729" i="1"/>
  <c r="P3729" i="1" s="1"/>
  <c r="M3729" i="1"/>
  <c r="N3729" i="1" s="1"/>
  <c r="O3728" i="1"/>
  <c r="P3728" i="1" s="1"/>
  <c r="M3728" i="1"/>
  <c r="N3728" i="1" s="1"/>
  <c r="O3727" i="1"/>
  <c r="P3727" i="1" s="1"/>
  <c r="M3727" i="1"/>
  <c r="N3727" i="1" s="1"/>
  <c r="O3726" i="1"/>
  <c r="P3726" i="1" s="1"/>
  <c r="M3726" i="1"/>
  <c r="N3726" i="1" s="1"/>
  <c r="O3725" i="1"/>
  <c r="P3725" i="1" s="1"/>
  <c r="M3725" i="1"/>
  <c r="N3725" i="1" s="1"/>
  <c r="O3724" i="1"/>
  <c r="P3724" i="1" s="1"/>
  <c r="M3724" i="1"/>
  <c r="N3724" i="1" s="1"/>
  <c r="O3723" i="1"/>
  <c r="P3723" i="1" s="1"/>
  <c r="M3723" i="1"/>
  <c r="N3723" i="1" s="1"/>
  <c r="O3722" i="1"/>
  <c r="P3722" i="1" s="1"/>
  <c r="M3722" i="1"/>
  <c r="N3722" i="1" s="1"/>
  <c r="O3721" i="1"/>
  <c r="P3721" i="1" s="1"/>
  <c r="M3721" i="1"/>
  <c r="N3721" i="1" s="1"/>
  <c r="O3720" i="1"/>
  <c r="P3720" i="1" s="1"/>
  <c r="M3720" i="1"/>
  <c r="N3720" i="1" s="1"/>
  <c r="O3719" i="1"/>
  <c r="P3719" i="1" s="1"/>
  <c r="M3719" i="1"/>
  <c r="N3719" i="1" s="1"/>
  <c r="O3718" i="1"/>
  <c r="P3718" i="1" s="1"/>
  <c r="M3718" i="1"/>
  <c r="N3718" i="1" s="1"/>
  <c r="O3717" i="1"/>
  <c r="P3717" i="1" s="1"/>
  <c r="M3717" i="1"/>
  <c r="N3717" i="1" s="1"/>
  <c r="O3716" i="1"/>
  <c r="P3716" i="1" s="1"/>
  <c r="M3716" i="1"/>
  <c r="N3716" i="1" s="1"/>
  <c r="O3715" i="1"/>
  <c r="P3715" i="1" s="1"/>
  <c r="M3715" i="1"/>
  <c r="N3715" i="1" s="1"/>
  <c r="O3714" i="1"/>
  <c r="P3714" i="1" s="1"/>
  <c r="M3714" i="1"/>
  <c r="N3714" i="1" s="1"/>
  <c r="O3713" i="1"/>
  <c r="P3713" i="1" s="1"/>
  <c r="M3713" i="1"/>
  <c r="N3713" i="1" s="1"/>
  <c r="O3712" i="1"/>
  <c r="P3712" i="1" s="1"/>
  <c r="M3712" i="1"/>
  <c r="N3712" i="1" s="1"/>
  <c r="O3711" i="1"/>
  <c r="P3711" i="1" s="1"/>
  <c r="M3711" i="1"/>
  <c r="N3711" i="1" s="1"/>
  <c r="O3710" i="1"/>
  <c r="P3710" i="1" s="1"/>
  <c r="M3710" i="1"/>
  <c r="N3710" i="1" s="1"/>
  <c r="O3709" i="1"/>
  <c r="P3709" i="1" s="1"/>
  <c r="M3709" i="1"/>
  <c r="N3709" i="1" s="1"/>
  <c r="O3708" i="1"/>
  <c r="P3708" i="1" s="1"/>
  <c r="M3708" i="1"/>
  <c r="N3708" i="1" s="1"/>
  <c r="O3707" i="1"/>
  <c r="P3707" i="1" s="1"/>
  <c r="M3707" i="1"/>
  <c r="N3707" i="1" s="1"/>
  <c r="O3706" i="1"/>
  <c r="P3706" i="1" s="1"/>
  <c r="M3706" i="1"/>
  <c r="N3706" i="1" s="1"/>
  <c r="O3705" i="1"/>
  <c r="P3705" i="1" s="1"/>
  <c r="M3705" i="1"/>
  <c r="N3705" i="1" s="1"/>
  <c r="O3704" i="1"/>
  <c r="P3704" i="1" s="1"/>
  <c r="M3704" i="1"/>
  <c r="N3704" i="1" s="1"/>
  <c r="O3703" i="1"/>
  <c r="P3703" i="1" s="1"/>
  <c r="M3703" i="1"/>
  <c r="N3703" i="1" s="1"/>
  <c r="O3702" i="1"/>
  <c r="P3702" i="1" s="1"/>
  <c r="M3702" i="1"/>
  <c r="N3702" i="1" s="1"/>
  <c r="O3701" i="1"/>
  <c r="P3701" i="1" s="1"/>
  <c r="M3701" i="1"/>
  <c r="N3701" i="1" s="1"/>
  <c r="O3700" i="1"/>
  <c r="P3700" i="1" s="1"/>
  <c r="M3700" i="1"/>
  <c r="N3700" i="1" s="1"/>
  <c r="O3699" i="1"/>
  <c r="P3699" i="1" s="1"/>
  <c r="M3699" i="1"/>
  <c r="N3699" i="1" s="1"/>
  <c r="O3698" i="1"/>
  <c r="P3698" i="1" s="1"/>
  <c r="M3698" i="1"/>
  <c r="N3698" i="1" s="1"/>
  <c r="O3697" i="1"/>
  <c r="P3697" i="1" s="1"/>
  <c r="M3697" i="1"/>
  <c r="N3697" i="1" s="1"/>
  <c r="O3696" i="1"/>
  <c r="P3696" i="1" s="1"/>
  <c r="M3696" i="1"/>
  <c r="N3696" i="1" s="1"/>
  <c r="O3695" i="1"/>
  <c r="P3695" i="1" s="1"/>
  <c r="M3695" i="1"/>
  <c r="N3695" i="1" s="1"/>
  <c r="O3694" i="1"/>
  <c r="P3694" i="1" s="1"/>
  <c r="M3694" i="1"/>
  <c r="N3694" i="1" s="1"/>
  <c r="O3693" i="1"/>
  <c r="P3693" i="1" s="1"/>
  <c r="M3693" i="1"/>
  <c r="N3693" i="1" s="1"/>
  <c r="O3692" i="1"/>
  <c r="P3692" i="1" s="1"/>
  <c r="M3692" i="1"/>
  <c r="N3692" i="1" s="1"/>
  <c r="O3691" i="1"/>
  <c r="P3691" i="1" s="1"/>
  <c r="M3691" i="1"/>
  <c r="N3691" i="1" s="1"/>
  <c r="O3690" i="1"/>
  <c r="P3690" i="1" s="1"/>
  <c r="M3690" i="1"/>
  <c r="N3690" i="1" s="1"/>
  <c r="O3689" i="1"/>
  <c r="P3689" i="1" s="1"/>
  <c r="M3689" i="1"/>
  <c r="N3689" i="1" s="1"/>
  <c r="O3688" i="1"/>
  <c r="P3688" i="1" s="1"/>
  <c r="M3688" i="1"/>
  <c r="N3688" i="1" s="1"/>
  <c r="O3687" i="1"/>
  <c r="P3687" i="1" s="1"/>
  <c r="M3687" i="1"/>
  <c r="N3687" i="1" s="1"/>
  <c r="O3686" i="1"/>
  <c r="P3686" i="1" s="1"/>
  <c r="M3686" i="1"/>
  <c r="N3686" i="1" s="1"/>
  <c r="O3685" i="1"/>
  <c r="P3685" i="1" s="1"/>
  <c r="M3685" i="1"/>
  <c r="N3685" i="1" s="1"/>
  <c r="O3684" i="1"/>
  <c r="P3684" i="1" s="1"/>
  <c r="M3684" i="1"/>
  <c r="N3684" i="1" s="1"/>
  <c r="O3683" i="1"/>
  <c r="P3683" i="1" s="1"/>
  <c r="M3683" i="1"/>
  <c r="N3683" i="1" s="1"/>
  <c r="O3682" i="1"/>
  <c r="P3682" i="1" s="1"/>
  <c r="M3682" i="1"/>
  <c r="N3682" i="1" s="1"/>
  <c r="O3681" i="1"/>
  <c r="P3681" i="1" s="1"/>
  <c r="M3681" i="1"/>
  <c r="N3681" i="1" s="1"/>
  <c r="O3680" i="1"/>
  <c r="P3680" i="1" s="1"/>
  <c r="M3680" i="1"/>
  <c r="N3680" i="1" s="1"/>
  <c r="O3679" i="1"/>
  <c r="P3679" i="1" s="1"/>
  <c r="M3679" i="1"/>
  <c r="N3679" i="1" s="1"/>
  <c r="O3678" i="1"/>
  <c r="P3678" i="1" s="1"/>
  <c r="M3678" i="1"/>
  <c r="N3678" i="1" s="1"/>
  <c r="O3677" i="1"/>
  <c r="P3677" i="1" s="1"/>
  <c r="M3677" i="1"/>
  <c r="N3677" i="1" s="1"/>
  <c r="O3676" i="1"/>
  <c r="P3676" i="1" s="1"/>
  <c r="M3676" i="1"/>
  <c r="N3676" i="1" s="1"/>
  <c r="O3675" i="1"/>
  <c r="P3675" i="1" s="1"/>
  <c r="M3675" i="1"/>
  <c r="N3675" i="1" s="1"/>
  <c r="O3674" i="1"/>
  <c r="P3674" i="1" s="1"/>
  <c r="M3674" i="1"/>
  <c r="N3674" i="1" s="1"/>
  <c r="O3673" i="1"/>
  <c r="P3673" i="1" s="1"/>
  <c r="M3673" i="1"/>
  <c r="N3673" i="1" s="1"/>
  <c r="O3672" i="1"/>
  <c r="P3672" i="1" s="1"/>
  <c r="M3672" i="1"/>
  <c r="N3672" i="1" s="1"/>
  <c r="O3671" i="1"/>
  <c r="P3671" i="1" s="1"/>
  <c r="M3671" i="1"/>
  <c r="N3671" i="1" s="1"/>
  <c r="O3670" i="1"/>
  <c r="P3670" i="1" s="1"/>
  <c r="M3670" i="1"/>
  <c r="N3670" i="1" s="1"/>
  <c r="O3669" i="1"/>
  <c r="P3669" i="1" s="1"/>
  <c r="M3669" i="1"/>
  <c r="N3669" i="1" s="1"/>
  <c r="O3668" i="1"/>
  <c r="P3668" i="1" s="1"/>
  <c r="M3668" i="1"/>
  <c r="N3668" i="1" s="1"/>
  <c r="O3667" i="1"/>
  <c r="P3667" i="1" s="1"/>
  <c r="M3667" i="1"/>
  <c r="N3667" i="1" s="1"/>
  <c r="O3666" i="1"/>
  <c r="P3666" i="1" s="1"/>
  <c r="M3666" i="1"/>
  <c r="N3666" i="1" s="1"/>
  <c r="O3665" i="1"/>
  <c r="P3665" i="1" s="1"/>
  <c r="M3665" i="1"/>
  <c r="N3665" i="1" s="1"/>
  <c r="O3664" i="1"/>
  <c r="P3664" i="1" s="1"/>
  <c r="M3664" i="1"/>
  <c r="N3664" i="1" s="1"/>
  <c r="O3663" i="1"/>
  <c r="P3663" i="1" s="1"/>
  <c r="M3663" i="1"/>
  <c r="N3663" i="1" s="1"/>
  <c r="O3662" i="1"/>
  <c r="P3662" i="1" s="1"/>
  <c r="M3662" i="1"/>
  <c r="N3662" i="1" s="1"/>
  <c r="O3661" i="1"/>
  <c r="P3661" i="1" s="1"/>
  <c r="M3661" i="1"/>
  <c r="N3661" i="1" s="1"/>
  <c r="O3660" i="1"/>
  <c r="P3660" i="1" s="1"/>
  <c r="M3660" i="1"/>
  <c r="N3660" i="1" s="1"/>
  <c r="O3659" i="1"/>
  <c r="P3659" i="1" s="1"/>
  <c r="M3659" i="1"/>
  <c r="N3659" i="1" s="1"/>
  <c r="O3658" i="1"/>
  <c r="P3658" i="1" s="1"/>
  <c r="M3658" i="1"/>
  <c r="N3658" i="1" s="1"/>
  <c r="O3657" i="1"/>
  <c r="P3657" i="1" s="1"/>
  <c r="M3657" i="1"/>
  <c r="N3657" i="1" s="1"/>
  <c r="O3656" i="1"/>
  <c r="P3656" i="1" s="1"/>
  <c r="M3656" i="1"/>
  <c r="N3656" i="1" s="1"/>
  <c r="O3655" i="1"/>
  <c r="P3655" i="1" s="1"/>
  <c r="M3655" i="1"/>
  <c r="N3655" i="1" s="1"/>
  <c r="O3654" i="1"/>
  <c r="P3654" i="1" s="1"/>
  <c r="M3654" i="1"/>
  <c r="N3654" i="1" s="1"/>
  <c r="O3653" i="1"/>
  <c r="P3653" i="1" s="1"/>
  <c r="M3653" i="1"/>
  <c r="N3653" i="1" s="1"/>
  <c r="O3652" i="1"/>
  <c r="P3652" i="1" s="1"/>
  <c r="M3652" i="1"/>
  <c r="N3652" i="1" s="1"/>
  <c r="O3651" i="1"/>
  <c r="P3651" i="1" s="1"/>
  <c r="M3651" i="1"/>
  <c r="N3651" i="1" s="1"/>
  <c r="O3650" i="1"/>
  <c r="P3650" i="1" s="1"/>
  <c r="M3650" i="1"/>
  <c r="N3650" i="1" s="1"/>
  <c r="O3649" i="1"/>
  <c r="P3649" i="1" s="1"/>
  <c r="M3649" i="1"/>
  <c r="N3649" i="1" s="1"/>
  <c r="O3648" i="1"/>
  <c r="P3648" i="1" s="1"/>
  <c r="M3648" i="1"/>
  <c r="N3648" i="1" s="1"/>
  <c r="O3647" i="1"/>
  <c r="P3647" i="1" s="1"/>
  <c r="M3647" i="1"/>
  <c r="N3647" i="1" s="1"/>
  <c r="O3646" i="1"/>
  <c r="P3646" i="1" s="1"/>
  <c r="M3646" i="1"/>
  <c r="N3646" i="1" s="1"/>
  <c r="O3645" i="1"/>
  <c r="P3645" i="1" s="1"/>
  <c r="M3645" i="1"/>
  <c r="N3645" i="1" s="1"/>
  <c r="O3644" i="1"/>
  <c r="P3644" i="1" s="1"/>
  <c r="M3644" i="1"/>
  <c r="N3644" i="1" s="1"/>
  <c r="O3643" i="1"/>
  <c r="P3643" i="1" s="1"/>
  <c r="M3643" i="1"/>
  <c r="N3643" i="1" s="1"/>
  <c r="O3642" i="1"/>
  <c r="P3642" i="1" s="1"/>
  <c r="M3642" i="1"/>
  <c r="N3642" i="1" s="1"/>
  <c r="O3641" i="1"/>
  <c r="P3641" i="1" s="1"/>
  <c r="M3641" i="1"/>
  <c r="N3641" i="1" s="1"/>
  <c r="O3640" i="1"/>
  <c r="P3640" i="1" s="1"/>
  <c r="M3640" i="1"/>
  <c r="N3640" i="1" s="1"/>
  <c r="O3639" i="1"/>
  <c r="P3639" i="1" s="1"/>
  <c r="M3639" i="1"/>
  <c r="N3639" i="1" s="1"/>
  <c r="O3638" i="1"/>
  <c r="P3638" i="1" s="1"/>
  <c r="M3638" i="1"/>
  <c r="N3638" i="1" s="1"/>
  <c r="O3637" i="1"/>
  <c r="P3637" i="1" s="1"/>
  <c r="M3637" i="1"/>
  <c r="N3637" i="1" s="1"/>
  <c r="O3636" i="1"/>
  <c r="P3636" i="1" s="1"/>
  <c r="M3636" i="1"/>
  <c r="N3636" i="1" s="1"/>
  <c r="O3635" i="1"/>
  <c r="P3635" i="1" s="1"/>
  <c r="M3635" i="1"/>
  <c r="N3635" i="1" s="1"/>
  <c r="O3634" i="1"/>
  <c r="P3634" i="1" s="1"/>
  <c r="M3634" i="1"/>
  <c r="N3634" i="1" s="1"/>
  <c r="O3633" i="1"/>
  <c r="P3633" i="1" s="1"/>
  <c r="M3633" i="1"/>
  <c r="N3633" i="1" s="1"/>
  <c r="O3632" i="1"/>
  <c r="P3632" i="1" s="1"/>
  <c r="M3632" i="1"/>
  <c r="N3632" i="1" s="1"/>
  <c r="O3631" i="1"/>
  <c r="P3631" i="1" s="1"/>
  <c r="M3631" i="1"/>
  <c r="N3631" i="1" s="1"/>
  <c r="O3630" i="1"/>
  <c r="P3630" i="1" s="1"/>
  <c r="M3630" i="1"/>
  <c r="N3630" i="1" s="1"/>
  <c r="O3629" i="1"/>
  <c r="P3629" i="1" s="1"/>
  <c r="M3629" i="1"/>
  <c r="N3629" i="1" s="1"/>
  <c r="O3628" i="1"/>
  <c r="P3628" i="1" s="1"/>
  <c r="M3628" i="1"/>
  <c r="N3628" i="1" s="1"/>
  <c r="O3627" i="1"/>
  <c r="P3627" i="1" s="1"/>
  <c r="M3627" i="1"/>
  <c r="N3627" i="1" s="1"/>
  <c r="O3626" i="1"/>
  <c r="P3626" i="1" s="1"/>
  <c r="M3626" i="1"/>
  <c r="N3626" i="1" s="1"/>
  <c r="O3625" i="1"/>
  <c r="P3625" i="1" s="1"/>
  <c r="M3625" i="1"/>
  <c r="N3625" i="1" s="1"/>
  <c r="O3624" i="1"/>
  <c r="P3624" i="1" s="1"/>
  <c r="M3624" i="1"/>
  <c r="N3624" i="1" s="1"/>
  <c r="O3623" i="1"/>
  <c r="P3623" i="1" s="1"/>
  <c r="M3623" i="1"/>
  <c r="N3623" i="1" s="1"/>
  <c r="O3622" i="1"/>
  <c r="P3622" i="1" s="1"/>
  <c r="M3622" i="1"/>
  <c r="N3622" i="1" s="1"/>
  <c r="O3621" i="1"/>
  <c r="P3621" i="1" s="1"/>
  <c r="M3621" i="1"/>
  <c r="N3621" i="1" s="1"/>
  <c r="O3620" i="1"/>
  <c r="P3620" i="1" s="1"/>
  <c r="M3620" i="1"/>
  <c r="N3620" i="1" s="1"/>
  <c r="O3619" i="1"/>
  <c r="P3619" i="1" s="1"/>
  <c r="M3619" i="1"/>
  <c r="N3619" i="1" s="1"/>
  <c r="O3618" i="1"/>
  <c r="P3618" i="1" s="1"/>
  <c r="M3618" i="1"/>
  <c r="N3618" i="1" s="1"/>
  <c r="O3617" i="1"/>
  <c r="P3617" i="1" s="1"/>
  <c r="M3617" i="1"/>
  <c r="N3617" i="1" s="1"/>
  <c r="O3616" i="1"/>
  <c r="P3616" i="1" s="1"/>
  <c r="M3616" i="1"/>
  <c r="N3616" i="1" s="1"/>
  <c r="O3615" i="1"/>
  <c r="P3615" i="1" s="1"/>
  <c r="M3615" i="1"/>
  <c r="N3615" i="1" s="1"/>
  <c r="O3614" i="1"/>
  <c r="P3614" i="1" s="1"/>
  <c r="M3614" i="1"/>
  <c r="N3614" i="1" s="1"/>
  <c r="O3613" i="1"/>
  <c r="P3613" i="1" s="1"/>
  <c r="M3613" i="1"/>
  <c r="N3613" i="1" s="1"/>
  <c r="O3612" i="1"/>
  <c r="P3612" i="1" s="1"/>
  <c r="M3612" i="1"/>
  <c r="N3612" i="1" s="1"/>
  <c r="O3611" i="1"/>
  <c r="P3611" i="1" s="1"/>
  <c r="M3611" i="1"/>
  <c r="N3611" i="1" s="1"/>
  <c r="O3610" i="1"/>
  <c r="P3610" i="1" s="1"/>
  <c r="M3610" i="1"/>
  <c r="N3610" i="1" s="1"/>
  <c r="O3609" i="1"/>
  <c r="P3609" i="1" s="1"/>
  <c r="M3609" i="1"/>
  <c r="N3609" i="1" s="1"/>
  <c r="O3608" i="1"/>
  <c r="P3608" i="1" s="1"/>
  <c r="M3608" i="1"/>
  <c r="N3608" i="1" s="1"/>
  <c r="O3607" i="1"/>
  <c r="P3607" i="1" s="1"/>
  <c r="M3607" i="1"/>
  <c r="N3607" i="1" s="1"/>
  <c r="O3606" i="1"/>
  <c r="P3606" i="1" s="1"/>
  <c r="M3606" i="1"/>
  <c r="N3606" i="1" s="1"/>
  <c r="O3605" i="1"/>
  <c r="P3605" i="1" s="1"/>
  <c r="M3605" i="1"/>
  <c r="N3605" i="1" s="1"/>
  <c r="O3604" i="1"/>
  <c r="P3604" i="1" s="1"/>
  <c r="M3604" i="1"/>
  <c r="N3604" i="1" s="1"/>
  <c r="O3603" i="1"/>
  <c r="P3603" i="1" s="1"/>
  <c r="M3603" i="1"/>
  <c r="N3603" i="1" s="1"/>
  <c r="O3602" i="1"/>
  <c r="P3602" i="1" s="1"/>
  <c r="M3602" i="1"/>
  <c r="N3602" i="1" s="1"/>
  <c r="O3601" i="1"/>
  <c r="P3601" i="1" s="1"/>
  <c r="M3601" i="1"/>
  <c r="N3601" i="1" s="1"/>
  <c r="O3600" i="1"/>
  <c r="P3600" i="1" s="1"/>
  <c r="M3600" i="1"/>
  <c r="N3600" i="1" s="1"/>
  <c r="O3599" i="1"/>
  <c r="P3599" i="1" s="1"/>
  <c r="M3599" i="1"/>
  <c r="N3599" i="1" s="1"/>
  <c r="O3598" i="1"/>
  <c r="P3598" i="1" s="1"/>
  <c r="M3598" i="1"/>
  <c r="N3598" i="1" s="1"/>
  <c r="O3597" i="1"/>
  <c r="P3597" i="1" s="1"/>
  <c r="M3597" i="1"/>
  <c r="N3597" i="1" s="1"/>
  <c r="O3596" i="1"/>
  <c r="P3596" i="1" s="1"/>
  <c r="M3596" i="1"/>
  <c r="N3596" i="1" s="1"/>
  <c r="O3595" i="1"/>
  <c r="P3595" i="1" s="1"/>
  <c r="M3595" i="1"/>
  <c r="N3595" i="1" s="1"/>
  <c r="O3594" i="1"/>
  <c r="P3594" i="1" s="1"/>
  <c r="M3594" i="1"/>
  <c r="N3594" i="1" s="1"/>
  <c r="O3593" i="1"/>
  <c r="P3593" i="1" s="1"/>
  <c r="M3593" i="1"/>
  <c r="N3593" i="1" s="1"/>
  <c r="O3592" i="1"/>
  <c r="P3592" i="1" s="1"/>
  <c r="M3592" i="1"/>
  <c r="N3592" i="1" s="1"/>
  <c r="O3591" i="1"/>
  <c r="P3591" i="1" s="1"/>
  <c r="M3591" i="1"/>
  <c r="N3591" i="1" s="1"/>
  <c r="O3590" i="1"/>
  <c r="P3590" i="1" s="1"/>
  <c r="M3590" i="1"/>
  <c r="N3590" i="1" s="1"/>
  <c r="O3589" i="1"/>
  <c r="P3589" i="1" s="1"/>
  <c r="M3589" i="1"/>
  <c r="N3589" i="1" s="1"/>
  <c r="O3588" i="1"/>
  <c r="P3588" i="1" s="1"/>
  <c r="M3588" i="1"/>
  <c r="N3588" i="1" s="1"/>
  <c r="O3587" i="1"/>
  <c r="P3587" i="1" s="1"/>
  <c r="M3587" i="1"/>
  <c r="N3587" i="1" s="1"/>
  <c r="O3586" i="1"/>
  <c r="P3586" i="1" s="1"/>
  <c r="M3586" i="1"/>
  <c r="N3586" i="1" s="1"/>
  <c r="O3585" i="1"/>
  <c r="P3585" i="1" s="1"/>
  <c r="M3585" i="1"/>
  <c r="N3585" i="1" s="1"/>
  <c r="O3584" i="1"/>
  <c r="P3584" i="1" s="1"/>
  <c r="M3584" i="1"/>
  <c r="N3584" i="1" s="1"/>
  <c r="O3583" i="1"/>
  <c r="P3583" i="1" s="1"/>
  <c r="M3583" i="1"/>
  <c r="N3583" i="1" s="1"/>
  <c r="O3582" i="1"/>
  <c r="P3582" i="1" s="1"/>
  <c r="M3582" i="1"/>
  <c r="N3582" i="1" s="1"/>
  <c r="O3581" i="1"/>
  <c r="P3581" i="1" s="1"/>
  <c r="M3581" i="1"/>
  <c r="N3581" i="1" s="1"/>
  <c r="O3580" i="1"/>
  <c r="P3580" i="1" s="1"/>
  <c r="M3580" i="1"/>
  <c r="N3580" i="1" s="1"/>
  <c r="O3579" i="1"/>
  <c r="P3579" i="1" s="1"/>
  <c r="M3579" i="1"/>
  <c r="N3579" i="1" s="1"/>
  <c r="O3578" i="1"/>
  <c r="P3578" i="1" s="1"/>
  <c r="M3578" i="1"/>
  <c r="N3578" i="1" s="1"/>
  <c r="O3577" i="1"/>
  <c r="P3577" i="1" s="1"/>
  <c r="M3577" i="1"/>
  <c r="N3577" i="1" s="1"/>
  <c r="O3576" i="1"/>
  <c r="P3576" i="1" s="1"/>
  <c r="M3576" i="1"/>
  <c r="N3576" i="1" s="1"/>
  <c r="O3575" i="1"/>
  <c r="P3575" i="1" s="1"/>
  <c r="M3575" i="1"/>
  <c r="N3575" i="1" s="1"/>
  <c r="O3574" i="1"/>
  <c r="P3574" i="1" s="1"/>
  <c r="M3574" i="1"/>
  <c r="N3574" i="1" s="1"/>
  <c r="O3573" i="1"/>
  <c r="P3573" i="1" s="1"/>
  <c r="M3573" i="1"/>
  <c r="N3573" i="1" s="1"/>
  <c r="O3572" i="1"/>
  <c r="P3572" i="1" s="1"/>
  <c r="M3572" i="1"/>
  <c r="N3572" i="1" s="1"/>
  <c r="O3571" i="1"/>
  <c r="P3571" i="1" s="1"/>
  <c r="M3571" i="1"/>
  <c r="N3571" i="1" s="1"/>
  <c r="O3570" i="1"/>
  <c r="P3570" i="1" s="1"/>
  <c r="M3570" i="1"/>
  <c r="N3570" i="1" s="1"/>
  <c r="O3569" i="1"/>
  <c r="P3569" i="1" s="1"/>
  <c r="M3569" i="1"/>
  <c r="N3569" i="1" s="1"/>
  <c r="O3568" i="1"/>
  <c r="P3568" i="1" s="1"/>
  <c r="M3568" i="1"/>
  <c r="N3568" i="1" s="1"/>
  <c r="O3567" i="1"/>
  <c r="P3567" i="1" s="1"/>
  <c r="M3567" i="1"/>
  <c r="N3567" i="1" s="1"/>
  <c r="O3566" i="1"/>
  <c r="P3566" i="1" s="1"/>
  <c r="M3566" i="1"/>
  <c r="N3566" i="1" s="1"/>
  <c r="O3565" i="1"/>
  <c r="P3565" i="1" s="1"/>
  <c r="M3565" i="1"/>
  <c r="N3565" i="1" s="1"/>
  <c r="O3564" i="1"/>
  <c r="P3564" i="1" s="1"/>
  <c r="M3564" i="1"/>
  <c r="N3564" i="1" s="1"/>
  <c r="O3563" i="1"/>
  <c r="P3563" i="1" s="1"/>
  <c r="M3563" i="1"/>
  <c r="N3563" i="1" s="1"/>
  <c r="O3562" i="1"/>
  <c r="P3562" i="1" s="1"/>
  <c r="M3562" i="1"/>
  <c r="N3562" i="1" s="1"/>
  <c r="O3561" i="1"/>
  <c r="P3561" i="1" s="1"/>
  <c r="M3561" i="1"/>
  <c r="N3561" i="1" s="1"/>
  <c r="O3560" i="1"/>
  <c r="P3560" i="1" s="1"/>
  <c r="M3560" i="1"/>
  <c r="N3560" i="1" s="1"/>
  <c r="O3559" i="1"/>
  <c r="P3559" i="1" s="1"/>
  <c r="M3559" i="1"/>
  <c r="N3559" i="1" s="1"/>
  <c r="O3558" i="1"/>
  <c r="P3558" i="1" s="1"/>
  <c r="M3558" i="1"/>
  <c r="N3558" i="1" s="1"/>
  <c r="O3557" i="1"/>
  <c r="P3557" i="1" s="1"/>
  <c r="M3557" i="1"/>
  <c r="N3557" i="1" s="1"/>
  <c r="O3556" i="1"/>
  <c r="P3556" i="1" s="1"/>
  <c r="M3556" i="1"/>
  <c r="N3556" i="1" s="1"/>
  <c r="O3555" i="1"/>
  <c r="P3555" i="1" s="1"/>
  <c r="M3555" i="1"/>
  <c r="N3555" i="1" s="1"/>
  <c r="O3554" i="1"/>
  <c r="P3554" i="1" s="1"/>
  <c r="M3554" i="1"/>
  <c r="N3554" i="1" s="1"/>
  <c r="O3553" i="1"/>
  <c r="P3553" i="1" s="1"/>
  <c r="M3553" i="1"/>
  <c r="N3553" i="1" s="1"/>
  <c r="O3552" i="1"/>
  <c r="P3552" i="1" s="1"/>
  <c r="M3552" i="1"/>
  <c r="N3552" i="1" s="1"/>
  <c r="O3551" i="1"/>
  <c r="P3551" i="1" s="1"/>
  <c r="M3551" i="1"/>
  <c r="N3551" i="1" s="1"/>
  <c r="O3550" i="1"/>
  <c r="P3550" i="1" s="1"/>
  <c r="M3550" i="1"/>
  <c r="N3550" i="1" s="1"/>
  <c r="O3549" i="1"/>
  <c r="P3549" i="1" s="1"/>
  <c r="M3549" i="1"/>
  <c r="N3549" i="1" s="1"/>
  <c r="O3548" i="1"/>
  <c r="P3548" i="1" s="1"/>
  <c r="M3548" i="1"/>
  <c r="N3548" i="1" s="1"/>
  <c r="O3547" i="1"/>
  <c r="P3547" i="1" s="1"/>
  <c r="M3547" i="1"/>
  <c r="N3547" i="1" s="1"/>
  <c r="O3546" i="1"/>
  <c r="P3546" i="1" s="1"/>
  <c r="M3546" i="1"/>
  <c r="N3546" i="1" s="1"/>
  <c r="O3545" i="1"/>
  <c r="P3545" i="1" s="1"/>
  <c r="M3545" i="1"/>
  <c r="N3545" i="1" s="1"/>
  <c r="O3544" i="1"/>
  <c r="P3544" i="1" s="1"/>
  <c r="M3544" i="1"/>
  <c r="N3544" i="1" s="1"/>
  <c r="O3543" i="1"/>
  <c r="P3543" i="1" s="1"/>
  <c r="M3543" i="1"/>
  <c r="N3543" i="1" s="1"/>
  <c r="O3542" i="1"/>
  <c r="P3542" i="1" s="1"/>
  <c r="M3542" i="1"/>
  <c r="N3542" i="1" s="1"/>
  <c r="O3541" i="1"/>
  <c r="P3541" i="1" s="1"/>
  <c r="M3541" i="1"/>
  <c r="N3541" i="1" s="1"/>
  <c r="O3540" i="1"/>
  <c r="P3540" i="1" s="1"/>
  <c r="M3540" i="1"/>
  <c r="N3540" i="1" s="1"/>
  <c r="O3539" i="1"/>
  <c r="P3539" i="1" s="1"/>
  <c r="M3539" i="1"/>
  <c r="N3539" i="1" s="1"/>
  <c r="O3538" i="1"/>
  <c r="P3538" i="1" s="1"/>
  <c r="M3538" i="1"/>
  <c r="N3538" i="1" s="1"/>
  <c r="O3537" i="1"/>
  <c r="P3537" i="1" s="1"/>
  <c r="M3537" i="1"/>
  <c r="N3537" i="1" s="1"/>
  <c r="O3536" i="1"/>
  <c r="P3536" i="1" s="1"/>
  <c r="M3536" i="1"/>
  <c r="N3536" i="1" s="1"/>
  <c r="O3535" i="1"/>
  <c r="P3535" i="1" s="1"/>
  <c r="M3535" i="1"/>
  <c r="N3535" i="1" s="1"/>
  <c r="O3534" i="1"/>
  <c r="P3534" i="1" s="1"/>
  <c r="M3534" i="1"/>
  <c r="N3534" i="1" s="1"/>
  <c r="O3533" i="1"/>
  <c r="P3533" i="1" s="1"/>
  <c r="M3533" i="1"/>
  <c r="N3533" i="1" s="1"/>
  <c r="O3532" i="1"/>
  <c r="P3532" i="1" s="1"/>
  <c r="M3532" i="1"/>
  <c r="N3532" i="1" s="1"/>
  <c r="O3531" i="1"/>
  <c r="P3531" i="1" s="1"/>
  <c r="M3531" i="1"/>
  <c r="N3531" i="1" s="1"/>
  <c r="O3530" i="1"/>
  <c r="P3530" i="1" s="1"/>
  <c r="M3530" i="1"/>
  <c r="N3530" i="1" s="1"/>
  <c r="O3529" i="1"/>
  <c r="P3529" i="1" s="1"/>
  <c r="M3529" i="1"/>
  <c r="N3529" i="1" s="1"/>
  <c r="O3528" i="1"/>
  <c r="P3528" i="1" s="1"/>
  <c r="M3528" i="1"/>
  <c r="N3528" i="1" s="1"/>
  <c r="O3527" i="1"/>
  <c r="P3527" i="1" s="1"/>
  <c r="M3527" i="1"/>
  <c r="N3527" i="1" s="1"/>
  <c r="O3526" i="1"/>
  <c r="P3526" i="1" s="1"/>
  <c r="M3526" i="1"/>
  <c r="N3526" i="1" s="1"/>
  <c r="O3525" i="1"/>
  <c r="P3525" i="1" s="1"/>
  <c r="M3525" i="1"/>
  <c r="N3525" i="1" s="1"/>
  <c r="O3524" i="1"/>
  <c r="P3524" i="1" s="1"/>
  <c r="M3524" i="1"/>
  <c r="N3524" i="1" s="1"/>
  <c r="O3523" i="1"/>
  <c r="P3523" i="1" s="1"/>
  <c r="M3523" i="1"/>
  <c r="N3523" i="1" s="1"/>
  <c r="O3522" i="1"/>
  <c r="P3522" i="1" s="1"/>
  <c r="M3522" i="1"/>
  <c r="N3522" i="1" s="1"/>
  <c r="O3521" i="1"/>
  <c r="P3521" i="1" s="1"/>
  <c r="M3521" i="1"/>
  <c r="N3521" i="1" s="1"/>
  <c r="O3520" i="1"/>
  <c r="P3520" i="1" s="1"/>
  <c r="M3520" i="1"/>
  <c r="N3520" i="1" s="1"/>
  <c r="O3519" i="1"/>
  <c r="P3519" i="1" s="1"/>
  <c r="M3519" i="1"/>
  <c r="N3519" i="1" s="1"/>
  <c r="O3518" i="1"/>
  <c r="P3518" i="1" s="1"/>
  <c r="M3518" i="1"/>
  <c r="N3518" i="1" s="1"/>
  <c r="O3517" i="1"/>
  <c r="P3517" i="1" s="1"/>
  <c r="M3517" i="1"/>
  <c r="N3517" i="1" s="1"/>
  <c r="O3516" i="1"/>
  <c r="P3516" i="1" s="1"/>
  <c r="M3516" i="1"/>
  <c r="N3516" i="1" s="1"/>
  <c r="O3515" i="1"/>
  <c r="P3515" i="1" s="1"/>
  <c r="M3515" i="1"/>
  <c r="N3515" i="1" s="1"/>
  <c r="O3514" i="1"/>
  <c r="P3514" i="1" s="1"/>
  <c r="M3514" i="1"/>
  <c r="N3514" i="1" s="1"/>
  <c r="O3513" i="1"/>
  <c r="P3513" i="1" s="1"/>
  <c r="M3513" i="1"/>
  <c r="N3513" i="1" s="1"/>
  <c r="O3512" i="1"/>
  <c r="P3512" i="1" s="1"/>
  <c r="M3512" i="1"/>
  <c r="N3512" i="1" s="1"/>
  <c r="O3511" i="1"/>
  <c r="P3511" i="1" s="1"/>
  <c r="M3511" i="1"/>
  <c r="N3511" i="1" s="1"/>
  <c r="O3510" i="1"/>
  <c r="P3510" i="1" s="1"/>
  <c r="M3510" i="1"/>
  <c r="N3510" i="1" s="1"/>
  <c r="O3509" i="1"/>
  <c r="P3509" i="1" s="1"/>
  <c r="M3509" i="1"/>
  <c r="N3509" i="1" s="1"/>
  <c r="O3508" i="1"/>
  <c r="P3508" i="1" s="1"/>
  <c r="M3508" i="1"/>
  <c r="N3508" i="1" s="1"/>
  <c r="O3507" i="1"/>
  <c r="P3507" i="1" s="1"/>
  <c r="M3507" i="1"/>
  <c r="N3507" i="1" s="1"/>
  <c r="O3506" i="1"/>
  <c r="P3506" i="1" s="1"/>
  <c r="M3506" i="1"/>
  <c r="N3506" i="1" s="1"/>
  <c r="O3505" i="1"/>
  <c r="P3505" i="1" s="1"/>
  <c r="M3505" i="1"/>
  <c r="N3505" i="1" s="1"/>
  <c r="O3504" i="1"/>
  <c r="P3504" i="1" s="1"/>
  <c r="M3504" i="1"/>
  <c r="N3504" i="1" s="1"/>
  <c r="O3503" i="1"/>
  <c r="P3503" i="1" s="1"/>
  <c r="M3503" i="1"/>
  <c r="N3503" i="1" s="1"/>
  <c r="O3502" i="1"/>
  <c r="P3502" i="1" s="1"/>
  <c r="M3502" i="1"/>
  <c r="N3502" i="1" s="1"/>
  <c r="O3501" i="1"/>
  <c r="P3501" i="1" s="1"/>
  <c r="M3501" i="1"/>
  <c r="N3501" i="1" s="1"/>
  <c r="O3500" i="1"/>
  <c r="P3500" i="1" s="1"/>
  <c r="M3500" i="1"/>
  <c r="N3500" i="1" s="1"/>
  <c r="O3499" i="1"/>
  <c r="P3499" i="1" s="1"/>
  <c r="M3499" i="1"/>
  <c r="N3499" i="1" s="1"/>
  <c r="O3498" i="1"/>
  <c r="P3498" i="1" s="1"/>
  <c r="M3498" i="1"/>
  <c r="N3498" i="1" s="1"/>
  <c r="O3497" i="1"/>
  <c r="P3497" i="1" s="1"/>
  <c r="M3497" i="1"/>
  <c r="N3497" i="1" s="1"/>
  <c r="O3496" i="1"/>
  <c r="P3496" i="1" s="1"/>
  <c r="M3496" i="1"/>
  <c r="N3496" i="1" s="1"/>
  <c r="O3495" i="1"/>
  <c r="P3495" i="1" s="1"/>
  <c r="M3495" i="1"/>
  <c r="N3495" i="1" s="1"/>
  <c r="O3494" i="1"/>
  <c r="P3494" i="1" s="1"/>
  <c r="M3494" i="1"/>
  <c r="N3494" i="1" s="1"/>
  <c r="O3493" i="1"/>
  <c r="P3493" i="1" s="1"/>
  <c r="M3493" i="1"/>
  <c r="N3493" i="1" s="1"/>
  <c r="O3492" i="1"/>
  <c r="P3492" i="1" s="1"/>
  <c r="M3492" i="1"/>
  <c r="N3492" i="1" s="1"/>
  <c r="O3491" i="1"/>
  <c r="P3491" i="1" s="1"/>
  <c r="M3491" i="1"/>
  <c r="N3491" i="1" s="1"/>
  <c r="O3490" i="1"/>
  <c r="P3490" i="1" s="1"/>
  <c r="M3490" i="1"/>
  <c r="N3490" i="1" s="1"/>
  <c r="O3489" i="1"/>
  <c r="P3489" i="1" s="1"/>
  <c r="M3489" i="1"/>
  <c r="N3489" i="1" s="1"/>
  <c r="O3488" i="1"/>
  <c r="P3488" i="1" s="1"/>
  <c r="M3488" i="1"/>
  <c r="N3488" i="1" s="1"/>
  <c r="O3487" i="1"/>
  <c r="P3487" i="1" s="1"/>
  <c r="M3487" i="1"/>
  <c r="N3487" i="1" s="1"/>
  <c r="O3486" i="1"/>
  <c r="P3486" i="1" s="1"/>
  <c r="M3486" i="1"/>
  <c r="N3486" i="1" s="1"/>
  <c r="O3485" i="1"/>
  <c r="P3485" i="1" s="1"/>
  <c r="M3485" i="1"/>
  <c r="N3485" i="1" s="1"/>
  <c r="O3484" i="1"/>
  <c r="P3484" i="1" s="1"/>
  <c r="M3484" i="1"/>
  <c r="N3484" i="1" s="1"/>
  <c r="O3483" i="1"/>
  <c r="P3483" i="1" s="1"/>
  <c r="M3483" i="1"/>
  <c r="N3483" i="1" s="1"/>
  <c r="O3482" i="1"/>
  <c r="P3482" i="1" s="1"/>
  <c r="M3482" i="1"/>
  <c r="N3482" i="1" s="1"/>
  <c r="O3481" i="1"/>
  <c r="P3481" i="1" s="1"/>
  <c r="M3481" i="1"/>
  <c r="N3481" i="1" s="1"/>
  <c r="O3480" i="1"/>
  <c r="P3480" i="1" s="1"/>
  <c r="M3480" i="1"/>
  <c r="N3480" i="1" s="1"/>
  <c r="O3479" i="1"/>
  <c r="P3479" i="1" s="1"/>
  <c r="M3479" i="1"/>
  <c r="N3479" i="1" s="1"/>
  <c r="O3478" i="1"/>
  <c r="P3478" i="1" s="1"/>
  <c r="M3478" i="1"/>
  <c r="N3478" i="1" s="1"/>
  <c r="O3477" i="1"/>
  <c r="P3477" i="1" s="1"/>
  <c r="M3477" i="1"/>
  <c r="N3477" i="1" s="1"/>
  <c r="O3476" i="1"/>
  <c r="P3476" i="1" s="1"/>
  <c r="M3476" i="1"/>
  <c r="N3476" i="1" s="1"/>
  <c r="O3475" i="1"/>
  <c r="P3475" i="1" s="1"/>
  <c r="M3475" i="1"/>
  <c r="N3475" i="1" s="1"/>
  <c r="O3474" i="1"/>
  <c r="P3474" i="1" s="1"/>
  <c r="M3474" i="1"/>
  <c r="N3474" i="1" s="1"/>
  <c r="O3473" i="1"/>
  <c r="P3473" i="1" s="1"/>
  <c r="M3473" i="1"/>
  <c r="N3473" i="1" s="1"/>
  <c r="O3472" i="1"/>
  <c r="P3472" i="1" s="1"/>
  <c r="M3472" i="1"/>
  <c r="N3472" i="1" s="1"/>
  <c r="O3471" i="1"/>
  <c r="P3471" i="1" s="1"/>
  <c r="M3471" i="1"/>
  <c r="N3471" i="1" s="1"/>
  <c r="O3470" i="1"/>
  <c r="P3470" i="1" s="1"/>
  <c r="M3470" i="1"/>
  <c r="N3470" i="1" s="1"/>
  <c r="O3469" i="1"/>
  <c r="P3469" i="1" s="1"/>
  <c r="M3469" i="1"/>
  <c r="N3469" i="1" s="1"/>
  <c r="O3468" i="1"/>
  <c r="P3468" i="1" s="1"/>
  <c r="M3468" i="1"/>
  <c r="N3468" i="1" s="1"/>
  <c r="O3467" i="1"/>
  <c r="P3467" i="1" s="1"/>
  <c r="M3467" i="1"/>
  <c r="N3467" i="1" s="1"/>
  <c r="O3466" i="1"/>
  <c r="P3466" i="1" s="1"/>
  <c r="M3466" i="1"/>
  <c r="N3466" i="1" s="1"/>
  <c r="O3465" i="1"/>
  <c r="P3465" i="1" s="1"/>
  <c r="M3465" i="1"/>
  <c r="N3465" i="1" s="1"/>
  <c r="O3464" i="1"/>
  <c r="P3464" i="1" s="1"/>
  <c r="M3464" i="1"/>
  <c r="N3464" i="1" s="1"/>
  <c r="O3463" i="1"/>
  <c r="P3463" i="1" s="1"/>
  <c r="M3463" i="1"/>
  <c r="N3463" i="1" s="1"/>
  <c r="O3462" i="1"/>
  <c r="P3462" i="1" s="1"/>
  <c r="M3462" i="1"/>
  <c r="N3462" i="1" s="1"/>
  <c r="O3461" i="1"/>
  <c r="P3461" i="1" s="1"/>
  <c r="M3461" i="1"/>
  <c r="N3461" i="1" s="1"/>
  <c r="O3460" i="1"/>
  <c r="P3460" i="1" s="1"/>
  <c r="M3460" i="1"/>
  <c r="N3460" i="1" s="1"/>
  <c r="O3459" i="1"/>
  <c r="P3459" i="1" s="1"/>
  <c r="M3459" i="1"/>
  <c r="N3459" i="1" s="1"/>
  <c r="O3458" i="1"/>
  <c r="P3458" i="1" s="1"/>
  <c r="M3458" i="1"/>
  <c r="N3458" i="1" s="1"/>
  <c r="O3457" i="1"/>
  <c r="P3457" i="1" s="1"/>
  <c r="M3457" i="1"/>
  <c r="N3457" i="1" s="1"/>
  <c r="O3456" i="1"/>
  <c r="P3456" i="1" s="1"/>
  <c r="M3456" i="1"/>
  <c r="N3456" i="1" s="1"/>
  <c r="O3455" i="1"/>
  <c r="P3455" i="1" s="1"/>
  <c r="M3455" i="1"/>
  <c r="N3455" i="1" s="1"/>
  <c r="O3454" i="1"/>
  <c r="P3454" i="1" s="1"/>
  <c r="M3454" i="1"/>
  <c r="N3454" i="1" s="1"/>
  <c r="O3453" i="1"/>
  <c r="P3453" i="1" s="1"/>
  <c r="M3453" i="1"/>
  <c r="N3453" i="1" s="1"/>
  <c r="O3452" i="1"/>
  <c r="P3452" i="1" s="1"/>
  <c r="M3452" i="1"/>
  <c r="N3452" i="1" s="1"/>
  <c r="O3451" i="1"/>
  <c r="P3451" i="1" s="1"/>
  <c r="M3451" i="1"/>
  <c r="N3451" i="1" s="1"/>
  <c r="O3450" i="1"/>
  <c r="P3450" i="1" s="1"/>
  <c r="M3450" i="1"/>
  <c r="N3450" i="1" s="1"/>
  <c r="O3449" i="1"/>
  <c r="P3449" i="1" s="1"/>
  <c r="M3449" i="1"/>
  <c r="N3449" i="1" s="1"/>
  <c r="O3448" i="1"/>
  <c r="P3448" i="1" s="1"/>
  <c r="M3448" i="1"/>
  <c r="N3448" i="1" s="1"/>
  <c r="O3447" i="1"/>
  <c r="P3447" i="1" s="1"/>
  <c r="M3447" i="1"/>
  <c r="N3447" i="1" s="1"/>
  <c r="O3446" i="1"/>
  <c r="P3446" i="1" s="1"/>
  <c r="M3446" i="1"/>
  <c r="N3446" i="1" s="1"/>
  <c r="O3445" i="1"/>
  <c r="P3445" i="1" s="1"/>
  <c r="M3445" i="1"/>
  <c r="N3445" i="1" s="1"/>
  <c r="O3444" i="1"/>
  <c r="P3444" i="1" s="1"/>
  <c r="M3444" i="1"/>
  <c r="N3444" i="1" s="1"/>
  <c r="O3443" i="1"/>
  <c r="P3443" i="1" s="1"/>
  <c r="M3443" i="1"/>
  <c r="N3443" i="1" s="1"/>
  <c r="O3442" i="1"/>
  <c r="P3442" i="1" s="1"/>
  <c r="M3442" i="1"/>
  <c r="N3442" i="1" s="1"/>
  <c r="O3441" i="1"/>
  <c r="P3441" i="1" s="1"/>
  <c r="M3441" i="1"/>
  <c r="N3441" i="1" s="1"/>
  <c r="O3440" i="1"/>
  <c r="P3440" i="1" s="1"/>
  <c r="M3440" i="1"/>
  <c r="N3440" i="1" s="1"/>
  <c r="O3439" i="1"/>
  <c r="P3439" i="1" s="1"/>
  <c r="M3439" i="1"/>
  <c r="N3439" i="1" s="1"/>
  <c r="O3438" i="1"/>
  <c r="P3438" i="1" s="1"/>
  <c r="M3438" i="1"/>
  <c r="N3438" i="1" s="1"/>
  <c r="O3437" i="1"/>
  <c r="P3437" i="1" s="1"/>
  <c r="M3437" i="1"/>
  <c r="N3437" i="1" s="1"/>
  <c r="O3436" i="1"/>
  <c r="P3436" i="1" s="1"/>
  <c r="M3436" i="1"/>
  <c r="N3436" i="1" s="1"/>
  <c r="O3435" i="1"/>
  <c r="P3435" i="1" s="1"/>
  <c r="M3435" i="1"/>
  <c r="N3435" i="1" s="1"/>
  <c r="O3434" i="1"/>
  <c r="P3434" i="1" s="1"/>
  <c r="M3434" i="1"/>
  <c r="N3434" i="1" s="1"/>
  <c r="O3433" i="1"/>
  <c r="P3433" i="1" s="1"/>
  <c r="M3433" i="1"/>
  <c r="N3433" i="1" s="1"/>
  <c r="O3432" i="1"/>
  <c r="P3432" i="1" s="1"/>
  <c r="M3432" i="1"/>
  <c r="N3432" i="1" s="1"/>
  <c r="O3431" i="1"/>
  <c r="P3431" i="1" s="1"/>
  <c r="M3431" i="1"/>
  <c r="N3431" i="1" s="1"/>
  <c r="O3430" i="1"/>
  <c r="P3430" i="1" s="1"/>
  <c r="M3430" i="1"/>
  <c r="N3430" i="1" s="1"/>
  <c r="O3429" i="1"/>
  <c r="P3429" i="1" s="1"/>
  <c r="M3429" i="1"/>
  <c r="N3429" i="1" s="1"/>
  <c r="O3428" i="1"/>
  <c r="P3428" i="1" s="1"/>
  <c r="M3428" i="1"/>
  <c r="N3428" i="1" s="1"/>
  <c r="O3427" i="1"/>
  <c r="P3427" i="1" s="1"/>
  <c r="M3427" i="1"/>
  <c r="N3427" i="1" s="1"/>
  <c r="O3426" i="1"/>
  <c r="P3426" i="1" s="1"/>
  <c r="M3426" i="1"/>
  <c r="N3426" i="1" s="1"/>
  <c r="O3425" i="1"/>
  <c r="P3425" i="1" s="1"/>
  <c r="M3425" i="1"/>
  <c r="N3425" i="1" s="1"/>
  <c r="O3424" i="1"/>
  <c r="P3424" i="1" s="1"/>
  <c r="M3424" i="1"/>
  <c r="N3424" i="1" s="1"/>
  <c r="O3423" i="1"/>
  <c r="P3423" i="1" s="1"/>
  <c r="M3423" i="1"/>
  <c r="N3423" i="1" s="1"/>
  <c r="O3422" i="1"/>
  <c r="P3422" i="1" s="1"/>
  <c r="M3422" i="1"/>
  <c r="N3422" i="1" s="1"/>
  <c r="O3421" i="1"/>
  <c r="P3421" i="1" s="1"/>
  <c r="M3421" i="1"/>
  <c r="N3421" i="1" s="1"/>
  <c r="O3420" i="1"/>
  <c r="P3420" i="1" s="1"/>
  <c r="M3420" i="1"/>
  <c r="N3420" i="1" s="1"/>
  <c r="O3419" i="1"/>
  <c r="P3419" i="1" s="1"/>
  <c r="M3419" i="1"/>
  <c r="N3419" i="1" s="1"/>
  <c r="O3418" i="1"/>
  <c r="P3418" i="1" s="1"/>
  <c r="M3418" i="1"/>
  <c r="N3418" i="1" s="1"/>
  <c r="O3417" i="1"/>
  <c r="P3417" i="1" s="1"/>
  <c r="M3417" i="1"/>
  <c r="N3417" i="1" s="1"/>
  <c r="O3416" i="1"/>
  <c r="P3416" i="1" s="1"/>
  <c r="M3416" i="1"/>
  <c r="N3416" i="1" s="1"/>
  <c r="O3415" i="1"/>
  <c r="P3415" i="1" s="1"/>
  <c r="M3415" i="1"/>
  <c r="N3415" i="1" s="1"/>
  <c r="O3414" i="1"/>
  <c r="P3414" i="1" s="1"/>
  <c r="M3414" i="1"/>
  <c r="N3414" i="1" s="1"/>
  <c r="O3413" i="1"/>
  <c r="P3413" i="1" s="1"/>
  <c r="M3413" i="1"/>
  <c r="N3413" i="1" s="1"/>
  <c r="O3412" i="1"/>
  <c r="P3412" i="1" s="1"/>
  <c r="M3412" i="1"/>
  <c r="N3412" i="1" s="1"/>
  <c r="O3411" i="1"/>
  <c r="P3411" i="1" s="1"/>
  <c r="M3411" i="1"/>
  <c r="N3411" i="1" s="1"/>
  <c r="O3410" i="1"/>
  <c r="P3410" i="1" s="1"/>
  <c r="M3410" i="1"/>
  <c r="N3410" i="1" s="1"/>
  <c r="O3409" i="1"/>
  <c r="P3409" i="1" s="1"/>
  <c r="M3409" i="1"/>
  <c r="N3409" i="1" s="1"/>
  <c r="O3408" i="1"/>
  <c r="P3408" i="1" s="1"/>
  <c r="M3408" i="1"/>
  <c r="N3408" i="1" s="1"/>
  <c r="O3407" i="1"/>
  <c r="P3407" i="1" s="1"/>
  <c r="M3407" i="1"/>
  <c r="N3407" i="1" s="1"/>
  <c r="O3406" i="1"/>
  <c r="P3406" i="1" s="1"/>
  <c r="M3406" i="1"/>
  <c r="N3406" i="1" s="1"/>
  <c r="O3405" i="1"/>
  <c r="P3405" i="1" s="1"/>
  <c r="M3405" i="1"/>
  <c r="N3405" i="1" s="1"/>
  <c r="O3404" i="1"/>
  <c r="P3404" i="1" s="1"/>
  <c r="M3404" i="1"/>
  <c r="N3404" i="1" s="1"/>
  <c r="O3403" i="1"/>
  <c r="P3403" i="1" s="1"/>
  <c r="M3403" i="1"/>
  <c r="N3403" i="1" s="1"/>
  <c r="O3402" i="1"/>
  <c r="P3402" i="1" s="1"/>
  <c r="M3402" i="1"/>
  <c r="N3402" i="1" s="1"/>
  <c r="O3401" i="1"/>
  <c r="P3401" i="1" s="1"/>
  <c r="M3401" i="1"/>
  <c r="N3401" i="1" s="1"/>
  <c r="O3400" i="1"/>
  <c r="P3400" i="1" s="1"/>
  <c r="M3400" i="1"/>
  <c r="N3400" i="1" s="1"/>
  <c r="O3399" i="1"/>
  <c r="P3399" i="1" s="1"/>
  <c r="M3399" i="1"/>
  <c r="N3399" i="1" s="1"/>
  <c r="O3398" i="1"/>
  <c r="P3398" i="1" s="1"/>
  <c r="M3398" i="1"/>
  <c r="N3398" i="1" s="1"/>
  <c r="O3397" i="1"/>
  <c r="P3397" i="1" s="1"/>
  <c r="M3397" i="1"/>
  <c r="N3397" i="1" s="1"/>
  <c r="O3396" i="1"/>
  <c r="P3396" i="1" s="1"/>
  <c r="M3396" i="1"/>
  <c r="N3396" i="1" s="1"/>
  <c r="O3395" i="1"/>
  <c r="P3395" i="1" s="1"/>
  <c r="M3395" i="1"/>
  <c r="N3395" i="1" s="1"/>
  <c r="O3394" i="1"/>
  <c r="P3394" i="1" s="1"/>
  <c r="M3394" i="1"/>
  <c r="N3394" i="1" s="1"/>
  <c r="O3393" i="1"/>
  <c r="P3393" i="1" s="1"/>
  <c r="M3393" i="1"/>
  <c r="N3393" i="1" s="1"/>
  <c r="O3392" i="1"/>
  <c r="P3392" i="1" s="1"/>
  <c r="M3392" i="1"/>
  <c r="N3392" i="1" s="1"/>
  <c r="O3391" i="1"/>
  <c r="P3391" i="1" s="1"/>
  <c r="M3391" i="1"/>
  <c r="N3391" i="1" s="1"/>
  <c r="O3390" i="1"/>
  <c r="P3390" i="1" s="1"/>
  <c r="M3390" i="1"/>
  <c r="N3390" i="1" s="1"/>
  <c r="O3389" i="1"/>
  <c r="P3389" i="1" s="1"/>
  <c r="M3389" i="1"/>
  <c r="N3389" i="1" s="1"/>
  <c r="O3388" i="1"/>
  <c r="P3388" i="1" s="1"/>
  <c r="M3388" i="1"/>
  <c r="N3388" i="1" s="1"/>
  <c r="O3387" i="1"/>
  <c r="P3387" i="1" s="1"/>
  <c r="M3387" i="1"/>
  <c r="N3387" i="1" s="1"/>
  <c r="O3386" i="1"/>
  <c r="P3386" i="1" s="1"/>
  <c r="M3386" i="1"/>
  <c r="N3386" i="1" s="1"/>
  <c r="O3385" i="1"/>
  <c r="P3385" i="1" s="1"/>
  <c r="M3385" i="1"/>
  <c r="N3385" i="1" s="1"/>
  <c r="O3384" i="1"/>
  <c r="P3384" i="1" s="1"/>
  <c r="M3384" i="1"/>
  <c r="N3384" i="1" s="1"/>
  <c r="O3383" i="1"/>
  <c r="P3383" i="1" s="1"/>
  <c r="M3383" i="1"/>
  <c r="N3383" i="1" s="1"/>
  <c r="O3382" i="1"/>
  <c r="P3382" i="1" s="1"/>
  <c r="M3382" i="1"/>
  <c r="N3382" i="1" s="1"/>
  <c r="O3381" i="1"/>
  <c r="P3381" i="1" s="1"/>
  <c r="M3381" i="1"/>
  <c r="N3381" i="1" s="1"/>
  <c r="O3380" i="1"/>
  <c r="P3380" i="1" s="1"/>
  <c r="M3380" i="1"/>
  <c r="N3380" i="1" s="1"/>
  <c r="O3379" i="1"/>
  <c r="P3379" i="1" s="1"/>
  <c r="M3379" i="1"/>
  <c r="N3379" i="1" s="1"/>
  <c r="O3378" i="1"/>
  <c r="P3378" i="1" s="1"/>
  <c r="M3378" i="1"/>
  <c r="N3378" i="1" s="1"/>
  <c r="O3377" i="1"/>
  <c r="P3377" i="1" s="1"/>
  <c r="M3377" i="1"/>
  <c r="N3377" i="1" s="1"/>
  <c r="O3376" i="1"/>
  <c r="P3376" i="1" s="1"/>
  <c r="M3376" i="1"/>
  <c r="N3376" i="1" s="1"/>
  <c r="O3375" i="1"/>
  <c r="P3375" i="1" s="1"/>
  <c r="M3375" i="1"/>
  <c r="N3375" i="1" s="1"/>
  <c r="O3374" i="1"/>
  <c r="P3374" i="1" s="1"/>
  <c r="M3374" i="1"/>
  <c r="N3374" i="1" s="1"/>
  <c r="O3373" i="1"/>
  <c r="P3373" i="1" s="1"/>
  <c r="M3373" i="1"/>
  <c r="N3373" i="1" s="1"/>
  <c r="O3372" i="1"/>
  <c r="P3372" i="1" s="1"/>
  <c r="M3372" i="1"/>
  <c r="N3372" i="1" s="1"/>
  <c r="O3371" i="1"/>
  <c r="P3371" i="1" s="1"/>
  <c r="M3371" i="1"/>
  <c r="N3371" i="1" s="1"/>
  <c r="O3370" i="1"/>
  <c r="P3370" i="1" s="1"/>
  <c r="M3370" i="1"/>
  <c r="N3370" i="1" s="1"/>
  <c r="O3369" i="1"/>
  <c r="P3369" i="1" s="1"/>
  <c r="M3369" i="1"/>
  <c r="N3369" i="1" s="1"/>
  <c r="O3368" i="1"/>
  <c r="P3368" i="1" s="1"/>
  <c r="M3368" i="1"/>
  <c r="N3368" i="1" s="1"/>
  <c r="O3367" i="1"/>
  <c r="P3367" i="1" s="1"/>
  <c r="M3367" i="1"/>
  <c r="N3367" i="1" s="1"/>
  <c r="O3366" i="1"/>
  <c r="P3366" i="1" s="1"/>
  <c r="M3366" i="1"/>
  <c r="N3366" i="1" s="1"/>
  <c r="O3365" i="1"/>
  <c r="P3365" i="1" s="1"/>
  <c r="M3365" i="1"/>
  <c r="N3365" i="1" s="1"/>
  <c r="O3364" i="1"/>
  <c r="P3364" i="1" s="1"/>
  <c r="M3364" i="1"/>
  <c r="N3364" i="1" s="1"/>
  <c r="O3363" i="1"/>
  <c r="P3363" i="1" s="1"/>
  <c r="M3363" i="1"/>
  <c r="N3363" i="1" s="1"/>
  <c r="O3362" i="1"/>
  <c r="P3362" i="1" s="1"/>
  <c r="M3362" i="1"/>
  <c r="N3362" i="1" s="1"/>
  <c r="O3361" i="1"/>
  <c r="P3361" i="1" s="1"/>
  <c r="M3361" i="1"/>
  <c r="N3361" i="1" s="1"/>
  <c r="O3360" i="1"/>
  <c r="P3360" i="1" s="1"/>
  <c r="M3360" i="1"/>
  <c r="N3360" i="1" s="1"/>
  <c r="O3359" i="1"/>
  <c r="P3359" i="1" s="1"/>
  <c r="M3359" i="1"/>
  <c r="N3359" i="1" s="1"/>
  <c r="O3358" i="1"/>
  <c r="P3358" i="1" s="1"/>
  <c r="M3358" i="1"/>
  <c r="N3358" i="1" s="1"/>
  <c r="O3357" i="1"/>
  <c r="P3357" i="1" s="1"/>
  <c r="M3357" i="1"/>
  <c r="N3357" i="1" s="1"/>
  <c r="O3356" i="1"/>
  <c r="P3356" i="1" s="1"/>
  <c r="M3356" i="1"/>
  <c r="N3356" i="1" s="1"/>
  <c r="O3355" i="1"/>
  <c r="P3355" i="1" s="1"/>
  <c r="M3355" i="1"/>
  <c r="N3355" i="1" s="1"/>
  <c r="O3354" i="1"/>
  <c r="P3354" i="1" s="1"/>
  <c r="M3354" i="1"/>
  <c r="N3354" i="1" s="1"/>
  <c r="O3353" i="1"/>
  <c r="P3353" i="1" s="1"/>
  <c r="M3353" i="1"/>
  <c r="N3353" i="1" s="1"/>
  <c r="O3352" i="1"/>
  <c r="P3352" i="1" s="1"/>
  <c r="M3352" i="1"/>
  <c r="N3352" i="1" s="1"/>
  <c r="O3351" i="1"/>
  <c r="P3351" i="1" s="1"/>
  <c r="M3351" i="1"/>
  <c r="N3351" i="1" s="1"/>
  <c r="O3350" i="1"/>
  <c r="P3350" i="1" s="1"/>
  <c r="M3350" i="1"/>
  <c r="N3350" i="1" s="1"/>
  <c r="O3349" i="1"/>
  <c r="P3349" i="1" s="1"/>
  <c r="M3349" i="1"/>
  <c r="N3349" i="1" s="1"/>
  <c r="O3348" i="1"/>
  <c r="P3348" i="1" s="1"/>
  <c r="M3348" i="1"/>
  <c r="N3348" i="1" s="1"/>
  <c r="O3347" i="1"/>
  <c r="P3347" i="1" s="1"/>
  <c r="M3347" i="1"/>
  <c r="N3347" i="1" s="1"/>
  <c r="O3346" i="1"/>
  <c r="P3346" i="1" s="1"/>
  <c r="M3346" i="1"/>
  <c r="N3346" i="1" s="1"/>
  <c r="O3345" i="1"/>
  <c r="P3345" i="1" s="1"/>
  <c r="M3345" i="1"/>
  <c r="N3345" i="1" s="1"/>
  <c r="O3344" i="1"/>
  <c r="P3344" i="1" s="1"/>
  <c r="M3344" i="1"/>
  <c r="N3344" i="1" s="1"/>
  <c r="O3343" i="1"/>
  <c r="P3343" i="1" s="1"/>
  <c r="M3343" i="1"/>
  <c r="N3343" i="1" s="1"/>
  <c r="O3342" i="1"/>
  <c r="P3342" i="1" s="1"/>
  <c r="M3342" i="1"/>
  <c r="N3342" i="1" s="1"/>
  <c r="O3341" i="1"/>
  <c r="P3341" i="1" s="1"/>
  <c r="M3341" i="1"/>
  <c r="N3341" i="1" s="1"/>
  <c r="O3340" i="1"/>
  <c r="P3340" i="1" s="1"/>
  <c r="M3340" i="1"/>
  <c r="N3340" i="1" s="1"/>
  <c r="O3339" i="1"/>
  <c r="P3339" i="1" s="1"/>
  <c r="M3339" i="1"/>
  <c r="N3339" i="1" s="1"/>
  <c r="O3338" i="1"/>
  <c r="P3338" i="1" s="1"/>
  <c r="M3338" i="1"/>
  <c r="N3338" i="1" s="1"/>
  <c r="O3337" i="1"/>
  <c r="P3337" i="1" s="1"/>
  <c r="M3337" i="1"/>
  <c r="N3337" i="1" s="1"/>
  <c r="O3336" i="1"/>
  <c r="P3336" i="1" s="1"/>
  <c r="M3336" i="1"/>
  <c r="N3336" i="1" s="1"/>
  <c r="O3335" i="1"/>
  <c r="P3335" i="1" s="1"/>
  <c r="M3335" i="1"/>
  <c r="N3335" i="1" s="1"/>
  <c r="O3334" i="1"/>
  <c r="P3334" i="1" s="1"/>
  <c r="M3334" i="1"/>
  <c r="N3334" i="1" s="1"/>
  <c r="O3333" i="1"/>
  <c r="P3333" i="1" s="1"/>
  <c r="M3333" i="1"/>
  <c r="N3333" i="1" s="1"/>
  <c r="O3332" i="1"/>
  <c r="P3332" i="1" s="1"/>
  <c r="M3332" i="1"/>
  <c r="N3332" i="1" s="1"/>
  <c r="O3331" i="1"/>
  <c r="P3331" i="1" s="1"/>
  <c r="M3331" i="1"/>
  <c r="N3331" i="1" s="1"/>
  <c r="O3330" i="1"/>
  <c r="P3330" i="1" s="1"/>
  <c r="M3330" i="1"/>
  <c r="N3330" i="1" s="1"/>
  <c r="O3329" i="1"/>
  <c r="P3329" i="1" s="1"/>
  <c r="M3329" i="1"/>
  <c r="N3329" i="1" s="1"/>
  <c r="O3328" i="1"/>
  <c r="P3328" i="1" s="1"/>
  <c r="M3328" i="1"/>
  <c r="N3328" i="1" s="1"/>
  <c r="O3327" i="1"/>
  <c r="P3327" i="1" s="1"/>
  <c r="M3327" i="1"/>
  <c r="N3327" i="1" s="1"/>
  <c r="O3326" i="1"/>
  <c r="P3326" i="1" s="1"/>
  <c r="M3326" i="1"/>
  <c r="N3326" i="1" s="1"/>
  <c r="O3325" i="1"/>
  <c r="P3325" i="1" s="1"/>
  <c r="M3325" i="1"/>
  <c r="N3325" i="1" s="1"/>
  <c r="O3324" i="1"/>
  <c r="P3324" i="1" s="1"/>
  <c r="M3324" i="1"/>
  <c r="N3324" i="1" s="1"/>
  <c r="O3323" i="1"/>
  <c r="P3323" i="1" s="1"/>
  <c r="M3323" i="1"/>
  <c r="N3323" i="1" s="1"/>
  <c r="O3322" i="1"/>
  <c r="P3322" i="1" s="1"/>
  <c r="M3322" i="1"/>
  <c r="N3322" i="1" s="1"/>
  <c r="O3321" i="1"/>
  <c r="P3321" i="1" s="1"/>
  <c r="M3321" i="1"/>
  <c r="N3321" i="1" s="1"/>
  <c r="O3320" i="1"/>
  <c r="P3320" i="1" s="1"/>
  <c r="M3320" i="1"/>
  <c r="N3320" i="1" s="1"/>
  <c r="O3319" i="1"/>
  <c r="P3319" i="1" s="1"/>
  <c r="M3319" i="1"/>
  <c r="N3319" i="1" s="1"/>
  <c r="O3318" i="1"/>
  <c r="P3318" i="1" s="1"/>
  <c r="M3318" i="1"/>
  <c r="N3318" i="1" s="1"/>
  <c r="O3317" i="1"/>
  <c r="P3317" i="1" s="1"/>
  <c r="M3317" i="1"/>
  <c r="N3317" i="1" s="1"/>
  <c r="O3316" i="1"/>
  <c r="P3316" i="1" s="1"/>
  <c r="M3316" i="1"/>
  <c r="N3316" i="1" s="1"/>
  <c r="O3315" i="1"/>
  <c r="P3315" i="1" s="1"/>
  <c r="M3315" i="1"/>
  <c r="N3315" i="1" s="1"/>
  <c r="O3314" i="1"/>
  <c r="P3314" i="1" s="1"/>
  <c r="M3314" i="1"/>
  <c r="N3314" i="1" s="1"/>
  <c r="O3313" i="1"/>
  <c r="P3313" i="1" s="1"/>
  <c r="M3313" i="1"/>
  <c r="N3313" i="1" s="1"/>
  <c r="O3312" i="1"/>
  <c r="P3312" i="1" s="1"/>
  <c r="M3312" i="1"/>
  <c r="N3312" i="1" s="1"/>
  <c r="O3311" i="1"/>
  <c r="P3311" i="1" s="1"/>
  <c r="M3311" i="1"/>
  <c r="N3311" i="1" s="1"/>
  <c r="O3310" i="1"/>
  <c r="P3310" i="1" s="1"/>
  <c r="M3310" i="1"/>
  <c r="N3310" i="1" s="1"/>
  <c r="O3309" i="1"/>
  <c r="P3309" i="1" s="1"/>
  <c r="M3309" i="1"/>
  <c r="N3309" i="1" s="1"/>
  <c r="O3308" i="1"/>
  <c r="P3308" i="1" s="1"/>
  <c r="M3308" i="1"/>
  <c r="N3308" i="1" s="1"/>
  <c r="O3307" i="1"/>
  <c r="P3307" i="1" s="1"/>
  <c r="M3307" i="1"/>
  <c r="N3307" i="1" s="1"/>
  <c r="O3306" i="1"/>
  <c r="P3306" i="1" s="1"/>
  <c r="M3306" i="1"/>
  <c r="N3306" i="1" s="1"/>
  <c r="O3305" i="1"/>
  <c r="P3305" i="1" s="1"/>
  <c r="M3305" i="1"/>
  <c r="N3305" i="1" s="1"/>
  <c r="O3304" i="1"/>
  <c r="P3304" i="1" s="1"/>
  <c r="M3304" i="1"/>
  <c r="N3304" i="1" s="1"/>
  <c r="O3303" i="1"/>
  <c r="P3303" i="1" s="1"/>
  <c r="M3303" i="1"/>
  <c r="N3303" i="1" s="1"/>
  <c r="O3302" i="1"/>
  <c r="P3302" i="1" s="1"/>
  <c r="M3302" i="1"/>
  <c r="N3302" i="1" s="1"/>
  <c r="O3301" i="1"/>
  <c r="P3301" i="1" s="1"/>
  <c r="M3301" i="1"/>
  <c r="N3301" i="1" s="1"/>
  <c r="O3300" i="1"/>
  <c r="P3300" i="1" s="1"/>
  <c r="M3300" i="1"/>
  <c r="N3300" i="1" s="1"/>
  <c r="O3299" i="1"/>
  <c r="P3299" i="1" s="1"/>
  <c r="M3299" i="1"/>
  <c r="N3299" i="1" s="1"/>
  <c r="O3298" i="1"/>
  <c r="P3298" i="1" s="1"/>
  <c r="M3298" i="1"/>
  <c r="N3298" i="1" s="1"/>
  <c r="O3297" i="1"/>
  <c r="P3297" i="1" s="1"/>
  <c r="M3297" i="1"/>
  <c r="N3297" i="1" s="1"/>
  <c r="O3296" i="1"/>
  <c r="P3296" i="1" s="1"/>
  <c r="M3296" i="1"/>
  <c r="N3296" i="1" s="1"/>
  <c r="O3295" i="1"/>
  <c r="P3295" i="1" s="1"/>
  <c r="M3295" i="1"/>
  <c r="N3295" i="1" s="1"/>
  <c r="O3294" i="1"/>
  <c r="P3294" i="1" s="1"/>
  <c r="M3294" i="1"/>
  <c r="N3294" i="1" s="1"/>
  <c r="O3293" i="1"/>
  <c r="P3293" i="1" s="1"/>
  <c r="M3293" i="1"/>
  <c r="N3293" i="1" s="1"/>
  <c r="O3292" i="1"/>
  <c r="P3292" i="1" s="1"/>
  <c r="M3292" i="1"/>
  <c r="N3292" i="1" s="1"/>
  <c r="O3291" i="1"/>
  <c r="P3291" i="1" s="1"/>
  <c r="M3291" i="1"/>
  <c r="N3291" i="1" s="1"/>
  <c r="O3290" i="1"/>
  <c r="P3290" i="1" s="1"/>
  <c r="M3290" i="1"/>
  <c r="N3290" i="1" s="1"/>
  <c r="O3289" i="1"/>
  <c r="P3289" i="1" s="1"/>
  <c r="M3289" i="1"/>
  <c r="N3289" i="1" s="1"/>
  <c r="O3288" i="1"/>
  <c r="P3288" i="1" s="1"/>
  <c r="M3288" i="1"/>
  <c r="N3288" i="1" s="1"/>
  <c r="O3287" i="1"/>
  <c r="P3287" i="1" s="1"/>
  <c r="M3287" i="1"/>
  <c r="N3287" i="1" s="1"/>
  <c r="O3286" i="1"/>
  <c r="P3286" i="1" s="1"/>
  <c r="M3286" i="1"/>
  <c r="N3286" i="1" s="1"/>
  <c r="O3285" i="1"/>
  <c r="P3285" i="1" s="1"/>
  <c r="M3285" i="1"/>
  <c r="N3285" i="1" s="1"/>
  <c r="O3284" i="1"/>
  <c r="P3284" i="1" s="1"/>
  <c r="M3284" i="1"/>
  <c r="N3284" i="1" s="1"/>
  <c r="O3283" i="1"/>
  <c r="P3283" i="1" s="1"/>
  <c r="M3283" i="1"/>
  <c r="N3283" i="1" s="1"/>
  <c r="O3282" i="1"/>
  <c r="P3282" i="1" s="1"/>
  <c r="M3282" i="1"/>
  <c r="N3282" i="1" s="1"/>
  <c r="O3281" i="1"/>
  <c r="P3281" i="1" s="1"/>
  <c r="M3281" i="1"/>
  <c r="N3281" i="1" s="1"/>
  <c r="O3280" i="1"/>
  <c r="P3280" i="1" s="1"/>
  <c r="M3280" i="1"/>
  <c r="N3280" i="1" s="1"/>
  <c r="O3279" i="1"/>
  <c r="P3279" i="1" s="1"/>
  <c r="M3279" i="1"/>
  <c r="N3279" i="1" s="1"/>
  <c r="O3278" i="1"/>
  <c r="P3278" i="1" s="1"/>
  <c r="M3278" i="1"/>
  <c r="N3278" i="1" s="1"/>
  <c r="O3277" i="1"/>
  <c r="P3277" i="1" s="1"/>
  <c r="M3277" i="1"/>
  <c r="N3277" i="1" s="1"/>
  <c r="O3276" i="1"/>
  <c r="P3276" i="1" s="1"/>
  <c r="M3276" i="1"/>
  <c r="N3276" i="1" s="1"/>
  <c r="O3275" i="1"/>
  <c r="P3275" i="1" s="1"/>
  <c r="M3275" i="1"/>
  <c r="N3275" i="1" s="1"/>
  <c r="O3274" i="1"/>
  <c r="P3274" i="1" s="1"/>
  <c r="M3274" i="1"/>
  <c r="N3274" i="1" s="1"/>
  <c r="O3273" i="1"/>
  <c r="P3273" i="1" s="1"/>
  <c r="M3273" i="1"/>
  <c r="N3273" i="1" s="1"/>
  <c r="O3272" i="1"/>
  <c r="P3272" i="1" s="1"/>
  <c r="M3272" i="1"/>
  <c r="N3272" i="1" s="1"/>
  <c r="O3271" i="1"/>
  <c r="P3271" i="1" s="1"/>
  <c r="M3271" i="1"/>
  <c r="N3271" i="1" s="1"/>
  <c r="O3270" i="1"/>
  <c r="P3270" i="1" s="1"/>
  <c r="M3270" i="1"/>
  <c r="N3270" i="1" s="1"/>
  <c r="O3269" i="1"/>
  <c r="P3269" i="1" s="1"/>
  <c r="M3269" i="1"/>
  <c r="N3269" i="1" s="1"/>
  <c r="O3268" i="1"/>
  <c r="P3268" i="1" s="1"/>
  <c r="M3268" i="1"/>
  <c r="N3268" i="1" s="1"/>
  <c r="O3267" i="1"/>
  <c r="P3267" i="1" s="1"/>
  <c r="M3267" i="1"/>
  <c r="N3267" i="1" s="1"/>
  <c r="O3266" i="1"/>
  <c r="P3266" i="1" s="1"/>
  <c r="M3266" i="1"/>
  <c r="N3266" i="1" s="1"/>
  <c r="O3265" i="1"/>
  <c r="P3265" i="1" s="1"/>
  <c r="M3265" i="1"/>
  <c r="N3265" i="1" s="1"/>
  <c r="O3264" i="1"/>
  <c r="P3264" i="1" s="1"/>
  <c r="M3264" i="1"/>
  <c r="N3264" i="1" s="1"/>
  <c r="O3263" i="1"/>
  <c r="P3263" i="1" s="1"/>
  <c r="M3263" i="1"/>
  <c r="N3263" i="1" s="1"/>
  <c r="O3262" i="1"/>
  <c r="P3262" i="1" s="1"/>
  <c r="M3262" i="1"/>
  <c r="N3262" i="1" s="1"/>
  <c r="O3261" i="1"/>
  <c r="P3261" i="1" s="1"/>
  <c r="M3261" i="1"/>
  <c r="N3261" i="1" s="1"/>
  <c r="O3260" i="1"/>
  <c r="P3260" i="1" s="1"/>
  <c r="M3260" i="1"/>
  <c r="N3260" i="1" s="1"/>
  <c r="O3259" i="1"/>
  <c r="P3259" i="1" s="1"/>
  <c r="M3259" i="1"/>
  <c r="N3259" i="1" s="1"/>
  <c r="O3258" i="1"/>
  <c r="P3258" i="1" s="1"/>
  <c r="M3258" i="1"/>
  <c r="N3258" i="1" s="1"/>
  <c r="O3257" i="1"/>
  <c r="P3257" i="1" s="1"/>
  <c r="M3257" i="1"/>
  <c r="N3257" i="1" s="1"/>
  <c r="O3256" i="1"/>
  <c r="P3256" i="1" s="1"/>
  <c r="M3256" i="1"/>
  <c r="N3256" i="1" s="1"/>
  <c r="O3255" i="1"/>
  <c r="P3255" i="1" s="1"/>
  <c r="M3255" i="1"/>
  <c r="N3255" i="1" s="1"/>
  <c r="O3254" i="1"/>
  <c r="P3254" i="1" s="1"/>
  <c r="M3254" i="1"/>
  <c r="N3254" i="1" s="1"/>
  <c r="O3253" i="1"/>
  <c r="P3253" i="1" s="1"/>
  <c r="M3253" i="1"/>
  <c r="N3253" i="1" s="1"/>
  <c r="O3252" i="1"/>
  <c r="P3252" i="1" s="1"/>
  <c r="M3252" i="1"/>
  <c r="N3252" i="1" s="1"/>
  <c r="O3251" i="1"/>
  <c r="P3251" i="1" s="1"/>
  <c r="M3251" i="1"/>
  <c r="N3251" i="1" s="1"/>
  <c r="O3250" i="1"/>
  <c r="P3250" i="1" s="1"/>
  <c r="M3250" i="1"/>
  <c r="N3250" i="1" s="1"/>
  <c r="O3249" i="1"/>
  <c r="P3249" i="1" s="1"/>
  <c r="M3249" i="1"/>
  <c r="N3249" i="1" s="1"/>
  <c r="O3248" i="1"/>
  <c r="P3248" i="1" s="1"/>
  <c r="M3248" i="1"/>
  <c r="N3248" i="1" s="1"/>
  <c r="O3247" i="1"/>
  <c r="P3247" i="1" s="1"/>
  <c r="M3247" i="1"/>
  <c r="N3247" i="1" s="1"/>
  <c r="O3246" i="1"/>
  <c r="P3246" i="1" s="1"/>
  <c r="M3246" i="1"/>
  <c r="N3246" i="1" s="1"/>
  <c r="O3245" i="1"/>
  <c r="P3245" i="1" s="1"/>
  <c r="M3245" i="1"/>
  <c r="N3245" i="1" s="1"/>
  <c r="O3244" i="1"/>
  <c r="P3244" i="1" s="1"/>
  <c r="M3244" i="1"/>
  <c r="N3244" i="1" s="1"/>
  <c r="O3243" i="1"/>
  <c r="P3243" i="1" s="1"/>
  <c r="M3243" i="1"/>
  <c r="N3243" i="1" s="1"/>
  <c r="O3242" i="1"/>
  <c r="P3242" i="1" s="1"/>
  <c r="M3242" i="1"/>
  <c r="N3242" i="1" s="1"/>
  <c r="O3241" i="1"/>
  <c r="P3241" i="1" s="1"/>
  <c r="M3241" i="1"/>
  <c r="N3241" i="1" s="1"/>
  <c r="O3240" i="1"/>
  <c r="P3240" i="1" s="1"/>
  <c r="M3240" i="1"/>
  <c r="N3240" i="1" s="1"/>
  <c r="O3239" i="1"/>
  <c r="P3239" i="1" s="1"/>
  <c r="M3239" i="1"/>
  <c r="N3239" i="1" s="1"/>
  <c r="O3238" i="1"/>
  <c r="P3238" i="1" s="1"/>
  <c r="M3238" i="1"/>
  <c r="N3238" i="1" s="1"/>
  <c r="O3237" i="1"/>
  <c r="P3237" i="1" s="1"/>
  <c r="M3237" i="1"/>
  <c r="N3237" i="1" s="1"/>
  <c r="O3236" i="1"/>
  <c r="P3236" i="1" s="1"/>
  <c r="M3236" i="1"/>
  <c r="N3236" i="1" s="1"/>
  <c r="O3235" i="1"/>
  <c r="P3235" i="1" s="1"/>
  <c r="M3235" i="1"/>
  <c r="N3235" i="1" s="1"/>
  <c r="O3234" i="1"/>
  <c r="P3234" i="1" s="1"/>
  <c r="M3234" i="1"/>
  <c r="N3234" i="1" s="1"/>
  <c r="O3233" i="1"/>
  <c r="P3233" i="1" s="1"/>
  <c r="M3233" i="1"/>
  <c r="N3233" i="1" s="1"/>
  <c r="O3232" i="1"/>
  <c r="P3232" i="1" s="1"/>
  <c r="M3232" i="1"/>
  <c r="N3232" i="1" s="1"/>
  <c r="O3231" i="1"/>
  <c r="P3231" i="1" s="1"/>
  <c r="M3231" i="1"/>
  <c r="N3231" i="1" s="1"/>
  <c r="O3230" i="1"/>
  <c r="P3230" i="1" s="1"/>
  <c r="M3230" i="1"/>
  <c r="N3230" i="1" s="1"/>
  <c r="O3229" i="1"/>
  <c r="P3229" i="1" s="1"/>
  <c r="M3229" i="1"/>
  <c r="N3229" i="1" s="1"/>
  <c r="O3228" i="1"/>
  <c r="P3228" i="1" s="1"/>
  <c r="M3228" i="1"/>
  <c r="N3228" i="1" s="1"/>
  <c r="O3227" i="1"/>
  <c r="P3227" i="1" s="1"/>
  <c r="M3227" i="1"/>
  <c r="N3227" i="1" s="1"/>
  <c r="O3226" i="1"/>
  <c r="P3226" i="1" s="1"/>
  <c r="M3226" i="1"/>
  <c r="N3226" i="1" s="1"/>
  <c r="O3225" i="1"/>
  <c r="P3225" i="1" s="1"/>
  <c r="M3225" i="1"/>
  <c r="N3225" i="1" s="1"/>
  <c r="O3224" i="1"/>
  <c r="P3224" i="1" s="1"/>
  <c r="M3224" i="1"/>
  <c r="N3224" i="1" s="1"/>
  <c r="O3223" i="1"/>
  <c r="P3223" i="1" s="1"/>
  <c r="M3223" i="1"/>
  <c r="N3223" i="1" s="1"/>
  <c r="O3222" i="1"/>
  <c r="P3222" i="1" s="1"/>
  <c r="M3222" i="1"/>
  <c r="N3222" i="1" s="1"/>
  <c r="O3221" i="1"/>
  <c r="P3221" i="1" s="1"/>
  <c r="M3221" i="1"/>
  <c r="N3221" i="1" s="1"/>
  <c r="O3220" i="1"/>
  <c r="P3220" i="1" s="1"/>
  <c r="M3220" i="1"/>
  <c r="N3220" i="1" s="1"/>
  <c r="O3219" i="1"/>
  <c r="P3219" i="1" s="1"/>
  <c r="M3219" i="1"/>
  <c r="N3219" i="1" s="1"/>
  <c r="O3218" i="1"/>
  <c r="P3218" i="1" s="1"/>
  <c r="M3218" i="1"/>
  <c r="N3218" i="1" s="1"/>
  <c r="O3217" i="1"/>
  <c r="P3217" i="1" s="1"/>
  <c r="M3217" i="1"/>
  <c r="N3217" i="1" s="1"/>
  <c r="O3216" i="1"/>
  <c r="P3216" i="1" s="1"/>
  <c r="M3216" i="1"/>
  <c r="N3216" i="1" s="1"/>
  <c r="O3215" i="1"/>
  <c r="P3215" i="1" s="1"/>
  <c r="M3215" i="1"/>
  <c r="N3215" i="1" s="1"/>
  <c r="O3214" i="1"/>
  <c r="P3214" i="1" s="1"/>
  <c r="M3214" i="1"/>
  <c r="N3214" i="1" s="1"/>
  <c r="O3213" i="1"/>
  <c r="P3213" i="1" s="1"/>
  <c r="M3213" i="1"/>
  <c r="N3213" i="1" s="1"/>
  <c r="O3212" i="1"/>
  <c r="P3212" i="1" s="1"/>
  <c r="M3212" i="1"/>
  <c r="N3212" i="1" s="1"/>
  <c r="O3211" i="1"/>
  <c r="P3211" i="1" s="1"/>
  <c r="M3211" i="1"/>
  <c r="N3211" i="1" s="1"/>
  <c r="O3210" i="1"/>
  <c r="P3210" i="1" s="1"/>
  <c r="M3210" i="1"/>
  <c r="N3210" i="1" s="1"/>
  <c r="O3209" i="1"/>
  <c r="P3209" i="1" s="1"/>
  <c r="M3209" i="1"/>
  <c r="N3209" i="1" s="1"/>
  <c r="O3208" i="1"/>
  <c r="P3208" i="1" s="1"/>
  <c r="M3208" i="1"/>
  <c r="N3208" i="1" s="1"/>
  <c r="O3207" i="1"/>
  <c r="P3207" i="1" s="1"/>
  <c r="M3207" i="1"/>
  <c r="N3207" i="1" s="1"/>
  <c r="O3206" i="1"/>
  <c r="P3206" i="1" s="1"/>
  <c r="M3206" i="1"/>
  <c r="N3206" i="1" s="1"/>
  <c r="O3205" i="1"/>
  <c r="P3205" i="1" s="1"/>
  <c r="M3205" i="1"/>
  <c r="N3205" i="1" s="1"/>
  <c r="O3204" i="1"/>
  <c r="P3204" i="1" s="1"/>
  <c r="M3204" i="1"/>
  <c r="N3204" i="1" s="1"/>
  <c r="O3203" i="1"/>
  <c r="P3203" i="1" s="1"/>
  <c r="M3203" i="1"/>
  <c r="N3203" i="1" s="1"/>
  <c r="O3202" i="1"/>
  <c r="P3202" i="1" s="1"/>
  <c r="M3202" i="1"/>
  <c r="N3202" i="1" s="1"/>
  <c r="O3201" i="1"/>
  <c r="P3201" i="1" s="1"/>
  <c r="M3201" i="1"/>
  <c r="N3201" i="1" s="1"/>
  <c r="O3200" i="1"/>
  <c r="P3200" i="1" s="1"/>
  <c r="M3200" i="1"/>
  <c r="N3200" i="1" s="1"/>
  <c r="O3199" i="1"/>
  <c r="P3199" i="1" s="1"/>
  <c r="M3199" i="1"/>
  <c r="N3199" i="1" s="1"/>
  <c r="O3198" i="1"/>
  <c r="P3198" i="1" s="1"/>
  <c r="M3198" i="1"/>
  <c r="N3198" i="1" s="1"/>
  <c r="O3197" i="1"/>
  <c r="P3197" i="1" s="1"/>
  <c r="M3197" i="1"/>
  <c r="N3197" i="1" s="1"/>
  <c r="O3196" i="1"/>
  <c r="P3196" i="1" s="1"/>
  <c r="M3196" i="1"/>
  <c r="N3196" i="1" s="1"/>
  <c r="O3195" i="1"/>
  <c r="P3195" i="1" s="1"/>
  <c r="M3195" i="1"/>
  <c r="N3195" i="1" s="1"/>
  <c r="O3194" i="1"/>
  <c r="P3194" i="1" s="1"/>
  <c r="M3194" i="1"/>
  <c r="N3194" i="1" s="1"/>
  <c r="O3193" i="1"/>
  <c r="P3193" i="1" s="1"/>
  <c r="M3193" i="1"/>
  <c r="N3193" i="1" s="1"/>
  <c r="O3192" i="1"/>
  <c r="P3192" i="1" s="1"/>
  <c r="M3192" i="1"/>
  <c r="N3192" i="1" s="1"/>
  <c r="O3191" i="1"/>
  <c r="P3191" i="1" s="1"/>
  <c r="M3191" i="1"/>
  <c r="N3191" i="1" s="1"/>
  <c r="O3190" i="1"/>
  <c r="P3190" i="1" s="1"/>
  <c r="M3190" i="1"/>
  <c r="N3190" i="1" s="1"/>
  <c r="O3189" i="1"/>
  <c r="P3189" i="1" s="1"/>
  <c r="M3189" i="1"/>
  <c r="N3189" i="1" s="1"/>
  <c r="O3188" i="1"/>
  <c r="P3188" i="1" s="1"/>
  <c r="M3188" i="1"/>
  <c r="N3188" i="1" s="1"/>
  <c r="O3187" i="1"/>
  <c r="P3187" i="1" s="1"/>
  <c r="M3187" i="1"/>
  <c r="N3187" i="1" s="1"/>
  <c r="O3186" i="1"/>
  <c r="P3186" i="1" s="1"/>
  <c r="M3186" i="1"/>
  <c r="N3186" i="1" s="1"/>
  <c r="O3185" i="1"/>
  <c r="P3185" i="1" s="1"/>
  <c r="M3185" i="1"/>
  <c r="N3185" i="1" s="1"/>
  <c r="O3184" i="1"/>
  <c r="P3184" i="1" s="1"/>
  <c r="M3184" i="1"/>
  <c r="N3184" i="1" s="1"/>
  <c r="O3183" i="1"/>
  <c r="P3183" i="1" s="1"/>
  <c r="M3183" i="1"/>
  <c r="N3183" i="1" s="1"/>
  <c r="O3182" i="1"/>
  <c r="P3182" i="1" s="1"/>
  <c r="M3182" i="1"/>
  <c r="N3182" i="1" s="1"/>
  <c r="O3181" i="1"/>
  <c r="P3181" i="1" s="1"/>
  <c r="M3181" i="1"/>
  <c r="N3181" i="1" s="1"/>
  <c r="O3180" i="1"/>
  <c r="P3180" i="1" s="1"/>
  <c r="M3180" i="1"/>
  <c r="N3180" i="1" s="1"/>
  <c r="O3179" i="1"/>
  <c r="P3179" i="1" s="1"/>
  <c r="M3179" i="1"/>
  <c r="N3179" i="1" s="1"/>
  <c r="O3178" i="1"/>
  <c r="P3178" i="1" s="1"/>
  <c r="M3178" i="1"/>
  <c r="N3178" i="1" s="1"/>
  <c r="O3177" i="1"/>
  <c r="P3177" i="1" s="1"/>
  <c r="M3177" i="1"/>
  <c r="N3177" i="1" s="1"/>
  <c r="O3176" i="1"/>
  <c r="P3176" i="1" s="1"/>
  <c r="M3176" i="1"/>
  <c r="N3176" i="1" s="1"/>
  <c r="O3175" i="1"/>
  <c r="P3175" i="1" s="1"/>
  <c r="M3175" i="1"/>
  <c r="N3175" i="1" s="1"/>
  <c r="O3174" i="1"/>
  <c r="P3174" i="1" s="1"/>
  <c r="M3174" i="1"/>
  <c r="N3174" i="1" s="1"/>
  <c r="O3173" i="1"/>
  <c r="P3173" i="1" s="1"/>
  <c r="M3173" i="1"/>
  <c r="N3173" i="1" s="1"/>
  <c r="O3172" i="1"/>
  <c r="P3172" i="1" s="1"/>
  <c r="M3172" i="1"/>
  <c r="N3172" i="1" s="1"/>
  <c r="O3171" i="1"/>
  <c r="P3171" i="1" s="1"/>
  <c r="M3171" i="1"/>
  <c r="N3171" i="1" s="1"/>
  <c r="O3170" i="1"/>
  <c r="P3170" i="1" s="1"/>
  <c r="M3170" i="1"/>
  <c r="N3170" i="1" s="1"/>
  <c r="O3169" i="1"/>
  <c r="P3169" i="1" s="1"/>
  <c r="M3169" i="1"/>
  <c r="N3169" i="1" s="1"/>
  <c r="O3168" i="1"/>
  <c r="P3168" i="1" s="1"/>
  <c r="M3168" i="1"/>
  <c r="N3168" i="1" s="1"/>
  <c r="O3167" i="1"/>
  <c r="P3167" i="1" s="1"/>
  <c r="M3167" i="1"/>
  <c r="N3167" i="1" s="1"/>
  <c r="O3166" i="1"/>
  <c r="P3166" i="1" s="1"/>
  <c r="M3166" i="1"/>
  <c r="N3166" i="1" s="1"/>
  <c r="O3165" i="1"/>
  <c r="P3165" i="1" s="1"/>
  <c r="M3165" i="1"/>
  <c r="N3165" i="1" s="1"/>
  <c r="O3164" i="1"/>
  <c r="P3164" i="1" s="1"/>
  <c r="M3164" i="1"/>
  <c r="N3164" i="1" s="1"/>
  <c r="O3163" i="1"/>
  <c r="P3163" i="1" s="1"/>
  <c r="M3163" i="1"/>
  <c r="N3163" i="1" s="1"/>
  <c r="O3162" i="1"/>
  <c r="P3162" i="1" s="1"/>
  <c r="M3162" i="1"/>
  <c r="N3162" i="1" s="1"/>
  <c r="O3161" i="1"/>
  <c r="P3161" i="1" s="1"/>
  <c r="M3161" i="1"/>
  <c r="N3161" i="1" s="1"/>
  <c r="O3160" i="1"/>
  <c r="P3160" i="1" s="1"/>
  <c r="M3160" i="1"/>
  <c r="N3160" i="1" s="1"/>
  <c r="O3159" i="1"/>
  <c r="P3159" i="1" s="1"/>
  <c r="M3159" i="1"/>
  <c r="N3159" i="1" s="1"/>
  <c r="O3158" i="1"/>
  <c r="P3158" i="1" s="1"/>
  <c r="M3158" i="1"/>
  <c r="N3158" i="1" s="1"/>
  <c r="O3157" i="1"/>
  <c r="P3157" i="1" s="1"/>
  <c r="M3157" i="1"/>
  <c r="N3157" i="1" s="1"/>
  <c r="O3156" i="1"/>
  <c r="P3156" i="1" s="1"/>
  <c r="M3156" i="1"/>
  <c r="N3156" i="1" s="1"/>
  <c r="O3155" i="1"/>
  <c r="P3155" i="1" s="1"/>
  <c r="M3155" i="1"/>
  <c r="N3155" i="1" s="1"/>
  <c r="O3154" i="1"/>
  <c r="P3154" i="1" s="1"/>
  <c r="M3154" i="1"/>
  <c r="N3154" i="1" s="1"/>
  <c r="O3153" i="1"/>
  <c r="P3153" i="1" s="1"/>
  <c r="M3153" i="1"/>
  <c r="N3153" i="1" s="1"/>
  <c r="O3152" i="1"/>
  <c r="P3152" i="1" s="1"/>
  <c r="M3152" i="1"/>
  <c r="N3152" i="1" s="1"/>
  <c r="O3151" i="1"/>
  <c r="P3151" i="1" s="1"/>
  <c r="M3151" i="1"/>
  <c r="N3151" i="1" s="1"/>
  <c r="O3150" i="1"/>
  <c r="P3150" i="1" s="1"/>
  <c r="M3150" i="1"/>
  <c r="N3150" i="1" s="1"/>
  <c r="O3149" i="1"/>
  <c r="P3149" i="1" s="1"/>
  <c r="M3149" i="1"/>
  <c r="N3149" i="1" s="1"/>
  <c r="O3148" i="1"/>
  <c r="P3148" i="1" s="1"/>
  <c r="M3148" i="1"/>
  <c r="N3148" i="1" s="1"/>
  <c r="O3147" i="1"/>
  <c r="P3147" i="1" s="1"/>
  <c r="M3147" i="1"/>
  <c r="N3147" i="1" s="1"/>
  <c r="O3146" i="1"/>
  <c r="P3146" i="1" s="1"/>
  <c r="M3146" i="1"/>
  <c r="N3146" i="1" s="1"/>
  <c r="O3145" i="1"/>
  <c r="P3145" i="1" s="1"/>
  <c r="M3145" i="1"/>
  <c r="N3145" i="1" s="1"/>
  <c r="O3144" i="1"/>
  <c r="P3144" i="1" s="1"/>
  <c r="M3144" i="1"/>
  <c r="N3144" i="1" s="1"/>
  <c r="O3143" i="1"/>
  <c r="P3143" i="1" s="1"/>
  <c r="M3143" i="1"/>
  <c r="N3143" i="1" s="1"/>
  <c r="O3142" i="1"/>
  <c r="P3142" i="1" s="1"/>
  <c r="M3142" i="1"/>
  <c r="N3142" i="1" s="1"/>
  <c r="O3141" i="1"/>
  <c r="P3141" i="1" s="1"/>
  <c r="M3141" i="1"/>
  <c r="N3141" i="1" s="1"/>
  <c r="O3140" i="1"/>
  <c r="P3140" i="1" s="1"/>
  <c r="M3140" i="1"/>
  <c r="N3140" i="1" s="1"/>
  <c r="O3139" i="1"/>
  <c r="P3139" i="1" s="1"/>
  <c r="M3139" i="1"/>
  <c r="N3139" i="1" s="1"/>
  <c r="O3138" i="1"/>
  <c r="P3138" i="1" s="1"/>
  <c r="M3138" i="1"/>
  <c r="N3138" i="1" s="1"/>
  <c r="O3137" i="1"/>
  <c r="P3137" i="1" s="1"/>
  <c r="M3137" i="1"/>
  <c r="N3137" i="1" s="1"/>
  <c r="O3136" i="1"/>
  <c r="P3136" i="1" s="1"/>
  <c r="M3136" i="1"/>
  <c r="N3136" i="1" s="1"/>
  <c r="O3135" i="1"/>
  <c r="P3135" i="1" s="1"/>
  <c r="M3135" i="1"/>
  <c r="N3135" i="1" s="1"/>
  <c r="O3134" i="1"/>
  <c r="P3134" i="1" s="1"/>
  <c r="M3134" i="1"/>
  <c r="N3134" i="1" s="1"/>
  <c r="O3133" i="1"/>
  <c r="P3133" i="1" s="1"/>
  <c r="M3133" i="1"/>
  <c r="N3133" i="1" s="1"/>
  <c r="O3132" i="1"/>
  <c r="P3132" i="1" s="1"/>
  <c r="M3132" i="1"/>
  <c r="N3132" i="1" s="1"/>
  <c r="O3131" i="1"/>
  <c r="P3131" i="1" s="1"/>
  <c r="M3131" i="1"/>
  <c r="N3131" i="1" s="1"/>
  <c r="O3130" i="1"/>
  <c r="P3130" i="1" s="1"/>
  <c r="M3130" i="1"/>
  <c r="N3130" i="1" s="1"/>
  <c r="O3129" i="1"/>
  <c r="P3129" i="1" s="1"/>
  <c r="M3129" i="1"/>
  <c r="N3129" i="1" s="1"/>
  <c r="O3128" i="1"/>
  <c r="P3128" i="1" s="1"/>
  <c r="M3128" i="1"/>
  <c r="N3128" i="1" s="1"/>
  <c r="O3127" i="1"/>
  <c r="P3127" i="1" s="1"/>
  <c r="M3127" i="1"/>
  <c r="N3127" i="1" s="1"/>
  <c r="O3126" i="1"/>
  <c r="P3126" i="1" s="1"/>
  <c r="M3126" i="1"/>
  <c r="N3126" i="1" s="1"/>
  <c r="O3125" i="1"/>
  <c r="P3125" i="1" s="1"/>
  <c r="M3125" i="1"/>
  <c r="N3125" i="1" s="1"/>
  <c r="O3124" i="1"/>
  <c r="P3124" i="1" s="1"/>
  <c r="M3124" i="1"/>
  <c r="N3124" i="1" s="1"/>
  <c r="O3123" i="1"/>
  <c r="P3123" i="1" s="1"/>
  <c r="M3123" i="1"/>
  <c r="N3123" i="1" s="1"/>
  <c r="O3122" i="1"/>
  <c r="P3122" i="1" s="1"/>
  <c r="M3122" i="1"/>
  <c r="N3122" i="1" s="1"/>
  <c r="O3121" i="1"/>
  <c r="P3121" i="1" s="1"/>
  <c r="M3121" i="1"/>
  <c r="N3121" i="1" s="1"/>
  <c r="O3120" i="1"/>
  <c r="P3120" i="1" s="1"/>
  <c r="M3120" i="1"/>
  <c r="N3120" i="1" s="1"/>
  <c r="O3119" i="1"/>
  <c r="P3119" i="1" s="1"/>
  <c r="M3119" i="1"/>
  <c r="N3119" i="1" s="1"/>
  <c r="O3118" i="1"/>
  <c r="P3118" i="1" s="1"/>
  <c r="M3118" i="1"/>
  <c r="N3118" i="1" s="1"/>
  <c r="O3117" i="1"/>
  <c r="P3117" i="1" s="1"/>
  <c r="M3117" i="1"/>
  <c r="N3117" i="1" s="1"/>
  <c r="O3116" i="1"/>
  <c r="P3116" i="1" s="1"/>
  <c r="M3116" i="1"/>
  <c r="N3116" i="1" s="1"/>
  <c r="O3115" i="1"/>
  <c r="P3115" i="1" s="1"/>
  <c r="M3115" i="1"/>
  <c r="N3115" i="1" s="1"/>
  <c r="O3114" i="1"/>
  <c r="P3114" i="1" s="1"/>
  <c r="M3114" i="1"/>
  <c r="N3114" i="1" s="1"/>
  <c r="O3113" i="1"/>
  <c r="P3113" i="1" s="1"/>
  <c r="M3113" i="1"/>
  <c r="N3113" i="1" s="1"/>
  <c r="O3112" i="1"/>
  <c r="P3112" i="1" s="1"/>
  <c r="M3112" i="1"/>
  <c r="N3112" i="1" s="1"/>
  <c r="O3111" i="1"/>
  <c r="P3111" i="1" s="1"/>
  <c r="M3111" i="1"/>
  <c r="N3111" i="1" s="1"/>
  <c r="O3110" i="1"/>
  <c r="P3110" i="1" s="1"/>
  <c r="M3110" i="1"/>
  <c r="N3110" i="1" s="1"/>
  <c r="O3109" i="1"/>
  <c r="P3109" i="1" s="1"/>
  <c r="M3109" i="1"/>
  <c r="N3109" i="1" s="1"/>
  <c r="O3108" i="1"/>
  <c r="P3108" i="1" s="1"/>
  <c r="M3108" i="1"/>
  <c r="N3108" i="1" s="1"/>
  <c r="O3107" i="1"/>
  <c r="P3107" i="1" s="1"/>
  <c r="M3107" i="1"/>
  <c r="N3107" i="1" s="1"/>
  <c r="O3106" i="1"/>
  <c r="P3106" i="1" s="1"/>
  <c r="M3106" i="1"/>
  <c r="N3106" i="1" s="1"/>
  <c r="O3105" i="1"/>
  <c r="P3105" i="1" s="1"/>
  <c r="M3105" i="1"/>
  <c r="N3105" i="1" s="1"/>
  <c r="O3104" i="1"/>
  <c r="P3104" i="1" s="1"/>
  <c r="M3104" i="1"/>
  <c r="N3104" i="1" s="1"/>
  <c r="O3103" i="1"/>
  <c r="P3103" i="1" s="1"/>
  <c r="M3103" i="1"/>
  <c r="N3103" i="1" s="1"/>
  <c r="O3102" i="1"/>
  <c r="P3102" i="1" s="1"/>
  <c r="M3102" i="1"/>
  <c r="N3102" i="1" s="1"/>
  <c r="O3101" i="1"/>
  <c r="P3101" i="1" s="1"/>
  <c r="M3101" i="1"/>
  <c r="N3101" i="1" s="1"/>
  <c r="O3100" i="1"/>
  <c r="P3100" i="1" s="1"/>
  <c r="M3100" i="1"/>
  <c r="N3100" i="1" s="1"/>
  <c r="O3099" i="1"/>
  <c r="P3099" i="1" s="1"/>
  <c r="M3099" i="1"/>
  <c r="N3099" i="1" s="1"/>
  <c r="O3098" i="1"/>
  <c r="P3098" i="1" s="1"/>
  <c r="M3098" i="1"/>
  <c r="N3098" i="1" s="1"/>
  <c r="O3097" i="1"/>
  <c r="P3097" i="1" s="1"/>
  <c r="M3097" i="1"/>
  <c r="N3097" i="1" s="1"/>
  <c r="O3096" i="1"/>
  <c r="P3096" i="1" s="1"/>
  <c r="M3096" i="1"/>
  <c r="N3096" i="1" s="1"/>
  <c r="O3095" i="1"/>
  <c r="P3095" i="1" s="1"/>
  <c r="M3095" i="1"/>
  <c r="N3095" i="1" s="1"/>
  <c r="O3094" i="1"/>
  <c r="P3094" i="1" s="1"/>
  <c r="M3094" i="1"/>
  <c r="N3094" i="1" s="1"/>
  <c r="O3093" i="1"/>
  <c r="P3093" i="1" s="1"/>
  <c r="M3093" i="1"/>
  <c r="N3093" i="1" s="1"/>
  <c r="O3092" i="1"/>
  <c r="P3092" i="1" s="1"/>
  <c r="M3092" i="1"/>
  <c r="N3092" i="1" s="1"/>
  <c r="O3091" i="1"/>
  <c r="P3091" i="1" s="1"/>
  <c r="M3091" i="1"/>
  <c r="N3091" i="1" s="1"/>
  <c r="O3090" i="1"/>
  <c r="P3090" i="1" s="1"/>
  <c r="M3090" i="1"/>
  <c r="N3090" i="1" s="1"/>
  <c r="O3089" i="1"/>
  <c r="P3089" i="1" s="1"/>
  <c r="M3089" i="1"/>
  <c r="N3089" i="1" s="1"/>
  <c r="O3088" i="1"/>
  <c r="P3088" i="1" s="1"/>
  <c r="M3088" i="1"/>
  <c r="N3088" i="1" s="1"/>
  <c r="O3087" i="1"/>
  <c r="P3087" i="1" s="1"/>
  <c r="M3087" i="1"/>
  <c r="N3087" i="1" s="1"/>
  <c r="O3086" i="1"/>
  <c r="P3086" i="1" s="1"/>
  <c r="M3086" i="1"/>
  <c r="N3086" i="1" s="1"/>
  <c r="O3085" i="1"/>
  <c r="P3085" i="1" s="1"/>
  <c r="M3085" i="1"/>
  <c r="N3085" i="1" s="1"/>
  <c r="O3084" i="1"/>
  <c r="P3084" i="1" s="1"/>
  <c r="M3084" i="1"/>
  <c r="N3084" i="1" s="1"/>
  <c r="O3083" i="1"/>
  <c r="P3083" i="1" s="1"/>
  <c r="M3083" i="1"/>
  <c r="N3083" i="1" s="1"/>
  <c r="O3082" i="1"/>
  <c r="P3082" i="1" s="1"/>
  <c r="M3082" i="1"/>
  <c r="N3082" i="1" s="1"/>
  <c r="O3081" i="1"/>
  <c r="P3081" i="1" s="1"/>
  <c r="M3081" i="1"/>
  <c r="N3081" i="1" s="1"/>
  <c r="O3080" i="1"/>
  <c r="P3080" i="1" s="1"/>
  <c r="M3080" i="1"/>
  <c r="N3080" i="1" s="1"/>
  <c r="O3079" i="1"/>
  <c r="P3079" i="1" s="1"/>
  <c r="M3079" i="1"/>
  <c r="N3079" i="1" s="1"/>
  <c r="O3078" i="1"/>
  <c r="P3078" i="1" s="1"/>
  <c r="M3078" i="1"/>
  <c r="N3078" i="1" s="1"/>
  <c r="O3077" i="1"/>
  <c r="P3077" i="1" s="1"/>
  <c r="M3077" i="1"/>
  <c r="N3077" i="1" s="1"/>
  <c r="O3076" i="1"/>
  <c r="P3076" i="1" s="1"/>
  <c r="M3076" i="1"/>
  <c r="N3076" i="1" s="1"/>
  <c r="O3075" i="1"/>
  <c r="P3075" i="1" s="1"/>
  <c r="M3075" i="1"/>
  <c r="N3075" i="1" s="1"/>
  <c r="O3074" i="1"/>
  <c r="P3074" i="1" s="1"/>
  <c r="M3074" i="1"/>
  <c r="N3074" i="1" s="1"/>
  <c r="O3073" i="1"/>
  <c r="P3073" i="1" s="1"/>
  <c r="M3073" i="1"/>
  <c r="N3073" i="1" s="1"/>
  <c r="O3072" i="1"/>
  <c r="P3072" i="1" s="1"/>
  <c r="M3072" i="1"/>
  <c r="N3072" i="1" s="1"/>
  <c r="O3071" i="1"/>
  <c r="P3071" i="1" s="1"/>
  <c r="M3071" i="1"/>
  <c r="N3071" i="1" s="1"/>
  <c r="O3070" i="1"/>
  <c r="P3070" i="1" s="1"/>
  <c r="M3070" i="1"/>
  <c r="N3070" i="1" s="1"/>
  <c r="O3069" i="1"/>
  <c r="P3069" i="1" s="1"/>
  <c r="M3069" i="1"/>
  <c r="N3069" i="1" s="1"/>
  <c r="O3068" i="1"/>
  <c r="P3068" i="1" s="1"/>
  <c r="M3068" i="1"/>
  <c r="N3068" i="1" s="1"/>
  <c r="O3067" i="1"/>
  <c r="P3067" i="1" s="1"/>
  <c r="M3067" i="1"/>
  <c r="N3067" i="1" s="1"/>
  <c r="O3066" i="1"/>
  <c r="P3066" i="1" s="1"/>
  <c r="M3066" i="1"/>
  <c r="N3066" i="1" s="1"/>
  <c r="O3065" i="1"/>
  <c r="P3065" i="1" s="1"/>
  <c r="M3065" i="1"/>
  <c r="N3065" i="1" s="1"/>
  <c r="O3064" i="1"/>
  <c r="P3064" i="1" s="1"/>
  <c r="M3064" i="1"/>
  <c r="N3064" i="1" s="1"/>
  <c r="O3063" i="1"/>
  <c r="P3063" i="1" s="1"/>
  <c r="M3063" i="1"/>
  <c r="N3063" i="1" s="1"/>
  <c r="O3062" i="1"/>
  <c r="P3062" i="1" s="1"/>
  <c r="M3062" i="1"/>
  <c r="N3062" i="1" s="1"/>
  <c r="O3061" i="1"/>
  <c r="P3061" i="1" s="1"/>
  <c r="M3061" i="1"/>
  <c r="N3061" i="1" s="1"/>
  <c r="O3060" i="1"/>
  <c r="P3060" i="1" s="1"/>
  <c r="M3060" i="1"/>
  <c r="N3060" i="1" s="1"/>
  <c r="O3059" i="1"/>
  <c r="P3059" i="1" s="1"/>
  <c r="M3059" i="1"/>
  <c r="N3059" i="1" s="1"/>
  <c r="O3058" i="1"/>
  <c r="P3058" i="1" s="1"/>
  <c r="M3058" i="1"/>
  <c r="N3058" i="1" s="1"/>
  <c r="O3057" i="1"/>
  <c r="P3057" i="1" s="1"/>
  <c r="M3057" i="1"/>
  <c r="N3057" i="1" s="1"/>
  <c r="O3056" i="1"/>
  <c r="P3056" i="1" s="1"/>
  <c r="M3056" i="1"/>
  <c r="N3056" i="1" s="1"/>
  <c r="O3055" i="1"/>
  <c r="P3055" i="1" s="1"/>
  <c r="M3055" i="1"/>
  <c r="N3055" i="1" s="1"/>
  <c r="O3054" i="1"/>
  <c r="P3054" i="1" s="1"/>
  <c r="M3054" i="1"/>
  <c r="N3054" i="1" s="1"/>
  <c r="O3053" i="1"/>
  <c r="P3053" i="1" s="1"/>
  <c r="M3053" i="1"/>
  <c r="N3053" i="1" s="1"/>
  <c r="O3052" i="1"/>
  <c r="P3052" i="1" s="1"/>
  <c r="M3052" i="1"/>
  <c r="N3052" i="1" s="1"/>
  <c r="O3051" i="1"/>
  <c r="P3051" i="1" s="1"/>
  <c r="M3051" i="1"/>
  <c r="N3051" i="1" s="1"/>
  <c r="O3050" i="1"/>
  <c r="P3050" i="1" s="1"/>
  <c r="M3050" i="1"/>
  <c r="N3050" i="1" s="1"/>
  <c r="O3049" i="1"/>
  <c r="P3049" i="1" s="1"/>
  <c r="M3049" i="1"/>
  <c r="N3049" i="1" s="1"/>
  <c r="O3048" i="1"/>
  <c r="P3048" i="1" s="1"/>
  <c r="M3048" i="1"/>
  <c r="N3048" i="1" s="1"/>
  <c r="O3047" i="1"/>
  <c r="P3047" i="1" s="1"/>
  <c r="M3047" i="1"/>
  <c r="N3047" i="1" s="1"/>
  <c r="O3046" i="1"/>
  <c r="P3046" i="1" s="1"/>
  <c r="M3046" i="1"/>
  <c r="N3046" i="1" s="1"/>
  <c r="O3045" i="1"/>
  <c r="P3045" i="1" s="1"/>
  <c r="M3045" i="1"/>
  <c r="N3045" i="1" s="1"/>
  <c r="O3044" i="1"/>
  <c r="P3044" i="1" s="1"/>
  <c r="M3044" i="1"/>
  <c r="N3044" i="1" s="1"/>
  <c r="O3043" i="1"/>
  <c r="P3043" i="1" s="1"/>
  <c r="M3043" i="1"/>
  <c r="N3043" i="1" s="1"/>
  <c r="O3042" i="1"/>
  <c r="P3042" i="1" s="1"/>
  <c r="M3042" i="1"/>
  <c r="N3042" i="1" s="1"/>
  <c r="O3041" i="1"/>
  <c r="P3041" i="1" s="1"/>
  <c r="M3041" i="1"/>
  <c r="N3041" i="1" s="1"/>
  <c r="O3040" i="1"/>
  <c r="P3040" i="1" s="1"/>
  <c r="M3040" i="1"/>
  <c r="N3040" i="1" s="1"/>
  <c r="O3039" i="1"/>
  <c r="P3039" i="1" s="1"/>
  <c r="M3039" i="1"/>
  <c r="N3039" i="1" s="1"/>
  <c r="O3038" i="1"/>
  <c r="P3038" i="1" s="1"/>
  <c r="M3038" i="1"/>
  <c r="N3038" i="1" s="1"/>
  <c r="O3037" i="1"/>
  <c r="P3037" i="1" s="1"/>
  <c r="M3037" i="1"/>
  <c r="N3037" i="1" s="1"/>
  <c r="O3036" i="1"/>
  <c r="P3036" i="1" s="1"/>
  <c r="M3036" i="1"/>
  <c r="N3036" i="1" s="1"/>
  <c r="O3035" i="1"/>
  <c r="P3035" i="1" s="1"/>
  <c r="M3035" i="1"/>
  <c r="N3035" i="1" s="1"/>
  <c r="O3034" i="1"/>
  <c r="P3034" i="1" s="1"/>
  <c r="M3034" i="1"/>
  <c r="N3034" i="1" s="1"/>
  <c r="O3033" i="1"/>
  <c r="P3033" i="1" s="1"/>
  <c r="M3033" i="1"/>
  <c r="N3033" i="1" s="1"/>
  <c r="O3032" i="1"/>
  <c r="P3032" i="1" s="1"/>
  <c r="M3032" i="1"/>
  <c r="N3032" i="1" s="1"/>
  <c r="O3031" i="1"/>
  <c r="P3031" i="1" s="1"/>
  <c r="M3031" i="1"/>
  <c r="N3031" i="1" s="1"/>
  <c r="O3030" i="1"/>
  <c r="P3030" i="1" s="1"/>
  <c r="M3030" i="1"/>
  <c r="N3030" i="1" s="1"/>
  <c r="O3029" i="1"/>
  <c r="P3029" i="1" s="1"/>
  <c r="M3029" i="1"/>
  <c r="N3029" i="1" s="1"/>
  <c r="O3028" i="1"/>
  <c r="P3028" i="1" s="1"/>
  <c r="M3028" i="1"/>
  <c r="N3028" i="1" s="1"/>
  <c r="O3027" i="1"/>
  <c r="P3027" i="1" s="1"/>
  <c r="M3027" i="1"/>
  <c r="N3027" i="1" s="1"/>
  <c r="O3026" i="1"/>
  <c r="P3026" i="1" s="1"/>
  <c r="M3026" i="1"/>
  <c r="N3026" i="1" s="1"/>
  <c r="O3025" i="1"/>
  <c r="P3025" i="1" s="1"/>
  <c r="M3025" i="1"/>
  <c r="N3025" i="1" s="1"/>
  <c r="O3024" i="1"/>
  <c r="P3024" i="1" s="1"/>
  <c r="M3024" i="1"/>
  <c r="N3024" i="1" s="1"/>
  <c r="O3023" i="1"/>
  <c r="P3023" i="1" s="1"/>
  <c r="M3023" i="1"/>
  <c r="N3023" i="1" s="1"/>
  <c r="O3022" i="1"/>
  <c r="P3022" i="1" s="1"/>
  <c r="M3022" i="1"/>
  <c r="N3022" i="1" s="1"/>
  <c r="O3021" i="1"/>
  <c r="P3021" i="1" s="1"/>
  <c r="M3021" i="1"/>
  <c r="N3021" i="1" s="1"/>
  <c r="O3020" i="1"/>
  <c r="P3020" i="1" s="1"/>
  <c r="M3020" i="1"/>
  <c r="N3020" i="1" s="1"/>
  <c r="O3019" i="1"/>
  <c r="P3019" i="1" s="1"/>
  <c r="M3019" i="1"/>
  <c r="N3019" i="1" s="1"/>
  <c r="O3018" i="1"/>
  <c r="P3018" i="1" s="1"/>
  <c r="M3018" i="1"/>
  <c r="N3018" i="1" s="1"/>
  <c r="O3017" i="1"/>
  <c r="P3017" i="1" s="1"/>
  <c r="M3017" i="1"/>
  <c r="N3017" i="1" s="1"/>
  <c r="O3016" i="1"/>
  <c r="P3016" i="1" s="1"/>
  <c r="M3016" i="1"/>
  <c r="N3016" i="1" s="1"/>
  <c r="O3015" i="1"/>
  <c r="P3015" i="1" s="1"/>
  <c r="M3015" i="1"/>
  <c r="N3015" i="1" s="1"/>
  <c r="O3014" i="1"/>
  <c r="P3014" i="1" s="1"/>
  <c r="M3014" i="1"/>
  <c r="N3014" i="1" s="1"/>
  <c r="O3013" i="1"/>
  <c r="P3013" i="1" s="1"/>
  <c r="M3013" i="1"/>
  <c r="N3013" i="1" s="1"/>
  <c r="O3012" i="1"/>
  <c r="P3012" i="1" s="1"/>
  <c r="M3012" i="1"/>
  <c r="N3012" i="1" s="1"/>
  <c r="O3011" i="1"/>
  <c r="P3011" i="1" s="1"/>
  <c r="M3011" i="1"/>
  <c r="N3011" i="1" s="1"/>
  <c r="O3010" i="1"/>
  <c r="P3010" i="1" s="1"/>
  <c r="M3010" i="1"/>
  <c r="N3010" i="1" s="1"/>
  <c r="O3009" i="1"/>
  <c r="P3009" i="1" s="1"/>
  <c r="M3009" i="1"/>
  <c r="N3009" i="1" s="1"/>
  <c r="O3008" i="1"/>
  <c r="P3008" i="1" s="1"/>
  <c r="M3008" i="1"/>
  <c r="N3008" i="1" s="1"/>
  <c r="O3007" i="1"/>
  <c r="P3007" i="1" s="1"/>
  <c r="M3007" i="1"/>
  <c r="N3007" i="1" s="1"/>
  <c r="O3006" i="1"/>
  <c r="P3006" i="1" s="1"/>
  <c r="M3006" i="1"/>
  <c r="N3006" i="1" s="1"/>
  <c r="O3005" i="1"/>
  <c r="P3005" i="1" s="1"/>
  <c r="M3005" i="1"/>
  <c r="N3005" i="1" s="1"/>
  <c r="O3004" i="1"/>
  <c r="P3004" i="1" s="1"/>
  <c r="M3004" i="1"/>
  <c r="N3004" i="1" s="1"/>
  <c r="O3003" i="1"/>
  <c r="P3003" i="1" s="1"/>
  <c r="M3003" i="1"/>
  <c r="N3003" i="1" s="1"/>
  <c r="O3002" i="1"/>
  <c r="P3002" i="1" s="1"/>
  <c r="M3002" i="1"/>
  <c r="N3002" i="1" s="1"/>
  <c r="O3001" i="1"/>
  <c r="P3001" i="1" s="1"/>
  <c r="M3001" i="1"/>
  <c r="N3001" i="1" s="1"/>
  <c r="O3000" i="1"/>
  <c r="P3000" i="1" s="1"/>
  <c r="M3000" i="1"/>
  <c r="N3000" i="1" s="1"/>
  <c r="O2999" i="1"/>
  <c r="P2999" i="1" s="1"/>
  <c r="M2999" i="1"/>
  <c r="N2999" i="1" s="1"/>
  <c r="O2998" i="1"/>
  <c r="P2998" i="1" s="1"/>
  <c r="M2998" i="1"/>
  <c r="N2998" i="1" s="1"/>
  <c r="O2997" i="1"/>
  <c r="P2997" i="1" s="1"/>
  <c r="M2997" i="1"/>
  <c r="N2997" i="1" s="1"/>
  <c r="O2996" i="1"/>
  <c r="P2996" i="1" s="1"/>
  <c r="M2996" i="1"/>
  <c r="N2996" i="1" s="1"/>
  <c r="O2995" i="1"/>
  <c r="P2995" i="1" s="1"/>
  <c r="M2995" i="1"/>
  <c r="N2995" i="1" s="1"/>
  <c r="O2994" i="1"/>
  <c r="P2994" i="1" s="1"/>
  <c r="M2994" i="1"/>
  <c r="N2994" i="1" s="1"/>
  <c r="O2993" i="1"/>
  <c r="P2993" i="1" s="1"/>
  <c r="M2993" i="1"/>
  <c r="N2993" i="1" s="1"/>
  <c r="O2992" i="1"/>
  <c r="P2992" i="1" s="1"/>
  <c r="M2992" i="1"/>
  <c r="N2992" i="1" s="1"/>
  <c r="O2991" i="1"/>
  <c r="P2991" i="1" s="1"/>
  <c r="M2991" i="1"/>
  <c r="N2991" i="1" s="1"/>
  <c r="O2990" i="1"/>
  <c r="P2990" i="1" s="1"/>
  <c r="M2990" i="1"/>
  <c r="N2990" i="1" s="1"/>
  <c r="O2989" i="1"/>
  <c r="P2989" i="1" s="1"/>
  <c r="M2989" i="1"/>
  <c r="N2989" i="1" s="1"/>
  <c r="O2988" i="1"/>
  <c r="P2988" i="1" s="1"/>
  <c r="M2988" i="1"/>
  <c r="N2988" i="1" s="1"/>
  <c r="O2987" i="1"/>
  <c r="P2987" i="1" s="1"/>
  <c r="M2987" i="1"/>
  <c r="N2987" i="1" s="1"/>
  <c r="O2986" i="1"/>
  <c r="P2986" i="1" s="1"/>
  <c r="M2986" i="1"/>
  <c r="N2986" i="1" s="1"/>
  <c r="O2985" i="1"/>
  <c r="P2985" i="1" s="1"/>
  <c r="M2985" i="1"/>
  <c r="N2985" i="1" s="1"/>
  <c r="O2984" i="1"/>
  <c r="P2984" i="1" s="1"/>
  <c r="M2984" i="1"/>
  <c r="N2984" i="1" s="1"/>
  <c r="O2983" i="1"/>
  <c r="P2983" i="1" s="1"/>
  <c r="M2983" i="1"/>
  <c r="N2983" i="1" s="1"/>
  <c r="O2982" i="1"/>
  <c r="P2982" i="1" s="1"/>
  <c r="M2982" i="1"/>
  <c r="N2982" i="1" s="1"/>
  <c r="O2981" i="1"/>
  <c r="P2981" i="1" s="1"/>
  <c r="M2981" i="1"/>
  <c r="N2981" i="1" s="1"/>
  <c r="O2980" i="1"/>
  <c r="P2980" i="1" s="1"/>
  <c r="M2980" i="1"/>
  <c r="N2980" i="1" s="1"/>
  <c r="O2979" i="1"/>
  <c r="P2979" i="1" s="1"/>
  <c r="M2979" i="1"/>
  <c r="N2979" i="1" s="1"/>
  <c r="O2978" i="1"/>
  <c r="P2978" i="1" s="1"/>
  <c r="M2978" i="1"/>
  <c r="N2978" i="1" s="1"/>
  <c r="O2977" i="1"/>
  <c r="P2977" i="1" s="1"/>
  <c r="M2977" i="1"/>
  <c r="N2977" i="1" s="1"/>
  <c r="O2976" i="1"/>
  <c r="P2976" i="1" s="1"/>
  <c r="M2976" i="1"/>
  <c r="N2976" i="1" s="1"/>
  <c r="O2975" i="1"/>
  <c r="P2975" i="1" s="1"/>
  <c r="M2975" i="1"/>
  <c r="N2975" i="1" s="1"/>
  <c r="O2974" i="1"/>
  <c r="P2974" i="1" s="1"/>
  <c r="M2974" i="1"/>
  <c r="N2974" i="1" s="1"/>
  <c r="O2973" i="1"/>
  <c r="P2973" i="1" s="1"/>
  <c r="M2973" i="1"/>
  <c r="N2973" i="1" s="1"/>
  <c r="O2972" i="1"/>
  <c r="P2972" i="1" s="1"/>
  <c r="M2972" i="1"/>
  <c r="N2972" i="1" s="1"/>
  <c r="O2971" i="1"/>
  <c r="P2971" i="1" s="1"/>
  <c r="M2971" i="1"/>
  <c r="N2971" i="1" s="1"/>
  <c r="O2970" i="1"/>
  <c r="P2970" i="1" s="1"/>
  <c r="M2970" i="1"/>
  <c r="N2970" i="1" s="1"/>
  <c r="O2969" i="1"/>
  <c r="P2969" i="1" s="1"/>
  <c r="M2969" i="1"/>
  <c r="N2969" i="1" s="1"/>
  <c r="O2968" i="1"/>
  <c r="P2968" i="1" s="1"/>
  <c r="M2968" i="1"/>
  <c r="N2968" i="1" s="1"/>
  <c r="O2967" i="1"/>
  <c r="P2967" i="1" s="1"/>
  <c r="M2967" i="1"/>
  <c r="N2967" i="1" s="1"/>
  <c r="O2966" i="1"/>
  <c r="P2966" i="1" s="1"/>
  <c r="M2966" i="1"/>
  <c r="N2966" i="1" s="1"/>
  <c r="O2965" i="1"/>
  <c r="P2965" i="1" s="1"/>
  <c r="M2965" i="1"/>
  <c r="N2965" i="1" s="1"/>
  <c r="O2964" i="1"/>
  <c r="P2964" i="1" s="1"/>
  <c r="M2964" i="1"/>
  <c r="N2964" i="1" s="1"/>
  <c r="O2963" i="1"/>
  <c r="P2963" i="1" s="1"/>
  <c r="M2963" i="1"/>
  <c r="N2963" i="1" s="1"/>
  <c r="O2962" i="1"/>
  <c r="P2962" i="1" s="1"/>
  <c r="M2962" i="1"/>
  <c r="N2962" i="1" s="1"/>
  <c r="O2961" i="1"/>
  <c r="P2961" i="1" s="1"/>
  <c r="M2961" i="1"/>
  <c r="N2961" i="1" s="1"/>
  <c r="O2960" i="1"/>
  <c r="P2960" i="1" s="1"/>
  <c r="M2960" i="1"/>
  <c r="N2960" i="1" s="1"/>
  <c r="O2959" i="1"/>
  <c r="P2959" i="1" s="1"/>
  <c r="M2959" i="1"/>
  <c r="N2959" i="1" s="1"/>
  <c r="O2958" i="1"/>
  <c r="P2958" i="1" s="1"/>
  <c r="M2958" i="1"/>
  <c r="N2958" i="1" s="1"/>
  <c r="O2957" i="1"/>
  <c r="P2957" i="1" s="1"/>
  <c r="M2957" i="1"/>
  <c r="N2957" i="1" s="1"/>
  <c r="O2956" i="1"/>
  <c r="P2956" i="1" s="1"/>
  <c r="M2956" i="1"/>
  <c r="N2956" i="1" s="1"/>
  <c r="O2955" i="1"/>
  <c r="P2955" i="1" s="1"/>
  <c r="M2955" i="1"/>
  <c r="N2955" i="1" s="1"/>
  <c r="O2954" i="1"/>
  <c r="P2954" i="1" s="1"/>
  <c r="M2954" i="1"/>
  <c r="N2954" i="1" s="1"/>
  <c r="O2953" i="1"/>
  <c r="P2953" i="1" s="1"/>
  <c r="M2953" i="1"/>
  <c r="N2953" i="1" s="1"/>
  <c r="O2952" i="1"/>
  <c r="P2952" i="1" s="1"/>
  <c r="M2952" i="1"/>
  <c r="N2952" i="1" s="1"/>
  <c r="O2951" i="1"/>
  <c r="P2951" i="1" s="1"/>
  <c r="M2951" i="1"/>
  <c r="N2951" i="1" s="1"/>
  <c r="O2950" i="1"/>
  <c r="P2950" i="1" s="1"/>
  <c r="M2950" i="1"/>
  <c r="N2950" i="1" s="1"/>
  <c r="O2949" i="1"/>
  <c r="P2949" i="1" s="1"/>
  <c r="M2949" i="1"/>
  <c r="N2949" i="1" s="1"/>
  <c r="O2948" i="1"/>
  <c r="P2948" i="1" s="1"/>
  <c r="M2948" i="1"/>
  <c r="N2948" i="1" s="1"/>
  <c r="O2947" i="1"/>
  <c r="P2947" i="1" s="1"/>
  <c r="M2947" i="1"/>
  <c r="N2947" i="1" s="1"/>
  <c r="O2946" i="1"/>
  <c r="P2946" i="1" s="1"/>
  <c r="M2946" i="1"/>
  <c r="N2946" i="1" s="1"/>
  <c r="O2945" i="1"/>
  <c r="P2945" i="1" s="1"/>
  <c r="M2945" i="1"/>
  <c r="N2945" i="1" s="1"/>
  <c r="O2944" i="1"/>
  <c r="P2944" i="1" s="1"/>
  <c r="M2944" i="1"/>
  <c r="N2944" i="1" s="1"/>
  <c r="O2943" i="1"/>
  <c r="P2943" i="1" s="1"/>
  <c r="M2943" i="1"/>
  <c r="N2943" i="1" s="1"/>
  <c r="O2942" i="1"/>
  <c r="P2942" i="1" s="1"/>
  <c r="M2942" i="1"/>
  <c r="N2942" i="1" s="1"/>
  <c r="O2941" i="1"/>
  <c r="P2941" i="1" s="1"/>
  <c r="M2941" i="1"/>
  <c r="N2941" i="1" s="1"/>
  <c r="O2940" i="1"/>
  <c r="P2940" i="1" s="1"/>
  <c r="M2940" i="1"/>
  <c r="N2940" i="1" s="1"/>
  <c r="O2939" i="1"/>
  <c r="P2939" i="1" s="1"/>
  <c r="M2939" i="1"/>
  <c r="N2939" i="1" s="1"/>
  <c r="O2938" i="1"/>
  <c r="P2938" i="1" s="1"/>
  <c r="M2938" i="1"/>
  <c r="N2938" i="1" s="1"/>
  <c r="O2937" i="1"/>
  <c r="P2937" i="1" s="1"/>
  <c r="M2937" i="1"/>
  <c r="N2937" i="1" s="1"/>
  <c r="O2936" i="1"/>
  <c r="P2936" i="1" s="1"/>
  <c r="M2936" i="1"/>
  <c r="N2936" i="1" s="1"/>
  <c r="O2935" i="1"/>
  <c r="P2935" i="1" s="1"/>
  <c r="M2935" i="1"/>
  <c r="N2935" i="1" s="1"/>
  <c r="O2934" i="1"/>
  <c r="P2934" i="1" s="1"/>
  <c r="M2934" i="1"/>
  <c r="N2934" i="1" s="1"/>
  <c r="O2933" i="1"/>
  <c r="P2933" i="1" s="1"/>
  <c r="M2933" i="1"/>
  <c r="N2933" i="1" s="1"/>
  <c r="O2932" i="1"/>
  <c r="P2932" i="1" s="1"/>
  <c r="M2932" i="1"/>
  <c r="N2932" i="1" s="1"/>
  <c r="O2931" i="1"/>
  <c r="P2931" i="1" s="1"/>
  <c r="M2931" i="1"/>
  <c r="N2931" i="1" s="1"/>
  <c r="O2930" i="1"/>
  <c r="P2930" i="1" s="1"/>
  <c r="M2930" i="1"/>
  <c r="N2930" i="1" s="1"/>
  <c r="O2929" i="1"/>
  <c r="P2929" i="1" s="1"/>
  <c r="M2929" i="1"/>
  <c r="N2929" i="1" s="1"/>
  <c r="O2928" i="1"/>
  <c r="P2928" i="1" s="1"/>
  <c r="M2928" i="1"/>
  <c r="N2928" i="1" s="1"/>
  <c r="O2927" i="1"/>
  <c r="P2927" i="1" s="1"/>
  <c r="M2927" i="1"/>
  <c r="N2927" i="1" s="1"/>
  <c r="O2926" i="1"/>
  <c r="P2926" i="1" s="1"/>
  <c r="M2926" i="1"/>
  <c r="N2926" i="1" s="1"/>
  <c r="O2925" i="1"/>
  <c r="P2925" i="1" s="1"/>
  <c r="M2925" i="1"/>
  <c r="N2925" i="1" s="1"/>
  <c r="O2924" i="1"/>
  <c r="P2924" i="1" s="1"/>
  <c r="M2924" i="1"/>
  <c r="N2924" i="1" s="1"/>
  <c r="O2923" i="1"/>
  <c r="P2923" i="1" s="1"/>
  <c r="M2923" i="1"/>
  <c r="N2923" i="1" s="1"/>
  <c r="O2922" i="1"/>
  <c r="P2922" i="1" s="1"/>
  <c r="M2922" i="1"/>
  <c r="N2922" i="1" s="1"/>
  <c r="O2921" i="1"/>
  <c r="P2921" i="1" s="1"/>
  <c r="M2921" i="1"/>
  <c r="N2921" i="1" s="1"/>
  <c r="O2920" i="1"/>
  <c r="P2920" i="1" s="1"/>
  <c r="M2920" i="1"/>
  <c r="N2920" i="1" s="1"/>
  <c r="O2919" i="1"/>
  <c r="P2919" i="1" s="1"/>
  <c r="M2919" i="1"/>
  <c r="N2919" i="1" s="1"/>
  <c r="O2918" i="1"/>
  <c r="P2918" i="1" s="1"/>
  <c r="M2918" i="1"/>
  <c r="N2918" i="1" s="1"/>
  <c r="O2917" i="1"/>
  <c r="P2917" i="1" s="1"/>
  <c r="M2917" i="1"/>
  <c r="N2917" i="1" s="1"/>
  <c r="O2916" i="1"/>
  <c r="P2916" i="1" s="1"/>
  <c r="M2916" i="1"/>
  <c r="N2916" i="1" s="1"/>
  <c r="O2915" i="1"/>
  <c r="P2915" i="1" s="1"/>
  <c r="M2915" i="1"/>
  <c r="N2915" i="1" s="1"/>
  <c r="O2914" i="1"/>
  <c r="P2914" i="1" s="1"/>
  <c r="M2914" i="1"/>
  <c r="N2914" i="1" s="1"/>
  <c r="O2913" i="1"/>
  <c r="P2913" i="1" s="1"/>
  <c r="M2913" i="1"/>
  <c r="N2913" i="1" s="1"/>
  <c r="O2912" i="1"/>
  <c r="P2912" i="1" s="1"/>
  <c r="M2912" i="1"/>
  <c r="N2912" i="1" s="1"/>
  <c r="O2911" i="1"/>
  <c r="P2911" i="1" s="1"/>
  <c r="M2911" i="1"/>
  <c r="N2911" i="1" s="1"/>
  <c r="O2910" i="1"/>
  <c r="P2910" i="1" s="1"/>
  <c r="M2910" i="1"/>
  <c r="N2910" i="1" s="1"/>
  <c r="O2909" i="1"/>
  <c r="P2909" i="1" s="1"/>
  <c r="M2909" i="1"/>
  <c r="N2909" i="1" s="1"/>
  <c r="O2908" i="1"/>
  <c r="P2908" i="1" s="1"/>
  <c r="M2908" i="1"/>
  <c r="N2908" i="1" s="1"/>
  <c r="O2907" i="1"/>
  <c r="P2907" i="1" s="1"/>
  <c r="M2907" i="1"/>
  <c r="N2907" i="1" s="1"/>
  <c r="O2906" i="1"/>
  <c r="P2906" i="1" s="1"/>
  <c r="M2906" i="1"/>
  <c r="N2906" i="1" s="1"/>
  <c r="O2905" i="1"/>
  <c r="P2905" i="1" s="1"/>
  <c r="M2905" i="1"/>
  <c r="N2905" i="1" s="1"/>
  <c r="O2904" i="1"/>
  <c r="P2904" i="1" s="1"/>
  <c r="M2904" i="1"/>
  <c r="N2904" i="1" s="1"/>
  <c r="O2903" i="1"/>
  <c r="P2903" i="1" s="1"/>
  <c r="M2903" i="1"/>
  <c r="N2903" i="1" s="1"/>
  <c r="O2902" i="1"/>
  <c r="P2902" i="1" s="1"/>
  <c r="M2902" i="1"/>
  <c r="N2902" i="1" s="1"/>
  <c r="O2901" i="1"/>
  <c r="P2901" i="1" s="1"/>
  <c r="M2901" i="1"/>
  <c r="N2901" i="1" s="1"/>
  <c r="O2900" i="1"/>
  <c r="P2900" i="1" s="1"/>
  <c r="M2900" i="1"/>
  <c r="N2900" i="1" s="1"/>
  <c r="O2899" i="1"/>
  <c r="P2899" i="1" s="1"/>
  <c r="M2899" i="1"/>
  <c r="N2899" i="1" s="1"/>
  <c r="O2898" i="1"/>
  <c r="P2898" i="1" s="1"/>
  <c r="M2898" i="1"/>
  <c r="N2898" i="1" s="1"/>
  <c r="O2897" i="1"/>
  <c r="P2897" i="1" s="1"/>
  <c r="M2897" i="1"/>
  <c r="N2897" i="1" s="1"/>
  <c r="O2896" i="1"/>
  <c r="P2896" i="1" s="1"/>
  <c r="M2896" i="1"/>
  <c r="N2896" i="1" s="1"/>
  <c r="O2895" i="1"/>
  <c r="P2895" i="1" s="1"/>
  <c r="M2895" i="1"/>
  <c r="N2895" i="1" s="1"/>
  <c r="O2894" i="1"/>
  <c r="P2894" i="1" s="1"/>
  <c r="M2894" i="1"/>
  <c r="N2894" i="1" s="1"/>
  <c r="O2893" i="1"/>
  <c r="P2893" i="1" s="1"/>
  <c r="M2893" i="1"/>
  <c r="N2893" i="1" s="1"/>
  <c r="O2892" i="1"/>
  <c r="P2892" i="1" s="1"/>
  <c r="M2892" i="1"/>
  <c r="N2892" i="1" s="1"/>
  <c r="O2891" i="1"/>
  <c r="P2891" i="1" s="1"/>
  <c r="M2891" i="1"/>
  <c r="N2891" i="1" s="1"/>
  <c r="O2890" i="1"/>
  <c r="P2890" i="1" s="1"/>
  <c r="M2890" i="1"/>
  <c r="N2890" i="1" s="1"/>
  <c r="O2889" i="1"/>
  <c r="P2889" i="1" s="1"/>
  <c r="M2889" i="1"/>
  <c r="N2889" i="1" s="1"/>
  <c r="O2888" i="1"/>
  <c r="P2888" i="1" s="1"/>
  <c r="M2888" i="1"/>
  <c r="N2888" i="1" s="1"/>
  <c r="O2887" i="1"/>
  <c r="P2887" i="1" s="1"/>
  <c r="M2887" i="1"/>
  <c r="N2887" i="1" s="1"/>
  <c r="O2886" i="1"/>
  <c r="P2886" i="1" s="1"/>
  <c r="M2886" i="1"/>
  <c r="N2886" i="1" s="1"/>
  <c r="O2885" i="1"/>
  <c r="P2885" i="1" s="1"/>
  <c r="M2885" i="1"/>
  <c r="N2885" i="1" s="1"/>
  <c r="O2884" i="1"/>
  <c r="P2884" i="1" s="1"/>
  <c r="M2884" i="1"/>
  <c r="N2884" i="1" s="1"/>
  <c r="O2883" i="1"/>
  <c r="P2883" i="1" s="1"/>
  <c r="M2883" i="1"/>
  <c r="N2883" i="1" s="1"/>
  <c r="O2882" i="1"/>
  <c r="P2882" i="1" s="1"/>
  <c r="M2882" i="1"/>
  <c r="N2882" i="1" s="1"/>
  <c r="O2881" i="1"/>
  <c r="P2881" i="1" s="1"/>
  <c r="M2881" i="1"/>
  <c r="N2881" i="1" s="1"/>
  <c r="O2880" i="1"/>
  <c r="P2880" i="1" s="1"/>
  <c r="M2880" i="1"/>
  <c r="N2880" i="1" s="1"/>
  <c r="O2879" i="1"/>
  <c r="P2879" i="1" s="1"/>
  <c r="M2879" i="1"/>
  <c r="N2879" i="1" s="1"/>
  <c r="O2878" i="1"/>
  <c r="P2878" i="1" s="1"/>
  <c r="M2878" i="1"/>
  <c r="N2878" i="1" s="1"/>
  <c r="O2877" i="1"/>
  <c r="P2877" i="1" s="1"/>
  <c r="M2877" i="1"/>
  <c r="N2877" i="1" s="1"/>
  <c r="O2876" i="1"/>
  <c r="P2876" i="1" s="1"/>
  <c r="M2876" i="1"/>
  <c r="N2876" i="1" s="1"/>
  <c r="O2875" i="1"/>
  <c r="P2875" i="1" s="1"/>
  <c r="M2875" i="1"/>
  <c r="N2875" i="1" s="1"/>
  <c r="O2874" i="1"/>
  <c r="P2874" i="1" s="1"/>
  <c r="M2874" i="1"/>
  <c r="N2874" i="1" s="1"/>
  <c r="O2873" i="1"/>
  <c r="P2873" i="1" s="1"/>
  <c r="M2873" i="1"/>
  <c r="N2873" i="1" s="1"/>
  <c r="O2872" i="1"/>
  <c r="P2872" i="1" s="1"/>
  <c r="M2872" i="1"/>
  <c r="N2872" i="1" s="1"/>
  <c r="O2871" i="1"/>
  <c r="P2871" i="1" s="1"/>
  <c r="M2871" i="1"/>
  <c r="N2871" i="1" s="1"/>
  <c r="O2870" i="1"/>
  <c r="P2870" i="1" s="1"/>
  <c r="M2870" i="1"/>
  <c r="N2870" i="1" s="1"/>
  <c r="O2869" i="1"/>
  <c r="P2869" i="1" s="1"/>
  <c r="M2869" i="1"/>
  <c r="N2869" i="1" s="1"/>
  <c r="O2868" i="1"/>
  <c r="P2868" i="1" s="1"/>
  <c r="M2868" i="1"/>
  <c r="N2868" i="1" s="1"/>
  <c r="O2867" i="1"/>
  <c r="P2867" i="1" s="1"/>
  <c r="M2867" i="1"/>
  <c r="N2867" i="1" s="1"/>
  <c r="O2866" i="1"/>
  <c r="P2866" i="1" s="1"/>
  <c r="M2866" i="1"/>
  <c r="N2866" i="1" s="1"/>
  <c r="O2865" i="1"/>
  <c r="P2865" i="1" s="1"/>
  <c r="M2865" i="1"/>
  <c r="N2865" i="1" s="1"/>
  <c r="O2864" i="1"/>
  <c r="P2864" i="1" s="1"/>
  <c r="M2864" i="1"/>
  <c r="N2864" i="1" s="1"/>
  <c r="O2863" i="1"/>
  <c r="P2863" i="1" s="1"/>
  <c r="M2863" i="1"/>
  <c r="N2863" i="1" s="1"/>
  <c r="O2862" i="1"/>
  <c r="P2862" i="1" s="1"/>
  <c r="M2862" i="1"/>
  <c r="N2862" i="1" s="1"/>
  <c r="O2861" i="1"/>
  <c r="P2861" i="1" s="1"/>
  <c r="M2861" i="1"/>
  <c r="N2861" i="1" s="1"/>
  <c r="O2860" i="1"/>
  <c r="P2860" i="1" s="1"/>
  <c r="M2860" i="1"/>
  <c r="N2860" i="1" s="1"/>
  <c r="O2859" i="1"/>
  <c r="P2859" i="1" s="1"/>
  <c r="M2859" i="1"/>
  <c r="N2859" i="1" s="1"/>
  <c r="O2858" i="1"/>
  <c r="P2858" i="1" s="1"/>
  <c r="M2858" i="1"/>
  <c r="N2858" i="1" s="1"/>
  <c r="O2857" i="1"/>
  <c r="P2857" i="1" s="1"/>
  <c r="M2857" i="1"/>
  <c r="N2857" i="1" s="1"/>
  <c r="O2856" i="1"/>
  <c r="P2856" i="1" s="1"/>
  <c r="M2856" i="1"/>
  <c r="N2856" i="1" s="1"/>
  <c r="O2855" i="1"/>
  <c r="P2855" i="1" s="1"/>
  <c r="M2855" i="1"/>
  <c r="N2855" i="1" s="1"/>
  <c r="O2854" i="1"/>
  <c r="P2854" i="1" s="1"/>
  <c r="M2854" i="1"/>
  <c r="N2854" i="1" s="1"/>
  <c r="O2853" i="1"/>
  <c r="P2853" i="1" s="1"/>
  <c r="M2853" i="1"/>
  <c r="N2853" i="1" s="1"/>
  <c r="O2852" i="1"/>
  <c r="P2852" i="1" s="1"/>
  <c r="M2852" i="1"/>
  <c r="N2852" i="1" s="1"/>
  <c r="O2851" i="1"/>
  <c r="P2851" i="1" s="1"/>
  <c r="M2851" i="1"/>
  <c r="N2851" i="1" s="1"/>
  <c r="O2850" i="1"/>
  <c r="P2850" i="1" s="1"/>
  <c r="M2850" i="1"/>
  <c r="N2850" i="1" s="1"/>
  <c r="O2849" i="1"/>
  <c r="P2849" i="1" s="1"/>
  <c r="M2849" i="1"/>
  <c r="N2849" i="1" s="1"/>
  <c r="O2848" i="1"/>
  <c r="P2848" i="1" s="1"/>
  <c r="M2848" i="1"/>
  <c r="N2848" i="1" s="1"/>
  <c r="O2847" i="1"/>
  <c r="P2847" i="1" s="1"/>
  <c r="M2847" i="1"/>
  <c r="N2847" i="1" s="1"/>
  <c r="O2846" i="1"/>
  <c r="P2846" i="1" s="1"/>
  <c r="M2846" i="1"/>
  <c r="N2846" i="1" s="1"/>
  <c r="O2845" i="1"/>
  <c r="P2845" i="1" s="1"/>
  <c r="M2845" i="1"/>
  <c r="N2845" i="1" s="1"/>
  <c r="O2844" i="1"/>
  <c r="P2844" i="1" s="1"/>
  <c r="M2844" i="1"/>
  <c r="N2844" i="1" s="1"/>
  <c r="O2843" i="1"/>
  <c r="P2843" i="1" s="1"/>
  <c r="M2843" i="1"/>
  <c r="N2843" i="1" s="1"/>
  <c r="O2842" i="1"/>
  <c r="P2842" i="1" s="1"/>
  <c r="M2842" i="1"/>
  <c r="N2842" i="1" s="1"/>
  <c r="O2841" i="1"/>
  <c r="P2841" i="1" s="1"/>
  <c r="M2841" i="1"/>
  <c r="N2841" i="1" s="1"/>
  <c r="O2840" i="1"/>
  <c r="P2840" i="1" s="1"/>
  <c r="M2840" i="1"/>
  <c r="N2840" i="1" s="1"/>
  <c r="O2839" i="1"/>
  <c r="P2839" i="1" s="1"/>
  <c r="M2839" i="1"/>
  <c r="N2839" i="1" s="1"/>
  <c r="O2838" i="1"/>
  <c r="P2838" i="1" s="1"/>
  <c r="M2838" i="1"/>
  <c r="N2838" i="1" s="1"/>
  <c r="O2837" i="1"/>
  <c r="P2837" i="1" s="1"/>
  <c r="M2837" i="1"/>
  <c r="N2837" i="1" s="1"/>
  <c r="O2836" i="1"/>
  <c r="P2836" i="1" s="1"/>
  <c r="M2836" i="1"/>
  <c r="N2836" i="1" s="1"/>
  <c r="O2835" i="1"/>
  <c r="P2835" i="1" s="1"/>
  <c r="M2835" i="1"/>
  <c r="N2835" i="1" s="1"/>
  <c r="O2834" i="1"/>
  <c r="P2834" i="1" s="1"/>
  <c r="M2834" i="1"/>
  <c r="N2834" i="1" s="1"/>
  <c r="O2833" i="1"/>
  <c r="P2833" i="1" s="1"/>
  <c r="M2833" i="1"/>
  <c r="N2833" i="1" s="1"/>
  <c r="O2832" i="1"/>
  <c r="P2832" i="1" s="1"/>
  <c r="M2832" i="1"/>
  <c r="N2832" i="1" s="1"/>
  <c r="O2831" i="1"/>
  <c r="P2831" i="1" s="1"/>
  <c r="M2831" i="1"/>
  <c r="N2831" i="1" s="1"/>
  <c r="O2830" i="1"/>
  <c r="P2830" i="1" s="1"/>
  <c r="M2830" i="1"/>
  <c r="N2830" i="1" s="1"/>
  <c r="O2829" i="1"/>
  <c r="P2829" i="1" s="1"/>
  <c r="M2829" i="1"/>
  <c r="N2829" i="1" s="1"/>
  <c r="O2828" i="1"/>
  <c r="P2828" i="1" s="1"/>
  <c r="M2828" i="1"/>
  <c r="N2828" i="1" s="1"/>
  <c r="O2827" i="1"/>
  <c r="P2827" i="1" s="1"/>
  <c r="M2827" i="1"/>
  <c r="N2827" i="1" s="1"/>
  <c r="O2826" i="1"/>
  <c r="P2826" i="1" s="1"/>
  <c r="M2826" i="1"/>
  <c r="N2826" i="1" s="1"/>
  <c r="O2825" i="1"/>
  <c r="P2825" i="1" s="1"/>
  <c r="M2825" i="1"/>
  <c r="N2825" i="1" s="1"/>
  <c r="O2824" i="1"/>
  <c r="P2824" i="1" s="1"/>
  <c r="M2824" i="1"/>
  <c r="N2824" i="1" s="1"/>
  <c r="O2823" i="1"/>
  <c r="P2823" i="1" s="1"/>
  <c r="M2823" i="1"/>
  <c r="N2823" i="1" s="1"/>
  <c r="O2822" i="1"/>
  <c r="P2822" i="1" s="1"/>
  <c r="M2822" i="1"/>
  <c r="N2822" i="1" s="1"/>
  <c r="O2821" i="1"/>
  <c r="P2821" i="1" s="1"/>
  <c r="M2821" i="1"/>
  <c r="N2821" i="1" s="1"/>
  <c r="O2820" i="1"/>
  <c r="P2820" i="1" s="1"/>
  <c r="M2820" i="1"/>
  <c r="N2820" i="1" s="1"/>
  <c r="O2819" i="1"/>
  <c r="P2819" i="1" s="1"/>
  <c r="M2819" i="1"/>
  <c r="N2819" i="1" s="1"/>
  <c r="O2818" i="1"/>
  <c r="P2818" i="1" s="1"/>
  <c r="M2818" i="1"/>
  <c r="N2818" i="1" s="1"/>
  <c r="O2817" i="1"/>
  <c r="P2817" i="1" s="1"/>
  <c r="M2817" i="1"/>
  <c r="N2817" i="1" s="1"/>
  <c r="O2816" i="1"/>
  <c r="P2816" i="1" s="1"/>
  <c r="M2816" i="1"/>
  <c r="N2816" i="1" s="1"/>
  <c r="O2815" i="1"/>
  <c r="P2815" i="1" s="1"/>
  <c r="M2815" i="1"/>
  <c r="N2815" i="1" s="1"/>
  <c r="O2814" i="1"/>
  <c r="P2814" i="1" s="1"/>
  <c r="M2814" i="1"/>
  <c r="N2814" i="1" s="1"/>
  <c r="O2813" i="1"/>
  <c r="P2813" i="1" s="1"/>
  <c r="M2813" i="1"/>
  <c r="N2813" i="1" s="1"/>
  <c r="O2812" i="1"/>
  <c r="P2812" i="1" s="1"/>
  <c r="M2812" i="1"/>
  <c r="N2812" i="1" s="1"/>
  <c r="O2811" i="1"/>
  <c r="P2811" i="1" s="1"/>
  <c r="M2811" i="1"/>
  <c r="N2811" i="1" s="1"/>
  <c r="O2810" i="1"/>
  <c r="P2810" i="1" s="1"/>
  <c r="M2810" i="1"/>
  <c r="N2810" i="1" s="1"/>
  <c r="O2809" i="1"/>
  <c r="P2809" i="1" s="1"/>
  <c r="M2809" i="1"/>
  <c r="N2809" i="1" s="1"/>
  <c r="O2808" i="1"/>
  <c r="P2808" i="1" s="1"/>
  <c r="M2808" i="1"/>
  <c r="N2808" i="1" s="1"/>
  <c r="O2807" i="1"/>
  <c r="P2807" i="1" s="1"/>
  <c r="M2807" i="1"/>
  <c r="N2807" i="1" s="1"/>
  <c r="O2806" i="1"/>
  <c r="P2806" i="1" s="1"/>
  <c r="M2806" i="1"/>
  <c r="N2806" i="1" s="1"/>
  <c r="O2805" i="1"/>
  <c r="P2805" i="1" s="1"/>
  <c r="M2805" i="1"/>
  <c r="N2805" i="1" s="1"/>
  <c r="O2804" i="1"/>
  <c r="P2804" i="1" s="1"/>
  <c r="M2804" i="1"/>
  <c r="N2804" i="1" s="1"/>
  <c r="O2803" i="1"/>
  <c r="P2803" i="1" s="1"/>
  <c r="M2803" i="1"/>
  <c r="N2803" i="1" s="1"/>
  <c r="O2802" i="1"/>
  <c r="P2802" i="1" s="1"/>
  <c r="M2802" i="1"/>
  <c r="N2802" i="1" s="1"/>
  <c r="O2801" i="1"/>
  <c r="P2801" i="1" s="1"/>
  <c r="M2801" i="1"/>
  <c r="N2801" i="1" s="1"/>
  <c r="O2800" i="1"/>
  <c r="P2800" i="1" s="1"/>
  <c r="M2800" i="1"/>
  <c r="N2800" i="1" s="1"/>
  <c r="O2799" i="1"/>
  <c r="P2799" i="1" s="1"/>
  <c r="M2799" i="1"/>
  <c r="N2799" i="1" s="1"/>
  <c r="O2798" i="1"/>
  <c r="P2798" i="1" s="1"/>
  <c r="M2798" i="1"/>
  <c r="N2798" i="1" s="1"/>
  <c r="O2797" i="1"/>
  <c r="P2797" i="1" s="1"/>
  <c r="M2797" i="1"/>
  <c r="N2797" i="1" s="1"/>
  <c r="O2796" i="1"/>
  <c r="P2796" i="1" s="1"/>
  <c r="M2796" i="1"/>
  <c r="N2796" i="1" s="1"/>
  <c r="O2795" i="1"/>
  <c r="P2795" i="1" s="1"/>
  <c r="M2795" i="1"/>
  <c r="N2795" i="1" s="1"/>
  <c r="O2794" i="1"/>
  <c r="P2794" i="1" s="1"/>
  <c r="M2794" i="1"/>
  <c r="N2794" i="1" s="1"/>
  <c r="O2793" i="1"/>
  <c r="P2793" i="1" s="1"/>
  <c r="M2793" i="1"/>
  <c r="N2793" i="1" s="1"/>
  <c r="O2792" i="1"/>
  <c r="P2792" i="1" s="1"/>
  <c r="M2792" i="1"/>
  <c r="N2792" i="1" s="1"/>
  <c r="O2791" i="1"/>
  <c r="P2791" i="1" s="1"/>
  <c r="M2791" i="1"/>
  <c r="N2791" i="1" s="1"/>
  <c r="O2790" i="1"/>
  <c r="P2790" i="1" s="1"/>
  <c r="M2790" i="1"/>
  <c r="N2790" i="1" s="1"/>
  <c r="O2789" i="1"/>
  <c r="P2789" i="1" s="1"/>
  <c r="M2789" i="1"/>
  <c r="N2789" i="1" s="1"/>
  <c r="O2788" i="1"/>
  <c r="P2788" i="1" s="1"/>
  <c r="M2788" i="1"/>
  <c r="N2788" i="1" s="1"/>
  <c r="O2787" i="1"/>
  <c r="P2787" i="1" s="1"/>
  <c r="M2787" i="1"/>
  <c r="N2787" i="1" s="1"/>
  <c r="O2786" i="1"/>
  <c r="P2786" i="1" s="1"/>
  <c r="M2786" i="1"/>
  <c r="N2786" i="1" s="1"/>
  <c r="O2785" i="1"/>
  <c r="P2785" i="1" s="1"/>
  <c r="M2785" i="1"/>
  <c r="N2785" i="1" s="1"/>
  <c r="O2784" i="1"/>
  <c r="P2784" i="1" s="1"/>
  <c r="M2784" i="1"/>
  <c r="N2784" i="1" s="1"/>
  <c r="O2783" i="1"/>
  <c r="P2783" i="1" s="1"/>
  <c r="M2783" i="1"/>
  <c r="N2783" i="1" s="1"/>
  <c r="O2782" i="1"/>
  <c r="P2782" i="1" s="1"/>
  <c r="M2782" i="1"/>
  <c r="N2782" i="1" s="1"/>
  <c r="O2781" i="1"/>
  <c r="P2781" i="1" s="1"/>
  <c r="M2781" i="1"/>
  <c r="N2781" i="1" s="1"/>
  <c r="O2780" i="1"/>
  <c r="P2780" i="1" s="1"/>
  <c r="M2780" i="1"/>
  <c r="N2780" i="1" s="1"/>
  <c r="O2779" i="1"/>
  <c r="P2779" i="1" s="1"/>
  <c r="M2779" i="1"/>
  <c r="N2779" i="1" s="1"/>
  <c r="O2778" i="1"/>
  <c r="P2778" i="1" s="1"/>
  <c r="M2778" i="1"/>
  <c r="N2778" i="1" s="1"/>
  <c r="O2777" i="1"/>
  <c r="P2777" i="1" s="1"/>
  <c r="M2777" i="1"/>
  <c r="N2777" i="1" s="1"/>
  <c r="O2776" i="1"/>
  <c r="P2776" i="1" s="1"/>
  <c r="M2776" i="1"/>
  <c r="N2776" i="1" s="1"/>
  <c r="O2775" i="1"/>
  <c r="P2775" i="1" s="1"/>
  <c r="M2775" i="1"/>
  <c r="N2775" i="1" s="1"/>
  <c r="O2774" i="1"/>
  <c r="P2774" i="1" s="1"/>
  <c r="M2774" i="1"/>
  <c r="N2774" i="1" s="1"/>
  <c r="O2773" i="1"/>
  <c r="P2773" i="1" s="1"/>
  <c r="M2773" i="1"/>
  <c r="N2773" i="1" s="1"/>
  <c r="O2772" i="1"/>
  <c r="P2772" i="1" s="1"/>
  <c r="M2772" i="1"/>
  <c r="N2772" i="1" s="1"/>
  <c r="O2771" i="1"/>
  <c r="P2771" i="1" s="1"/>
  <c r="M2771" i="1"/>
  <c r="N2771" i="1" s="1"/>
  <c r="O2770" i="1"/>
  <c r="P2770" i="1" s="1"/>
  <c r="M2770" i="1"/>
  <c r="N2770" i="1" s="1"/>
  <c r="O2769" i="1"/>
  <c r="P2769" i="1" s="1"/>
  <c r="M2769" i="1"/>
  <c r="N2769" i="1" s="1"/>
  <c r="O2768" i="1"/>
  <c r="P2768" i="1" s="1"/>
  <c r="M2768" i="1"/>
  <c r="N2768" i="1" s="1"/>
  <c r="O2767" i="1"/>
  <c r="P2767" i="1" s="1"/>
  <c r="M2767" i="1"/>
  <c r="N2767" i="1" s="1"/>
  <c r="O2766" i="1"/>
  <c r="P2766" i="1" s="1"/>
  <c r="M2766" i="1"/>
  <c r="N2766" i="1" s="1"/>
  <c r="O2765" i="1"/>
  <c r="P2765" i="1" s="1"/>
  <c r="M2765" i="1"/>
  <c r="N2765" i="1" s="1"/>
  <c r="O2764" i="1"/>
  <c r="P2764" i="1" s="1"/>
  <c r="M2764" i="1"/>
  <c r="N2764" i="1" s="1"/>
  <c r="O2763" i="1"/>
  <c r="P2763" i="1" s="1"/>
  <c r="M2763" i="1"/>
  <c r="N2763" i="1" s="1"/>
  <c r="O2762" i="1"/>
  <c r="P2762" i="1" s="1"/>
  <c r="M2762" i="1"/>
  <c r="N2762" i="1" s="1"/>
  <c r="O2761" i="1"/>
  <c r="P2761" i="1" s="1"/>
  <c r="M2761" i="1"/>
  <c r="N2761" i="1" s="1"/>
  <c r="O2760" i="1"/>
  <c r="P2760" i="1" s="1"/>
  <c r="M2760" i="1"/>
  <c r="N2760" i="1" s="1"/>
  <c r="O2759" i="1"/>
  <c r="P2759" i="1" s="1"/>
  <c r="M2759" i="1"/>
  <c r="N2759" i="1" s="1"/>
  <c r="O2758" i="1"/>
  <c r="P2758" i="1" s="1"/>
  <c r="M2758" i="1"/>
  <c r="N2758" i="1" s="1"/>
  <c r="O2757" i="1"/>
  <c r="P2757" i="1" s="1"/>
  <c r="M2757" i="1"/>
  <c r="N2757" i="1" s="1"/>
  <c r="O2756" i="1"/>
  <c r="P2756" i="1" s="1"/>
  <c r="M2756" i="1"/>
  <c r="N2756" i="1" s="1"/>
  <c r="O2755" i="1"/>
  <c r="P2755" i="1" s="1"/>
  <c r="M2755" i="1"/>
  <c r="N2755" i="1" s="1"/>
  <c r="O2754" i="1"/>
  <c r="P2754" i="1" s="1"/>
  <c r="M2754" i="1"/>
  <c r="N2754" i="1" s="1"/>
  <c r="O2753" i="1"/>
  <c r="P2753" i="1" s="1"/>
  <c r="M2753" i="1"/>
  <c r="N2753" i="1" s="1"/>
  <c r="O2752" i="1"/>
  <c r="P2752" i="1" s="1"/>
  <c r="M2752" i="1"/>
  <c r="N2752" i="1" s="1"/>
  <c r="O2751" i="1"/>
  <c r="P2751" i="1" s="1"/>
  <c r="M2751" i="1"/>
  <c r="N2751" i="1" s="1"/>
  <c r="O2750" i="1"/>
  <c r="P2750" i="1" s="1"/>
  <c r="M2750" i="1"/>
  <c r="N2750" i="1" s="1"/>
  <c r="O2749" i="1"/>
  <c r="P2749" i="1" s="1"/>
  <c r="M2749" i="1"/>
  <c r="N2749" i="1" s="1"/>
  <c r="O2748" i="1"/>
  <c r="P2748" i="1" s="1"/>
  <c r="M2748" i="1"/>
  <c r="N2748" i="1" s="1"/>
  <c r="O2747" i="1"/>
  <c r="P2747" i="1" s="1"/>
  <c r="M2747" i="1"/>
  <c r="N2747" i="1" s="1"/>
  <c r="O2746" i="1"/>
  <c r="P2746" i="1" s="1"/>
  <c r="M2746" i="1"/>
  <c r="N2746" i="1" s="1"/>
  <c r="O2745" i="1"/>
  <c r="P2745" i="1" s="1"/>
  <c r="M2745" i="1"/>
  <c r="N2745" i="1" s="1"/>
  <c r="O2744" i="1"/>
  <c r="P2744" i="1" s="1"/>
  <c r="M2744" i="1"/>
  <c r="N2744" i="1" s="1"/>
  <c r="O2743" i="1"/>
  <c r="P2743" i="1" s="1"/>
  <c r="M2743" i="1"/>
  <c r="N2743" i="1" s="1"/>
  <c r="O2742" i="1"/>
  <c r="P2742" i="1" s="1"/>
  <c r="M2742" i="1"/>
  <c r="N2742" i="1" s="1"/>
  <c r="O2741" i="1"/>
  <c r="P2741" i="1" s="1"/>
  <c r="M2741" i="1"/>
  <c r="N2741" i="1" s="1"/>
  <c r="O2740" i="1"/>
  <c r="P2740" i="1" s="1"/>
  <c r="M2740" i="1"/>
  <c r="N2740" i="1" s="1"/>
  <c r="O2739" i="1"/>
  <c r="P2739" i="1" s="1"/>
  <c r="M2739" i="1"/>
  <c r="N2739" i="1" s="1"/>
  <c r="O2738" i="1"/>
  <c r="P2738" i="1" s="1"/>
  <c r="M2738" i="1"/>
  <c r="N2738" i="1" s="1"/>
  <c r="O2737" i="1"/>
  <c r="P2737" i="1" s="1"/>
  <c r="M2737" i="1"/>
  <c r="N2737" i="1" s="1"/>
  <c r="O2736" i="1"/>
  <c r="P2736" i="1" s="1"/>
  <c r="M2736" i="1"/>
  <c r="N2736" i="1" s="1"/>
  <c r="O2735" i="1"/>
  <c r="P2735" i="1" s="1"/>
  <c r="M2735" i="1"/>
  <c r="N2735" i="1" s="1"/>
  <c r="O2734" i="1"/>
  <c r="P2734" i="1" s="1"/>
  <c r="M2734" i="1"/>
  <c r="N2734" i="1" s="1"/>
  <c r="O2733" i="1"/>
  <c r="P2733" i="1" s="1"/>
  <c r="M2733" i="1"/>
  <c r="N2733" i="1" s="1"/>
  <c r="O2732" i="1"/>
  <c r="P2732" i="1" s="1"/>
  <c r="M2732" i="1"/>
  <c r="N2732" i="1" s="1"/>
  <c r="O2731" i="1"/>
  <c r="P2731" i="1" s="1"/>
  <c r="M2731" i="1"/>
  <c r="N2731" i="1" s="1"/>
  <c r="O2730" i="1"/>
  <c r="P2730" i="1" s="1"/>
  <c r="M2730" i="1"/>
  <c r="N2730" i="1" s="1"/>
  <c r="O2729" i="1"/>
  <c r="P2729" i="1" s="1"/>
  <c r="M2729" i="1"/>
  <c r="N2729" i="1" s="1"/>
  <c r="O2728" i="1"/>
  <c r="P2728" i="1" s="1"/>
  <c r="M2728" i="1"/>
  <c r="N2728" i="1" s="1"/>
  <c r="O2727" i="1"/>
  <c r="P2727" i="1" s="1"/>
  <c r="M2727" i="1"/>
  <c r="N2727" i="1" s="1"/>
  <c r="O2726" i="1"/>
  <c r="P2726" i="1" s="1"/>
  <c r="M2726" i="1"/>
  <c r="N2726" i="1" s="1"/>
  <c r="O2725" i="1"/>
  <c r="P2725" i="1" s="1"/>
  <c r="M2725" i="1"/>
  <c r="N2725" i="1" s="1"/>
  <c r="O2724" i="1"/>
  <c r="P2724" i="1" s="1"/>
  <c r="M2724" i="1"/>
  <c r="N2724" i="1" s="1"/>
  <c r="O2723" i="1"/>
  <c r="P2723" i="1" s="1"/>
  <c r="M2723" i="1"/>
  <c r="N2723" i="1" s="1"/>
  <c r="O2722" i="1"/>
  <c r="P2722" i="1" s="1"/>
  <c r="M2722" i="1"/>
  <c r="N2722" i="1" s="1"/>
  <c r="O2721" i="1"/>
  <c r="P2721" i="1" s="1"/>
  <c r="M2721" i="1"/>
  <c r="N2721" i="1" s="1"/>
  <c r="O2720" i="1"/>
  <c r="P2720" i="1" s="1"/>
  <c r="M2720" i="1"/>
  <c r="N2720" i="1" s="1"/>
  <c r="O2719" i="1"/>
  <c r="P2719" i="1" s="1"/>
  <c r="M2719" i="1"/>
  <c r="N2719" i="1" s="1"/>
  <c r="O2718" i="1"/>
  <c r="P2718" i="1" s="1"/>
  <c r="M2718" i="1"/>
  <c r="N2718" i="1" s="1"/>
  <c r="O2717" i="1"/>
  <c r="P2717" i="1" s="1"/>
  <c r="M2717" i="1"/>
  <c r="N2717" i="1" s="1"/>
  <c r="O2716" i="1"/>
  <c r="P2716" i="1" s="1"/>
  <c r="M2716" i="1"/>
  <c r="N2716" i="1" s="1"/>
  <c r="O2715" i="1"/>
  <c r="P2715" i="1" s="1"/>
  <c r="M2715" i="1"/>
  <c r="N2715" i="1" s="1"/>
  <c r="O2714" i="1"/>
  <c r="P2714" i="1" s="1"/>
  <c r="M2714" i="1"/>
  <c r="N2714" i="1" s="1"/>
  <c r="O2713" i="1"/>
  <c r="P2713" i="1" s="1"/>
  <c r="M2713" i="1"/>
  <c r="N2713" i="1" s="1"/>
  <c r="O2712" i="1"/>
  <c r="P2712" i="1" s="1"/>
  <c r="M2712" i="1"/>
  <c r="N2712" i="1" s="1"/>
  <c r="O2711" i="1"/>
  <c r="P2711" i="1" s="1"/>
  <c r="M2711" i="1"/>
  <c r="N2711" i="1" s="1"/>
  <c r="O2710" i="1"/>
  <c r="P2710" i="1" s="1"/>
  <c r="M2710" i="1"/>
  <c r="N2710" i="1" s="1"/>
  <c r="O2709" i="1"/>
  <c r="P2709" i="1" s="1"/>
  <c r="M2709" i="1"/>
  <c r="N2709" i="1" s="1"/>
  <c r="O2708" i="1"/>
  <c r="P2708" i="1" s="1"/>
  <c r="M2708" i="1"/>
  <c r="N2708" i="1" s="1"/>
  <c r="O2707" i="1"/>
  <c r="P2707" i="1" s="1"/>
  <c r="M2707" i="1"/>
  <c r="N2707" i="1" s="1"/>
  <c r="O2706" i="1"/>
  <c r="P2706" i="1" s="1"/>
  <c r="M2706" i="1"/>
  <c r="N2706" i="1" s="1"/>
  <c r="O2705" i="1"/>
  <c r="P2705" i="1" s="1"/>
  <c r="M2705" i="1"/>
  <c r="N2705" i="1" s="1"/>
  <c r="O2704" i="1"/>
  <c r="P2704" i="1" s="1"/>
  <c r="M2704" i="1"/>
  <c r="N2704" i="1" s="1"/>
  <c r="O2703" i="1"/>
  <c r="P2703" i="1" s="1"/>
  <c r="M2703" i="1"/>
  <c r="N2703" i="1" s="1"/>
  <c r="O2702" i="1"/>
  <c r="P2702" i="1" s="1"/>
  <c r="M2702" i="1"/>
  <c r="N2702" i="1" s="1"/>
  <c r="O2701" i="1"/>
  <c r="P2701" i="1" s="1"/>
  <c r="M2701" i="1"/>
  <c r="N2701" i="1" s="1"/>
  <c r="O2700" i="1"/>
  <c r="P2700" i="1" s="1"/>
  <c r="M2700" i="1"/>
  <c r="N2700" i="1" s="1"/>
  <c r="O2699" i="1"/>
  <c r="P2699" i="1" s="1"/>
  <c r="M2699" i="1"/>
  <c r="N2699" i="1" s="1"/>
  <c r="O2698" i="1"/>
  <c r="P2698" i="1" s="1"/>
  <c r="M2698" i="1"/>
  <c r="N2698" i="1" s="1"/>
  <c r="O2697" i="1"/>
  <c r="P2697" i="1" s="1"/>
  <c r="M2697" i="1"/>
  <c r="N2697" i="1" s="1"/>
  <c r="O2696" i="1"/>
  <c r="P2696" i="1" s="1"/>
  <c r="M2696" i="1"/>
  <c r="N2696" i="1" s="1"/>
  <c r="O2695" i="1"/>
  <c r="P2695" i="1" s="1"/>
  <c r="M2695" i="1"/>
  <c r="N2695" i="1" s="1"/>
  <c r="O2694" i="1"/>
  <c r="P2694" i="1" s="1"/>
  <c r="M2694" i="1"/>
  <c r="N2694" i="1" s="1"/>
  <c r="O2693" i="1"/>
  <c r="P2693" i="1" s="1"/>
  <c r="M2693" i="1"/>
  <c r="N2693" i="1" s="1"/>
  <c r="O2692" i="1"/>
  <c r="P2692" i="1" s="1"/>
  <c r="M2692" i="1"/>
  <c r="N2692" i="1" s="1"/>
  <c r="O2691" i="1"/>
  <c r="P2691" i="1" s="1"/>
  <c r="M2691" i="1"/>
  <c r="N2691" i="1" s="1"/>
  <c r="O2690" i="1"/>
  <c r="P2690" i="1" s="1"/>
  <c r="M2690" i="1"/>
  <c r="N2690" i="1" s="1"/>
  <c r="O2689" i="1"/>
  <c r="P2689" i="1" s="1"/>
  <c r="M2689" i="1"/>
  <c r="N2689" i="1" s="1"/>
  <c r="O2688" i="1"/>
  <c r="P2688" i="1" s="1"/>
  <c r="M2688" i="1"/>
  <c r="N2688" i="1" s="1"/>
  <c r="O2687" i="1"/>
  <c r="P2687" i="1" s="1"/>
  <c r="M2687" i="1"/>
  <c r="N2687" i="1" s="1"/>
  <c r="O2686" i="1"/>
  <c r="P2686" i="1" s="1"/>
  <c r="M2686" i="1"/>
  <c r="N2686" i="1" s="1"/>
  <c r="O2685" i="1"/>
  <c r="P2685" i="1" s="1"/>
  <c r="M2685" i="1"/>
  <c r="N2685" i="1" s="1"/>
  <c r="O2684" i="1"/>
  <c r="P2684" i="1" s="1"/>
  <c r="M2684" i="1"/>
  <c r="N2684" i="1" s="1"/>
  <c r="O2683" i="1"/>
  <c r="P2683" i="1" s="1"/>
  <c r="M2683" i="1"/>
  <c r="N2683" i="1" s="1"/>
  <c r="O2682" i="1"/>
  <c r="P2682" i="1" s="1"/>
  <c r="M2682" i="1"/>
  <c r="N2682" i="1" s="1"/>
  <c r="O2681" i="1"/>
  <c r="P2681" i="1" s="1"/>
  <c r="M2681" i="1"/>
  <c r="N2681" i="1" s="1"/>
  <c r="O2680" i="1"/>
  <c r="P2680" i="1" s="1"/>
  <c r="M2680" i="1"/>
  <c r="N2680" i="1" s="1"/>
  <c r="O2679" i="1"/>
  <c r="P2679" i="1" s="1"/>
  <c r="M2679" i="1"/>
  <c r="N2679" i="1" s="1"/>
  <c r="O2678" i="1"/>
  <c r="P2678" i="1" s="1"/>
  <c r="M2678" i="1"/>
  <c r="N2678" i="1" s="1"/>
  <c r="O2677" i="1"/>
  <c r="P2677" i="1" s="1"/>
  <c r="M2677" i="1"/>
  <c r="N2677" i="1" s="1"/>
  <c r="O2676" i="1"/>
  <c r="P2676" i="1" s="1"/>
  <c r="M2676" i="1"/>
  <c r="N2676" i="1" s="1"/>
  <c r="O2675" i="1"/>
  <c r="P2675" i="1" s="1"/>
  <c r="M2675" i="1"/>
  <c r="N2675" i="1" s="1"/>
  <c r="O2674" i="1"/>
  <c r="P2674" i="1" s="1"/>
  <c r="M2674" i="1"/>
  <c r="N2674" i="1" s="1"/>
  <c r="O2673" i="1"/>
  <c r="P2673" i="1" s="1"/>
  <c r="M2673" i="1"/>
  <c r="N2673" i="1" s="1"/>
  <c r="O2672" i="1"/>
  <c r="P2672" i="1" s="1"/>
  <c r="M2672" i="1"/>
  <c r="N2672" i="1" s="1"/>
  <c r="O2671" i="1"/>
  <c r="P2671" i="1" s="1"/>
  <c r="M2671" i="1"/>
  <c r="N2671" i="1" s="1"/>
  <c r="O2670" i="1"/>
  <c r="P2670" i="1" s="1"/>
  <c r="M2670" i="1"/>
  <c r="N2670" i="1" s="1"/>
  <c r="O2669" i="1"/>
  <c r="P2669" i="1" s="1"/>
  <c r="M2669" i="1"/>
  <c r="N2669" i="1" s="1"/>
  <c r="O2668" i="1"/>
  <c r="P2668" i="1" s="1"/>
  <c r="M2668" i="1"/>
  <c r="N2668" i="1" s="1"/>
  <c r="O2667" i="1"/>
  <c r="P2667" i="1" s="1"/>
  <c r="M2667" i="1"/>
  <c r="N2667" i="1" s="1"/>
  <c r="O2666" i="1"/>
  <c r="P2666" i="1" s="1"/>
  <c r="M2666" i="1"/>
  <c r="N2666" i="1" s="1"/>
  <c r="O2665" i="1"/>
  <c r="P2665" i="1" s="1"/>
  <c r="M2665" i="1"/>
  <c r="N2665" i="1" s="1"/>
  <c r="O2664" i="1"/>
  <c r="P2664" i="1" s="1"/>
  <c r="M2664" i="1"/>
  <c r="N2664" i="1" s="1"/>
  <c r="O2663" i="1"/>
  <c r="P2663" i="1" s="1"/>
  <c r="M2663" i="1"/>
  <c r="N2663" i="1" s="1"/>
  <c r="O2662" i="1"/>
  <c r="P2662" i="1" s="1"/>
  <c r="M2662" i="1"/>
  <c r="N2662" i="1" s="1"/>
  <c r="O2661" i="1"/>
  <c r="P2661" i="1" s="1"/>
  <c r="M2661" i="1"/>
  <c r="N2661" i="1" s="1"/>
  <c r="O2660" i="1"/>
  <c r="P2660" i="1" s="1"/>
  <c r="M2660" i="1"/>
  <c r="N2660" i="1" s="1"/>
  <c r="O2659" i="1"/>
  <c r="P2659" i="1" s="1"/>
  <c r="M2659" i="1"/>
  <c r="N2659" i="1" s="1"/>
  <c r="O2658" i="1"/>
  <c r="P2658" i="1" s="1"/>
  <c r="M2658" i="1"/>
  <c r="N2658" i="1" s="1"/>
  <c r="O2657" i="1"/>
  <c r="P2657" i="1" s="1"/>
  <c r="M2657" i="1"/>
  <c r="N2657" i="1" s="1"/>
  <c r="O2656" i="1"/>
  <c r="P2656" i="1" s="1"/>
  <c r="M2656" i="1"/>
  <c r="N2656" i="1" s="1"/>
  <c r="O2655" i="1"/>
  <c r="P2655" i="1" s="1"/>
  <c r="M2655" i="1"/>
  <c r="N2655" i="1" s="1"/>
  <c r="O2654" i="1"/>
  <c r="P2654" i="1" s="1"/>
  <c r="M2654" i="1"/>
  <c r="N2654" i="1" s="1"/>
  <c r="O2653" i="1"/>
  <c r="P2653" i="1" s="1"/>
  <c r="M2653" i="1"/>
  <c r="N2653" i="1" s="1"/>
  <c r="O2652" i="1"/>
  <c r="P2652" i="1" s="1"/>
  <c r="M2652" i="1"/>
  <c r="N2652" i="1" s="1"/>
  <c r="O2651" i="1"/>
  <c r="P2651" i="1" s="1"/>
  <c r="M2651" i="1"/>
  <c r="N2651" i="1" s="1"/>
  <c r="O2650" i="1"/>
  <c r="P2650" i="1" s="1"/>
  <c r="M2650" i="1"/>
  <c r="N2650" i="1" s="1"/>
  <c r="O2649" i="1"/>
  <c r="P2649" i="1" s="1"/>
  <c r="M2649" i="1"/>
  <c r="N2649" i="1" s="1"/>
  <c r="O2648" i="1"/>
  <c r="P2648" i="1" s="1"/>
  <c r="M2648" i="1"/>
  <c r="N2648" i="1" s="1"/>
  <c r="O2647" i="1"/>
  <c r="P2647" i="1" s="1"/>
  <c r="M2647" i="1"/>
  <c r="N2647" i="1" s="1"/>
  <c r="O2646" i="1"/>
  <c r="P2646" i="1" s="1"/>
  <c r="M2646" i="1"/>
  <c r="N2646" i="1" s="1"/>
  <c r="O2645" i="1"/>
  <c r="P2645" i="1" s="1"/>
  <c r="M2645" i="1"/>
  <c r="N2645" i="1" s="1"/>
  <c r="O2644" i="1"/>
  <c r="P2644" i="1" s="1"/>
  <c r="M2644" i="1"/>
  <c r="N2644" i="1" s="1"/>
  <c r="O2643" i="1"/>
  <c r="P2643" i="1" s="1"/>
  <c r="M2643" i="1"/>
  <c r="N2643" i="1" s="1"/>
  <c r="O2642" i="1"/>
  <c r="P2642" i="1" s="1"/>
  <c r="M2642" i="1"/>
  <c r="N2642" i="1" s="1"/>
  <c r="O2641" i="1"/>
  <c r="P2641" i="1" s="1"/>
  <c r="M2641" i="1"/>
  <c r="N2641" i="1" s="1"/>
  <c r="O2640" i="1"/>
  <c r="P2640" i="1" s="1"/>
  <c r="M2640" i="1"/>
  <c r="N2640" i="1" s="1"/>
  <c r="O2639" i="1"/>
  <c r="P2639" i="1" s="1"/>
  <c r="M2639" i="1"/>
  <c r="N2639" i="1" s="1"/>
  <c r="O2638" i="1"/>
  <c r="P2638" i="1" s="1"/>
  <c r="M2638" i="1"/>
  <c r="N2638" i="1" s="1"/>
  <c r="O2637" i="1"/>
  <c r="P2637" i="1" s="1"/>
  <c r="M2637" i="1"/>
  <c r="N2637" i="1" s="1"/>
  <c r="O2636" i="1"/>
  <c r="P2636" i="1" s="1"/>
  <c r="M2636" i="1"/>
  <c r="N2636" i="1" s="1"/>
  <c r="O2635" i="1"/>
  <c r="P2635" i="1" s="1"/>
  <c r="M2635" i="1"/>
  <c r="N2635" i="1" s="1"/>
  <c r="O2634" i="1"/>
  <c r="P2634" i="1" s="1"/>
  <c r="M2634" i="1"/>
  <c r="N2634" i="1" s="1"/>
  <c r="O2633" i="1"/>
  <c r="P2633" i="1" s="1"/>
  <c r="M2633" i="1"/>
  <c r="N2633" i="1" s="1"/>
  <c r="O2632" i="1"/>
  <c r="P2632" i="1" s="1"/>
  <c r="M2632" i="1"/>
  <c r="N2632" i="1" s="1"/>
  <c r="O2631" i="1"/>
  <c r="P2631" i="1" s="1"/>
  <c r="M2631" i="1"/>
  <c r="N2631" i="1" s="1"/>
  <c r="O2630" i="1"/>
  <c r="P2630" i="1" s="1"/>
  <c r="M2630" i="1"/>
  <c r="N2630" i="1" s="1"/>
  <c r="O2629" i="1"/>
  <c r="P2629" i="1" s="1"/>
  <c r="M2629" i="1"/>
  <c r="N2629" i="1" s="1"/>
  <c r="O2628" i="1"/>
  <c r="P2628" i="1" s="1"/>
  <c r="M2628" i="1"/>
  <c r="N2628" i="1" s="1"/>
  <c r="O2627" i="1"/>
  <c r="P2627" i="1" s="1"/>
  <c r="M2627" i="1"/>
  <c r="N2627" i="1" s="1"/>
  <c r="O2626" i="1"/>
  <c r="P2626" i="1" s="1"/>
  <c r="M2626" i="1"/>
  <c r="N2626" i="1" s="1"/>
  <c r="O2625" i="1"/>
  <c r="P2625" i="1" s="1"/>
  <c r="M2625" i="1"/>
  <c r="N2625" i="1" s="1"/>
  <c r="O2624" i="1"/>
  <c r="P2624" i="1" s="1"/>
  <c r="M2624" i="1"/>
  <c r="N2624" i="1" s="1"/>
  <c r="O2623" i="1"/>
  <c r="P2623" i="1" s="1"/>
  <c r="M2623" i="1"/>
  <c r="N2623" i="1" s="1"/>
  <c r="O2622" i="1"/>
  <c r="P2622" i="1" s="1"/>
  <c r="M2622" i="1"/>
  <c r="N2622" i="1" s="1"/>
  <c r="O2621" i="1"/>
  <c r="P2621" i="1" s="1"/>
  <c r="M2621" i="1"/>
  <c r="N2621" i="1" s="1"/>
  <c r="O2620" i="1"/>
  <c r="P2620" i="1" s="1"/>
  <c r="M2620" i="1"/>
  <c r="N2620" i="1" s="1"/>
  <c r="O2619" i="1"/>
  <c r="P2619" i="1" s="1"/>
  <c r="M2619" i="1"/>
  <c r="N2619" i="1" s="1"/>
  <c r="O2618" i="1"/>
  <c r="P2618" i="1" s="1"/>
  <c r="M2618" i="1"/>
  <c r="N2618" i="1" s="1"/>
  <c r="O2617" i="1"/>
  <c r="P2617" i="1" s="1"/>
  <c r="M2617" i="1"/>
  <c r="N2617" i="1" s="1"/>
  <c r="O2616" i="1"/>
  <c r="P2616" i="1" s="1"/>
  <c r="M2616" i="1"/>
  <c r="N2616" i="1" s="1"/>
  <c r="O2615" i="1"/>
  <c r="P2615" i="1" s="1"/>
  <c r="M2615" i="1"/>
  <c r="N2615" i="1" s="1"/>
  <c r="O2614" i="1"/>
  <c r="P2614" i="1" s="1"/>
  <c r="M2614" i="1"/>
  <c r="N2614" i="1" s="1"/>
  <c r="O2613" i="1"/>
  <c r="P2613" i="1" s="1"/>
  <c r="M2613" i="1"/>
  <c r="N2613" i="1" s="1"/>
  <c r="O2612" i="1"/>
  <c r="P2612" i="1" s="1"/>
  <c r="M2612" i="1"/>
  <c r="N2612" i="1" s="1"/>
  <c r="O2611" i="1"/>
  <c r="P2611" i="1" s="1"/>
  <c r="M2611" i="1"/>
  <c r="N2611" i="1" s="1"/>
  <c r="O2610" i="1"/>
  <c r="P2610" i="1" s="1"/>
  <c r="M2610" i="1"/>
  <c r="N2610" i="1" s="1"/>
  <c r="O2609" i="1"/>
  <c r="P2609" i="1" s="1"/>
  <c r="M2609" i="1"/>
  <c r="N2609" i="1" s="1"/>
  <c r="O2608" i="1"/>
  <c r="P2608" i="1" s="1"/>
  <c r="M2608" i="1"/>
  <c r="N2608" i="1" s="1"/>
  <c r="O2607" i="1"/>
  <c r="P2607" i="1" s="1"/>
  <c r="M2607" i="1"/>
  <c r="N2607" i="1" s="1"/>
  <c r="O2606" i="1"/>
  <c r="P2606" i="1" s="1"/>
  <c r="M2606" i="1"/>
  <c r="N2606" i="1" s="1"/>
  <c r="O2605" i="1"/>
  <c r="P2605" i="1" s="1"/>
  <c r="M2605" i="1"/>
  <c r="N2605" i="1" s="1"/>
  <c r="O2604" i="1"/>
  <c r="P2604" i="1" s="1"/>
  <c r="M2604" i="1"/>
  <c r="N2604" i="1" s="1"/>
  <c r="O2603" i="1"/>
  <c r="P2603" i="1" s="1"/>
  <c r="M2603" i="1"/>
  <c r="N2603" i="1" s="1"/>
  <c r="O2602" i="1"/>
  <c r="P2602" i="1" s="1"/>
  <c r="M2602" i="1"/>
  <c r="N2602" i="1" s="1"/>
  <c r="O2601" i="1"/>
  <c r="P2601" i="1" s="1"/>
  <c r="M2601" i="1"/>
  <c r="N2601" i="1" s="1"/>
  <c r="O2600" i="1"/>
  <c r="P2600" i="1" s="1"/>
  <c r="M2600" i="1"/>
  <c r="N2600" i="1" s="1"/>
  <c r="O2599" i="1"/>
  <c r="P2599" i="1" s="1"/>
  <c r="M2599" i="1"/>
  <c r="N2599" i="1" s="1"/>
  <c r="O2598" i="1"/>
  <c r="P2598" i="1" s="1"/>
  <c r="M2598" i="1"/>
  <c r="N2598" i="1" s="1"/>
  <c r="O2597" i="1"/>
  <c r="P2597" i="1" s="1"/>
  <c r="M2597" i="1"/>
  <c r="N2597" i="1" s="1"/>
  <c r="O2596" i="1"/>
  <c r="P2596" i="1" s="1"/>
  <c r="M2596" i="1"/>
  <c r="N2596" i="1" s="1"/>
  <c r="O2595" i="1"/>
  <c r="P2595" i="1" s="1"/>
  <c r="M2595" i="1"/>
  <c r="N2595" i="1" s="1"/>
  <c r="O2594" i="1"/>
  <c r="P2594" i="1" s="1"/>
  <c r="M2594" i="1"/>
  <c r="N2594" i="1" s="1"/>
  <c r="O2593" i="1"/>
  <c r="P2593" i="1" s="1"/>
  <c r="M2593" i="1"/>
  <c r="N2593" i="1" s="1"/>
  <c r="O2592" i="1"/>
  <c r="P2592" i="1" s="1"/>
  <c r="M2592" i="1"/>
  <c r="N2592" i="1" s="1"/>
  <c r="O2591" i="1"/>
  <c r="P2591" i="1" s="1"/>
  <c r="M2591" i="1"/>
  <c r="N2591" i="1" s="1"/>
  <c r="O2590" i="1"/>
  <c r="P2590" i="1" s="1"/>
  <c r="M2590" i="1"/>
  <c r="N2590" i="1" s="1"/>
  <c r="O2589" i="1"/>
  <c r="P2589" i="1" s="1"/>
  <c r="M2589" i="1"/>
  <c r="N2589" i="1" s="1"/>
  <c r="O2588" i="1"/>
  <c r="P2588" i="1" s="1"/>
  <c r="M2588" i="1"/>
  <c r="N2588" i="1" s="1"/>
  <c r="O2587" i="1"/>
  <c r="P2587" i="1" s="1"/>
  <c r="M2587" i="1"/>
  <c r="N2587" i="1" s="1"/>
  <c r="O2586" i="1"/>
  <c r="P2586" i="1" s="1"/>
  <c r="M2586" i="1"/>
  <c r="N2586" i="1" s="1"/>
  <c r="O2585" i="1"/>
  <c r="P2585" i="1" s="1"/>
  <c r="M2585" i="1"/>
  <c r="N2585" i="1" s="1"/>
  <c r="O2584" i="1"/>
  <c r="P2584" i="1" s="1"/>
  <c r="M2584" i="1"/>
  <c r="N2584" i="1" s="1"/>
  <c r="O2583" i="1"/>
  <c r="P2583" i="1" s="1"/>
  <c r="M2583" i="1"/>
  <c r="N2583" i="1" s="1"/>
  <c r="O2582" i="1"/>
  <c r="P2582" i="1" s="1"/>
  <c r="M2582" i="1"/>
  <c r="N2582" i="1" s="1"/>
  <c r="O2581" i="1"/>
  <c r="P2581" i="1" s="1"/>
  <c r="M2581" i="1"/>
  <c r="N2581" i="1" s="1"/>
  <c r="O2580" i="1"/>
  <c r="P2580" i="1" s="1"/>
  <c r="M2580" i="1"/>
  <c r="N2580" i="1" s="1"/>
  <c r="O2579" i="1"/>
  <c r="P2579" i="1" s="1"/>
  <c r="M2579" i="1"/>
  <c r="N2579" i="1" s="1"/>
  <c r="O2578" i="1"/>
  <c r="P2578" i="1" s="1"/>
  <c r="M2578" i="1"/>
  <c r="N2578" i="1" s="1"/>
  <c r="O2577" i="1"/>
  <c r="P2577" i="1" s="1"/>
  <c r="M2577" i="1"/>
  <c r="N2577" i="1" s="1"/>
  <c r="O2576" i="1"/>
  <c r="P2576" i="1" s="1"/>
  <c r="M2576" i="1"/>
  <c r="N2576" i="1" s="1"/>
  <c r="O2575" i="1"/>
  <c r="P2575" i="1" s="1"/>
  <c r="M2575" i="1"/>
  <c r="N2575" i="1" s="1"/>
  <c r="O2574" i="1"/>
  <c r="P2574" i="1" s="1"/>
  <c r="M2574" i="1"/>
  <c r="N2574" i="1" s="1"/>
  <c r="O2573" i="1"/>
  <c r="P2573" i="1" s="1"/>
  <c r="M2573" i="1"/>
  <c r="N2573" i="1" s="1"/>
  <c r="O2572" i="1"/>
  <c r="P2572" i="1" s="1"/>
  <c r="M2572" i="1"/>
  <c r="N2572" i="1" s="1"/>
  <c r="O2571" i="1"/>
  <c r="P2571" i="1" s="1"/>
  <c r="M2571" i="1"/>
  <c r="N2571" i="1" s="1"/>
  <c r="O2570" i="1"/>
  <c r="P2570" i="1" s="1"/>
  <c r="M2570" i="1"/>
  <c r="N2570" i="1" s="1"/>
  <c r="O2569" i="1"/>
  <c r="P2569" i="1" s="1"/>
  <c r="M2569" i="1"/>
  <c r="N2569" i="1" s="1"/>
  <c r="O2568" i="1"/>
  <c r="P2568" i="1" s="1"/>
  <c r="M2568" i="1"/>
  <c r="N2568" i="1" s="1"/>
  <c r="O2567" i="1"/>
  <c r="P2567" i="1" s="1"/>
  <c r="M2567" i="1"/>
  <c r="N2567" i="1" s="1"/>
  <c r="O2566" i="1"/>
  <c r="P2566" i="1" s="1"/>
  <c r="M2566" i="1"/>
  <c r="N2566" i="1" s="1"/>
  <c r="O2565" i="1"/>
  <c r="P2565" i="1" s="1"/>
  <c r="M2565" i="1"/>
  <c r="N2565" i="1" s="1"/>
  <c r="O2564" i="1"/>
  <c r="P2564" i="1" s="1"/>
  <c r="M2564" i="1"/>
  <c r="N2564" i="1" s="1"/>
  <c r="O2563" i="1"/>
  <c r="P2563" i="1" s="1"/>
  <c r="M2563" i="1"/>
  <c r="N2563" i="1" s="1"/>
  <c r="O2562" i="1"/>
  <c r="P2562" i="1" s="1"/>
  <c r="M2562" i="1"/>
  <c r="N2562" i="1" s="1"/>
  <c r="O2561" i="1"/>
  <c r="P2561" i="1" s="1"/>
  <c r="M2561" i="1"/>
  <c r="N2561" i="1" s="1"/>
  <c r="O2560" i="1"/>
  <c r="P2560" i="1" s="1"/>
  <c r="M2560" i="1"/>
  <c r="N2560" i="1" s="1"/>
  <c r="O2559" i="1"/>
  <c r="P2559" i="1" s="1"/>
  <c r="M2559" i="1"/>
  <c r="N2559" i="1" s="1"/>
  <c r="O2558" i="1"/>
  <c r="P2558" i="1" s="1"/>
  <c r="M2558" i="1"/>
  <c r="N2558" i="1" s="1"/>
  <c r="O2557" i="1"/>
  <c r="P2557" i="1" s="1"/>
  <c r="M2557" i="1"/>
  <c r="N2557" i="1" s="1"/>
  <c r="O2556" i="1"/>
  <c r="P2556" i="1" s="1"/>
  <c r="M2556" i="1"/>
  <c r="N2556" i="1" s="1"/>
  <c r="O2555" i="1"/>
  <c r="P2555" i="1" s="1"/>
  <c r="M2555" i="1"/>
  <c r="N2555" i="1" s="1"/>
  <c r="O2554" i="1"/>
  <c r="P2554" i="1" s="1"/>
  <c r="M2554" i="1"/>
  <c r="N2554" i="1" s="1"/>
  <c r="O2553" i="1"/>
  <c r="P2553" i="1" s="1"/>
  <c r="M2553" i="1"/>
  <c r="N2553" i="1" s="1"/>
  <c r="O2552" i="1"/>
  <c r="P2552" i="1" s="1"/>
  <c r="M2552" i="1"/>
  <c r="N2552" i="1" s="1"/>
  <c r="O2551" i="1"/>
  <c r="P2551" i="1" s="1"/>
  <c r="M2551" i="1"/>
  <c r="N2551" i="1" s="1"/>
  <c r="O2550" i="1"/>
  <c r="P2550" i="1" s="1"/>
  <c r="M2550" i="1"/>
  <c r="N2550" i="1" s="1"/>
  <c r="O2549" i="1"/>
  <c r="P2549" i="1" s="1"/>
  <c r="M2549" i="1"/>
  <c r="N2549" i="1" s="1"/>
  <c r="O2548" i="1"/>
  <c r="P2548" i="1" s="1"/>
  <c r="M2548" i="1"/>
  <c r="N2548" i="1" s="1"/>
  <c r="O2547" i="1"/>
  <c r="P2547" i="1" s="1"/>
  <c r="M2547" i="1"/>
  <c r="N2547" i="1" s="1"/>
  <c r="O2546" i="1"/>
  <c r="P2546" i="1" s="1"/>
  <c r="M2546" i="1"/>
  <c r="N2546" i="1" s="1"/>
  <c r="O2545" i="1"/>
  <c r="P2545" i="1" s="1"/>
  <c r="M2545" i="1"/>
  <c r="N2545" i="1" s="1"/>
  <c r="O2544" i="1"/>
  <c r="P2544" i="1" s="1"/>
  <c r="M2544" i="1"/>
  <c r="N2544" i="1" s="1"/>
  <c r="O2543" i="1"/>
  <c r="P2543" i="1" s="1"/>
  <c r="M2543" i="1"/>
  <c r="N2543" i="1" s="1"/>
  <c r="O2542" i="1"/>
  <c r="P2542" i="1" s="1"/>
  <c r="M2542" i="1"/>
  <c r="N2542" i="1" s="1"/>
  <c r="O2541" i="1"/>
  <c r="P2541" i="1" s="1"/>
  <c r="M2541" i="1"/>
  <c r="N2541" i="1" s="1"/>
  <c r="O2540" i="1"/>
  <c r="P2540" i="1" s="1"/>
  <c r="M2540" i="1"/>
  <c r="N2540" i="1" s="1"/>
  <c r="O2539" i="1"/>
  <c r="P2539" i="1" s="1"/>
  <c r="M2539" i="1"/>
  <c r="N2539" i="1" s="1"/>
  <c r="O2538" i="1"/>
  <c r="P2538" i="1" s="1"/>
  <c r="M2538" i="1"/>
  <c r="N2538" i="1" s="1"/>
  <c r="O2537" i="1"/>
  <c r="P2537" i="1" s="1"/>
  <c r="M2537" i="1"/>
  <c r="N2537" i="1" s="1"/>
  <c r="O2536" i="1"/>
  <c r="P2536" i="1" s="1"/>
  <c r="M2536" i="1"/>
  <c r="N2536" i="1" s="1"/>
  <c r="O2535" i="1"/>
  <c r="P2535" i="1" s="1"/>
  <c r="M2535" i="1"/>
  <c r="N2535" i="1" s="1"/>
  <c r="O2534" i="1"/>
  <c r="P2534" i="1" s="1"/>
  <c r="M2534" i="1"/>
  <c r="N2534" i="1" s="1"/>
  <c r="O2533" i="1"/>
  <c r="P2533" i="1" s="1"/>
  <c r="M2533" i="1"/>
  <c r="N2533" i="1" s="1"/>
  <c r="O2532" i="1"/>
  <c r="P2532" i="1" s="1"/>
  <c r="M2532" i="1"/>
  <c r="N2532" i="1" s="1"/>
  <c r="O2531" i="1"/>
  <c r="P2531" i="1" s="1"/>
  <c r="M2531" i="1"/>
  <c r="N2531" i="1" s="1"/>
  <c r="O2530" i="1"/>
  <c r="P2530" i="1" s="1"/>
  <c r="M2530" i="1"/>
  <c r="N2530" i="1" s="1"/>
  <c r="O2529" i="1"/>
  <c r="P2529" i="1" s="1"/>
  <c r="M2529" i="1"/>
  <c r="N2529" i="1" s="1"/>
  <c r="O2528" i="1"/>
  <c r="P2528" i="1" s="1"/>
  <c r="M2528" i="1"/>
  <c r="N2528" i="1" s="1"/>
  <c r="O2527" i="1"/>
  <c r="P2527" i="1" s="1"/>
  <c r="M2527" i="1"/>
  <c r="N2527" i="1" s="1"/>
  <c r="O2526" i="1"/>
  <c r="P2526" i="1" s="1"/>
  <c r="M2526" i="1"/>
  <c r="N2526" i="1" s="1"/>
  <c r="O2525" i="1"/>
  <c r="P2525" i="1" s="1"/>
  <c r="M2525" i="1"/>
  <c r="N2525" i="1" s="1"/>
  <c r="O2524" i="1"/>
  <c r="P2524" i="1" s="1"/>
  <c r="M2524" i="1"/>
  <c r="N2524" i="1" s="1"/>
  <c r="O2523" i="1"/>
  <c r="P2523" i="1" s="1"/>
  <c r="M2523" i="1"/>
  <c r="N2523" i="1" s="1"/>
  <c r="O2522" i="1"/>
  <c r="P2522" i="1" s="1"/>
  <c r="M2522" i="1"/>
  <c r="N2522" i="1" s="1"/>
  <c r="O2521" i="1"/>
  <c r="P2521" i="1" s="1"/>
  <c r="M2521" i="1"/>
  <c r="N2521" i="1" s="1"/>
  <c r="O2520" i="1"/>
  <c r="P2520" i="1" s="1"/>
  <c r="M2520" i="1"/>
  <c r="N2520" i="1" s="1"/>
  <c r="O2519" i="1"/>
  <c r="P2519" i="1" s="1"/>
  <c r="M2519" i="1"/>
  <c r="N2519" i="1" s="1"/>
  <c r="O2518" i="1"/>
  <c r="P2518" i="1" s="1"/>
  <c r="M2518" i="1"/>
  <c r="N2518" i="1" s="1"/>
  <c r="O2517" i="1"/>
  <c r="P2517" i="1" s="1"/>
  <c r="M2517" i="1"/>
  <c r="N2517" i="1" s="1"/>
  <c r="O2516" i="1"/>
  <c r="P2516" i="1" s="1"/>
  <c r="M2516" i="1"/>
  <c r="N2516" i="1" s="1"/>
  <c r="O2515" i="1"/>
  <c r="P2515" i="1" s="1"/>
  <c r="M2515" i="1"/>
  <c r="N2515" i="1" s="1"/>
  <c r="O2514" i="1"/>
  <c r="P2514" i="1" s="1"/>
  <c r="M2514" i="1"/>
  <c r="N2514" i="1" s="1"/>
  <c r="O2513" i="1"/>
  <c r="P2513" i="1" s="1"/>
  <c r="M2513" i="1"/>
  <c r="N2513" i="1" s="1"/>
  <c r="O2512" i="1"/>
  <c r="P2512" i="1" s="1"/>
  <c r="M2512" i="1"/>
  <c r="N2512" i="1" s="1"/>
  <c r="O2511" i="1"/>
  <c r="P2511" i="1" s="1"/>
  <c r="M2511" i="1"/>
  <c r="N2511" i="1" s="1"/>
  <c r="O2510" i="1"/>
  <c r="P2510" i="1" s="1"/>
  <c r="M2510" i="1"/>
  <c r="N2510" i="1" s="1"/>
  <c r="O2509" i="1"/>
  <c r="P2509" i="1" s="1"/>
  <c r="M2509" i="1"/>
  <c r="N2509" i="1" s="1"/>
  <c r="O2508" i="1"/>
  <c r="P2508" i="1" s="1"/>
  <c r="M2508" i="1"/>
  <c r="N2508" i="1" s="1"/>
  <c r="O2507" i="1"/>
  <c r="P2507" i="1" s="1"/>
  <c r="M2507" i="1"/>
  <c r="N2507" i="1" s="1"/>
  <c r="O2506" i="1"/>
  <c r="P2506" i="1" s="1"/>
  <c r="M2506" i="1"/>
  <c r="N2506" i="1" s="1"/>
  <c r="O2505" i="1"/>
  <c r="P2505" i="1" s="1"/>
  <c r="M2505" i="1"/>
  <c r="N2505" i="1" s="1"/>
  <c r="O2504" i="1"/>
  <c r="P2504" i="1" s="1"/>
  <c r="M2504" i="1"/>
  <c r="N2504" i="1" s="1"/>
  <c r="O2503" i="1"/>
  <c r="P2503" i="1" s="1"/>
  <c r="M2503" i="1"/>
  <c r="N2503" i="1" s="1"/>
  <c r="O2502" i="1"/>
  <c r="P2502" i="1" s="1"/>
  <c r="M2502" i="1"/>
  <c r="N2502" i="1" s="1"/>
  <c r="O2501" i="1"/>
  <c r="P2501" i="1" s="1"/>
  <c r="M2501" i="1"/>
  <c r="N2501" i="1" s="1"/>
  <c r="O2500" i="1"/>
  <c r="P2500" i="1" s="1"/>
  <c r="M2500" i="1"/>
  <c r="N2500" i="1" s="1"/>
  <c r="O2499" i="1"/>
  <c r="P2499" i="1" s="1"/>
  <c r="M2499" i="1"/>
  <c r="N2499" i="1" s="1"/>
  <c r="O2498" i="1"/>
  <c r="P2498" i="1" s="1"/>
  <c r="M2498" i="1"/>
  <c r="N2498" i="1" s="1"/>
  <c r="O2497" i="1"/>
  <c r="P2497" i="1" s="1"/>
  <c r="M2497" i="1"/>
  <c r="N2497" i="1" s="1"/>
  <c r="O2496" i="1"/>
  <c r="P2496" i="1" s="1"/>
  <c r="M2496" i="1"/>
  <c r="N2496" i="1" s="1"/>
  <c r="O2495" i="1"/>
  <c r="P2495" i="1" s="1"/>
  <c r="M2495" i="1"/>
  <c r="N2495" i="1" s="1"/>
  <c r="O2494" i="1"/>
  <c r="P2494" i="1" s="1"/>
  <c r="M2494" i="1"/>
  <c r="N2494" i="1" s="1"/>
  <c r="O2493" i="1"/>
  <c r="P2493" i="1" s="1"/>
  <c r="M2493" i="1"/>
  <c r="N2493" i="1" s="1"/>
  <c r="O2492" i="1"/>
  <c r="P2492" i="1" s="1"/>
  <c r="M2492" i="1"/>
  <c r="N2492" i="1" s="1"/>
  <c r="O2491" i="1"/>
  <c r="P2491" i="1" s="1"/>
  <c r="M2491" i="1"/>
  <c r="N2491" i="1" s="1"/>
  <c r="O2490" i="1"/>
  <c r="P2490" i="1" s="1"/>
  <c r="M2490" i="1"/>
  <c r="N2490" i="1" s="1"/>
  <c r="O2489" i="1"/>
  <c r="P2489" i="1" s="1"/>
  <c r="M2489" i="1"/>
  <c r="N2489" i="1" s="1"/>
  <c r="O2488" i="1"/>
  <c r="P2488" i="1" s="1"/>
  <c r="M2488" i="1"/>
  <c r="N2488" i="1" s="1"/>
  <c r="O2487" i="1"/>
  <c r="P2487" i="1" s="1"/>
  <c r="M2487" i="1"/>
  <c r="N2487" i="1" s="1"/>
  <c r="O2486" i="1"/>
  <c r="P2486" i="1" s="1"/>
  <c r="M2486" i="1"/>
  <c r="N2486" i="1" s="1"/>
  <c r="O2485" i="1"/>
  <c r="P2485" i="1" s="1"/>
  <c r="M2485" i="1"/>
  <c r="N2485" i="1" s="1"/>
  <c r="O2484" i="1"/>
  <c r="P2484" i="1" s="1"/>
  <c r="M2484" i="1"/>
  <c r="N2484" i="1" s="1"/>
  <c r="O2483" i="1"/>
  <c r="P2483" i="1" s="1"/>
  <c r="M2483" i="1"/>
  <c r="N2483" i="1" s="1"/>
  <c r="O2482" i="1"/>
  <c r="P2482" i="1" s="1"/>
  <c r="M2482" i="1"/>
  <c r="N2482" i="1" s="1"/>
  <c r="O2481" i="1"/>
  <c r="P2481" i="1" s="1"/>
  <c r="M2481" i="1"/>
  <c r="N2481" i="1" s="1"/>
  <c r="O2480" i="1"/>
  <c r="P2480" i="1" s="1"/>
  <c r="M2480" i="1"/>
  <c r="N2480" i="1" s="1"/>
  <c r="O2479" i="1"/>
  <c r="P2479" i="1" s="1"/>
  <c r="M2479" i="1"/>
  <c r="N2479" i="1" s="1"/>
  <c r="O2478" i="1"/>
  <c r="P2478" i="1" s="1"/>
  <c r="M2478" i="1"/>
  <c r="N2478" i="1" s="1"/>
  <c r="O2477" i="1"/>
  <c r="P2477" i="1" s="1"/>
  <c r="M2477" i="1"/>
  <c r="N2477" i="1" s="1"/>
  <c r="O2476" i="1"/>
  <c r="P2476" i="1" s="1"/>
  <c r="M2476" i="1"/>
  <c r="N2476" i="1" s="1"/>
  <c r="O2475" i="1"/>
  <c r="P2475" i="1" s="1"/>
  <c r="M2475" i="1"/>
  <c r="N2475" i="1" s="1"/>
  <c r="O2474" i="1"/>
  <c r="P2474" i="1" s="1"/>
  <c r="M2474" i="1"/>
  <c r="N2474" i="1" s="1"/>
  <c r="O2473" i="1"/>
  <c r="P2473" i="1" s="1"/>
  <c r="M2473" i="1"/>
  <c r="N2473" i="1" s="1"/>
  <c r="O2472" i="1"/>
  <c r="P2472" i="1" s="1"/>
  <c r="M2472" i="1"/>
  <c r="N2472" i="1" s="1"/>
  <c r="O2471" i="1"/>
  <c r="P2471" i="1" s="1"/>
  <c r="M2471" i="1"/>
  <c r="N2471" i="1" s="1"/>
  <c r="O2470" i="1"/>
  <c r="P2470" i="1" s="1"/>
  <c r="M2470" i="1"/>
  <c r="N2470" i="1" s="1"/>
  <c r="O2469" i="1"/>
  <c r="P2469" i="1" s="1"/>
  <c r="M2469" i="1"/>
  <c r="N2469" i="1" s="1"/>
  <c r="O2468" i="1"/>
  <c r="P2468" i="1" s="1"/>
  <c r="M2468" i="1"/>
  <c r="N2468" i="1" s="1"/>
  <c r="O2467" i="1"/>
  <c r="P2467" i="1" s="1"/>
  <c r="M2467" i="1"/>
  <c r="N2467" i="1" s="1"/>
  <c r="O2466" i="1"/>
  <c r="P2466" i="1" s="1"/>
  <c r="M2466" i="1"/>
  <c r="N2466" i="1" s="1"/>
  <c r="O2465" i="1"/>
  <c r="P2465" i="1" s="1"/>
  <c r="M2465" i="1"/>
  <c r="N2465" i="1" s="1"/>
  <c r="O2464" i="1"/>
  <c r="P2464" i="1" s="1"/>
  <c r="M2464" i="1"/>
  <c r="N2464" i="1" s="1"/>
  <c r="O2463" i="1"/>
  <c r="P2463" i="1" s="1"/>
  <c r="M2463" i="1"/>
  <c r="N2463" i="1" s="1"/>
  <c r="O2462" i="1"/>
  <c r="P2462" i="1" s="1"/>
  <c r="M2462" i="1"/>
  <c r="N2462" i="1" s="1"/>
  <c r="O2461" i="1"/>
  <c r="P2461" i="1" s="1"/>
  <c r="M2461" i="1"/>
  <c r="N2461" i="1" s="1"/>
  <c r="O2460" i="1"/>
  <c r="P2460" i="1" s="1"/>
  <c r="M2460" i="1"/>
  <c r="N2460" i="1" s="1"/>
  <c r="O2459" i="1"/>
  <c r="P2459" i="1" s="1"/>
  <c r="M2459" i="1"/>
  <c r="N2459" i="1" s="1"/>
  <c r="O2458" i="1"/>
  <c r="P2458" i="1" s="1"/>
  <c r="M2458" i="1"/>
  <c r="N2458" i="1" s="1"/>
  <c r="O2457" i="1"/>
  <c r="P2457" i="1" s="1"/>
  <c r="M2457" i="1"/>
  <c r="N2457" i="1" s="1"/>
  <c r="O2456" i="1"/>
  <c r="P2456" i="1" s="1"/>
  <c r="M2456" i="1"/>
  <c r="N2456" i="1" s="1"/>
  <c r="O2455" i="1"/>
  <c r="P2455" i="1" s="1"/>
  <c r="M2455" i="1"/>
  <c r="N2455" i="1" s="1"/>
  <c r="O2454" i="1"/>
  <c r="P2454" i="1" s="1"/>
  <c r="M2454" i="1"/>
  <c r="N2454" i="1" s="1"/>
  <c r="O2453" i="1"/>
  <c r="P2453" i="1" s="1"/>
  <c r="M2453" i="1"/>
  <c r="N2453" i="1" s="1"/>
  <c r="O2452" i="1"/>
  <c r="P2452" i="1" s="1"/>
  <c r="M2452" i="1"/>
  <c r="N2452" i="1" s="1"/>
  <c r="O2451" i="1"/>
  <c r="P2451" i="1" s="1"/>
  <c r="M2451" i="1"/>
  <c r="N2451" i="1" s="1"/>
  <c r="O2450" i="1"/>
  <c r="P2450" i="1" s="1"/>
  <c r="M2450" i="1"/>
  <c r="N2450" i="1" s="1"/>
  <c r="O2449" i="1"/>
  <c r="P2449" i="1" s="1"/>
  <c r="M2449" i="1"/>
  <c r="N2449" i="1" s="1"/>
  <c r="O2448" i="1"/>
  <c r="P2448" i="1" s="1"/>
  <c r="M2448" i="1"/>
  <c r="N2448" i="1" s="1"/>
  <c r="O2447" i="1"/>
  <c r="P2447" i="1" s="1"/>
  <c r="M2447" i="1"/>
  <c r="N2447" i="1" s="1"/>
  <c r="O2446" i="1"/>
  <c r="P2446" i="1" s="1"/>
  <c r="M2446" i="1"/>
  <c r="N2446" i="1" s="1"/>
  <c r="O2445" i="1"/>
  <c r="P2445" i="1" s="1"/>
  <c r="M2445" i="1"/>
  <c r="N2445" i="1" s="1"/>
  <c r="O2444" i="1"/>
  <c r="P2444" i="1" s="1"/>
  <c r="M2444" i="1"/>
  <c r="N2444" i="1" s="1"/>
  <c r="O2443" i="1"/>
  <c r="P2443" i="1" s="1"/>
  <c r="M2443" i="1"/>
  <c r="N2443" i="1" s="1"/>
  <c r="O2442" i="1"/>
  <c r="P2442" i="1" s="1"/>
  <c r="M2442" i="1"/>
  <c r="N2442" i="1" s="1"/>
  <c r="O2441" i="1"/>
  <c r="P2441" i="1" s="1"/>
  <c r="M2441" i="1"/>
  <c r="N2441" i="1" s="1"/>
  <c r="O2440" i="1"/>
  <c r="P2440" i="1" s="1"/>
  <c r="M2440" i="1"/>
  <c r="N2440" i="1" s="1"/>
  <c r="O2439" i="1"/>
  <c r="P2439" i="1" s="1"/>
  <c r="M2439" i="1"/>
  <c r="N2439" i="1" s="1"/>
  <c r="O2438" i="1"/>
  <c r="P2438" i="1" s="1"/>
  <c r="M2438" i="1"/>
  <c r="N2438" i="1" s="1"/>
  <c r="O2437" i="1"/>
  <c r="P2437" i="1" s="1"/>
  <c r="M2437" i="1"/>
  <c r="N2437" i="1" s="1"/>
  <c r="O2436" i="1"/>
  <c r="P2436" i="1" s="1"/>
  <c r="M2436" i="1"/>
  <c r="N2436" i="1" s="1"/>
  <c r="O2435" i="1"/>
  <c r="P2435" i="1" s="1"/>
  <c r="M2435" i="1"/>
  <c r="N2435" i="1" s="1"/>
  <c r="O2434" i="1"/>
  <c r="P2434" i="1" s="1"/>
  <c r="M2434" i="1"/>
  <c r="N2434" i="1" s="1"/>
  <c r="O2433" i="1"/>
  <c r="P2433" i="1" s="1"/>
  <c r="M2433" i="1"/>
  <c r="N2433" i="1" s="1"/>
  <c r="O2432" i="1"/>
  <c r="P2432" i="1" s="1"/>
  <c r="M2432" i="1"/>
  <c r="N2432" i="1" s="1"/>
  <c r="O2431" i="1"/>
  <c r="P2431" i="1" s="1"/>
  <c r="M2431" i="1"/>
  <c r="N2431" i="1" s="1"/>
  <c r="O2430" i="1"/>
  <c r="P2430" i="1" s="1"/>
  <c r="M2430" i="1"/>
  <c r="N2430" i="1" s="1"/>
  <c r="O2429" i="1"/>
  <c r="P2429" i="1" s="1"/>
  <c r="M2429" i="1"/>
  <c r="N2429" i="1" s="1"/>
  <c r="O2428" i="1"/>
  <c r="P2428" i="1" s="1"/>
  <c r="M2428" i="1"/>
  <c r="N2428" i="1" s="1"/>
  <c r="O2427" i="1"/>
  <c r="P2427" i="1" s="1"/>
  <c r="M2427" i="1"/>
  <c r="N2427" i="1" s="1"/>
  <c r="O2426" i="1"/>
  <c r="P2426" i="1" s="1"/>
  <c r="M2426" i="1"/>
  <c r="N2426" i="1" s="1"/>
  <c r="O2425" i="1"/>
  <c r="P2425" i="1" s="1"/>
  <c r="M2425" i="1"/>
  <c r="N2425" i="1" s="1"/>
  <c r="O2424" i="1"/>
  <c r="P2424" i="1" s="1"/>
  <c r="M2424" i="1"/>
  <c r="N2424" i="1" s="1"/>
  <c r="O2423" i="1"/>
  <c r="P2423" i="1" s="1"/>
  <c r="M2423" i="1"/>
  <c r="N2423" i="1" s="1"/>
  <c r="O2422" i="1"/>
  <c r="P2422" i="1" s="1"/>
  <c r="M2422" i="1"/>
  <c r="N2422" i="1" s="1"/>
  <c r="O2421" i="1"/>
  <c r="P2421" i="1" s="1"/>
  <c r="M2421" i="1"/>
  <c r="N2421" i="1" s="1"/>
  <c r="O2420" i="1"/>
  <c r="P2420" i="1" s="1"/>
  <c r="M2420" i="1"/>
  <c r="N2420" i="1" s="1"/>
  <c r="O2419" i="1"/>
  <c r="P2419" i="1" s="1"/>
  <c r="M2419" i="1"/>
  <c r="N2419" i="1" s="1"/>
  <c r="O2418" i="1"/>
  <c r="P2418" i="1" s="1"/>
  <c r="M2418" i="1"/>
  <c r="N2418" i="1" s="1"/>
  <c r="O2417" i="1"/>
  <c r="P2417" i="1" s="1"/>
  <c r="M2417" i="1"/>
  <c r="N2417" i="1" s="1"/>
  <c r="O2416" i="1"/>
  <c r="P2416" i="1" s="1"/>
  <c r="M2416" i="1"/>
  <c r="N2416" i="1" s="1"/>
  <c r="O2415" i="1"/>
  <c r="P2415" i="1" s="1"/>
  <c r="M2415" i="1"/>
  <c r="N2415" i="1" s="1"/>
  <c r="O2414" i="1"/>
  <c r="P2414" i="1" s="1"/>
  <c r="M2414" i="1"/>
  <c r="N2414" i="1" s="1"/>
  <c r="O2413" i="1"/>
  <c r="P2413" i="1" s="1"/>
  <c r="M2413" i="1"/>
  <c r="N2413" i="1" s="1"/>
  <c r="O2412" i="1"/>
  <c r="P2412" i="1" s="1"/>
  <c r="M2412" i="1"/>
  <c r="N2412" i="1" s="1"/>
  <c r="O2411" i="1"/>
  <c r="P2411" i="1" s="1"/>
  <c r="M2411" i="1"/>
  <c r="N2411" i="1" s="1"/>
  <c r="O2410" i="1"/>
  <c r="P2410" i="1" s="1"/>
  <c r="M2410" i="1"/>
  <c r="N2410" i="1" s="1"/>
  <c r="O2409" i="1"/>
  <c r="P2409" i="1" s="1"/>
  <c r="M2409" i="1"/>
  <c r="N2409" i="1" s="1"/>
  <c r="O2408" i="1"/>
  <c r="P2408" i="1" s="1"/>
  <c r="M2408" i="1"/>
  <c r="N2408" i="1" s="1"/>
  <c r="O2407" i="1"/>
  <c r="P2407" i="1" s="1"/>
  <c r="M2407" i="1"/>
  <c r="N2407" i="1" s="1"/>
  <c r="O2406" i="1"/>
  <c r="P2406" i="1" s="1"/>
  <c r="M2406" i="1"/>
  <c r="N2406" i="1" s="1"/>
  <c r="O2405" i="1"/>
  <c r="P2405" i="1" s="1"/>
  <c r="M2405" i="1"/>
  <c r="N2405" i="1" s="1"/>
  <c r="O2404" i="1"/>
  <c r="P2404" i="1" s="1"/>
  <c r="M2404" i="1"/>
  <c r="N2404" i="1" s="1"/>
  <c r="O2403" i="1"/>
  <c r="P2403" i="1" s="1"/>
  <c r="M2403" i="1"/>
  <c r="N2403" i="1" s="1"/>
  <c r="O2402" i="1"/>
  <c r="P2402" i="1" s="1"/>
  <c r="M2402" i="1"/>
  <c r="N2402" i="1" s="1"/>
  <c r="O2401" i="1"/>
  <c r="P2401" i="1" s="1"/>
  <c r="M2401" i="1"/>
  <c r="N2401" i="1" s="1"/>
  <c r="O2400" i="1"/>
  <c r="P2400" i="1" s="1"/>
  <c r="M2400" i="1"/>
  <c r="N2400" i="1" s="1"/>
  <c r="O2399" i="1"/>
  <c r="P2399" i="1" s="1"/>
  <c r="M2399" i="1"/>
  <c r="N2399" i="1" s="1"/>
  <c r="O2398" i="1"/>
  <c r="P2398" i="1" s="1"/>
  <c r="M2398" i="1"/>
  <c r="N2398" i="1" s="1"/>
  <c r="O2397" i="1"/>
  <c r="P2397" i="1" s="1"/>
  <c r="M2397" i="1"/>
  <c r="N2397" i="1" s="1"/>
  <c r="O2396" i="1"/>
  <c r="P2396" i="1" s="1"/>
  <c r="M2396" i="1"/>
  <c r="N2396" i="1" s="1"/>
  <c r="O2395" i="1"/>
  <c r="P2395" i="1" s="1"/>
  <c r="M2395" i="1"/>
  <c r="N2395" i="1" s="1"/>
  <c r="O2394" i="1"/>
  <c r="P2394" i="1" s="1"/>
  <c r="M2394" i="1"/>
  <c r="N2394" i="1" s="1"/>
  <c r="O2393" i="1"/>
  <c r="P2393" i="1" s="1"/>
  <c r="M2393" i="1"/>
  <c r="N2393" i="1" s="1"/>
  <c r="O2392" i="1"/>
  <c r="P2392" i="1" s="1"/>
  <c r="M2392" i="1"/>
  <c r="N2392" i="1" s="1"/>
  <c r="O2391" i="1"/>
  <c r="P2391" i="1" s="1"/>
  <c r="M2391" i="1"/>
  <c r="N2391" i="1" s="1"/>
  <c r="O2390" i="1"/>
  <c r="P2390" i="1" s="1"/>
  <c r="M2390" i="1"/>
  <c r="N2390" i="1" s="1"/>
  <c r="O2389" i="1"/>
  <c r="P2389" i="1" s="1"/>
  <c r="M2389" i="1"/>
  <c r="N2389" i="1" s="1"/>
  <c r="O2388" i="1"/>
  <c r="P2388" i="1" s="1"/>
  <c r="M2388" i="1"/>
  <c r="N2388" i="1" s="1"/>
  <c r="O2387" i="1"/>
  <c r="P2387" i="1" s="1"/>
  <c r="M2387" i="1"/>
  <c r="N2387" i="1" s="1"/>
  <c r="O2386" i="1"/>
  <c r="P2386" i="1" s="1"/>
  <c r="M2386" i="1"/>
  <c r="N2386" i="1" s="1"/>
  <c r="O2385" i="1"/>
  <c r="P2385" i="1" s="1"/>
  <c r="M2385" i="1"/>
  <c r="N2385" i="1" s="1"/>
  <c r="O2384" i="1"/>
  <c r="P2384" i="1" s="1"/>
  <c r="M2384" i="1"/>
  <c r="N2384" i="1" s="1"/>
  <c r="O2383" i="1"/>
  <c r="P2383" i="1" s="1"/>
  <c r="M2383" i="1"/>
  <c r="N2383" i="1" s="1"/>
  <c r="O2382" i="1"/>
  <c r="P2382" i="1" s="1"/>
  <c r="M2382" i="1"/>
  <c r="N2382" i="1" s="1"/>
  <c r="O2381" i="1"/>
  <c r="P2381" i="1" s="1"/>
  <c r="M2381" i="1"/>
  <c r="N2381" i="1" s="1"/>
  <c r="O2380" i="1"/>
  <c r="P2380" i="1" s="1"/>
  <c r="M2380" i="1"/>
  <c r="N2380" i="1" s="1"/>
  <c r="O2379" i="1"/>
  <c r="P2379" i="1" s="1"/>
  <c r="M2379" i="1"/>
  <c r="N2379" i="1" s="1"/>
  <c r="O2378" i="1"/>
  <c r="P2378" i="1" s="1"/>
  <c r="M2378" i="1"/>
  <c r="N2378" i="1" s="1"/>
  <c r="O2377" i="1"/>
  <c r="P2377" i="1" s="1"/>
  <c r="M2377" i="1"/>
  <c r="N2377" i="1" s="1"/>
  <c r="O2376" i="1"/>
  <c r="P2376" i="1" s="1"/>
  <c r="M2376" i="1"/>
  <c r="N2376" i="1" s="1"/>
  <c r="O2375" i="1"/>
  <c r="P2375" i="1" s="1"/>
  <c r="M2375" i="1"/>
  <c r="N2375" i="1" s="1"/>
  <c r="O2374" i="1"/>
  <c r="P2374" i="1" s="1"/>
  <c r="M2374" i="1"/>
  <c r="N2374" i="1" s="1"/>
  <c r="O2373" i="1"/>
  <c r="P2373" i="1" s="1"/>
  <c r="M2373" i="1"/>
  <c r="N2373" i="1" s="1"/>
  <c r="O2372" i="1"/>
  <c r="P2372" i="1" s="1"/>
  <c r="M2372" i="1"/>
  <c r="N2372" i="1" s="1"/>
  <c r="O2371" i="1"/>
  <c r="P2371" i="1" s="1"/>
  <c r="M2371" i="1"/>
  <c r="N2371" i="1" s="1"/>
  <c r="O2370" i="1"/>
  <c r="P2370" i="1" s="1"/>
  <c r="M2370" i="1"/>
  <c r="N2370" i="1" s="1"/>
  <c r="O2369" i="1"/>
  <c r="P2369" i="1" s="1"/>
  <c r="M2369" i="1"/>
  <c r="N2369" i="1" s="1"/>
  <c r="O2368" i="1"/>
  <c r="P2368" i="1" s="1"/>
  <c r="M2368" i="1"/>
  <c r="N2368" i="1" s="1"/>
  <c r="O2367" i="1"/>
  <c r="P2367" i="1" s="1"/>
  <c r="M2367" i="1"/>
  <c r="N2367" i="1" s="1"/>
  <c r="O2366" i="1"/>
  <c r="P2366" i="1" s="1"/>
  <c r="M2366" i="1"/>
  <c r="N2366" i="1" s="1"/>
  <c r="O2365" i="1"/>
  <c r="P2365" i="1" s="1"/>
  <c r="M2365" i="1"/>
  <c r="N2365" i="1" s="1"/>
  <c r="O2364" i="1"/>
  <c r="P2364" i="1" s="1"/>
  <c r="M2364" i="1"/>
  <c r="N2364" i="1" s="1"/>
  <c r="O2363" i="1"/>
  <c r="P2363" i="1" s="1"/>
  <c r="M2363" i="1"/>
  <c r="N2363" i="1" s="1"/>
  <c r="O2362" i="1"/>
  <c r="P2362" i="1" s="1"/>
  <c r="M2362" i="1"/>
  <c r="N2362" i="1" s="1"/>
  <c r="O2361" i="1"/>
  <c r="P2361" i="1" s="1"/>
  <c r="M2361" i="1"/>
  <c r="N2361" i="1" s="1"/>
  <c r="O2360" i="1"/>
  <c r="P2360" i="1" s="1"/>
  <c r="M2360" i="1"/>
  <c r="N2360" i="1" s="1"/>
  <c r="O2359" i="1"/>
  <c r="P2359" i="1" s="1"/>
  <c r="M2359" i="1"/>
  <c r="N2359" i="1" s="1"/>
  <c r="O2358" i="1"/>
  <c r="P2358" i="1" s="1"/>
  <c r="M2358" i="1"/>
  <c r="N2358" i="1" s="1"/>
  <c r="O2357" i="1"/>
  <c r="P2357" i="1" s="1"/>
  <c r="M2357" i="1"/>
  <c r="N2357" i="1" s="1"/>
  <c r="O2356" i="1"/>
  <c r="P2356" i="1" s="1"/>
  <c r="M2356" i="1"/>
  <c r="N2356" i="1" s="1"/>
  <c r="O2355" i="1"/>
  <c r="P2355" i="1" s="1"/>
  <c r="M2355" i="1"/>
  <c r="N2355" i="1" s="1"/>
  <c r="O2354" i="1"/>
  <c r="P2354" i="1" s="1"/>
  <c r="M2354" i="1"/>
  <c r="N2354" i="1" s="1"/>
  <c r="O2353" i="1"/>
  <c r="P2353" i="1" s="1"/>
  <c r="M2353" i="1"/>
  <c r="N2353" i="1" s="1"/>
  <c r="O2352" i="1"/>
  <c r="P2352" i="1" s="1"/>
  <c r="M2352" i="1"/>
  <c r="N2352" i="1" s="1"/>
  <c r="O2351" i="1"/>
  <c r="P2351" i="1" s="1"/>
  <c r="M2351" i="1"/>
  <c r="N2351" i="1" s="1"/>
  <c r="O2350" i="1"/>
  <c r="P2350" i="1" s="1"/>
  <c r="M2350" i="1"/>
  <c r="N2350" i="1" s="1"/>
  <c r="O2349" i="1"/>
  <c r="P2349" i="1" s="1"/>
  <c r="M2349" i="1"/>
  <c r="N2349" i="1" s="1"/>
  <c r="O2348" i="1"/>
  <c r="P2348" i="1" s="1"/>
  <c r="M2348" i="1"/>
  <c r="N2348" i="1" s="1"/>
  <c r="O2347" i="1"/>
  <c r="P2347" i="1" s="1"/>
  <c r="M2347" i="1"/>
  <c r="N2347" i="1" s="1"/>
  <c r="O2346" i="1"/>
  <c r="P2346" i="1" s="1"/>
  <c r="M2346" i="1"/>
  <c r="N2346" i="1" s="1"/>
  <c r="O2345" i="1"/>
  <c r="P2345" i="1" s="1"/>
  <c r="M2345" i="1"/>
  <c r="N2345" i="1" s="1"/>
  <c r="O2344" i="1"/>
  <c r="P2344" i="1" s="1"/>
  <c r="M2344" i="1"/>
  <c r="N2344" i="1" s="1"/>
  <c r="O2343" i="1"/>
  <c r="P2343" i="1" s="1"/>
  <c r="M2343" i="1"/>
  <c r="N2343" i="1" s="1"/>
  <c r="O2342" i="1"/>
  <c r="P2342" i="1" s="1"/>
  <c r="M2342" i="1"/>
  <c r="N2342" i="1" s="1"/>
  <c r="O2341" i="1"/>
  <c r="P2341" i="1" s="1"/>
  <c r="M2341" i="1"/>
  <c r="N2341" i="1" s="1"/>
  <c r="O2340" i="1"/>
  <c r="P2340" i="1" s="1"/>
  <c r="M2340" i="1"/>
  <c r="N2340" i="1" s="1"/>
  <c r="O2339" i="1"/>
  <c r="P2339" i="1" s="1"/>
  <c r="M2339" i="1"/>
  <c r="N2339" i="1" s="1"/>
  <c r="O2338" i="1"/>
  <c r="P2338" i="1" s="1"/>
  <c r="M2338" i="1"/>
  <c r="N2338" i="1" s="1"/>
  <c r="O2337" i="1"/>
  <c r="P2337" i="1" s="1"/>
  <c r="M2337" i="1"/>
  <c r="N2337" i="1" s="1"/>
  <c r="O2336" i="1"/>
  <c r="P2336" i="1" s="1"/>
  <c r="M2336" i="1"/>
  <c r="N2336" i="1" s="1"/>
  <c r="O2335" i="1"/>
  <c r="P2335" i="1" s="1"/>
  <c r="M2335" i="1"/>
  <c r="N2335" i="1" s="1"/>
  <c r="O2334" i="1"/>
  <c r="P2334" i="1" s="1"/>
  <c r="M2334" i="1"/>
  <c r="N2334" i="1" s="1"/>
  <c r="O2333" i="1"/>
  <c r="P2333" i="1" s="1"/>
  <c r="M2333" i="1"/>
  <c r="N2333" i="1" s="1"/>
  <c r="O2332" i="1"/>
  <c r="P2332" i="1" s="1"/>
  <c r="M2332" i="1"/>
  <c r="N2332" i="1" s="1"/>
  <c r="O2331" i="1"/>
  <c r="P2331" i="1" s="1"/>
  <c r="M2331" i="1"/>
  <c r="N2331" i="1" s="1"/>
  <c r="O2330" i="1"/>
  <c r="P2330" i="1" s="1"/>
  <c r="M2330" i="1"/>
  <c r="N2330" i="1" s="1"/>
  <c r="O2329" i="1"/>
  <c r="P2329" i="1" s="1"/>
  <c r="M2329" i="1"/>
  <c r="N2329" i="1" s="1"/>
  <c r="O2328" i="1"/>
  <c r="P2328" i="1" s="1"/>
  <c r="M2328" i="1"/>
  <c r="N2328" i="1" s="1"/>
  <c r="O2327" i="1"/>
  <c r="P2327" i="1" s="1"/>
  <c r="M2327" i="1"/>
  <c r="N2327" i="1" s="1"/>
  <c r="O2326" i="1"/>
  <c r="P2326" i="1" s="1"/>
  <c r="M2326" i="1"/>
  <c r="N2326" i="1" s="1"/>
  <c r="O2325" i="1"/>
  <c r="P2325" i="1" s="1"/>
  <c r="M2325" i="1"/>
  <c r="N2325" i="1" s="1"/>
  <c r="O2324" i="1"/>
  <c r="P2324" i="1" s="1"/>
  <c r="M2324" i="1"/>
  <c r="N2324" i="1" s="1"/>
  <c r="O2323" i="1"/>
  <c r="P2323" i="1" s="1"/>
  <c r="M2323" i="1"/>
  <c r="N2323" i="1" s="1"/>
  <c r="O2322" i="1"/>
  <c r="P2322" i="1" s="1"/>
  <c r="M2322" i="1"/>
  <c r="N2322" i="1" s="1"/>
  <c r="O2321" i="1"/>
  <c r="P2321" i="1" s="1"/>
  <c r="M2321" i="1"/>
  <c r="N2321" i="1" s="1"/>
  <c r="O2320" i="1"/>
  <c r="P2320" i="1" s="1"/>
  <c r="M2320" i="1"/>
  <c r="N2320" i="1" s="1"/>
  <c r="O2319" i="1"/>
  <c r="P2319" i="1" s="1"/>
  <c r="M2319" i="1"/>
  <c r="N2319" i="1" s="1"/>
  <c r="O2318" i="1"/>
  <c r="P2318" i="1" s="1"/>
  <c r="M2318" i="1"/>
  <c r="N2318" i="1" s="1"/>
  <c r="O2317" i="1"/>
  <c r="P2317" i="1" s="1"/>
  <c r="M2317" i="1"/>
  <c r="N2317" i="1" s="1"/>
  <c r="O2316" i="1"/>
  <c r="P2316" i="1" s="1"/>
  <c r="M2316" i="1"/>
  <c r="N2316" i="1" s="1"/>
  <c r="O2315" i="1"/>
  <c r="P2315" i="1" s="1"/>
  <c r="M2315" i="1"/>
  <c r="N2315" i="1" s="1"/>
  <c r="O2314" i="1"/>
  <c r="P2314" i="1" s="1"/>
  <c r="M2314" i="1"/>
  <c r="N2314" i="1" s="1"/>
  <c r="O2313" i="1"/>
  <c r="P2313" i="1" s="1"/>
  <c r="M2313" i="1"/>
  <c r="N2313" i="1" s="1"/>
  <c r="O2312" i="1"/>
  <c r="P2312" i="1" s="1"/>
  <c r="M2312" i="1"/>
  <c r="N2312" i="1" s="1"/>
  <c r="O2311" i="1"/>
  <c r="P2311" i="1" s="1"/>
  <c r="M2311" i="1"/>
  <c r="N2311" i="1" s="1"/>
  <c r="O2310" i="1"/>
  <c r="P2310" i="1" s="1"/>
  <c r="M2310" i="1"/>
  <c r="N2310" i="1" s="1"/>
  <c r="O2309" i="1"/>
  <c r="P2309" i="1" s="1"/>
  <c r="M2309" i="1"/>
  <c r="N2309" i="1" s="1"/>
  <c r="O2308" i="1"/>
  <c r="P2308" i="1" s="1"/>
  <c r="M2308" i="1"/>
  <c r="N2308" i="1" s="1"/>
  <c r="O2307" i="1"/>
  <c r="P2307" i="1" s="1"/>
  <c r="M2307" i="1"/>
  <c r="N2307" i="1" s="1"/>
  <c r="O2306" i="1"/>
  <c r="P2306" i="1" s="1"/>
  <c r="M2306" i="1"/>
  <c r="N2306" i="1" s="1"/>
  <c r="O2305" i="1"/>
  <c r="P2305" i="1" s="1"/>
  <c r="M2305" i="1"/>
  <c r="N2305" i="1" s="1"/>
  <c r="O2304" i="1"/>
  <c r="P2304" i="1" s="1"/>
  <c r="M2304" i="1"/>
  <c r="N2304" i="1" s="1"/>
  <c r="O2303" i="1"/>
  <c r="P2303" i="1" s="1"/>
  <c r="M2303" i="1"/>
  <c r="N2303" i="1" s="1"/>
  <c r="O2302" i="1"/>
  <c r="P2302" i="1" s="1"/>
  <c r="M2302" i="1"/>
  <c r="N2302" i="1" s="1"/>
  <c r="O2301" i="1"/>
  <c r="P2301" i="1" s="1"/>
  <c r="M2301" i="1"/>
  <c r="N2301" i="1" s="1"/>
  <c r="O2300" i="1"/>
  <c r="P2300" i="1" s="1"/>
  <c r="M2300" i="1"/>
  <c r="N2300" i="1" s="1"/>
  <c r="O2299" i="1"/>
  <c r="P2299" i="1" s="1"/>
  <c r="M2299" i="1"/>
  <c r="N2299" i="1" s="1"/>
  <c r="O2298" i="1"/>
  <c r="P2298" i="1" s="1"/>
  <c r="M2298" i="1"/>
  <c r="N2298" i="1" s="1"/>
  <c r="O2297" i="1"/>
  <c r="P2297" i="1" s="1"/>
  <c r="M2297" i="1"/>
  <c r="N2297" i="1" s="1"/>
  <c r="O2296" i="1"/>
  <c r="P2296" i="1" s="1"/>
  <c r="M2296" i="1"/>
  <c r="N2296" i="1" s="1"/>
  <c r="O2295" i="1"/>
  <c r="P2295" i="1" s="1"/>
  <c r="M2295" i="1"/>
  <c r="N2295" i="1" s="1"/>
  <c r="O2294" i="1"/>
  <c r="P2294" i="1" s="1"/>
  <c r="M2294" i="1"/>
  <c r="N2294" i="1" s="1"/>
  <c r="O2293" i="1"/>
  <c r="P2293" i="1" s="1"/>
  <c r="M2293" i="1"/>
  <c r="N2293" i="1" s="1"/>
  <c r="O2292" i="1"/>
  <c r="P2292" i="1" s="1"/>
  <c r="M2292" i="1"/>
  <c r="N2292" i="1" s="1"/>
  <c r="O2291" i="1"/>
  <c r="P2291" i="1" s="1"/>
  <c r="M2291" i="1"/>
  <c r="N2291" i="1" s="1"/>
  <c r="O2290" i="1"/>
  <c r="P2290" i="1" s="1"/>
  <c r="M2290" i="1"/>
  <c r="N2290" i="1" s="1"/>
  <c r="O2289" i="1"/>
  <c r="P2289" i="1" s="1"/>
  <c r="M2289" i="1"/>
  <c r="N2289" i="1" s="1"/>
  <c r="O2288" i="1"/>
  <c r="P2288" i="1" s="1"/>
  <c r="M2288" i="1"/>
  <c r="N2288" i="1" s="1"/>
  <c r="O2287" i="1"/>
  <c r="P2287" i="1" s="1"/>
  <c r="M2287" i="1"/>
  <c r="N2287" i="1" s="1"/>
  <c r="O2286" i="1"/>
  <c r="P2286" i="1" s="1"/>
  <c r="M2286" i="1"/>
  <c r="N2286" i="1" s="1"/>
  <c r="O2285" i="1"/>
  <c r="P2285" i="1" s="1"/>
  <c r="M2285" i="1"/>
  <c r="N2285" i="1" s="1"/>
  <c r="O2284" i="1"/>
  <c r="P2284" i="1" s="1"/>
  <c r="M2284" i="1"/>
  <c r="N2284" i="1" s="1"/>
  <c r="O2283" i="1"/>
  <c r="P2283" i="1" s="1"/>
  <c r="M2283" i="1"/>
  <c r="N2283" i="1" s="1"/>
  <c r="O2282" i="1"/>
  <c r="P2282" i="1" s="1"/>
  <c r="M2282" i="1"/>
  <c r="N2282" i="1" s="1"/>
  <c r="O2281" i="1"/>
  <c r="P2281" i="1" s="1"/>
  <c r="M2281" i="1"/>
  <c r="N2281" i="1" s="1"/>
  <c r="O2280" i="1"/>
  <c r="P2280" i="1" s="1"/>
  <c r="M2280" i="1"/>
  <c r="N2280" i="1" s="1"/>
  <c r="O2279" i="1"/>
  <c r="P2279" i="1" s="1"/>
  <c r="M2279" i="1"/>
  <c r="N2279" i="1" s="1"/>
  <c r="O2278" i="1"/>
  <c r="P2278" i="1" s="1"/>
  <c r="M2278" i="1"/>
  <c r="N2278" i="1" s="1"/>
  <c r="O2277" i="1"/>
  <c r="P2277" i="1" s="1"/>
  <c r="M2277" i="1"/>
  <c r="N2277" i="1" s="1"/>
  <c r="O2276" i="1"/>
  <c r="P2276" i="1" s="1"/>
  <c r="M2276" i="1"/>
  <c r="N2276" i="1" s="1"/>
  <c r="O2275" i="1"/>
  <c r="P2275" i="1" s="1"/>
  <c r="M2275" i="1"/>
  <c r="N2275" i="1" s="1"/>
  <c r="O2274" i="1"/>
  <c r="P2274" i="1" s="1"/>
  <c r="M2274" i="1"/>
  <c r="N2274" i="1" s="1"/>
  <c r="O2273" i="1"/>
  <c r="P2273" i="1" s="1"/>
  <c r="M2273" i="1"/>
  <c r="N2273" i="1" s="1"/>
  <c r="O2272" i="1"/>
  <c r="P2272" i="1" s="1"/>
  <c r="M2272" i="1"/>
  <c r="N2272" i="1" s="1"/>
  <c r="O2271" i="1"/>
  <c r="P2271" i="1" s="1"/>
  <c r="M2271" i="1"/>
  <c r="N2271" i="1" s="1"/>
  <c r="O2270" i="1"/>
  <c r="P2270" i="1" s="1"/>
  <c r="M2270" i="1"/>
  <c r="N2270" i="1" s="1"/>
  <c r="O2269" i="1"/>
  <c r="P2269" i="1" s="1"/>
  <c r="M2269" i="1"/>
  <c r="N2269" i="1" s="1"/>
  <c r="O2268" i="1"/>
  <c r="P2268" i="1" s="1"/>
  <c r="M2268" i="1"/>
  <c r="N2268" i="1" s="1"/>
  <c r="O2267" i="1"/>
  <c r="P2267" i="1" s="1"/>
  <c r="M2267" i="1"/>
  <c r="N2267" i="1" s="1"/>
  <c r="O2266" i="1"/>
  <c r="P2266" i="1" s="1"/>
  <c r="M2266" i="1"/>
  <c r="N2266" i="1" s="1"/>
  <c r="O2265" i="1"/>
  <c r="P2265" i="1" s="1"/>
  <c r="M2265" i="1"/>
  <c r="N2265" i="1" s="1"/>
  <c r="O2264" i="1"/>
  <c r="P2264" i="1" s="1"/>
  <c r="M2264" i="1"/>
  <c r="N2264" i="1" s="1"/>
  <c r="O2263" i="1"/>
  <c r="P2263" i="1" s="1"/>
  <c r="M2263" i="1"/>
  <c r="N2263" i="1" s="1"/>
  <c r="O2262" i="1"/>
  <c r="P2262" i="1" s="1"/>
  <c r="M2262" i="1"/>
  <c r="N2262" i="1" s="1"/>
  <c r="O2261" i="1"/>
  <c r="P2261" i="1" s="1"/>
  <c r="M2261" i="1"/>
  <c r="N2261" i="1" s="1"/>
  <c r="O2260" i="1"/>
  <c r="P2260" i="1" s="1"/>
  <c r="M2260" i="1"/>
  <c r="N2260" i="1" s="1"/>
  <c r="O2259" i="1"/>
  <c r="P2259" i="1" s="1"/>
  <c r="M2259" i="1"/>
  <c r="N2259" i="1" s="1"/>
  <c r="O2258" i="1"/>
  <c r="P2258" i="1" s="1"/>
  <c r="M2258" i="1"/>
  <c r="N2258" i="1" s="1"/>
  <c r="O2257" i="1"/>
  <c r="P2257" i="1" s="1"/>
  <c r="M2257" i="1"/>
  <c r="N2257" i="1" s="1"/>
  <c r="O2256" i="1"/>
  <c r="P2256" i="1" s="1"/>
  <c r="M2256" i="1"/>
  <c r="N2256" i="1" s="1"/>
  <c r="O2255" i="1"/>
  <c r="P2255" i="1" s="1"/>
  <c r="M2255" i="1"/>
  <c r="N2255" i="1" s="1"/>
  <c r="O2254" i="1"/>
  <c r="P2254" i="1" s="1"/>
  <c r="M2254" i="1"/>
  <c r="N2254" i="1" s="1"/>
  <c r="O2253" i="1"/>
  <c r="P2253" i="1" s="1"/>
  <c r="M2253" i="1"/>
  <c r="N2253" i="1" s="1"/>
  <c r="O2252" i="1"/>
  <c r="P2252" i="1" s="1"/>
  <c r="M2252" i="1"/>
  <c r="N2252" i="1" s="1"/>
  <c r="O2251" i="1"/>
  <c r="P2251" i="1" s="1"/>
  <c r="M2251" i="1"/>
  <c r="N2251" i="1" s="1"/>
  <c r="O2250" i="1"/>
  <c r="P2250" i="1" s="1"/>
  <c r="M2250" i="1"/>
  <c r="N2250" i="1" s="1"/>
  <c r="O2249" i="1"/>
  <c r="P2249" i="1" s="1"/>
  <c r="M2249" i="1"/>
  <c r="N2249" i="1" s="1"/>
  <c r="O2248" i="1"/>
  <c r="P2248" i="1" s="1"/>
  <c r="M2248" i="1"/>
  <c r="N2248" i="1" s="1"/>
  <c r="O2247" i="1"/>
  <c r="P2247" i="1" s="1"/>
  <c r="M2247" i="1"/>
  <c r="N2247" i="1" s="1"/>
  <c r="O2246" i="1"/>
  <c r="P2246" i="1" s="1"/>
  <c r="M2246" i="1"/>
  <c r="N2246" i="1" s="1"/>
  <c r="O2245" i="1"/>
  <c r="P2245" i="1" s="1"/>
  <c r="M2245" i="1"/>
  <c r="N2245" i="1" s="1"/>
  <c r="O2244" i="1"/>
  <c r="P2244" i="1" s="1"/>
  <c r="M2244" i="1"/>
  <c r="N2244" i="1" s="1"/>
  <c r="O2243" i="1"/>
  <c r="P2243" i="1" s="1"/>
  <c r="M2243" i="1"/>
  <c r="N2243" i="1" s="1"/>
  <c r="O2242" i="1"/>
  <c r="P2242" i="1" s="1"/>
  <c r="M2242" i="1"/>
  <c r="N2242" i="1" s="1"/>
  <c r="O2241" i="1"/>
  <c r="P2241" i="1" s="1"/>
  <c r="M2241" i="1"/>
  <c r="N2241" i="1" s="1"/>
  <c r="O2240" i="1"/>
  <c r="P2240" i="1" s="1"/>
  <c r="M2240" i="1"/>
  <c r="N2240" i="1" s="1"/>
  <c r="O2239" i="1"/>
  <c r="P2239" i="1" s="1"/>
  <c r="M2239" i="1"/>
  <c r="N2239" i="1" s="1"/>
  <c r="O2238" i="1"/>
  <c r="P2238" i="1" s="1"/>
  <c r="M2238" i="1"/>
  <c r="N2238" i="1" s="1"/>
  <c r="O2237" i="1"/>
  <c r="P2237" i="1" s="1"/>
  <c r="M2237" i="1"/>
  <c r="N2237" i="1" s="1"/>
  <c r="O2236" i="1"/>
  <c r="P2236" i="1" s="1"/>
  <c r="M2236" i="1"/>
  <c r="N2236" i="1" s="1"/>
  <c r="O2235" i="1"/>
  <c r="P2235" i="1" s="1"/>
  <c r="M2235" i="1"/>
  <c r="N2235" i="1" s="1"/>
  <c r="O2234" i="1"/>
  <c r="P2234" i="1" s="1"/>
  <c r="M2234" i="1"/>
  <c r="N2234" i="1" s="1"/>
  <c r="O2233" i="1"/>
  <c r="P2233" i="1" s="1"/>
  <c r="M2233" i="1"/>
  <c r="N2233" i="1" s="1"/>
  <c r="O2232" i="1"/>
  <c r="P2232" i="1" s="1"/>
  <c r="M2232" i="1"/>
  <c r="N2232" i="1" s="1"/>
  <c r="O2231" i="1"/>
  <c r="P2231" i="1" s="1"/>
  <c r="M2231" i="1"/>
  <c r="N2231" i="1" s="1"/>
  <c r="O2230" i="1"/>
  <c r="P2230" i="1" s="1"/>
  <c r="M2230" i="1"/>
  <c r="N2230" i="1" s="1"/>
  <c r="O2229" i="1"/>
  <c r="P2229" i="1" s="1"/>
  <c r="M2229" i="1"/>
  <c r="N2229" i="1" s="1"/>
  <c r="O2228" i="1"/>
  <c r="P2228" i="1" s="1"/>
  <c r="M2228" i="1"/>
  <c r="N2228" i="1" s="1"/>
  <c r="O2227" i="1"/>
  <c r="P2227" i="1" s="1"/>
  <c r="M2227" i="1"/>
  <c r="N2227" i="1" s="1"/>
  <c r="O2226" i="1"/>
  <c r="P2226" i="1" s="1"/>
  <c r="M2226" i="1"/>
  <c r="N2226" i="1" s="1"/>
  <c r="O2225" i="1"/>
  <c r="P2225" i="1" s="1"/>
  <c r="M2225" i="1"/>
  <c r="N2225" i="1" s="1"/>
  <c r="O2224" i="1"/>
  <c r="P2224" i="1" s="1"/>
  <c r="M2224" i="1"/>
  <c r="N2224" i="1" s="1"/>
  <c r="O2223" i="1"/>
  <c r="P2223" i="1" s="1"/>
  <c r="M2223" i="1"/>
  <c r="N2223" i="1" s="1"/>
  <c r="O2222" i="1"/>
  <c r="P2222" i="1" s="1"/>
  <c r="M2222" i="1"/>
  <c r="N2222" i="1" s="1"/>
  <c r="O2221" i="1"/>
  <c r="P2221" i="1" s="1"/>
  <c r="M2221" i="1"/>
  <c r="N2221" i="1" s="1"/>
  <c r="O2220" i="1"/>
  <c r="P2220" i="1" s="1"/>
  <c r="M2220" i="1"/>
  <c r="N2220" i="1" s="1"/>
  <c r="O2219" i="1"/>
  <c r="P2219" i="1" s="1"/>
  <c r="M2219" i="1"/>
  <c r="N2219" i="1" s="1"/>
  <c r="O2218" i="1"/>
  <c r="P2218" i="1" s="1"/>
  <c r="M2218" i="1"/>
  <c r="N2218" i="1" s="1"/>
  <c r="O2217" i="1"/>
  <c r="P2217" i="1" s="1"/>
  <c r="M2217" i="1"/>
  <c r="N2217" i="1" s="1"/>
  <c r="O2216" i="1"/>
  <c r="P2216" i="1" s="1"/>
  <c r="M2216" i="1"/>
  <c r="N2216" i="1" s="1"/>
  <c r="O2215" i="1"/>
  <c r="P2215" i="1" s="1"/>
  <c r="M2215" i="1"/>
  <c r="N2215" i="1" s="1"/>
  <c r="O2214" i="1"/>
  <c r="P2214" i="1" s="1"/>
  <c r="M2214" i="1"/>
  <c r="N2214" i="1" s="1"/>
  <c r="O2213" i="1"/>
  <c r="P2213" i="1" s="1"/>
  <c r="M2213" i="1"/>
  <c r="N2213" i="1" s="1"/>
  <c r="O2212" i="1"/>
  <c r="P2212" i="1" s="1"/>
  <c r="M2212" i="1"/>
  <c r="N2212" i="1" s="1"/>
  <c r="O2211" i="1"/>
  <c r="P2211" i="1" s="1"/>
  <c r="M2211" i="1"/>
  <c r="N2211" i="1" s="1"/>
  <c r="O2210" i="1"/>
  <c r="P2210" i="1" s="1"/>
  <c r="M2210" i="1"/>
  <c r="N2210" i="1" s="1"/>
  <c r="O2209" i="1"/>
  <c r="P2209" i="1" s="1"/>
  <c r="M2209" i="1"/>
  <c r="N2209" i="1" s="1"/>
  <c r="O2208" i="1"/>
  <c r="P2208" i="1" s="1"/>
  <c r="M2208" i="1"/>
  <c r="N2208" i="1" s="1"/>
  <c r="O2207" i="1"/>
  <c r="P2207" i="1" s="1"/>
  <c r="M2207" i="1"/>
  <c r="N2207" i="1" s="1"/>
  <c r="O2206" i="1"/>
  <c r="P2206" i="1" s="1"/>
  <c r="M2206" i="1"/>
  <c r="N2206" i="1" s="1"/>
  <c r="O2205" i="1"/>
  <c r="P2205" i="1" s="1"/>
  <c r="M2205" i="1"/>
  <c r="N2205" i="1" s="1"/>
  <c r="O2204" i="1"/>
  <c r="P2204" i="1" s="1"/>
  <c r="M2204" i="1"/>
  <c r="N2204" i="1" s="1"/>
  <c r="O2203" i="1"/>
  <c r="P2203" i="1" s="1"/>
  <c r="M2203" i="1"/>
  <c r="N2203" i="1" s="1"/>
  <c r="O2202" i="1"/>
  <c r="P2202" i="1" s="1"/>
  <c r="M2202" i="1"/>
  <c r="N2202" i="1" s="1"/>
  <c r="O2201" i="1"/>
  <c r="P2201" i="1" s="1"/>
  <c r="M2201" i="1"/>
  <c r="N2201" i="1" s="1"/>
  <c r="O2200" i="1"/>
  <c r="P2200" i="1" s="1"/>
  <c r="M2200" i="1"/>
  <c r="N2200" i="1" s="1"/>
  <c r="O2199" i="1"/>
  <c r="P2199" i="1" s="1"/>
  <c r="M2199" i="1"/>
  <c r="N2199" i="1" s="1"/>
  <c r="O2198" i="1"/>
  <c r="P2198" i="1" s="1"/>
  <c r="M2198" i="1"/>
  <c r="N2198" i="1" s="1"/>
  <c r="O2197" i="1"/>
  <c r="P2197" i="1" s="1"/>
  <c r="M2197" i="1"/>
  <c r="N2197" i="1" s="1"/>
  <c r="O2196" i="1"/>
  <c r="P2196" i="1" s="1"/>
  <c r="M2196" i="1"/>
  <c r="N2196" i="1" s="1"/>
  <c r="O2195" i="1"/>
  <c r="P2195" i="1" s="1"/>
  <c r="M2195" i="1"/>
  <c r="N2195" i="1" s="1"/>
  <c r="O2194" i="1"/>
  <c r="P2194" i="1" s="1"/>
  <c r="M2194" i="1"/>
  <c r="N2194" i="1" s="1"/>
  <c r="O2193" i="1"/>
  <c r="P2193" i="1" s="1"/>
  <c r="M2193" i="1"/>
  <c r="N2193" i="1" s="1"/>
  <c r="O2192" i="1"/>
  <c r="P2192" i="1" s="1"/>
  <c r="M2192" i="1"/>
  <c r="N2192" i="1" s="1"/>
  <c r="O2191" i="1"/>
  <c r="P2191" i="1" s="1"/>
  <c r="M2191" i="1"/>
  <c r="N2191" i="1" s="1"/>
  <c r="O2190" i="1"/>
  <c r="P2190" i="1" s="1"/>
  <c r="M2190" i="1"/>
  <c r="N2190" i="1" s="1"/>
  <c r="O2189" i="1"/>
  <c r="P2189" i="1" s="1"/>
  <c r="M2189" i="1"/>
  <c r="N2189" i="1" s="1"/>
  <c r="O2188" i="1"/>
  <c r="P2188" i="1" s="1"/>
  <c r="M2188" i="1"/>
  <c r="N2188" i="1" s="1"/>
  <c r="O2187" i="1"/>
  <c r="P2187" i="1" s="1"/>
  <c r="M2187" i="1"/>
  <c r="N2187" i="1" s="1"/>
  <c r="O2186" i="1"/>
  <c r="P2186" i="1" s="1"/>
  <c r="M2186" i="1"/>
  <c r="N2186" i="1" s="1"/>
  <c r="O2185" i="1"/>
  <c r="P2185" i="1" s="1"/>
  <c r="M2185" i="1"/>
  <c r="N2185" i="1" s="1"/>
  <c r="O2184" i="1"/>
  <c r="P2184" i="1" s="1"/>
  <c r="M2184" i="1"/>
  <c r="N2184" i="1" s="1"/>
  <c r="O2183" i="1"/>
  <c r="P2183" i="1" s="1"/>
  <c r="M2183" i="1"/>
  <c r="N2183" i="1" s="1"/>
  <c r="O2182" i="1"/>
  <c r="P2182" i="1" s="1"/>
  <c r="M2182" i="1"/>
  <c r="N2182" i="1" s="1"/>
  <c r="O2181" i="1"/>
  <c r="P2181" i="1" s="1"/>
  <c r="M2181" i="1"/>
  <c r="N2181" i="1" s="1"/>
  <c r="O2180" i="1"/>
  <c r="P2180" i="1" s="1"/>
  <c r="M2180" i="1"/>
  <c r="N2180" i="1" s="1"/>
  <c r="O2179" i="1"/>
  <c r="P2179" i="1" s="1"/>
  <c r="M2179" i="1"/>
  <c r="N2179" i="1" s="1"/>
  <c r="O2178" i="1"/>
  <c r="P2178" i="1" s="1"/>
  <c r="M2178" i="1"/>
  <c r="N2178" i="1" s="1"/>
  <c r="O2177" i="1"/>
  <c r="P2177" i="1" s="1"/>
  <c r="M2177" i="1"/>
  <c r="N2177" i="1" s="1"/>
  <c r="O2176" i="1"/>
  <c r="P2176" i="1" s="1"/>
  <c r="M2176" i="1"/>
  <c r="N2176" i="1" s="1"/>
  <c r="O2175" i="1"/>
  <c r="P2175" i="1" s="1"/>
  <c r="M2175" i="1"/>
  <c r="N2175" i="1" s="1"/>
  <c r="O2174" i="1"/>
  <c r="P2174" i="1" s="1"/>
  <c r="M2174" i="1"/>
  <c r="N2174" i="1" s="1"/>
  <c r="O2173" i="1"/>
  <c r="P2173" i="1" s="1"/>
  <c r="M2173" i="1"/>
  <c r="N2173" i="1" s="1"/>
  <c r="O2172" i="1"/>
  <c r="P2172" i="1" s="1"/>
  <c r="M2172" i="1"/>
  <c r="N2172" i="1" s="1"/>
  <c r="O2171" i="1"/>
  <c r="P2171" i="1" s="1"/>
  <c r="M2171" i="1"/>
  <c r="N2171" i="1" s="1"/>
  <c r="O2170" i="1"/>
  <c r="P2170" i="1" s="1"/>
  <c r="M2170" i="1"/>
  <c r="N2170" i="1" s="1"/>
  <c r="O2169" i="1"/>
  <c r="P2169" i="1" s="1"/>
  <c r="M2169" i="1"/>
  <c r="N2169" i="1" s="1"/>
  <c r="O2168" i="1"/>
  <c r="P2168" i="1" s="1"/>
  <c r="M2168" i="1"/>
  <c r="N2168" i="1" s="1"/>
  <c r="O2167" i="1"/>
  <c r="P2167" i="1" s="1"/>
  <c r="M2167" i="1"/>
  <c r="N2167" i="1" s="1"/>
  <c r="O2166" i="1"/>
  <c r="P2166" i="1" s="1"/>
  <c r="M2166" i="1"/>
  <c r="N2166" i="1" s="1"/>
  <c r="O2165" i="1"/>
  <c r="P2165" i="1" s="1"/>
  <c r="M2165" i="1"/>
  <c r="N2165" i="1" s="1"/>
  <c r="O2164" i="1"/>
  <c r="P2164" i="1" s="1"/>
  <c r="M2164" i="1"/>
  <c r="N2164" i="1" s="1"/>
  <c r="O2163" i="1"/>
  <c r="P2163" i="1" s="1"/>
  <c r="M2163" i="1"/>
  <c r="N2163" i="1" s="1"/>
  <c r="O2162" i="1"/>
  <c r="P2162" i="1" s="1"/>
  <c r="M2162" i="1"/>
  <c r="N2162" i="1" s="1"/>
  <c r="O2161" i="1"/>
  <c r="P2161" i="1" s="1"/>
  <c r="M2161" i="1"/>
  <c r="N2161" i="1" s="1"/>
  <c r="O2160" i="1"/>
  <c r="P2160" i="1" s="1"/>
  <c r="M2160" i="1"/>
  <c r="N2160" i="1" s="1"/>
  <c r="O2159" i="1"/>
  <c r="P2159" i="1" s="1"/>
  <c r="M2159" i="1"/>
  <c r="N2159" i="1" s="1"/>
  <c r="O2158" i="1"/>
  <c r="P2158" i="1" s="1"/>
  <c r="M2158" i="1"/>
  <c r="N2158" i="1" s="1"/>
  <c r="O2157" i="1"/>
  <c r="P2157" i="1" s="1"/>
  <c r="M2157" i="1"/>
  <c r="N2157" i="1" s="1"/>
  <c r="O2156" i="1"/>
  <c r="P2156" i="1" s="1"/>
  <c r="M2156" i="1"/>
  <c r="N2156" i="1" s="1"/>
  <c r="O2155" i="1"/>
  <c r="P2155" i="1" s="1"/>
  <c r="M2155" i="1"/>
  <c r="N2155" i="1" s="1"/>
  <c r="O2154" i="1"/>
  <c r="P2154" i="1" s="1"/>
  <c r="M2154" i="1"/>
  <c r="N2154" i="1" s="1"/>
  <c r="O2153" i="1"/>
  <c r="P2153" i="1" s="1"/>
  <c r="M2153" i="1"/>
  <c r="N2153" i="1" s="1"/>
  <c r="O2152" i="1"/>
  <c r="P2152" i="1" s="1"/>
  <c r="M2152" i="1"/>
  <c r="N2152" i="1" s="1"/>
  <c r="O2151" i="1"/>
  <c r="P2151" i="1" s="1"/>
  <c r="M2151" i="1"/>
  <c r="N2151" i="1" s="1"/>
  <c r="O2150" i="1"/>
  <c r="P2150" i="1" s="1"/>
  <c r="M2150" i="1"/>
  <c r="N2150" i="1" s="1"/>
  <c r="O2149" i="1"/>
  <c r="P2149" i="1" s="1"/>
  <c r="M2149" i="1"/>
  <c r="N2149" i="1" s="1"/>
  <c r="O2148" i="1"/>
  <c r="P2148" i="1" s="1"/>
  <c r="M2148" i="1"/>
  <c r="N2148" i="1" s="1"/>
  <c r="O2147" i="1"/>
  <c r="P2147" i="1" s="1"/>
  <c r="M2147" i="1"/>
  <c r="N2147" i="1" s="1"/>
  <c r="O2146" i="1"/>
  <c r="P2146" i="1" s="1"/>
  <c r="M2146" i="1"/>
  <c r="N2146" i="1" s="1"/>
  <c r="O2145" i="1"/>
  <c r="P2145" i="1" s="1"/>
  <c r="M2145" i="1"/>
  <c r="N2145" i="1" s="1"/>
  <c r="O2144" i="1"/>
  <c r="P2144" i="1" s="1"/>
  <c r="M2144" i="1"/>
  <c r="N2144" i="1" s="1"/>
  <c r="O2143" i="1"/>
  <c r="P2143" i="1" s="1"/>
  <c r="M2143" i="1"/>
  <c r="N2143" i="1" s="1"/>
  <c r="O2142" i="1"/>
  <c r="P2142" i="1" s="1"/>
  <c r="M2142" i="1"/>
  <c r="N2142" i="1" s="1"/>
  <c r="O2141" i="1"/>
  <c r="P2141" i="1" s="1"/>
  <c r="M2141" i="1"/>
  <c r="N2141" i="1" s="1"/>
  <c r="O2140" i="1"/>
  <c r="P2140" i="1" s="1"/>
  <c r="M2140" i="1"/>
  <c r="N2140" i="1" s="1"/>
  <c r="O2139" i="1"/>
  <c r="P2139" i="1" s="1"/>
  <c r="M2139" i="1"/>
  <c r="N2139" i="1" s="1"/>
  <c r="O2138" i="1"/>
  <c r="P2138" i="1" s="1"/>
  <c r="M2138" i="1"/>
  <c r="N2138" i="1" s="1"/>
  <c r="O2137" i="1"/>
  <c r="P2137" i="1" s="1"/>
  <c r="M2137" i="1"/>
  <c r="N2137" i="1" s="1"/>
  <c r="O2136" i="1"/>
  <c r="P2136" i="1" s="1"/>
  <c r="M2136" i="1"/>
  <c r="N2136" i="1" s="1"/>
  <c r="O2135" i="1"/>
  <c r="P2135" i="1" s="1"/>
  <c r="M2135" i="1"/>
  <c r="N2135" i="1" s="1"/>
  <c r="O2134" i="1"/>
  <c r="P2134" i="1" s="1"/>
  <c r="M2134" i="1"/>
  <c r="N2134" i="1" s="1"/>
  <c r="O2133" i="1"/>
  <c r="P2133" i="1" s="1"/>
  <c r="M2133" i="1"/>
  <c r="N2133" i="1" s="1"/>
  <c r="O2132" i="1"/>
  <c r="P2132" i="1" s="1"/>
  <c r="M2132" i="1"/>
  <c r="N2132" i="1" s="1"/>
  <c r="O2131" i="1"/>
  <c r="P2131" i="1" s="1"/>
  <c r="M2131" i="1"/>
  <c r="N2131" i="1" s="1"/>
  <c r="O2130" i="1"/>
  <c r="P2130" i="1" s="1"/>
  <c r="M2130" i="1"/>
  <c r="N2130" i="1" s="1"/>
  <c r="O2129" i="1"/>
  <c r="P2129" i="1" s="1"/>
  <c r="M2129" i="1"/>
  <c r="N2129" i="1" s="1"/>
  <c r="O2128" i="1"/>
  <c r="P2128" i="1" s="1"/>
  <c r="M2128" i="1"/>
  <c r="N2128" i="1" s="1"/>
  <c r="O2127" i="1"/>
  <c r="P2127" i="1" s="1"/>
  <c r="M2127" i="1"/>
  <c r="N2127" i="1" s="1"/>
  <c r="O2126" i="1"/>
  <c r="P2126" i="1" s="1"/>
  <c r="M2126" i="1"/>
  <c r="N2126" i="1" s="1"/>
  <c r="O2125" i="1"/>
  <c r="P2125" i="1" s="1"/>
  <c r="M2125" i="1"/>
  <c r="N2125" i="1" s="1"/>
  <c r="O2124" i="1"/>
  <c r="P2124" i="1" s="1"/>
  <c r="M2124" i="1"/>
  <c r="N2124" i="1" s="1"/>
  <c r="O2123" i="1"/>
  <c r="P2123" i="1" s="1"/>
  <c r="M2123" i="1"/>
  <c r="N2123" i="1" s="1"/>
  <c r="O2122" i="1"/>
  <c r="P2122" i="1" s="1"/>
  <c r="M2122" i="1"/>
  <c r="N2122" i="1" s="1"/>
  <c r="O2121" i="1"/>
  <c r="P2121" i="1" s="1"/>
  <c r="M2121" i="1"/>
  <c r="N2121" i="1" s="1"/>
  <c r="O2120" i="1"/>
  <c r="P2120" i="1" s="1"/>
  <c r="M2120" i="1"/>
  <c r="N2120" i="1" s="1"/>
  <c r="O2119" i="1"/>
  <c r="P2119" i="1" s="1"/>
  <c r="M2119" i="1"/>
  <c r="N2119" i="1" s="1"/>
  <c r="O2118" i="1"/>
  <c r="P2118" i="1" s="1"/>
  <c r="M2118" i="1"/>
  <c r="N2118" i="1" s="1"/>
  <c r="O2117" i="1"/>
  <c r="P2117" i="1" s="1"/>
  <c r="M2117" i="1"/>
  <c r="N2117" i="1" s="1"/>
  <c r="O2116" i="1"/>
  <c r="P2116" i="1" s="1"/>
  <c r="M2116" i="1"/>
  <c r="N2116" i="1" s="1"/>
  <c r="O2115" i="1"/>
  <c r="P2115" i="1" s="1"/>
  <c r="M2115" i="1"/>
  <c r="N2115" i="1" s="1"/>
  <c r="O2114" i="1"/>
  <c r="P2114" i="1" s="1"/>
  <c r="M2114" i="1"/>
  <c r="N2114" i="1" s="1"/>
  <c r="O2113" i="1"/>
  <c r="P2113" i="1" s="1"/>
  <c r="M2113" i="1"/>
  <c r="N2113" i="1" s="1"/>
  <c r="O2112" i="1"/>
  <c r="P2112" i="1" s="1"/>
  <c r="M2112" i="1"/>
  <c r="N2112" i="1" s="1"/>
  <c r="O2111" i="1"/>
  <c r="P2111" i="1" s="1"/>
  <c r="M2111" i="1"/>
  <c r="N2111" i="1" s="1"/>
  <c r="O2110" i="1"/>
  <c r="P2110" i="1" s="1"/>
  <c r="M2110" i="1"/>
  <c r="N2110" i="1" s="1"/>
  <c r="O2109" i="1"/>
  <c r="P2109" i="1" s="1"/>
  <c r="M2109" i="1"/>
  <c r="N2109" i="1" s="1"/>
  <c r="O2108" i="1"/>
  <c r="P2108" i="1" s="1"/>
  <c r="M2108" i="1"/>
  <c r="N2108" i="1" s="1"/>
  <c r="O2107" i="1"/>
  <c r="P2107" i="1" s="1"/>
  <c r="M2107" i="1"/>
  <c r="N2107" i="1" s="1"/>
  <c r="O2106" i="1"/>
  <c r="P2106" i="1" s="1"/>
  <c r="M2106" i="1"/>
  <c r="N2106" i="1" s="1"/>
  <c r="O2105" i="1"/>
  <c r="P2105" i="1" s="1"/>
  <c r="M2105" i="1"/>
  <c r="N2105" i="1" s="1"/>
  <c r="O2104" i="1"/>
  <c r="P2104" i="1" s="1"/>
  <c r="M2104" i="1"/>
  <c r="N2104" i="1" s="1"/>
  <c r="O2103" i="1"/>
  <c r="P2103" i="1" s="1"/>
  <c r="M2103" i="1"/>
  <c r="N2103" i="1" s="1"/>
  <c r="O2102" i="1"/>
  <c r="P2102" i="1" s="1"/>
  <c r="M2102" i="1"/>
  <c r="N2102" i="1" s="1"/>
  <c r="O2101" i="1"/>
  <c r="P2101" i="1" s="1"/>
  <c r="M2101" i="1"/>
  <c r="N2101" i="1" s="1"/>
  <c r="O2100" i="1"/>
  <c r="P2100" i="1" s="1"/>
  <c r="M2100" i="1"/>
  <c r="N2100" i="1" s="1"/>
  <c r="O2099" i="1"/>
  <c r="P2099" i="1" s="1"/>
  <c r="M2099" i="1"/>
  <c r="N2099" i="1" s="1"/>
  <c r="O2098" i="1"/>
  <c r="P2098" i="1" s="1"/>
  <c r="M2098" i="1"/>
  <c r="N2098" i="1" s="1"/>
  <c r="O2097" i="1"/>
  <c r="P2097" i="1" s="1"/>
  <c r="M2097" i="1"/>
  <c r="N2097" i="1" s="1"/>
  <c r="O2096" i="1"/>
  <c r="P2096" i="1" s="1"/>
  <c r="M2096" i="1"/>
  <c r="N2096" i="1" s="1"/>
  <c r="O2095" i="1"/>
  <c r="P2095" i="1" s="1"/>
  <c r="M2095" i="1"/>
  <c r="N2095" i="1" s="1"/>
  <c r="O2094" i="1"/>
  <c r="P2094" i="1" s="1"/>
  <c r="M2094" i="1"/>
  <c r="N2094" i="1" s="1"/>
  <c r="O2093" i="1"/>
  <c r="P2093" i="1" s="1"/>
  <c r="M2093" i="1"/>
  <c r="N2093" i="1" s="1"/>
  <c r="O2092" i="1"/>
  <c r="P2092" i="1" s="1"/>
  <c r="M2092" i="1"/>
  <c r="N2092" i="1" s="1"/>
  <c r="O2091" i="1"/>
  <c r="P2091" i="1" s="1"/>
  <c r="M2091" i="1"/>
  <c r="N2091" i="1" s="1"/>
  <c r="O2090" i="1"/>
  <c r="P2090" i="1" s="1"/>
  <c r="M2090" i="1"/>
  <c r="N2090" i="1" s="1"/>
  <c r="O2089" i="1"/>
  <c r="P2089" i="1" s="1"/>
  <c r="M2089" i="1"/>
  <c r="N2089" i="1" s="1"/>
  <c r="O2088" i="1"/>
  <c r="P2088" i="1" s="1"/>
  <c r="M2088" i="1"/>
  <c r="N2088" i="1" s="1"/>
  <c r="O2087" i="1"/>
  <c r="P2087" i="1" s="1"/>
  <c r="M2087" i="1"/>
  <c r="N2087" i="1" s="1"/>
  <c r="O2086" i="1"/>
  <c r="P2086" i="1" s="1"/>
  <c r="M2086" i="1"/>
  <c r="N2086" i="1" s="1"/>
  <c r="O2085" i="1"/>
  <c r="P2085" i="1" s="1"/>
  <c r="M2085" i="1"/>
  <c r="N2085" i="1" s="1"/>
  <c r="O2084" i="1"/>
  <c r="P2084" i="1" s="1"/>
  <c r="M2084" i="1"/>
  <c r="N2084" i="1" s="1"/>
  <c r="O2083" i="1"/>
  <c r="P2083" i="1" s="1"/>
  <c r="M2083" i="1"/>
  <c r="N2083" i="1" s="1"/>
  <c r="O2082" i="1"/>
  <c r="P2082" i="1" s="1"/>
  <c r="M2082" i="1"/>
  <c r="N2082" i="1" s="1"/>
  <c r="O2081" i="1"/>
  <c r="P2081" i="1" s="1"/>
  <c r="M2081" i="1"/>
  <c r="N2081" i="1" s="1"/>
  <c r="O2080" i="1"/>
  <c r="P2080" i="1" s="1"/>
  <c r="M2080" i="1"/>
  <c r="N2080" i="1" s="1"/>
  <c r="O2079" i="1"/>
  <c r="P2079" i="1" s="1"/>
  <c r="M2079" i="1"/>
  <c r="N2079" i="1" s="1"/>
  <c r="O2078" i="1"/>
  <c r="P2078" i="1" s="1"/>
  <c r="M2078" i="1"/>
  <c r="N2078" i="1" s="1"/>
  <c r="O2077" i="1"/>
  <c r="P2077" i="1" s="1"/>
  <c r="M2077" i="1"/>
  <c r="N2077" i="1" s="1"/>
  <c r="O2076" i="1"/>
  <c r="P2076" i="1" s="1"/>
  <c r="M2076" i="1"/>
  <c r="N2076" i="1" s="1"/>
  <c r="O2075" i="1"/>
  <c r="P2075" i="1" s="1"/>
  <c r="M2075" i="1"/>
  <c r="N2075" i="1" s="1"/>
  <c r="O2074" i="1"/>
  <c r="P2074" i="1" s="1"/>
  <c r="M2074" i="1"/>
  <c r="N2074" i="1" s="1"/>
  <c r="O2073" i="1"/>
  <c r="P2073" i="1" s="1"/>
  <c r="M2073" i="1"/>
  <c r="N2073" i="1" s="1"/>
  <c r="O2072" i="1"/>
  <c r="P2072" i="1" s="1"/>
  <c r="M2072" i="1"/>
  <c r="N2072" i="1" s="1"/>
  <c r="O2071" i="1"/>
  <c r="P2071" i="1" s="1"/>
  <c r="M2071" i="1"/>
  <c r="N2071" i="1" s="1"/>
  <c r="O2070" i="1"/>
  <c r="P2070" i="1" s="1"/>
  <c r="M2070" i="1"/>
  <c r="N2070" i="1" s="1"/>
  <c r="O2069" i="1"/>
  <c r="P2069" i="1" s="1"/>
  <c r="M2069" i="1"/>
  <c r="N2069" i="1" s="1"/>
  <c r="O2068" i="1"/>
  <c r="P2068" i="1" s="1"/>
  <c r="M2068" i="1"/>
  <c r="N2068" i="1" s="1"/>
  <c r="O2067" i="1"/>
  <c r="P2067" i="1" s="1"/>
  <c r="M2067" i="1"/>
  <c r="N2067" i="1" s="1"/>
  <c r="O2066" i="1"/>
  <c r="P2066" i="1" s="1"/>
  <c r="M2066" i="1"/>
  <c r="N2066" i="1" s="1"/>
  <c r="O2065" i="1"/>
  <c r="P2065" i="1" s="1"/>
  <c r="M2065" i="1"/>
  <c r="N2065" i="1" s="1"/>
  <c r="O2064" i="1"/>
  <c r="P2064" i="1" s="1"/>
  <c r="M2064" i="1"/>
  <c r="N2064" i="1" s="1"/>
  <c r="O2063" i="1"/>
  <c r="P2063" i="1" s="1"/>
  <c r="M2063" i="1"/>
  <c r="N2063" i="1" s="1"/>
  <c r="O2062" i="1"/>
  <c r="P2062" i="1" s="1"/>
  <c r="M2062" i="1"/>
  <c r="N2062" i="1" s="1"/>
  <c r="O2061" i="1"/>
  <c r="P2061" i="1" s="1"/>
  <c r="M2061" i="1"/>
  <c r="N2061" i="1" s="1"/>
  <c r="O2060" i="1"/>
  <c r="P2060" i="1" s="1"/>
  <c r="M2060" i="1"/>
  <c r="N2060" i="1" s="1"/>
  <c r="O2059" i="1"/>
  <c r="P2059" i="1" s="1"/>
  <c r="M2059" i="1"/>
  <c r="N2059" i="1" s="1"/>
  <c r="O2058" i="1"/>
  <c r="P2058" i="1" s="1"/>
  <c r="M2058" i="1"/>
  <c r="N2058" i="1" s="1"/>
  <c r="O2057" i="1"/>
  <c r="P2057" i="1" s="1"/>
  <c r="M2057" i="1"/>
  <c r="N2057" i="1" s="1"/>
  <c r="O2056" i="1"/>
  <c r="P2056" i="1" s="1"/>
  <c r="M2056" i="1"/>
  <c r="N2056" i="1" s="1"/>
  <c r="O2055" i="1"/>
  <c r="P2055" i="1" s="1"/>
  <c r="M2055" i="1"/>
  <c r="N2055" i="1" s="1"/>
  <c r="O2054" i="1"/>
  <c r="P2054" i="1" s="1"/>
  <c r="M2054" i="1"/>
  <c r="N2054" i="1" s="1"/>
  <c r="O2053" i="1"/>
  <c r="P2053" i="1" s="1"/>
  <c r="M2053" i="1"/>
  <c r="N2053" i="1" s="1"/>
  <c r="O2052" i="1"/>
  <c r="P2052" i="1" s="1"/>
  <c r="M2052" i="1"/>
  <c r="N2052" i="1" s="1"/>
  <c r="O2051" i="1"/>
  <c r="P2051" i="1" s="1"/>
  <c r="M2051" i="1"/>
  <c r="N2051" i="1" s="1"/>
  <c r="O2050" i="1"/>
  <c r="P2050" i="1" s="1"/>
  <c r="M2050" i="1"/>
  <c r="N2050" i="1" s="1"/>
  <c r="O2049" i="1"/>
  <c r="P2049" i="1" s="1"/>
  <c r="M2049" i="1"/>
  <c r="N2049" i="1" s="1"/>
  <c r="O2048" i="1"/>
  <c r="P2048" i="1" s="1"/>
  <c r="M2048" i="1"/>
  <c r="N2048" i="1" s="1"/>
  <c r="O2047" i="1"/>
  <c r="P2047" i="1" s="1"/>
  <c r="M2047" i="1"/>
  <c r="N2047" i="1" s="1"/>
  <c r="O2046" i="1"/>
  <c r="P2046" i="1" s="1"/>
  <c r="M2046" i="1"/>
  <c r="N2046" i="1" s="1"/>
  <c r="O2045" i="1"/>
  <c r="P2045" i="1" s="1"/>
  <c r="M2045" i="1"/>
  <c r="N2045" i="1" s="1"/>
  <c r="O2044" i="1"/>
  <c r="P2044" i="1" s="1"/>
  <c r="M2044" i="1"/>
  <c r="N2044" i="1" s="1"/>
  <c r="O2043" i="1"/>
  <c r="P2043" i="1" s="1"/>
  <c r="M2043" i="1"/>
  <c r="N2043" i="1" s="1"/>
  <c r="O2042" i="1"/>
  <c r="P2042" i="1" s="1"/>
  <c r="M2042" i="1"/>
  <c r="N2042" i="1" s="1"/>
  <c r="O2041" i="1"/>
  <c r="P2041" i="1" s="1"/>
  <c r="M2041" i="1"/>
  <c r="N2041" i="1" s="1"/>
  <c r="O2040" i="1"/>
  <c r="P2040" i="1" s="1"/>
  <c r="M2040" i="1"/>
  <c r="N2040" i="1" s="1"/>
  <c r="O2039" i="1"/>
  <c r="P2039" i="1" s="1"/>
  <c r="M2039" i="1"/>
  <c r="N2039" i="1" s="1"/>
  <c r="O2038" i="1"/>
  <c r="P2038" i="1" s="1"/>
  <c r="M2038" i="1"/>
  <c r="N2038" i="1" s="1"/>
  <c r="O2037" i="1"/>
  <c r="P2037" i="1" s="1"/>
  <c r="M2037" i="1"/>
  <c r="N2037" i="1" s="1"/>
  <c r="O2036" i="1"/>
  <c r="P2036" i="1" s="1"/>
  <c r="M2036" i="1"/>
  <c r="N2036" i="1" s="1"/>
  <c r="O2035" i="1"/>
  <c r="P2035" i="1" s="1"/>
  <c r="M2035" i="1"/>
  <c r="N2035" i="1" s="1"/>
  <c r="O2034" i="1"/>
  <c r="P2034" i="1" s="1"/>
  <c r="M2034" i="1"/>
  <c r="N2034" i="1" s="1"/>
  <c r="O2033" i="1"/>
  <c r="P2033" i="1" s="1"/>
  <c r="M2033" i="1"/>
  <c r="N2033" i="1" s="1"/>
  <c r="O2032" i="1"/>
  <c r="P2032" i="1" s="1"/>
  <c r="M2032" i="1"/>
  <c r="N2032" i="1" s="1"/>
  <c r="O2031" i="1"/>
  <c r="P2031" i="1" s="1"/>
  <c r="M2031" i="1"/>
  <c r="N2031" i="1" s="1"/>
  <c r="O2030" i="1"/>
  <c r="P2030" i="1" s="1"/>
  <c r="M2030" i="1"/>
  <c r="N2030" i="1" s="1"/>
  <c r="O2029" i="1"/>
  <c r="P2029" i="1" s="1"/>
  <c r="M2029" i="1"/>
  <c r="N2029" i="1" s="1"/>
  <c r="O2028" i="1"/>
  <c r="P2028" i="1" s="1"/>
  <c r="M2028" i="1"/>
  <c r="N2028" i="1" s="1"/>
  <c r="O2027" i="1"/>
  <c r="P2027" i="1" s="1"/>
  <c r="M2027" i="1"/>
  <c r="N2027" i="1" s="1"/>
  <c r="O2026" i="1"/>
  <c r="P2026" i="1" s="1"/>
  <c r="M2026" i="1"/>
  <c r="N2026" i="1" s="1"/>
  <c r="O2025" i="1"/>
  <c r="P2025" i="1" s="1"/>
  <c r="M2025" i="1"/>
  <c r="N2025" i="1" s="1"/>
  <c r="O2024" i="1"/>
  <c r="P2024" i="1" s="1"/>
  <c r="M2024" i="1"/>
  <c r="N2024" i="1" s="1"/>
  <c r="O2023" i="1"/>
  <c r="P2023" i="1" s="1"/>
  <c r="M2023" i="1"/>
  <c r="N2023" i="1" s="1"/>
  <c r="O2022" i="1"/>
  <c r="P2022" i="1" s="1"/>
  <c r="M2022" i="1"/>
  <c r="N2022" i="1" s="1"/>
  <c r="O2021" i="1"/>
  <c r="P2021" i="1" s="1"/>
  <c r="M2021" i="1"/>
  <c r="N2021" i="1" s="1"/>
  <c r="O2020" i="1"/>
  <c r="P2020" i="1" s="1"/>
  <c r="M2020" i="1"/>
  <c r="N2020" i="1" s="1"/>
  <c r="O2019" i="1"/>
  <c r="P2019" i="1" s="1"/>
  <c r="M2019" i="1"/>
  <c r="N2019" i="1" s="1"/>
  <c r="O2018" i="1"/>
  <c r="P2018" i="1" s="1"/>
  <c r="M2018" i="1"/>
  <c r="N2018" i="1" s="1"/>
  <c r="O2017" i="1"/>
  <c r="P2017" i="1" s="1"/>
  <c r="M2017" i="1"/>
  <c r="N2017" i="1" s="1"/>
  <c r="O2016" i="1"/>
  <c r="P2016" i="1" s="1"/>
  <c r="M2016" i="1"/>
  <c r="N2016" i="1" s="1"/>
  <c r="O2015" i="1"/>
  <c r="P2015" i="1" s="1"/>
  <c r="M2015" i="1"/>
  <c r="N2015" i="1" s="1"/>
  <c r="O2014" i="1"/>
  <c r="P2014" i="1" s="1"/>
  <c r="M2014" i="1"/>
  <c r="N2014" i="1" s="1"/>
  <c r="O2013" i="1"/>
  <c r="P2013" i="1" s="1"/>
  <c r="M2013" i="1"/>
  <c r="N2013" i="1" s="1"/>
  <c r="O2012" i="1"/>
  <c r="P2012" i="1" s="1"/>
  <c r="M2012" i="1"/>
  <c r="N2012" i="1" s="1"/>
  <c r="O2011" i="1"/>
  <c r="P2011" i="1" s="1"/>
  <c r="M2011" i="1"/>
  <c r="N2011" i="1" s="1"/>
  <c r="O2010" i="1"/>
  <c r="P2010" i="1" s="1"/>
  <c r="M2010" i="1"/>
  <c r="N2010" i="1" s="1"/>
  <c r="O2009" i="1"/>
  <c r="P2009" i="1" s="1"/>
  <c r="M2009" i="1"/>
  <c r="N2009" i="1" s="1"/>
  <c r="O2008" i="1"/>
  <c r="P2008" i="1" s="1"/>
  <c r="M2008" i="1"/>
  <c r="N2008" i="1" s="1"/>
  <c r="O2007" i="1"/>
  <c r="P2007" i="1" s="1"/>
  <c r="M2007" i="1"/>
  <c r="N2007" i="1" s="1"/>
  <c r="O2006" i="1"/>
  <c r="P2006" i="1" s="1"/>
  <c r="M2006" i="1"/>
  <c r="N2006" i="1" s="1"/>
  <c r="O2005" i="1"/>
  <c r="P2005" i="1" s="1"/>
  <c r="M2005" i="1"/>
  <c r="N2005" i="1" s="1"/>
  <c r="O2004" i="1"/>
  <c r="P2004" i="1" s="1"/>
  <c r="M2004" i="1"/>
  <c r="N2004" i="1" s="1"/>
  <c r="O2003" i="1"/>
  <c r="P2003" i="1" s="1"/>
  <c r="M2003" i="1"/>
  <c r="N2003" i="1" s="1"/>
  <c r="O2002" i="1"/>
  <c r="P2002" i="1" s="1"/>
  <c r="M2002" i="1"/>
  <c r="N2002" i="1" s="1"/>
  <c r="O2001" i="1"/>
  <c r="P2001" i="1" s="1"/>
  <c r="M2001" i="1"/>
  <c r="N2001" i="1" s="1"/>
  <c r="O2000" i="1"/>
  <c r="P2000" i="1" s="1"/>
  <c r="M2000" i="1"/>
  <c r="N2000" i="1" s="1"/>
  <c r="O1999" i="1"/>
  <c r="P1999" i="1" s="1"/>
  <c r="M1999" i="1"/>
  <c r="N1999" i="1" s="1"/>
  <c r="O1998" i="1"/>
  <c r="P1998" i="1" s="1"/>
  <c r="M1998" i="1"/>
  <c r="N1998" i="1" s="1"/>
  <c r="O1997" i="1"/>
  <c r="P1997" i="1" s="1"/>
  <c r="M1997" i="1"/>
  <c r="N1997" i="1" s="1"/>
  <c r="O1996" i="1"/>
  <c r="P1996" i="1" s="1"/>
  <c r="M1996" i="1"/>
  <c r="N1996" i="1" s="1"/>
  <c r="O1995" i="1"/>
  <c r="P1995" i="1" s="1"/>
  <c r="M1995" i="1"/>
  <c r="N1995" i="1" s="1"/>
  <c r="O1994" i="1"/>
  <c r="P1994" i="1" s="1"/>
  <c r="M1994" i="1"/>
  <c r="N1994" i="1" s="1"/>
  <c r="O1993" i="1"/>
  <c r="P1993" i="1" s="1"/>
  <c r="M1993" i="1"/>
  <c r="N1993" i="1" s="1"/>
  <c r="O1992" i="1"/>
  <c r="P1992" i="1" s="1"/>
  <c r="M1992" i="1"/>
  <c r="N1992" i="1" s="1"/>
  <c r="O1991" i="1"/>
  <c r="P1991" i="1" s="1"/>
  <c r="M1991" i="1"/>
  <c r="N1991" i="1" s="1"/>
  <c r="O1990" i="1"/>
  <c r="P1990" i="1" s="1"/>
  <c r="M1990" i="1"/>
  <c r="N1990" i="1" s="1"/>
  <c r="O1989" i="1"/>
  <c r="P1989" i="1" s="1"/>
  <c r="M1989" i="1"/>
  <c r="N1989" i="1" s="1"/>
  <c r="O1988" i="1"/>
  <c r="P1988" i="1" s="1"/>
  <c r="M1988" i="1"/>
  <c r="N1988" i="1" s="1"/>
  <c r="O1987" i="1"/>
  <c r="P1987" i="1" s="1"/>
  <c r="M1987" i="1"/>
  <c r="N1987" i="1" s="1"/>
  <c r="O1986" i="1"/>
  <c r="P1986" i="1" s="1"/>
  <c r="M1986" i="1"/>
  <c r="N1986" i="1" s="1"/>
  <c r="O1985" i="1"/>
  <c r="P1985" i="1" s="1"/>
  <c r="M1985" i="1"/>
  <c r="N1985" i="1" s="1"/>
  <c r="O1984" i="1"/>
  <c r="P1984" i="1" s="1"/>
  <c r="M1984" i="1"/>
  <c r="N1984" i="1" s="1"/>
  <c r="O1983" i="1"/>
  <c r="P1983" i="1" s="1"/>
  <c r="M1983" i="1"/>
  <c r="N1983" i="1" s="1"/>
  <c r="O1982" i="1"/>
  <c r="P1982" i="1" s="1"/>
  <c r="M1982" i="1"/>
  <c r="N1982" i="1" s="1"/>
  <c r="O1981" i="1"/>
  <c r="P1981" i="1" s="1"/>
  <c r="M1981" i="1"/>
  <c r="N1981" i="1" s="1"/>
  <c r="O1980" i="1"/>
  <c r="P1980" i="1" s="1"/>
  <c r="M1980" i="1"/>
  <c r="N1980" i="1" s="1"/>
  <c r="O1979" i="1"/>
  <c r="P1979" i="1" s="1"/>
  <c r="M1979" i="1"/>
  <c r="N1979" i="1" s="1"/>
  <c r="O1978" i="1"/>
  <c r="P1978" i="1" s="1"/>
  <c r="M1978" i="1"/>
  <c r="N1978" i="1" s="1"/>
  <c r="O1977" i="1"/>
  <c r="P1977" i="1" s="1"/>
  <c r="M1977" i="1"/>
  <c r="N1977" i="1" s="1"/>
  <c r="O1976" i="1"/>
  <c r="P1976" i="1" s="1"/>
  <c r="M1976" i="1"/>
  <c r="N1976" i="1" s="1"/>
  <c r="O1975" i="1"/>
  <c r="P1975" i="1" s="1"/>
  <c r="M1975" i="1"/>
  <c r="N1975" i="1" s="1"/>
  <c r="O1974" i="1"/>
  <c r="P1974" i="1" s="1"/>
  <c r="M1974" i="1"/>
  <c r="N1974" i="1" s="1"/>
  <c r="O1973" i="1"/>
  <c r="P1973" i="1" s="1"/>
  <c r="M1973" i="1"/>
  <c r="N1973" i="1" s="1"/>
  <c r="O1972" i="1"/>
  <c r="P1972" i="1" s="1"/>
  <c r="M1972" i="1"/>
  <c r="N1972" i="1" s="1"/>
  <c r="O1971" i="1"/>
  <c r="P1971" i="1" s="1"/>
  <c r="M1971" i="1"/>
  <c r="N1971" i="1" s="1"/>
  <c r="O1970" i="1"/>
  <c r="P1970" i="1" s="1"/>
  <c r="M1970" i="1"/>
  <c r="N1970" i="1" s="1"/>
  <c r="O1969" i="1"/>
  <c r="P1969" i="1" s="1"/>
  <c r="M1969" i="1"/>
  <c r="N1969" i="1" s="1"/>
  <c r="O1968" i="1"/>
  <c r="P1968" i="1" s="1"/>
  <c r="M1968" i="1"/>
  <c r="N1968" i="1" s="1"/>
  <c r="O1967" i="1"/>
  <c r="P1967" i="1" s="1"/>
  <c r="M1967" i="1"/>
  <c r="N1967" i="1" s="1"/>
  <c r="O1966" i="1"/>
  <c r="P1966" i="1" s="1"/>
  <c r="M1966" i="1"/>
  <c r="N1966" i="1" s="1"/>
  <c r="O1965" i="1"/>
  <c r="P1965" i="1" s="1"/>
  <c r="M1965" i="1"/>
  <c r="N1965" i="1" s="1"/>
  <c r="O1964" i="1"/>
  <c r="P1964" i="1" s="1"/>
  <c r="M1964" i="1"/>
  <c r="N1964" i="1" s="1"/>
  <c r="O1963" i="1"/>
  <c r="P1963" i="1" s="1"/>
  <c r="M1963" i="1"/>
  <c r="N1963" i="1" s="1"/>
  <c r="O1962" i="1"/>
  <c r="P1962" i="1" s="1"/>
  <c r="M1962" i="1"/>
  <c r="N1962" i="1" s="1"/>
  <c r="O1961" i="1"/>
  <c r="P1961" i="1" s="1"/>
  <c r="M1961" i="1"/>
  <c r="N1961" i="1" s="1"/>
  <c r="O1960" i="1"/>
  <c r="P1960" i="1" s="1"/>
  <c r="M1960" i="1"/>
  <c r="N1960" i="1" s="1"/>
  <c r="O1959" i="1"/>
  <c r="P1959" i="1" s="1"/>
  <c r="M1959" i="1"/>
  <c r="N1959" i="1" s="1"/>
  <c r="O1958" i="1"/>
  <c r="P1958" i="1" s="1"/>
  <c r="M1958" i="1"/>
  <c r="N1958" i="1" s="1"/>
  <c r="O1957" i="1"/>
  <c r="P1957" i="1" s="1"/>
  <c r="M1957" i="1"/>
  <c r="N1957" i="1" s="1"/>
  <c r="O1956" i="1"/>
  <c r="P1956" i="1" s="1"/>
  <c r="M1956" i="1"/>
  <c r="N1956" i="1" s="1"/>
  <c r="O1955" i="1"/>
  <c r="P1955" i="1" s="1"/>
  <c r="M1955" i="1"/>
  <c r="N1955" i="1" s="1"/>
  <c r="O1954" i="1"/>
  <c r="P1954" i="1" s="1"/>
  <c r="M1954" i="1"/>
  <c r="N1954" i="1" s="1"/>
  <c r="O1953" i="1"/>
  <c r="P1953" i="1" s="1"/>
  <c r="M1953" i="1"/>
  <c r="N1953" i="1" s="1"/>
  <c r="O1952" i="1"/>
  <c r="P1952" i="1" s="1"/>
  <c r="M1952" i="1"/>
  <c r="N1952" i="1" s="1"/>
  <c r="O1951" i="1"/>
  <c r="P1951" i="1" s="1"/>
  <c r="M1951" i="1"/>
  <c r="N1951" i="1" s="1"/>
  <c r="O1950" i="1"/>
  <c r="P1950" i="1" s="1"/>
  <c r="M1950" i="1"/>
  <c r="N1950" i="1" s="1"/>
  <c r="O1949" i="1"/>
  <c r="P1949" i="1" s="1"/>
  <c r="M1949" i="1"/>
  <c r="N1949" i="1" s="1"/>
  <c r="O1948" i="1"/>
  <c r="P1948" i="1" s="1"/>
  <c r="M1948" i="1"/>
  <c r="N1948" i="1" s="1"/>
  <c r="O1947" i="1"/>
  <c r="P1947" i="1" s="1"/>
  <c r="M1947" i="1"/>
  <c r="N1947" i="1" s="1"/>
  <c r="O1946" i="1"/>
  <c r="P1946" i="1" s="1"/>
  <c r="M1946" i="1"/>
  <c r="N1946" i="1" s="1"/>
  <c r="O1945" i="1"/>
  <c r="P1945" i="1" s="1"/>
  <c r="M1945" i="1"/>
  <c r="N1945" i="1" s="1"/>
  <c r="O1944" i="1"/>
  <c r="P1944" i="1" s="1"/>
  <c r="M1944" i="1"/>
  <c r="N1944" i="1" s="1"/>
  <c r="O1943" i="1"/>
  <c r="P1943" i="1" s="1"/>
  <c r="M1943" i="1"/>
  <c r="N1943" i="1" s="1"/>
  <c r="O1942" i="1"/>
  <c r="P1942" i="1" s="1"/>
  <c r="M1942" i="1"/>
  <c r="N1942" i="1" s="1"/>
  <c r="O1941" i="1"/>
  <c r="P1941" i="1" s="1"/>
  <c r="M1941" i="1"/>
  <c r="N1941" i="1" s="1"/>
  <c r="O1940" i="1"/>
  <c r="P1940" i="1" s="1"/>
  <c r="M1940" i="1"/>
  <c r="N1940" i="1" s="1"/>
  <c r="O1939" i="1"/>
  <c r="P1939" i="1" s="1"/>
  <c r="M1939" i="1"/>
  <c r="N1939" i="1" s="1"/>
  <c r="O1938" i="1"/>
  <c r="P1938" i="1" s="1"/>
  <c r="M1938" i="1"/>
  <c r="N1938" i="1" s="1"/>
  <c r="O1937" i="1"/>
  <c r="P1937" i="1" s="1"/>
  <c r="M1937" i="1"/>
  <c r="N1937" i="1" s="1"/>
  <c r="O1936" i="1"/>
  <c r="P1936" i="1" s="1"/>
  <c r="M1936" i="1"/>
  <c r="N1936" i="1" s="1"/>
  <c r="O1935" i="1"/>
  <c r="P1935" i="1" s="1"/>
  <c r="M1935" i="1"/>
  <c r="N1935" i="1" s="1"/>
  <c r="O1934" i="1"/>
  <c r="P1934" i="1" s="1"/>
  <c r="M1934" i="1"/>
  <c r="N1934" i="1" s="1"/>
  <c r="O1933" i="1"/>
  <c r="P1933" i="1" s="1"/>
  <c r="M1933" i="1"/>
  <c r="N1933" i="1" s="1"/>
  <c r="O1932" i="1"/>
  <c r="P1932" i="1" s="1"/>
  <c r="M1932" i="1"/>
  <c r="N1932" i="1" s="1"/>
  <c r="O1931" i="1"/>
  <c r="P1931" i="1" s="1"/>
  <c r="M1931" i="1"/>
  <c r="N1931" i="1" s="1"/>
  <c r="O1930" i="1"/>
  <c r="P1930" i="1" s="1"/>
  <c r="M1930" i="1"/>
  <c r="N1930" i="1" s="1"/>
  <c r="O1929" i="1"/>
  <c r="P1929" i="1" s="1"/>
  <c r="M1929" i="1"/>
  <c r="N1929" i="1" s="1"/>
  <c r="O1928" i="1"/>
  <c r="P1928" i="1" s="1"/>
  <c r="M1928" i="1"/>
  <c r="N1928" i="1" s="1"/>
  <c r="O1927" i="1"/>
  <c r="P1927" i="1" s="1"/>
  <c r="M1927" i="1"/>
  <c r="N1927" i="1" s="1"/>
  <c r="O1926" i="1"/>
  <c r="P1926" i="1" s="1"/>
  <c r="M1926" i="1"/>
  <c r="N1926" i="1" s="1"/>
  <c r="O1925" i="1"/>
  <c r="P1925" i="1" s="1"/>
  <c r="M1925" i="1"/>
  <c r="N1925" i="1" s="1"/>
  <c r="O1924" i="1"/>
  <c r="P1924" i="1" s="1"/>
  <c r="M1924" i="1"/>
  <c r="N1924" i="1" s="1"/>
  <c r="O1923" i="1"/>
  <c r="P1923" i="1" s="1"/>
  <c r="M1923" i="1"/>
  <c r="N1923" i="1" s="1"/>
  <c r="O1922" i="1"/>
  <c r="P1922" i="1" s="1"/>
  <c r="M1922" i="1"/>
  <c r="N1922" i="1" s="1"/>
  <c r="O1921" i="1"/>
  <c r="P1921" i="1" s="1"/>
  <c r="M1921" i="1"/>
  <c r="N1921" i="1" s="1"/>
  <c r="O1920" i="1"/>
  <c r="P1920" i="1" s="1"/>
  <c r="M1920" i="1"/>
  <c r="N1920" i="1" s="1"/>
  <c r="O1919" i="1"/>
  <c r="P1919" i="1" s="1"/>
  <c r="M1919" i="1"/>
  <c r="N1919" i="1" s="1"/>
  <c r="O1918" i="1"/>
  <c r="P1918" i="1" s="1"/>
  <c r="M1918" i="1"/>
  <c r="N1918" i="1" s="1"/>
  <c r="O1917" i="1"/>
  <c r="P1917" i="1" s="1"/>
  <c r="M1917" i="1"/>
  <c r="N1917" i="1" s="1"/>
  <c r="O1916" i="1"/>
  <c r="P1916" i="1" s="1"/>
  <c r="M1916" i="1"/>
  <c r="N1916" i="1" s="1"/>
  <c r="O1915" i="1"/>
  <c r="P1915" i="1" s="1"/>
  <c r="M1915" i="1"/>
  <c r="N1915" i="1" s="1"/>
  <c r="O1914" i="1"/>
  <c r="P1914" i="1" s="1"/>
  <c r="M1914" i="1"/>
  <c r="N1914" i="1" s="1"/>
  <c r="O1913" i="1"/>
  <c r="P1913" i="1" s="1"/>
  <c r="M1913" i="1"/>
  <c r="N1913" i="1" s="1"/>
  <c r="O1912" i="1"/>
  <c r="P1912" i="1" s="1"/>
  <c r="M1912" i="1"/>
  <c r="N1912" i="1" s="1"/>
  <c r="O1911" i="1"/>
  <c r="P1911" i="1" s="1"/>
  <c r="M1911" i="1"/>
  <c r="N1911" i="1" s="1"/>
  <c r="O1910" i="1"/>
  <c r="P1910" i="1" s="1"/>
  <c r="M1910" i="1"/>
  <c r="N1910" i="1" s="1"/>
  <c r="O1909" i="1"/>
  <c r="P1909" i="1" s="1"/>
  <c r="M1909" i="1"/>
  <c r="N1909" i="1" s="1"/>
  <c r="O1908" i="1"/>
  <c r="P1908" i="1" s="1"/>
  <c r="M1908" i="1"/>
  <c r="N1908" i="1" s="1"/>
  <c r="O1907" i="1"/>
  <c r="P1907" i="1" s="1"/>
  <c r="M1907" i="1"/>
  <c r="N1907" i="1" s="1"/>
  <c r="O1906" i="1"/>
  <c r="P1906" i="1" s="1"/>
  <c r="M1906" i="1"/>
  <c r="N1906" i="1" s="1"/>
  <c r="O1905" i="1"/>
  <c r="P1905" i="1" s="1"/>
  <c r="M1905" i="1"/>
  <c r="N1905" i="1" s="1"/>
  <c r="O1904" i="1"/>
  <c r="P1904" i="1" s="1"/>
  <c r="M1904" i="1"/>
  <c r="N1904" i="1" s="1"/>
  <c r="O1903" i="1"/>
  <c r="P1903" i="1" s="1"/>
  <c r="M1903" i="1"/>
  <c r="N1903" i="1" s="1"/>
  <c r="O1902" i="1"/>
  <c r="P1902" i="1" s="1"/>
  <c r="M1902" i="1"/>
  <c r="N1902" i="1" s="1"/>
  <c r="O1901" i="1"/>
  <c r="P1901" i="1" s="1"/>
  <c r="M1901" i="1"/>
  <c r="N1901" i="1" s="1"/>
  <c r="O1900" i="1"/>
  <c r="P1900" i="1" s="1"/>
  <c r="M1900" i="1"/>
  <c r="N1900" i="1" s="1"/>
  <c r="O1899" i="1"/>
  <c r="P1899" i="1" s="1"/>
  <c r="M1899" i="1"/>
  <c r="N1899" i="1" s="1"/>
  <c r="O1898" i="1"/>
  <c r="P1898" i="1" s="1"/>
  <c r="M1898" i="1"/>
  <c r="N1898" i="1" s="1"/>
  <c r="O1897" i="1"/>
  <c r="P1897" i="1" s="1"/>
  <c r="M1897" i="1"/>
  <c r="N1897" i="1" s="1"/>
  <c r="O1896" i="1"/>
  <c r="P1896" i="1" s="1"/>
  <c r="M1896" i="1"/>
  <c r="N1896" i="1" s="1"/>
  <c r="O1895" i="1"/>
  <c r="P1895" i="1" s="1"/>
  <c r="M1895" i="1"/>
  <c r="N1895" i="1" s="1"/>
  <c r="O1894" i="1"/>
  <c r="P1894" i="1" s="1"/>
  <c r="M1894" i="1"/>
  <c r="N1894" i="1" s="1"/>
  <c r="O1893" i="1"/>
  <c r="P1893" i="1" s="1"/>
  <c r="M1893" i="1"/>
  <c r="N1893" i="1" s="1"/>
  <c r="O1892" i="1"/>
  <c r="P1892" i="1" s="1"/>
  <c r="M1892" i="1"/>
  <c r="N1892" i="1" s="1"/>
  <c r="O1891" i="1"/>
  <c r="P1891" i="1" s="1"/>
  <c r="M1891" i="1"/>
  <c r="N1891" i="1" s="1"/>
  <c r="O1890" i="1"/>
  <c r="P1890" i="1" s="1"/>
  <c r="M1890" i="1"/>
  <c r="N1890" i="1" s="1"/>
  <c r="O1889" i="1"/>
  <c r="P1889" i="1" s="1"/>
  <c r="M1889" i="1"/>
  <c r="N1889" i="1" s="1"/>
  <c r="O1888" i="1"/>
  <c r="P1888" i="1" s="1"/>
  <c r="M1888" i="1"/>
  <c r="N1888" i="1" s="1"/>
  <c r="O1887" i="1"/>
  <c r="P1887" i="1" s="1"/>
  <c r="M1887" i="1"/>
  <c r="N1887" i="1" s="1"/>
  <c r="O1886" i="1"/>
  <c r="P1886" i="1" s="1"/>
  <c r="M1886" i="1"/>
  <c r="N1886" i="1" s="1"/>
  <c r="O1885" i="1"/>
  <c r="P1885" i="1" s="1"/>
  <c r="M1885" i="1"/>
  <c r="N1885" i="1" s="1"/>
  <c r="O1884" i="1"/>
  <c r="P1884" i="1" s="1"/>
  <c r="M1884" i="1"/>
  <c r="N1884" i="1" s="1"/>
  <c r="O1883" i="1"/>
  <c r="P1883" i="1" s="1"/>
  <c r="M1883" i="1"/>
  <c r="N1883" i="1" s="1"/>
  <c r="O1882" i="1"/>
  <c r="P1882" i="1" s="1"/>
  <c r="M1882" i="1"/>
  <c r="N1882" i="1" s="1"/>
  <c r="O1881" i="1"/>
  <c r="P1881" i="1" s="1"/>
  <c r="M1881" i="1"/>
  <c r="N1881" i="1" s="1"/>
  <c r="O1880" i="1"/>
  <c r="P1880" i="1" s="1"/>
  <c r="M1880" i="1"/>
  <c r="N1880" i="1" s="1"/>
  <c r="O1879" i="1"/>
  <c r="P1879" i="1" s="1"/>
  <c r="M1879" i="1"/>
  <c r="N1879" i="1" s="1"/>
  <c r="O1878" i="1"/>
  <c r="P1878" i="1" s="1"/>
  <c r="M1878" i="1"/>
  <c r="N1878" i="1" s="1"/>
  <c r="O1877" i="1"/>
  <c r="P1877" i="1" s="1"/>
  <c r="M1877" i="1"/>
  <c r="N1877" i="1" s="1"/>
  <c r="O1876" i="1"/>
  <c r="P1876" i="1" s="1"/>
  <c r="M1876" i="1"/>
  <c r="N1876" i="1" s="1"/>
  <c r="O1875" i="1"/>
  <c r="P1875" i="1" s="1"/>
  <c r="M1875" i="1"/>
  <c r="N1875" i="1" s="1"/>
  <c r="O1874" i="1"/>
  <c r="P1874" i="1" s="1"/>
  <c r="M1874" i="1"/>
  <c r="N1874" i="1" s="1"/>
  <c r="O1873" i="1"/>
  <c r="P1873" i="1" s="1"/>
  <c r="M1873" i="1"/>
  <c r="N1873" i="1" s="1"/>
  <c r="O1872" i="1"/>
  <c r="P1872" i="1" s="1"/>
  <c r="M1872" i="1"/>
  <c r="N1872" i="1" s="1"/>
  <c r="O1871" i="1"/>
  <c r="P1871" i="1" s="1"/>
  <c r="M1871" i="1"/>
  <c r="N1871" i="1" s="1"/>
  <c r="O1870" i="1"/>
  <c r="P1870" i="1" s="1"/>
  <c r="M1870" i="1"/>
  <c r="N1870" i="1" s="1"/>
  <c r="O1869" i="1"/>
  <c r="P1869" i="1" s="1"/>
  <c r="M1869" i="1"/>
  <c r="N1869" i="1" s="1"/>
  <c r="O1868" i="1"/>
  <c r="P1868" i="1" s="1"/>
  <c r="M1868" i="1"/>
  <c r="N1868" i="1" s="1"/>
  <c r="O1867" i="1"/>
  <c r="P1867" i="1" s="1"/>
  <c r="M1867" i="1"/>
  <c r="N1867" i="1" s="1"/>
  <c r="O1866" i="1"/>
  <c r="P1866" i="1" s="1"/>
  <c r="M1866" i="1"/>
  <c r="N1866" i="1" s="1"/>
  <c r="O1865" i="1"/>
  <c r="P1865" i="1" s="1"/>
  <c r="M1865" i="1"/>
  <c r="N1865" i="1" s="1"/>
  <c r="O1864" i="1"/>
  <c r="P1864" i="1" s="1"/>
  <c r="M1864" i="1"/>
  <c r="N1864" i="1" s="1"/>
  <c r="O1863" i="1"/>
  <c r="P1863" i="1" s="1"/>
  <c r="M1863" i="1"/>
  <c r="N1863" i="1" s="1"/>
  <c r="O1862" i="1"/>
  <c r="P1862" i="1" s="1"/>
  <c r="M1862" i="1"/>
  <c r="N1862" i="1" s="1"/>
  <c r="O1861" i="1"/>
  <c r="P1861" i="1" s="1"/>
  <c r="M1861" i="1"/>
  <c r="N1861" i="1" s="1"/>
  <c r="O1860" i="1"/>
  <c r="P1860" i="1" s="1"/>
  <c r="M1860" i="1"/>
  <c r="N1860" i="1" s="1"/>
  <c r="O1859" i="1"/>
  <c r="P1859" i="1" s="1"/>
  <c r="M1859" i="1"/>
  <c r="N1859" i="1" s="1"/>
  <c r="O1858" i="1"/>
  <c r="P1858" i="1" s="1"/>
  <c r="M1858" i="1"/>
  <c r="N1858" i="1" s="1"/>
  <c r="O1857" i="1"/>
  <c r="P1857" i="1" s="1"/>
  <c r="M1857" i="1"/>
  <c r="N1857" i="1" s="1"/>
  <c r="O1856" i="1"/>
  <c r="P1856" i="1" s="1"/>
  <c r="M1856" i="1"/>
  <c r="N1856" i="1" s="1"/>
  <c r="O1855" i="1"/>
  <c r="P1855" i="1" s="1"/>
  <c r="M1855" i="1"/>
  <c r="N1855" i="1" s="1"/>
  <c r="O1854" i="1"/>
  <c r="P1854" i="1" s="1"/>
  <c r="M1854" i="1"/>
  <c r="N1854" i="1" s="1"/>
  <c r="O1853" i="1"/>
  <c r="P1853" i="1" s="1"/>
  <c r="M1853" i="1"/>
  <c r="N1853" i="1" s="1"/>
  <c r="O1852" i="1"/>
  <c r="P1852" i="1" s="1"/>
  <c r="M1852" i="1"/>
  <c r="N1852" i="1" s="1"/>
  <c r="O1851" i="1"/>
  <c r="P1851" i="1" s="1"/>
  <c r="M1851" i="1"/>
  <c r="N1851" i="1" s="1"/>
  <c r="O1850" i="1"/>
  <c r="P1850" i="1" s="1"/>
  <c r="M1850" i="1"/>
  <c r="N1850" i="1" s="1"/>
  <c r="O1849" i="1"/>
  <c r="P1849" i="1" s="1"/>
  <c r="M1849" i="1"/>
  <c r="N1849" i="1" s="1"/>
  <c r="O1848" i="1"/>
  <c r="P1848" i="1" s="1"/>
  <c r="M1848" i="1"/>
  <c r="N1848" i="1" s="1"/>
  <c r="O1847" i="1"/>
  <c r="P1847" i="1" s="1"/>
  <c r="M1847" i="1"/>
  <c r="N1847" i="1" s="1"/>
  <c r="O1846" i="1"/>
  <c r="P1846" i="1" s="1"/>
  <c r="M1846" i="1"/>
  <c r="N1846" i="1" s="1"/>
  <c r="O1845" i="1"/>
  <c r="P1845" i="1" s="1"/>
  <c r="M1845" i="1"/>
  <c r="N1845" i="1" s="1"/>
  <c r="O1844" i="1"/>
  <c r="P1844" i="1" s="1"/>
  <c r="M1844" i="1"/>
  <c r="N1844" i="1" s="1"/>
  <c r="O1843" i="1"/>
  <c r="P1843" i="1" s="1"/>
  <c r="M1843" i="1"/>
  <c r="N1843" i="1" s="1"/>
  <c r="O1842" i="1"/>
  <c r="P1842" i="1" s="1"/>
  <c r="M1842" i="1"/>
  <c r="N1842" i="1" s="1"/>
  <c r="O1841" i="1"/>
  <c r="P1841" i="1" s="1"/>
  <c r="M1841" i="1"/>
  <c r="N1841" i="1" s="1"/>
  <c r="O1840" i="1"/>
  <c r="P1840" i="1" s="1"/>
  <c r="M1840" i="1"/>
  <c r="N1840" i="1" s="1"/>
  <c r="O1839" i="1"/>
  <c r="P1839" i="1" s="1"/>
  <c r="M1839" i="1"/>
  <c r="N1839" i="1" s="1"/>
  <c r="O1838" i="1"/>
  <c r="P1838" i="1" s="1"/>
  <c r="M1838" i="1"/>
  <c r="N1838" i="1" s="1"/>
  <c r="O1837" i="1"/>
  <c r="P1837" i="1" s="1"/>
  <c r="M1837" i="1"/>
  <c r="N1837" i="1" s="1"/>
  <c r="O1836" i="1"/>
  <c r="P1836" i="1" s="1"/>
  <c r="M1836" i="1"/>
  <c r="N1836" i="1" s="1"/>
  <c r="O1835" i="1"/>
  <c r="P1835" i="1" s="1"/>
  <c r="M1835" i="1"/>
  <c r="N1835" i="1" s="1"/>
  <c r="O1834" i="1"/>
  <c r="P1834" i="1" s="1"/>
  <c r="M1834" i="1"/>
  <c r="N1834" i="1" s="1"/>
  <c r="O1833" i="1"/>
  <c r="P1833" i="1" s="1"/>
  <c r="M1833" i="1"/>
  <c r="N1833" i="1" s="1"/>
  <c r="O1832" i="1"/>
  <c r="P1832" i="1" s="1"/>
  <c r="M1832" i="1"/>
  <c r="N1832" i="1" s="1"/>
  <c r="O1831" i="1"/>
  <c r="P1831" i="1" s="1"/>
  <c r="M1831" i="1"/>
  <c r="N1831" i="1" s="1"/>
  <c r="O1830" i="1"/>
  <c r="P1830" i="1" s="1"/>
  <c r="M1830" i="1"/>
  <c r="N1830" i="1" s="1"/>
  <c r="O1829" i="1"/>
  <c r="P1829" i="1" s="1"/>
  <c r="M1829" i="1"/>
  <c r="N1829" i="1" s="1"/>
  <c r="O1828" i="1"/>
  <c r="P1828" i="1" s="1"/>
  <c r="M1828" i="1"/>
  <c r="N1828" i="1" s="1"/>
  <c r="O1827" i="1"/>
  <c r="P1827" i="1" s="1"/>
  <c r="M1827" i="1"/>
  <c r="N1827" i="1" s="1"/>
  <c r="O1826" i="1"/>
  <c r="P1826" i="1" s="1"/>
  <c r="M1826" i="1"/>
  <c r="N1826" i="1" s="1"/>
  <c r="O1825" i="1"/>
  <c r="P1825" i="1" s="1"/>
  <c r="M1825" i="1"/>
  <c r="N1825" i="1" s="1"/>
  <c r="O1824" i="1"/>
  <c r="P1824" i="1" s="1"/>
  <c r="M1824" i="1"/>
  <c r="N1824" i="1" s="1"/>
  <c r="O1823" i="1"/>
  <c r="P1823" i="1" s="1"/>
  <c r="M1823" i="1"/>
  <c r="N1823" i="1" s="1"/>
  <c r="O1822" i="1"/>
  <c r="P1822" i="1" s="1"/>
  <c r="M1822" i="1"/>
  <c r="N1822" i="1" s="1"/>
  <c r="O1821" i="1"/>
  <c r="P1821" i="1" s="1"/>
  <c r="M1821" i="1"/>
  <c r="N1821" i="1" s="1"/>
  <c r="O1820" i="1"/>
  <c r="P1820" i="1" s="1"/>
  <c r="M1820" i="1"/>
  <c r="N1820" i="1" s="1"/>
  <c r="O1819" i="1"/>
  <c r="P1819" i="1" s="1"/>
  <c r="M1819" i="1"/>
  <c r="N1819" i="1" s="1"/>
  <c r="O1818" i="1"/>
  <c r="P1818" i="1" s="1"/>
  <c r="M1818" i="1"/>
  <c r="N1818" i="1" s="1"/>
  <c r="O1817" i="1"/>
  <c r="P1817" i="1" s="1"/>
  <c r="M1817" i="1"/>
  <c r="N1817" i="1" s="1"/>
  <c r="O1816" i="1"/>
  <c r="P1816" i="1" s="1"/>
  <c r="M1816" i="1"/>
  <c r="N1816" i="1" s="1"/>
  <c r="O1815" i="1"/>
  <c r="P1815" i="1" s="1"/>
  <c r="M1815" i="1"/>
  <c r="N1815" i="1" s="1"/>
  <c r="O1814" i="1"/>
  <c r="P1814" i="1" s="1"/>
  <c r="M1814" i="1"/>
  <c r="N1814" i="1" s="1"/>
  <c r="O1813" i="1"/>
  <c r="P1813" i="1" s="1"/>
  <c r="M1813" i="1"/>
  <c r="N1813" i="1" s="1"/>
  <c r="O1812" i="1"/>
  <c r="P1812" i="1" s="1"/>
  <c r="M1812" i="1"/>
  <c r="N1812" i="1" s="1"/>
  <c r="O1811" i="1"/>
  <c r="P1811" i="1" s="1"/>
  <c r="M1811" i="1"/>
  <c r="N1811" i="1" s="1"/>
  <c r="O1810" i="1"/>
  <c r="P1810" i="1" s="1"/>
  <c r="M1810" i="1"/>
  <c r="N1810" i="1" s="1"/>
  <c r="O1809" i="1"/>
  <c r="P1809" i="1" s="1"/>
  <c r="M1809" i="1"/>
  <c r="N1809" i="1" s="1"/>
  <c r="O1808" i="1"/>
  <c r="P1808" i="1" s="1"/>
  <c r="M1808" i="1"/>
  <c r="N1808" i="1" s="1"/>
  <c r="O1807" i="1"/>
  <c r="P1807" i="1" s="1"/>
  <c r="M1807" i="1"/>
  <c r="N1807" i="1" s="1"/>
  <c r="O1806" i="1"/>
  <c r="P1806" i="1" s="1"/>
  <c r="M1806" i="1"/>
  <c r="N1806" i="1" s="1"/>
  <c r="O1805" i="1"/>
  <c r="P1805" i="1" s="1"/>
  <c r="M1805" i="1"/>
  <c r="N1805" i="1" s="1"/>
  <c r="O1804" i="1"/>
  <c r="P1804" i="1" s="1"/>
  <c r="M1804" i="1"/>
  <c r="N1804" i="1" s="1"/>
  <c r="O1803" i="1"/>
  <c r="P1803" i="1" s="1"/>
  <c r="M1803" i="1"/>
  <c r="N1803" i="1" s="1"/>
  <c r="O1802" i="1"/>
  <c r="P1802" i="1" s="1"/>
  <c r="M1802" i="1"/>
  <c r="N1802" i="1" s="1"/>
  <c r="O1801" i="1"/>
  <c r="P1801" i="1" s="1"/>
  <c r="M1801" i="1"/>
  <c r="N1801" i="1" s="1"/>
  <c r="O1800" i="1"/>
  <c r="P1800" i="1" s="1"/>
  <c r="M1800" i="1"/>
  <c r="N1800" i="1" s="1"/>
  <c r="O1799" i="1"/>
  <c r="P1799" i="1" s="1"/>
  <c r="M1799" i="1"/>
  <c r="N1799" i="1" s="1"/>
  <c r="O1798" i="1"/>
  <c r="P1798" i="1" s="1"/>
  <c r="M1798" i="1"/>
  <c r="N1798" i="1" s="1"/>
  <c r="O1797" i="1"/>
  <c r="P1797" i="1" s="1"/>
  <c r="M1797" i="1"/>
  <c r="N1797" i="1" s="1"/>
  <c r="O1796" i="1"/>
  <c r="P1796" i="1" s="1"/>
  <c r="M1796" i="1"/>
  <c r="N1796" i="1" s="1"/>
  <c r="O1795" i="1"/>
  <c r="P1795" i="1" s="1"/>
  <c r="M1795" i="1"/>
  <c r="N1795" i="1" s="1"/>
  <c r="O1794" i="1"/>
  <c r="P1794" i="1" s="1"/>
  <c r="M1794" i="1"/>
  <c r="N1794" i="1" s="1"/>
  <c r="O1793" i="1"/>
  <c r="P1793" i="1" s="1"/>
  <c r="M1793" i="1"/>
  <c r="N1793" i="1" s="1"/>
  <c r="O1792" i="1"/>
  <c r="P1792" i="1" s="1"/>
  <c r="M1792" i="1"/>
  <c r="N1792" i="1" s="1"/>
  <c r="O1791" i="1"/>
  <c r="P1791" i="1" s="1"/>
  <c r="M1791" i="1"/>
  <c r="N1791" i="1" s="1"/>
  <c r="O1790" i="1"/>
  <c r="P1790" i="1" s="1"/>
  <c r="M1790" i="1"/>
  <c r="N1790" i="1" s="1"/>
  <c r="O1789" i="1"/>
  <c r="P1789" i="1" s="1"/>
  <c r="M1789" i="1"/>
  <c r="N1789" i="1" s="1"/>
  <c r="O1788" i="1"/>
  <c r="P1788" i="1" s="1"/>
  <c r="M1788" i="1"/>
  <c r="N1788" i="1" s="1"/>
  <c r="O1787" i="1"/>
  <c r="P1787" i="1" s="1"/>
  <c r="M1787" i="1"/>
  <c r="N1787" i="1" s="1"/>
  <c r="O1786" i="1"/>
  <c r="P1786" i="1" s="1"/>
  <c r="M1786" i="1"/>
  <c r="N1786" i="1" s="1"/>
  <c r="O1785" i="1"/>
  <c r="P1785" i="1" s="1"/>
  <c r="M1785" i="1"/>
  <c r="N1785" i="1" s="1"/>
  <c r="O1784" i="1"/>
  <c r="P1784" i="1" s="1"/>
  <c r="M1784" i="1"/>
  <c r="N1784" i="1" s="1"/>
  <c r="O1783" i="1"/>
  <c r="P1783" i="1" s="1"/>
  <c r="M1783" i="1"/>
  <c r="N1783" i="1" s="1"/>
  <c r="O1782" i="1"/>
  <c r="P1782" i="1" s="1"/>
  <c r="M1782" i="1"/>
  <c r="N1782" i="1" s="1"/>
  <c r="O1781" i="1"/>
  <c r="P1781" i="1" s="1"/>
  <c r="M1781" i="1"/>
  <c r="N1781" i="1" s="1"/>
  <c r="O1780" i="1"/>
  <c r="P1780" i="1" s="1"/>
  <c r="M1780" i="1"/>
  <c r="N1780" i="1" s="1"/>
  <c r="O1779" i="1"/>
  <c r="P1779" i="1" s="1"/>
  <c r="M1779" i="1"/>
  <c r="N1779" i="1" s="1"/>
  <c r="O1778" i="1"/>
  <c r="P1778" i="1" s="1"/>
  <c r="M1778" i="1"/>
  <c r="N1778" i="1" s="1"/>
  <c r="O1777" i="1"/>
  <c r="P1777" i="1" s="1"/>
  <c r="M1777" i="1"/>
  <c r="N1777" i="1" s="1"/>
  <c r="O1776" i="1"/>
  <c r="P1776" i="1" s="1"/>
  <c r="M1776" i="1"/>
  <c r="N1776" i="1" s="1"/>
  <c r="O1775" i="1"/>
  <c r="P1775" i="1" s="1"/>
  <c r="M1775" i="1"/>
  <c r="N1775" i="1" s="1"/>
  <c r="O1774" i="1"/>
  <c r="P1774" i="1" s="1"/>
  <c r="M1774" i="1"/>
  <c r="N1774" i="1" s="1"/>
  <c r="O1773" i="1"/>
  <c r="P1773" i="1" s="1"/>
  <c r="M1773" i="1"/>
  <c r="N1773" i="1" s="1"/>
  <c r="O1772" i="1"/>
  <c r="P1772" i="1" s="1"/>
  <c r="M1772" i="1"/>
  <c r="N1772" i="1" s="1"/>
  <c r="O1771" i="1"/>
  <c r="P1771" i="1" s="1"/>
  <c r="M1771" i="1"/>
  <c r="N1771" i="1" s="1"/>
  <c r="O1770" i="1"/>
  <c r="P1770" i="1" s="1"/>
  <c r="M1770" i="1"/>
  <c r="N1770" i="1" s="1"/>
  <c r="O1769" i="1"/>
  <c r="P1769" i="1" s="1"/>
  <c r="M1769" i="1"/>
  <c r="N1769" i="1" s="1"/>
  <c r="O1768" i="1"/>
  <c r="P1768" i="1" s="1"/>
  <c r="M1768" i="1"/>
  <c r="N1768" i="1" s="1"/>
  <c r="O1767" i="1"/>
  <c r="P1767" i="1" s="1"/>
  <c r="M1767" i="1"/>
  <c r="N1767" i="1" s="1"/>
  <c r="O1766" i="1"/>
  <c r="P1766" i="1" s="1"/>
  <c r="M1766" i="1"/>
  <c r="N1766" i="1" s="1"/>
  <c r="O1765" i="1"/>
  <c r="P1765" i="1" s="1"/>
  <c r="M1765" i="1"/>
  <c r="N1765" i="1" s="1"/>
  <c r="O1764" i="1"/>
  <c r="P1764" i="1" s="1"/>
  <c r="M1764" i="1"/>
  <c r="N1764" i="1" s="1"/>
  <c r="O1763" i="1"/>
  <c r="P1763" i="1" s="1"/>
  <c r="M1763" i="1"/>
  <c r="N1763" i="1" s="1"/>
  <c r="O1762" i="1"/>
  <c r="P1762" i="1" s="1"/>
  <c r="M1762" i="1"/>
  <c r="N1762" i="1" s="1"/>
  <c r="O1761" i="1"/>
  <c r="P1761" i="1" s="1"/>
  <c r="M1761" i="1"/>
  <c r="N1761" i="1" s="1"/>
  <c r="O1760" i="1"/>
  <c r="P1760" i="1" s="1"/>
  <c r="M1760" i="1"/>
  <c r="N1760" i="1" s="1"/>
  <c r="O1759" i="1"/>
  <c r="P1759" i="1" s="1"/>
  <c r="M1759" i="1"/>
  <c r="N1759" i="1" s="1"/>
  <c r="O1758" i="1"/>
  <c r="P1758" i="1" s="1"/>
  <c r="M1758" i="1"/>
  <c r="N1758" i="1" s="1"/>
  <c r="O1757" i="1"/>
  <c r="P1757" i="1" s="1"/>
  <c r="M1757" i="1"/>
  <c r="N1757" i="1" s="1"/>
  <c r="O1756" i="1"/>
  <c r="P1756" i="1" s="1"/>
  <c r="M1756" i="1"/>
  <c r="N1756" i="1" s="1"/>
  <c r="O1755" i="1"/>
  <c r="P1755" i="1" s="1"/>
  <c r="M1755" i="1"/>
  <c r="N1755" i="1" s="1"/>
  <c r="O1754" i="1"/>
  <c r="P1754" i="1" s="1"/>
  <c r="M1754" i="1"/>
  <c r="N1754" i="1" s="1"/>
  <c r="O1753" i="1"/>
  <c r="P1753" i="1" s="1"/>
  <c r="M1753" i="1"/>
  <c r="N1753" i="1" s="1"/>
  <c r="O1752" i="1"/>
  <c r="P1752" i="1" s="1"/>
  <c r="M1752" i="1"/>
  <c r="N1752" i="1" s="1"/>
  <c r="O1751" i="1"/>
  <c r="P1751" i="1" s="1"/>
  <c r="M1751" i="1"/>
  <c r="N1751" i="1" s="1"/>
  <c r="O1750" i="1"/>
  <c r="P1750" i="1" s="1"/>
  <c r="M1750" i="1"/>
  <c r="N1750" i="1" s="1"/>
  <c r="O1749" i="1"/>
  <c r="P1749" i="1" s="1"/>
  <c r="M1749" i="1"/>
  <c r="N1749" i="1" s="1"/>
  <c r="O1748" i="1"/>
  <c r="P1748" i="1" s="1"/>
  <c r="M1748" i="1"/>
  <c r="N1748" i="1" s="1"/>
  <c r="O1747" i="1"/>
  <c r="P1747" i="1" s="1"/>
  <c r="M1747" i="1"/>
  <c r="N1747" i="1" s="1"/>
  <c r="O1746" i="1"/>
  <c r="P1746" i="1" s="1"/>
  <c r="M1746" i="1"/>
  <c r="N1746" i="1" s="1"/>
  <c r="O1745" i="1"/>
  <c r="P1745" i="1" s="1"/>
  <c r="M1745" i="1"/>
  <c r="N1745" i="1" s="1"/>
  <c r="O1744" i="1"/>
  <c r="P1744" i="1" s="1"/>
  <c r="M1744" i="1"/>
  <c r="N1744" i="1" s="1"/>
  <c r="O1743" i="1"/>
  <c r="P1743" i="1" s="1"/>
  <c r="M1743" i="1"/>
  <c r="N1743" i="1" s="1"/>
  <c r="O1742" i="1"/>
  <c r="P1742" i="1" s="1"/>
  <c r="M1742" i="1"/>
  <c r="N1742" i="1" s="1"/>
  <c r="O1741" i="1"/>
  <c r="P1741" i="1" s="1"/>
  <c r="M1741" i="1"/>
  <c r="N1741" i="1" s="1"/>
  <c r="O1740" i="1"/>
  <c r="P1740" i="1" s="1"/>
  <c r="M1740" i="1"/>
  <c r="N1740" i="1" s="1"/>
  <c r="O1739" i="1"/>
  <c r="P1739" i="1" s="1"/>
  <c r="M1739" i="1"/>
  <c r="N1739" i="1" s="1"/>
  <c r="O1738" i="1"/>
  <c r="P1738" i="1" s="1"/>
  <c r="M1738" i="1"/>
  <c r="N1738" i="1" s="1"/>
  <c r="O1737" i="1"/>
  <c r="P1737" i="1" s="1"/>
  <c r="M1737" i="1"/>
  <c r="N1737" i="1" s="1"/>
  <c r="O1736" i="1"/>
  <c r="P1736" i="1" s="1"/>
  <c r="M1736" i="1"/>
  <c r="N1736" i="1" s="1"/>
  <c r="O1735" i="1"/>
  <c r="P1735" i="1" s="1"/>
  <c r="M1735" i="1"/>
  <c r="N1735" i="1" s="1"/>
  <c r="O1734" i="1"/>
  <c r="P1734" i="1" s="1"/>
  <c r="M1734" i="1"/>
  <c r="N1734" i="1" s="1"/>
  <c r="O1733" i="1"/>
  <c r="P1733" i="1" s="1"/>
  <c r="M1733" i="1"/>
  <c r="N1733" i="1" s="1"/>
  <c r="O1732" i="1"/>
  <c r="P1732" i="1" s="1"/>
  <c r="M1732" i="1"/>
  <c r="N1732" i="1" s="1"/>
  <c r="O1731" i="1"/>
  <c r="P1731" i="1" s="1"/>
  <c r="M1731" i="1"/>
  <c r="N1731" i="1" s="1"/>
  <c r="O1730" i="1"/>
  <c r="P1730" i="1" s="1"/>
  <c r="M1730" i="1"/>
  <c r="N1730" i="1" s="1"/>
  <c r="O1729" i="1"/>
  <c r="P1729" i="1" s="1"/>
  <c r="M1729" i="1"/>
  <c r="N1729" i="1" s="1"/>
  <c r="O1728" i="1"/>
  <c r="P1728" i="1" s="1"/>
  <c r="M1728" i="1"/>
  <c r="N1728" i="1" s="1"/>
  <c r="O1727" i="1"/>
  <c r="P1727" i="1" s="1"/>
  <c r="M1727" i="1"/>
  <c r="N1727" i="1" s="1"/>
  <c r="O1726" i="1"/>
  <c r="P1726" i="1" s="1"/>
  <c r="M1726" i="1"/>
  <c r="N1726" i="1" s="1"/>
  <c r="O1725" i="1"/>
  <c r="P1725" i="1" s="1"/>
  <c r="M1725" i="1"/>
  <c r="N1725" i="1" s="1"/>
  <c r="O1724" i="1"/>
  <c r="P1724" i="1" s="1"/>
  <c r="M1724" i="1"/>
  <c r="N1724" i="1" s="1"/>
  <c r="O1723" i="1"/>
  <c r="P1723" i="1" s="1"/>
  <c r="M1723" i="1"/>
  <c r="N1723" i="1" s="1"/>
  <c r="O1722" i="1"/>
  <c r="P1722" i="1" s="1"/>
  <c r="M1722" i="1"/>
  <c r="N1722" i="1" s="1"/>
  <c r="O1721" i="1"/>
  <c r="P1721" i="1" s="1"/>
  <c r="M1721" i="1"/>
  <c r="N1721" i="1" s="1"/>
  <c r="O1720" i="1"/>
  <c r="P1720" i="1" s="1"/>
  <c r="M1720" i="1"/>
  <c r="N1720" i="1" s="1"/>
  <c r="O1719" i="1"/>
  <c r="P1719" i="1" s="1"/>
  <c r="M1719" i="1"/>
  <c r="N1719" i="1" s="1"/>
  <c r="O1718" i="1"/>
  <c r="P1718" i="1" s="1"/>
  <c r="M1718" i="1"/>
  <c r="N1718" i="1" s="1"/>
  <c r="O1717" i="1"/>
  <c r="P1717" i="1" s="1"/>
  <c r="M1717" i="1"/>
  <c r="N1717" i="1" s="1"/>
  <c r="O1716" i="1"/>
  <c r="P1716" i="1" s="1"/>
  <c r="M1716" i="1"/>
  <c r="N1716" i="1" s="1"/>
  <c r="O1715" i="1"/>
  <c r="P1715" i="1" s="1"/>
  <c r="M1715" i="1"/>
  <c r="N1715" i="1" s="1"/>
  <c r="O1714" i="1"/>
  <c r="P1714" i="1" s="1"/>
  <c r="M1714" i="1"/>
  <c r="N1714" i="1" s="1"/>
  <c r="O1713" i="1"/>
  <c r="P1713" i="1" s="1"/>
  <c r="M1713" i="1"/>
  <c r="N1713" i="1" s="1"/>
  <c r="O1712" i="1"/>
  <c r="P1712" i="1" s="1"/>
  <c r="M1712" i="1"/>
  <c r="N1712" i="1" s="1"/>
  <c r="O1711" i="1"/>
  <c r="P1711" i="1" s="1"/>
  <c r="M1711" i="1"/>
  <c r="N1711" i="1" s="1"/>
  <c r="O1710" i="1"/>
  <c r="P1710" i="1" s="1"/>
  <c r="M1710" i="1"/>
  <c r="N1710" i="1" s="1"/>
  <c r="O1709" i="1"/>
  <c r="P1709" i="1" s="1"/>
  <c r="M1709" i="1"/>
  <c r="N1709" i="1" s="1"/>
  <c r="O1708" i="1"/>
  <c r="P1708" i="1" s="1"/>
  <c r="M1708" i="1"/>
  <c r="N1708" i="1" s="1"/>
  <c r="O1707" i="1"/>
  <c r="P1707" i="1" s="1"/>
  <c r="M1707" i="1"/>
  <c r="N1707" i="1" s="1"/>
  <c r="O1706" i="1"/>
  <c r="P1706" i="1" s="1"/>
  <c r="M1706" i="1"/>
  <c r="N1706" i="1" s="1"/>
  <c r="O1705" i="1"/>
  <c r="P1705" i="1" s="1"/>
  <c r="M1705" i="1"/>
  <c r="N1705" i="1" s="1"/>
  <c r="O1704" i="1"/>
  <c r="P1704" i="1" s="1"/>
  <c r="M1704" i="1"/>
  <c r="N1704" i="1" s="1"/>
  <c r="O1703" i="1"/>
  <c r="P1703" i="1" s="1"/>
  <c r="M1703" i="1"/>
  <c r="N1703" i="1" s="1"/>
  <c r="O1702" i="1"/>
  <c r="P1702" i="1" s="1"/>
  <c r="M1702" i="1"/>
  <c r="N1702" i="1" s="1"/>
  <c r="O1701" i="1"/>
  <c r="P1701" i="1" s="1"/>
  <c r="M1701" i="1"/>
  <c r="N1701" i="1" s="1"/>
  <c r="O1700" i="1"/>
  <c r="P1700" i="1" s="1"/>
  <c r="M1700" i="1"/>
  <c r="N1700" i="1" s="1"/>
  <c r="O1699" i="1"/>
  <c r="P1699" i="1" s="1"/>
  <c r="M1699" i="1"/>
  <c r="N1699" i="1" s="1"/>
  <c r="O1698" i="1"/>
  <c r="P1698" i="1" s="1"/>
  <c r="M1698" i="1"/>
  <c r="N1698" i="1" s="1"/>
  <c r="O1697" i="1"/>
  <c r="P1697" i="1" s="1"/>
  <c r="M1697" i="1"/>
  <c r="N1697" i="1" s="1"/>
  <c r="O1696" i="1"/>
  <c r="P1696" i="1" s="1"/>
  <c r="M1696" i="1"/>
  <c r="N1696" i="1" s="1"/>
  <c r="O1695" i="1"/>
  <c r="P1695" i="1" s="1"/>
  <c r="M1695" i="1"/>
  <c r="N1695" i="1" s="1"/>
  <c r="O1694" i="1"/>
  <c r="P1694" i="1" s="1"/>
  <c r="M1694" i="1"/>
  <c r="N1694" i="1" s="1"/>
  <c r="O1693" i="1"/>
  <c r="P1693" i="1" s="1"/>
  <c r="M1693" i="1"/>
  <c r="N1693" i="1" s="1"/>
  <c r="O1692" i="1"/>
  <c r="P1692" i="1" s="1"/>
  <c r="M1692" i="1"/>
  <c r="N1692" i="1" s="1"/>
  <c r="O1691" i="1"/>
  <c r="P1691" i="1" s="1"/>
  <c r="M1691" i="1"/>
  <c r="N1691" i="1" s="1"/>
  <c r="O1690" i="1"/>
  <c r="P1690" i="1" s="1"/>
  <c r="M1690" i="1"/>
  <c r="N1690" i="1" s="1"/>
  <c r="O1689" i="1"/>
  <c r="P1689" i="1" s="1"/>
  <c r="M1689" i="1"/>
  <c r="N1689" i="1" s="1"/>
  <c r="O1688" i="1"/>
  <c r="P1688" i="1" s="1"/>
  <c r="M1688" i="1"/>
  <c r="N1688" i="1" s="1"/>
  <c r="O1687" i="1"/>
  <c r="P1687" i="1" s="1"/>
  <c r="M1687" i="1"/>
  <c r="N1687" i="1" s="1"/>
  <c r="O1686" i="1"/>
  <c r="P1686" i="1" s="1"/>
  <c r="M1686" i="1"/>
  <c r="N1686" i="1" s="1"/>
  <c r="O1685" i="1"/>
  <c r="P1685" i="1" s="1"/>
  <c r="M1685" i="1"/>
  <c r="N1685" i="1" s="1"/>
  <c r="O1684" i="1"/>
  <c r="P1684" i="1" s="1"/>
  <c r="M1684" i="1"/>
  <c r="N1684" i="1" s="1"/>
  <c r="O1683" i="1"/>
  <c r="P1683" i="1" s="1"/>
  <c r="M1683" i="1"/>
  <c r="N1683" i="1" s="1"/>
  <c r="O1682" i="1"/>
  <c r="P1682" i="1" s="1"/>
  <c r="M1682" i="1"/>
  <c r="N1682" i="1" s="1"/>
  <c r="O1681" i="1"/>
  <c r="P1681" i="1" s="1"/>
  <c r="M1681" i="1"/>
  <c r="N1681" i="1" s="1"/>
  <c r="O1680" i="1"/>
  <c r="P1680" i="1" s="1"/>
  <c r="M1680" i="1"/>
  <c r="N1680" i="1" s="1"/>
  <c r="O1679" i="1"/>
  <c r="P1679" i="1" s="1"/>
  <c r="M1679" i="1"/>
  <c r="N1679" i="1" s="1"/>
  <c r="O1678" i="1"/>
  <c r="P1678" i="1" s="1"/>
  <c r="M1678" i="1"/>
  <c r="N1678" i="1" s="1"/>
  <c r="O1677" i="1"/>
  <c r="P1677" i="1" s="1"/>
  <c r="M1677" i="1"/>
  <c r="N1677" i="1" s="1"/>
  <c r="O1676" i="1"/>
  <c r="P1676" i="1" s="1"/>
  <c r="M1676" i="1"/>
  <c r="N1676" i="1" s="1"/>
  <c r="O1675" i="1"/>
  <c r="P1675" i="1" s="1"/>
  <c r="M1675" i="1"/>
  <c r="N1675" i="1" s="1"/>
  <c r="O1674" i="1"/>
  <c r="P1674" i="1" s="1"/>
  <c r="M1674" i="1"/>
  <c r="N1674" i="1" s="1"/>
  <c r="O1673" i="1"/>
  <c r="P1673" i="1" s="1"/>
  <c r="M1673" i="1"/>
  <c r="N1673" i="1" s="1"/>
  <c r="O1672" i="1"/>
  <c r="P1672" i="1" s="1"/>
  <c r="M1672" i="1"/>
  <c r="N1672" i="1" s="1"/>
  <c r="O1671" i="1"/>
  <c r="P1671" i="1" s="1"/>
  <c r="M1671" i="1"/>
  <c r="N1671" i="1" s="1"/>
  <c r="O1670" i="1"/>
  <c r="P1670" i="1" s="1"/>
  <c r="M1670" i="1"/>
  <c r="N1670" i="1" s="1"/>
  <c r="O1669" i="1"/>
  <c r="P1669" i="1" s="1"/>
  <c r="M1669" i="1"/>
  <c r="N1669" i="1" s="1"/>
  <c r="O1668" i="1"/>
  <c r="P1668" i="1" s="1"/>
  <c r="M1668" i="1"/>
  <c r="N1668" i="1" s="1"/>
  <c r="O1667" i="1"/>
  <c r="P1667" i="1" s="1"/>
  <c r="M1667" i="1"/>
  <c r="N1667" i="1" s="1"/>
  <c r="O1666" i="1"/>
  <c r="P1666" i="1" s="1"/>
  <c r="M1666" i="1"/>
  <c r="N1666" i="1" s="1"/>
  <c r="O1665" i="1"/>
  <c r="P1665" i="1" s="1"/>
  <c r="M1665" i="1"/>
  <c r="N1665" i="1" s="1"/>
  <c r="O1664" i="1"/>
  <c r="P1664" i="1" s="1"/>
  <c r="M1664" i="1"/>
  <c r="N1664" i="1" s="1"/>
  <c r="O1663" i="1"/>
  <c r="P1663" i="1" s="1"/>
  <c r="M1663" i="1"/>
  <c r="N1663" i="1" s="1"/>
  <c r="O1662" i="1"/>
  <c r="P1662" i="1" s="1"/>
  <c r="M1662" i="1"/>
  <c r="N1662" i="1" s="1"/>
  <c r="O1661" i="1"/>
  <c r="P1661" i="1" s="1"/>
  <c r="M1661" i="1"/>
  <c r="N1661" i="1" s="1"/>
  <c r="O1660" i="1"/>
  <c r="P1660" i="1" s="1"/>
  <c r="M1660" i="1"/>
  <c r="N1660" i="1" s="1"/>
  <c r="O1659" i="1"/>
  <c r="P1659" i="1" s="1"/>
  <c r="M1659" i="1"/>
  <c r="N1659" i="1" s="1"/>
  <c r="O1658" i="1"/>
  <c r="P1658" i="1" s="1"/>
  <c r="M1658" i="1"/>
  <c r="N1658" i="1" s="1"/>
  <c r="O1657" i="1"/>
  <c r="P1657" i="1" s="1"/>
  <c r="M1657" i="1"/>
  <c r="N1657" i="1" s="1"/>
  <c r="O1656" i="1"/>
  <c r="P1656" i="1" s="1"/>
  <c r="M1656" i="1"/>
  <c r="N1656" i="1" s="1"/>
  <c r="O1655" i="1"/>
  <c r="P1655" i="1" s="1"/>
  <c r="M1655" i="1"/>
  <c r="N1655" i="1" s="1"/>
  <c r="O1654" i="1"/>
  <c r="P1654" i="1" s="1"/>
  <c r="M1654" i="1"/>
  <c r="N1654" i="1" s="1"/>
  <c r="O1653" i="1"/>
  <c r="P1653" i="1" s="1"/>
  <c r="M1653" i="1"/>
  <c r="N1653" i="1" s="1"/>
  <c r="O1652" i="1"/>
  <c r="P1652" i="1" s="1"/>
  <c r="M1652" i="1"/>
  <c r="N1652" i="1" s="1"/>
  <c r="O1651" i="1"/>
  <c r="P1651" i="1" s="1"/>
  <c r="M1651" i="1"/>
  <c r="N1651" i="1" s="1"/>
  <c r="O1650" i="1"/>
  <c r="P1650" i="1" s="1"/>
  <c r="M1650" i="1"/>
  <c r="N1650" i="1" s="1"/>
  <c r="O1649" i="1"/>
  <c r="P1649" i="1" s="1"/>
  <c r="M1649" i="1"/>
  <c r="N1649" i="1" s="1"/>
  <c r="O1648" i="1"/>
  <c r="P1648" i="1" s="1"/>
  <c r="M1648" i="1"/>
  <c r="N1648" i="1" s="1"/>
  <c r="O1647" i="1"/>
  <c r="P1647" i="1" s="1"/>
  <c r="M1647" i="1"/>
  <c r="N1647" i="1" s="1"/>
  <c r="O1646" i="1"/>
  <c r="P1646" i="1" s="1"/>
  <c r="M1646" i="1"/>
  <c r="N1646" i="1" s="1"/>
  <c r="O1645" i="1"/>
  <c r="P1645" i="1" s="1"/>
  <c r="M1645" i="1"/>
  <c r="N1645" i="1" s="1"/>
  <c r="O1644" i="1"/>
  <c r="P1644" i="1" s="1"/>
  <c r="M1644" i="1"/>
  <c r="N1644" i="1" s="1"/>
  <c r="O1643" i="1"/>
  <c r="P1643" i="1" s="1"/>
  <c r="M1643" i="1"/>
  <c r="N1643" i="1" s="1"/>
  <c r="O1642" i="1"/>
  <c r="P1642" i="1" s="1"/>
  <c r="M1642" i="1"/>
  <c r="N1642" i="1" s="1"/>
  <c r="O1641" i="1"/>
  <c r="P1641" i="1" s="1"/>
  <c r="M1641" i="1"/>
  <c r="N1641" i="1" s="1"/>
  <c r="O1640" i="1"/>
  <c r="P1640" i="1" s="1"/>
  <c r="M1640" i="1"/>
  <c r="N1640" i="1" s="1"/>
  <c r="O1639" i="1"/>
  <c r="P1639" i="1" s="1"/>
  <c r="M1639" i="1"/>
  <c r="N1639" i="1" s="1"/>
  <c r="O1638" i="1"/>
  <c r="P1638" i="1" s="1"/>
  <c r="M1638" i="1"/>
  <c r="N1638" i="1" s="1"/>
  <c r="O1637" i="1"/>
  <c r="P1637" i="1" s="1"/>
  <c r="M1637" i="1"/>
  <c r="N1637" i="1" s="1"/>
  <c r="O1636" i="1"/>
  <c r="P1636" i="1" s="1"/>
  <c r="M1636" i="1"/>
  <c r="N1636" i="1" s="1"/>
  <c r="O1635" i="1"/>
  <c r="P1635" i="1" s="1"/>
  <c r="M1635" i="1"/>
  <c r="N1635" i="1" s="1"/>
  <c r="O1634" i="1"/>
  <c r="P1634" i="1" s="1"/>
  <c r="M1634" i="1"/>
  <c r="N1634" i="1" s="1"/>
  <c r="O1633" i="1"/>
  <c r="P1633" i="1" s="1"/>
  <c r="M1633" i="1"/>
  <c r="N1633" i="1" s="1"/>
  <c r="O1632" i="1"/>
  <c r="P1632" i="1" s="1"/>
  <c r="M1632" i="1"/>
  <c r="N1632" i="1" s="1"/>
  <c r="O1631" i="1"/>
  <c r="P1631" i="1" s="1"/>
  <c r="M1631" i="1"/>
  <c r="N1631" i="1" s="1"/>
  <c r="O1630" i="1"/>
  <c r="P1630" i="1" s="1"/>
  <c r="M1630" i="1"/>
  <c r="N1630" i="1" s="1"/>
  <c r="O1629" i="1"/>
  <c r="P1629" i="1" s="1"/>
  <c r="M1629" i="1"/>
  <c r="N1629" i="1" s="1"/>
  <c r="O1628" i="1"/>
  <c r="P1628" i="1" s="1"/>
  <c r="M1628" i="1"/>
  <c r="N1628" i="1" s="1"/>
  <c r="O1627" i="1"/>
  <c r="P1627" i="1" s="1"/>
  <c r="M1627" i="1"/>
  <c r="N1627" i="1" s="1"/>
  <c r="O1626" i="1"/>
  <c r="P1626" i="1" s="1"/>
  <c r="M1626" i="1"/>
  <c r="N1626" i="1" s="1"/>
  <c r="O1625" i="1"/>
  <c r="P1625" i="1" s="1"/>
  <c r="M1625" i="1"/>
  <c r="N1625" i="1" s="1"/>
  <c r="O1624" i="1"/>
  <c r="P1624" i="1" s="1"/>
  <c r="M1624" i="1"/>
  <c r="N1624" i="1" s="1"/>
  <c r="O1623" i="1"/>
  <c r="P1623" i="1" s="1"/>
  <c r="M1623" i="1"/>
  <c r="N1623" i="1" s="1"/>
  <c r="O1622" i="1"/>
  <c r="P1622" i="1" s="1"/>
  <c r="M1622" i="1"/>
  <c r="N1622" i="1" s="1"/>
  <c r="O1621" i="1"/>
  <c r="P1621" i="1" s="1"/>
  <c r="M1621" i="1"/>
  <c r="N1621" i="1" s="1"/>
  <c r="O1620" i="1"/>
  <c r="P1620" i="1" s="1"/>
  <c r="M1620" i="1"/>
  <c r="N1620" i="1" s="1"/>
  <c r="O1619" i="1"/>
  <c r="P1619" i="1" s="1"/>
  <c r="M1619" i="1"/>
  <c r="N1619" i="1" s="1"/>
  <c r="O1618" i="1"/>
  <c r="P1618" i="1" s="1"/>
  <c r="M1618" i="1"/>
  <c r="N1618" i="1" s="1"/>
  <c r="O1617" i="1"/>
  <c r="P1617" i="1" s="1"/>
  <c r="M1617" i="1"/>
  <c r="N1617" i="1" s="1"/>
  <c r="O1616" i="1"/>
  <c r="P1616" i="1" s="1"/>
  <c r="M1616" i="1"/>
  <c r="N1616" i="1" s="1"/>
  <c r="O1615" i="1"/>
  <c r="P1615" i="1" s="1"/>
  <c r="M1615" i="1"/>
  <c r="N1615" i="1" s="1"/>
  <c r="O1614" i="1"/>
  <c r="P1614" i="1" s="1"/>
  <c r="M1614" i="1"/>
  <c r="N1614" i="1" s="1"/>
  <c r="O1613" i="1"/>
  <c r="P1613" i="1" s="1"/>
  <c r="M1613" i="1"/>
  <c r="N1613" i="1" s="1"/>
  <c r="O1612" i="1"/>
  <c r="P1612" i="1" s="1"/>
  <c r="M1612" i="1"/>
  <c r="N1612" i="1" s="1"/>
  <c r="O1611" i="1"/>
  <c r="P1611" i="1" s="1"/>
  <c r="M1611" i="1"/>
  <c r="N1611" i="1" s="1"/>
  <c r="O1610" i="1"/>
  <c r="P1610" i="1" s="1"/>
  <c r="M1610" i="1"/>
  <c r="N1610" i="1" s="1"/>
  <c r="O1609" i="1"/>
  <c r="P1609" i="1" s="1"/>
  <c r="M1609" i="1"/>
  <c r="N1609" i="1" s="1"/>
  <c r="O1608" i="1"/>
  <c r="P1608" i="1" s="1"/>
  <c r="M1608" i="1"/>
  <c r="N1608" i="1" s="1"/>
  <c r="O1607" i="1"/>
  <c r="P1607" i="1" s="1"/>
  <c r="M1607" i="1"/>
  <c r="N1607" i="1" s="1"/>
  <c r="O1606" i="1"/>
  <c r="P1606" i="1" s="1"/>
  <c r="M1606" i="1"/>
  <c r="N1606" i="1" s="1"/>
  <c r="O1605" i="1"/>
  <c r="P1605" i="1" s="1"/>
  <c r="M1605" i="1"/>
  <c r="N1605" i="1" s="1"/>
  <c r="O1604" i="1"/>
  <c r="P1604" i="1" s="1"/>
  <c r="M1604" i="1"/>
  <c r="N1604" i="1" s="1"/>
  <c r="O1603" i="1"/>
  <c r="P1603" i="1" s="1"/>
  <c r="M1603" i="1"/>
  <c r="N1603" i="1" s="1"/>
  <c r="O1602" i="1"/>
  <c r="P1602" i="1" s="1"/>
  <c r="M1602" i="1"/>
  <c r="N1602" i="1" s="1"/>
  <c r="O1601" i="1"/>
  <c r="P1601" i="1" s="1"/>
  <c r="M1601" i="1"/>
  <c r="N1601" i="1" s="1"/>
  <c r="O1600" i="1"/>
  <c r="P1600" i="1" s="1"/>
  <c r="M1600" i="1"/>
  <c r="N1600" i="1" s="1"/>
  <c r="O1599" i="1"/>
  <c r="P1599" i="1" s="1"/>
  <c r="M1599" i="1"/>
  <c r="N1599" i="1" s="1"/>
  <c r="O1598" i="1"/>
  <c r="P1598" i="1" s="1"/>
  <c r="M1598" i="1"/>
  <c r="N1598" i="1" s="1"/>
  <c r="O1597" i="1"/>
  <c r="P1597" i="1" s="1"/>
  <c r="M1597" i="1"/>
  <c r="N1597" i="1" s="1"/>
  <c r="O1596" i="1"/>
  <c r="P1596" i="1" s="1"/>
  <c r="M1596" i="1"/>
  <c r="N1596" i="1" s="1"/>
  <c r="O1595" i="1"/>
  <c r="P1595" i="1" s="1"/>
  <c r="M1595" i="1"/>
  <c r="N1595" i="1" s="1"/>
  <c r="O1594" i="1"/>
  <c r="P1594" i="1" s="1"/>
  <c r="M1594" i="1"/>
  <c r="N1594" i="1" s="1"/>
  <c r="O1593" i="1"/>
  <c r="P1593" i="1" s="1"/>
  <c r="M1593" i="1"/>
  <c r="N1593" i="1" s="1"/>
  <c r="O1592" i="1"/>
  <c r="P1592" i="1" s="1"/>
  <c r="M1592" i="1"/>
  <c r="N1592" i="1" s="1"/>
  <c r="O1591" i="1"/>
  <c r="P1591" i="1" s="1"/>
  <c r="M1591" i="1"/>
  <c r="N1591" i="1" s="1"/>
  <c r="O1590" i="1"/>
  <c r="P1590" i="1" s="1"/>
  <c r="M1590" i="1"/>
  <c r="N1590" i="1" s="1"/>
  <c r="O1589" i="1"/>
  <c r="P1589" i="1" s="1"/>
  <c r="M1589" i="1"/>
  <c r="N1589" i="1" s="1"/>
  <c r="O1588" i="1"/>
  <c r="P1588" i="1" s="1"/>
  <c r="M1588" i="1"/>
  <c r="N1588" i="1" s="1"/>
  <c r="O1587" i="1"/>
  <c r="P1587" i="1" s="1"/>
  <c r="M1587" i="1"/>
  <c r="N1587" i="1" s="1"/>
  <c r="O1586" i="1"/>
  <c r="P1586" i="1" s="1"/>
  <c r="M1586" i="1"/>
  <c r="N1586" i="1" s="1"/>
  <c r="O1585" i="1"/>
  <c r="P1585" i="1" s="1"/>
  <c r="M1585" i="1"/>
  <c r="N1585" i="1" s="1"/>
  <c r="O1584" i="1"/>
  <c r="P1584" i="1" s="1"/>
  <c r="M1584" i="1"/>
  <c r="N1584" i="1" s="1"/>
  <c r="O1583" i="1"/>
  <c r="P1583" i="1" s="1"/>
  <c r="M1583" i="1"/>
  <c r="N1583" i="1" s="1"/>
  <c r="O1582" i="1"/>
  <c r="P1582" i="1" s="1"/>
  <c r="M1582" i="1"/>
  <c r="N1582" i="1" s="1"/>
  <c r="O1581" i="1"/>
  <c r="P1581" i="1" s="1"/>
  <c r="M1581" i="1"/>
  <c r="N1581" i="1" s="1"/>
  <c r="O1580" i="1"/>
  <c r="P1580" i="1" s="1"/>
  <c r="M1580" i="1"/>
  <c r="N1580" i="1" s="1"/>
  <c r="O1579" i="1"/>
  <c r="P1579" i="1" s="1"/>
  <c r="M1579" i="1"/>
  <c r="N1579" i="1" s="1"/>
  <c r="O1578" i="1"/>
  <c r="P1578" i="1" s="1"/>
  <c r="M1578" i="1"/>
  <c r="N1578" i="1" s="1"/>
  <c r="O1577" i="1"/>
  <c r="P1577" i="1" s="1"/>
  <c r="M1577" i="1"/>
  <c r="N1577" i="1" s="1"/>
  <c r="O1576" i="1"/>
  <c r="P1576" i="1" s="1"/>
  <c r="M1576" i="1"/>
  <c r="N1576" i="1" s="1"/>
  <c r="O1575" i="1"/>
  <c r="P1575" i="1" s="1"/>
  <c r="M1575" i="1"/>
  <c r="N1575" i="1" s="1"/>
  <c r="O1574" i="1"/>
  <c r="P1574" i="1" s="1"/>
  <c r="M1574" i="1"/>
  <c r="N1574" i="1" s="1"/>
  <c r="O1573" i="1"/>
  <c r="P1573" i="1" s="1"/>
  <c r="M1573" i="1"/>
  <c r="N1573" i="1" s="1"/>
  <c r="O1572" i="1"/>
  <c r="P1572" i="1" s="1"/>
  <c r="M1572" i="1"/>
  <c r="N1572" i="1" s="1"/>
  <c r="O1571" i="1"/>
  <c r="P1571" i="1" s="1"/>
  <c r="M1571" i="1"/>
  <c r="N1571" i="1" s="1"/>
  <c r="O1570" i="1"/>
  <c r="P1570" i="1" s="1"/>
  <c r="M1570" i="1"/>
  <c r="N1570" i="1" s="1"/>
  <c r="O1569" i="1"/>
  <c r="P1569" i="1" s="1"/>
  <c r="M1569" i="1"/>
  <c r="N1569" i="1" s="1"/>
  <c r="O1568" i="1"/>
  <c r="P1568" i="1" s="1"/>
  <c r="M1568" i="1"/>
  <c r="N1568" i="1" s="1"/>
  <c r="O1567" i="1"/>
  <c r="P1567" i="1" s="1"/>
  <c r="M1567" i="1"/>
  <c r="N1567" i="1" s="1"/>
  <c r="O1566" i="1"/>
  <c r="P1566" i="1" s="1"/>
  <c r="M1566" i="1"/>
  <c r="N1566" i="1" s="1"/>
  <c r="O1565" i="1"/>
  <c r="P1565" i="1" s="1"/>
  <c r="M1565" i="1"/>
  <c r="N1565" i="1" s="1"/>
  <c r="O1564" i="1"/>
  <c r="P1564" i="1" s="1"/>
  <c r="M1564" i="1"/>
  <c r="N1564" i="1" s="1"/>
  <c r="O1563" i="1"/>
  <c r="P1563" i="1" s="1"/>
  <c r="M1563" i="1"/>
  <c r="N1563" i="1" s="1"/>
  <c r="O1562" i="1"/>
  <c r="P1562" i="1" s="1"/>
  <c r="M1562" i="1"/>
  <c r="N1562" i="1" s="1"/>
  <c r="O1561" i="1"/>
  <c r="P1561" i="1" s="1"/>
  <c r="M1561" i="1"/>
  <c r="N1561" i="1" s="1"/>
  <c r="O1560" i="1"/>
  <c r="P1560" i="1" s="1"/>
  <c r="M1560" i="1"/>
  <c r="N1560" i="1" s="1"/>
  <c r="O1559" i="1"/>
  <c r="P1559" i="1" s="1"/>
  <c r="M1559" i="1"/>
  <c r="N1559" i="1" s="1"/>
  <c r="O1558" i="1"/>
  <c r="P1558" i="1" s="1"/>
  <c r="M1558" i="1"/>
  <c r="N1558" i="1" s="1"/>
  <c r="O1557" i="1"/>
  <c r="P1557" i="1" s="1"/>
  <c r="M1557" i="1"/>
  <c r="N1557" i="1" s="1"/>
  <c r="O1556" i="1"/>
  <c r="P1556" i="1" s="1"/>
  <c r="M1556" i="1"/>
  <c r="N1556" i="1" s="1"/>
  <c r="O1555" i="1"/>
  <c r="P1555" i="1" s="1"/>
  <c r="M1555" i="1"/>
  <c r="N1555" i="1" s="1"/>
  <c r="O1554" i="1"/>
  <c r="P1554" i="1" s="1"/>
  <c r="M1554" i="1"/>
  <c r="N1554" i="1" s="1"/>
  <c r="O1553" i="1"/>
  <c r="P1553" i="1" s="1"/>
  <c r="M1553" i="1"/>
  <c r="N1553" i="1" s="1"/>
  <c r="O1552" i="1"/>
  <c r="P1552" i="1" s="1"/>
  <c r="M1552" i="1"/>
  <c r="N1552" i="1" s="1"/>
  <c r="O1551" i="1"/>
  <c r="P1551" i="1" s="1"/>
  <c r="M1551" i="1"/>
  <c r="N1551" i="1" s="1"/>
  <c r="O1550" i="1"/>
  <c r="P1550" i="1" s="1"/>
  <c r="M1550" i="1"/>
  <c r="N1550" i="1" s="1"/>
  <c r="O1549" i="1"/>
  <c r="P1549" i="1" s="1"/>
  <c r="M1549" i="1"/>
  <c r="N1549" i="1" s="1"/>
  <c r="O1548" i="1"/>
  <c r="P1548" i="1" s="1"/>
  <c r="M1548" i="1"/>
  <c r="N1548" i="1" s="1"/>
  <c r="O1547" i="1"/>
  <c r="P1547" i="1" s="1"/>
  <c r="M1547" i="1"/>
  <c r="N1547" i="1" s="1"/>
  <c r="O1546" i="1"/>
  <c r="P1546" i="1" s="1"/>
  <c r="M1546" i="1"/>
  <c r="N1546" i="1" s="1"/>
  <c r="O1545" i="1"/>
  <c r="P1545" i="1" s="1"/>
  <c r="M1545" i="1"/>
  <c r="N1545" i="1" s="1"/>
  <c r="O1544" i="1"/>
  <c r="P1544" i="1" s="1"/>
  <c r="M1544" i="1"/>
  <c r="N1544" i="1" s="1"/>
  <c r="O1543" i="1"/>
  <c r="P1543" i="1" s="1"/>
  <c r="M1543" i="1"/>
  <c r="N1543" i="1" s="1"/>
  <c r="O1542" i="1"/>
  <c r="P1542" i="1" s="1"/>
  <c r="M1542" i="1"/>
  <c r="N1542" i="1" s="1"/>
  <c r="O1541" i="1"/>
  <c r="P1541" i="1" s="1"/>
  <c r="M1541" i="1"/>
  <c r="N1541" i="1" s="1"/>
  <c r="O1540" i="1"/>
  <c r="P1540" i="1" s="1"/>
  <c r="M1540" i="1"/>
  <c r="N1540" i="1" s="1"/>
  <c r="O1539" i="1"/>
  <c r="P1539" i="1" s="1"/>
  <c r="M1539" i="1"/>
  <c r="N1539" i="1" s="1"/>
  <c r="O1538" i="1"/>
  <c r="P1538" i="1" s="1"/>
  <c r="M1538" i="1"/>
  <c r="N1538" i="1" s="1"/>
  <c r="O1537" i="1"/>
  <c r="P1537" i="1" s="1"/>
  <c r="M1537" i="1"/>
  <c r="N1537" i="1" s="1"/>
  <c r="O1536" i="1"/>
  <c r="P1536" i="1" s="1"/>
  <c r="M1536" i="1"/>
  <c r="N1536" i="1" s="1"/>
  <c r="O1535" i="1"/>
  <c r="P1535" i="1" s="1"/>
  <c r="M1535" i="1"/>
  <c r="N1535" i="1" s="1"/>
  <c r="O1534" i="1"/>
  <c r="P1534" i="1" s="1"/>
  <c r="M1534" i="1"/>
  <c r="N1534" i="1" s="1"/>
  <c r="O1533" i="1"/>
  <c r="P1533" i="1" s="1"/>
  <c r="M1533" i="1"/>
  <c r="N1533" i="1" s="1"/>
  <c r="O1532" i="1"/>
  <c r="P1532" i="1" s="1"/>
  <c r="M1532" i="1"/>
  <c r="N1532" i="1" s="1"/>
  <c r="O1531" i="1"/>
  <c r="P1531" i="1" s="1"/>
  <c r="M1531" i="1"/>
  <c r="N1531" i="1" s="1"/>
  <c r="O1530" i="1"/>
  <c r="P1530" i="1" s="1"/>
  <c r="M1530" i="1"/>
  <c r="N1530" i="1" s="1"/>
  <c r="O1529" i="1"/>
  <c r="P1529" i="1" s="1"/>
  <c r="M1529" i="1"/>
  <c r="N1529" i="1" s="1"/>
  <c r="O1528" i="1"/>
  <c r="P1528" i="1" s="1"/>
  <c r="M1528" i="1"/>
  <c r="N1528" i="1" s="1"/>
  <c r="O1527" i="1"/>
  <c r="P1527" i="1" s="1"/>
  <c r="M1527" i="1"/>
  <c r="N1527" i="1" s="1"/>
  <c r="O1526" i="1"/>
  <c r="P1526" i="1" s="1"/>
  <c r="M1526" i="1"/>
  <c r="N1526" i="1" s="1"/>
  <c r="O1525" i="1"/>
  <c r="P1525" i="1" s="1"/>
  <c r="M1525" i="1"/>
  <c r="N1525" i="1" s="1"/>
  <c r="O1524" i="1"/>
  <c r="P1524" i="1" s="1"/>
  <c r="M1524" i="1"/>
  <c r="N1524" i="1" s="1"/>
  <c r="O1523" i="1"/>
  <c r="P1523" i="1" s="1"/>
  <c r="M1523" i="1"/>
  <c r="N1523" i="1" s="1"/>
  <c r="O1522" i="1"/>
  <c r="P1522" i="1" s="1"/>
  <c r="M1522" i="1"/>
  <c r="N1522" i="1" s="1"/>
  <c r="O1521" i="1"/>
  <c r="P1521" i="1" s="1"/>
  <c r="M1521" i="1"/>
  <c r="N1521" i="1" s="1"/>
  <c r="O1520" i="1"/>
  <c r="P1520" i="1" s="1"/>
  <c r="M1520" i="1"/>
  <c r="N1520" i="1" s="1"/>
  <c r="O1519" i="1"/>
  <c r="P1519" i="1" s="1"/>
  <c r="M1519" i="1"/>
  <c r="N1519" i="1" s="1"/>
  <c r="O1518" i="1"/>
  <c r="P1518" i="1" s="1"/>
  <c r="M1518" i="1"/>
  <c r="N1518" i="1" s="1"/>
  <c r="O1517" i="1"/>
  <c r="P1517" i="1" s="1"/>
  <c r="M1517" i="1"/>
  <c r="N1517" i="1" s="1"/>
  <c r="O1516" i="1"/>
  <c r="P1516" i="1" s="1"/>
  <c r="M1516" i="1"/>
  <c r="N1516" i="1" s="1"/>
  <c r="O1515" i="1"/>
  <c r="P1515" i="1" s="1"/>
  <c r="M1515" i="1"/>
  <c r="N1515" i="1" s="1"/>
  <c r="O1514" i="1"/>
  <c r="P1514" i="1" s="1"/>
  <c r="M1514" i="1"/>
  <c r="N1514" i="1" s="1"/>
  <c r="O1513" i="1"/>
  <c r="P1513" i="1" s="1"/>
  <c r="M1513" i="1"/>
  <c r="N1513" i="1" s="1"/>
  <c r="O1512" i="1"/>
  <c r="P1512" i="1" s="1"/>
  <c r="M1512" i="1"/>
  <c r="N1512" i="1" s="1"/>
  <c r="O1511" i="1"/>
  <c r="P1511" i="1" s="1"/>
  <c r="M1511" i="1"/>
  <c r="N1511" i="1" s="1"/>
  <c r="O1510" i="1"/>
  <c r="P1510" i="1" s="1"/>
  <c r="M1510" i="1"/>
  <c r="N1510" i="1" s="1"/>
  <c r="O1509" i="1"/>
  <c r="P1509" i="1" s="1"/>
  <c r="M1509" i="1"/>
  <c r="N1509" i="1" s="1"/>
  <c r="O1508" i="1"/>
  <c r="P1508" i="1" s="1"/>
  <c r="M1508" i="1"/>
  <c r="N1508" i="1" s="1"/>
  <c r="O1507" i="1"/>
  <c r="P1507" i="1" s="1"/>
  <c r="M1507" i="1"/>
  <c r="N1507" i="1" s="1"/>
  <c r="O1506" i="1"/>
  <c r="P1506" i="1" s="1"/>
  <c r="M1506" i="1"/>
  <c r="N1506" i="1" s="1"/>
  <c r="O1505" i="1"/>
  <c r="P1505" i="1" s="1"/>
  <c r="M1505" i="1"/>
  <c r="N1505" i="1" s="1"/>
  <c r="O1504" i="1"/>
  <c r="P1504" i="1" s="1"/>
  <c r="M1504" i="1"/>
  <c r="N1504" i="1" s="1"/>
  <c r="O1503" i="1"/>
  <c r="P1503" i="1" s="1"/>
  <c r="M1503" i="1"/>
  <c r="N1503" i="1" s="1"/>
  <c r="O1502" i="1"/>
  <c r="P1502" i="1" s="1"/>
  <c r="M1502" i="1"/>
  <c r="N1502" i="1" s="1"/>
  <c r="O1501" i="1"/>
  <c r="P1501" i="1" s="1"/>
  <c r="M1501" i="1"/>
  <c r="N1501" i="1" s="1"/>
  <c r="O1500" i="1"/>
  <c r="P1500" i="1" s="1"/>
  <c r="M1500" i="1"/>
  <c r="N1500" i="1" s="1"/>
  <c r="O1499" i="1"/>
  <c r="P1499" i="1" s="1"/>
  <c r="M1499" i="1"/>
  <c r="N1499" i="1" s="1"/>
  <c r="O1498" i="1"/>
  <c r="P1498" i="1" s="1"/>
  <c r="M1498" i="1"/>
  <c r="N1498" i="1" s="1"/>
  <c r="O1497" i="1"/>
  <c r="P1497" i="1" s="1"/>
  <c r="M1497" i="1"/>
  <c r="N1497" i="1" s="1"/>
  <c r="O1496" i="1"/>
  <c r="P1496" i="1" s="1"/>
  <c r="M1496" i="1"/>
  <c r="N1496" i="1" s="1"/>
  <c r="O1495" i="1"/>
  <c r="P1495" i="1" s="1"/>
  <c r="M1495" i="1"/>
  <c r="N1495" i="1" s="1"/>
  <c r="O1494" i="1"/>
  <c r="P1494" i="1" s="1"/>
  <c r="M1494" i="1"/>
  <c r="N1494" i="1" s="1"/>
  <c r="O1493" i="1"/>
  <c r="P1493" i="1" s="1"/>
  <c r="M1493" i="1"/>
  <c r="N1493" i="1" s="1"/>
  <c r="O1492" i="1"/>
  <c r="P1492" i="1" s="1"/>
  <c r="M1492" i="1"/>
  <c r="N1492" i="1" s="1"/>
  <c r="O1491" i="1"/>
  <c r="P1491" i="1" s="1"/>
  <c r="M1491" i="1"/>
  <c r="N1491" i="1" s="1"/>
  <c r="O1490" i="1"/>
  <c r="P1490" i="1" s="1"/>
  <c r="M1490" i="1"/>
  <c r="N1490" i="1" s="1"/>
  <c r="O1489" i="1"/>
  <c r="P1489" i="1" s="1"/>
  <c r="M1489" i="1"/>
  <c r="N1489" i="1" s="1"/>
  <c r="O1488" i="1"/>
  <c r="P1488" i="1" s="1"/>
  <c r="M1488" i="1"/>
  <c r="N1488" i="1" s="1"/>
  <c r="O1487" i="1"/>
  <c r="P1487" i="1" s="1"/>
  <c r="M1487" i="1"/>
  <c r="N1487" i="1" s="1"/>
  <c r="O1486" i="1"/>
  <c r="P1486" i="1" s="1"/>
  <c r="M1486" i="1"/>
  <c r="N1486" i="1" s="1"/>
  <c r="O1485" i="1"/>
  <c r="P1485" i="1" s="1"/>
  <c r="M1485" i="1"/>
  <c r="N1485" i="1" s="1"/>
  <c r="O1484" i="1"/>
  <c r="P1484" i="1" s="1"/>
  <c r="M1484" i="1"/>
  <c r="N1484" i="1" s="1"/>
  <c r="O1483" i="1"/>
  <c r="P1483" i="1" s="1"/>
  <c r="M1483" i="1"/>
  <c r="N1483" i="1" s="1"/>
  <c r="O1482" i="1"/>
  <c r="P1482" i="1" s="1"/>
  <c r="M1482" i="1"/>
  <c r="N1482" i="1" s="1"/>
  <c r="O1481" i="1"/>
  <c r="P1481" i="1" s="1"/>
  <c r="M1481" i="1"/>
  <c r="N1481" i="1" s="1"/>
  <c r="O1480" i="1"/>
  <c r="P1480" i="1" s="1"/>
  <c r="M1480" i="1"/>
  <c r="N1480" i="1" s="1"/>
  <c r="O1479" i="1"/>
  <c r="P1479" i="1" s="1"/>
  <c r="M1479" i="1"/>
  <c r="N1479" i="1" s="1"/>
  <c r="O1478" i="1"/>
  <c r="P1478" i="1" s="1"/>
  <c r="M1478" i="1"/>
  <c r="N1478" i="1" s="1"/>
  <c r="O1477" i="1"/>
  <c r="P1477" i="1" s="1"/>
  <c r="M1477" i="1"/>
  <c r="N1477" i="1" s="1"/>
  <c r="O1476" i="1"/>
  <c r="P1476" i="1" s="1"/>
  <c r="M1476" i="1"/>
  <c r="N1476" i="1" s="1"/>
  <c r="O1475" i="1"/>
  <c r="P1475" i="1" s="1"/>
  <c r="M1475" i="1"/>
  <c r="N1475" i="1" s="1"/>
  <c r="O1474" i="1"/>
  <c r="P1474" i="1" s="1"/>
  <c r="M1474" i="1"/>
  <c r="N1474" i="1" s="1"/>
  <c r="O1473" i="1"/>
  <c r="P1473" i="1" s="1"/>
  <c r="M1473" i="1"/>
  <c r="N1473" i="1" s="1"/>
  <c r="O1472" i="1"/>
  <c r="P1472" i="1" s="1"/>
  <c r="M1472" i="1"/>
  <c r="N1472" i="1" s="1"/>
  <c r="O1471" i="1"/>
  <c r="P1471" i="1" s="1"/>
  <c r="M1471" i="1"/>
  <c r="N1471" i="1" s="1"/>
  <c r="O1470" i="1"/>
  <c r="P1470" i="1" s="1"/>
  <c r="M1470" i="1"/>
  <c r="N1470" i="1" s="1"/>
  <c r="O1469" i="1"/>
  <c r="P1469" i="1" s="1"/>
  <c r="M1469" i="1"/>
  <c r="N1469" i="1" s="1"/>
  <c r="O1468" i="1"/>
  <c r="P1468" i="1" s="1"/>
  <c r="M1468" i="1"/>
  <c r="N1468" i="1" s="1"/>
  <c r="O1467" i="1"/>
  <c r="P1467" i="1" s="1"/>
  <c r="M1467" i="1"/>
  <c r="N1467" i="1" s="1"/>
  <c r="O1466" i="1"/>
  <c r="P1466" i="1" s="1"/>
  <c r="M1466" i="1"/>
  <c r="N1466" i="1" s="1"/>
  <c r="O1465" i="1"/>
  <c r="P1465" i="1" s="1"/>
  <c r="M1465" i="1"/>
  <c r="N1465" i="1" s="1"/>
  <c r="O1464" i="1"/>
  <c r="P1464" i="1" s="1"/>
  <c r="M1464" i="1"/>
  <c r="N1464" i="1" s="1"/>
  <c r="O1463" i="1"/>
  <c r="P1463" i="1" s="1"/>
  <c r="M1463" i="1"/>
  <c r="N1463" i="1" s="1"/>
  <c r="O1462" i="1"/>
  <c r="P1462" i="1" s="1"/>
  <c r="M1462" i="1"/>
  <c r="N1462" i="1" s="1"/>
  <c r="O1461" i="1"/>
  <c r="P1461" i="1" s="1"/>
  <c r="M1461" i="1"/>
  <c r="N1461" i="1" s="1"/>
  <c r="O1460" i="1"/>
  <c r="P1460" i="1" s="1"/>
  <c r="M1460" i="1"/>
  <c r="N1460" i="1" s="1"/>
  <c r="O1459" i="1"/>
  <c r="P1459" i="1" s="1"/>
  <c r="M1459" i="1"/>
  <c r="N1459" i="1" s="1"/>
  <c r="O1458" i="1"/>
  <c r="P1458" i="1" s="1"/>
  <c r="M1458" i="1"/>
  <c r="N1458" i="1" s="1"/>
  <c r="O1457" i="1"/>
  <c r="P1457" i="1" s="1"/>
  <c r="M1457" i="1"/>
  <c r="N1457" i="1" s="1"/>
  <c r="O1456" i="1"/>
  <c r="P1456" i="1" s="1"/>
  <c r="M1456" i="1"/>
  <c r="N1456" i="1" s="1"/>
  <c r="O1455" i="1"/>
  <c r="P1455" i="1" s="1"/>
  <c r="M1455" i="1"/>
  <c r="N1455" i="1" s="1"/>
  <c r="O1454" i="1"/>
  <c r="P1454" i="1" s="1"/>
  <c r="M1454" i="1"/>
  <c r="N1454" i="1" s="1"/>
  <c r="O1453" i="1"/>
  <c r="P1453" i="1" s="1"/>
  <c r="M1453" i="1"/>
  <c r="N1453" i="1" s="1"/>
  <c r="O1452" i="1"/>
  <c r="P1452" i="1" s="1"/>
  <c r="M1452" i="1"/>
  <c r="N1452" i="1" s="1"/>
  <c r="O1451" i="1"/>
  <c r="P1451" i="1" s="1"/>
  <c r="M1451" i="1"/>
  <c r="N1451" i="1" s="1"/>
  <c r="O1450" i="1"/>
  <c r="P1450" i="1" s="1"/>
  <c r="M1450" i="1"/>
  <c r="N1450" i="1" s="1"/>
  <c r="O1449" i="1"/>
  <c r="P1449" i="1" s="1"/>
  <c r="M1449" i="1"/>
  <c r="N1449" i="1" s="1"/>
  <c r="O1448" i="1"/>
  <c r="P1448" i="1" s="1"/>
  <c r="M1448" i="1"/>
  <c r="N1448" i="1" s="1"/>
  <c r="O1447" i="1"/>
  <c r="P1447" i="1" s="1"/>
  <c r="M1447" i="1"/>
  <c r="N1447" i="1" s="1"/>
  <c r="O1446" i="1"/>
  <c r="P1446" i="1" s="1"/>
  <c r="M1446" i="1"/>
  <c r="N1446" i="1" s="1"/>
  <c r="O1445" i="1"/>
  <c r="P1445" i="1" s="1"/>
  <c r="M1445" i="1"/>
  <c r="N1445" i="1" s="1"/>
  <c r="O1444" i="1"/>
  <c r="P1444" i="1" s="1"/>
  <c r="M1444" i="1"/>
  <c r="N1444" i="1" s="1"/>
  <c r="O1443" i="1"/>
  <c r="P1443" i="1" s="1"/>
  <c r="M1443" i="1"/>
  <c r="N1443" i="1" s="1"/>
  <c r="O1442" i="1"/>
  <c r="P1442" i="1" s="1"/>
  <c r="M1442" i="1"/>
  <c r="N1442" i="1" s="1"/>
  <c r="O1441" i="1"/>
  <c r="P1441" i="1" s="1"/>
  <c r="M1441" i="1"/>
  <c r="N1441" i="1" s="1"/>
  <c r="O1440" i="1"/>
  <c r="P1440" i="1" s="1"/>
  <c r="M1440" i="1"/>
  <c r="N1440" i="1" s="1"/>
  <c r="O1439" i="1"/>
  <c r="P1439" i="1" s="1"/>
  <c r="M1439" i="1"/>
  <c r="N1439" i="1" s="1"/>
  <c r="O1438" i="1"/>
  <c r="P1438" i="1" s="1"/>
  <c r="M1438" i="1"/>
  <c r="N1438" i="1" s="1"/>
  <c r="O1437" i="1"/>
  <c r="P1437" i="1" s="1"/>
  <c r="M1437" i="1"/>
  <c r="N1437" i="1" s="1"/>
  <c r="O1436" i="1"/>
  <c r="P1436" i="1" s="1"/>
  <c r="M1436" i="1"/>
  <c r="N1436" i="1" s="1"/>
  <c r="O1435" i="1"/>
  <c r="P1435" i="1" s="1"/>
  <c r="M1435" i="1"/>
  <c r="N1435" i="1" s="1"/>
  <c r="O1434" i="1"/>
  <c r="P1434" i="1" s="1"/>
  <c r="M1434" i="1"/>
  <c r="N1434" i="1" s="1"/>
  <c r="O1433" i="1"/>
  <c r="P1433" i="1" s="1"/>
  <c r="M1433" i="1"/>
  <c r="N1433" i="1" s="1"/>
  <c r="O1432" i="1"/>
  <c r="P1432" i="1" s="1"/>
  <c r="M1432" i="1"/>
  <c r="N1432" i="1" s="1"/>
  <c r="O1431" i="1"/>
  <c r="P1431" i="1" s="1"/>
  <c r="M1431" i="1"/>
  <c r="N1431" i="1" s="1"/>
  <c r="O1430" i="1"/>
  <c r="P1430" i="1" s="1"/>
  <c r="M1430" i="1"/>
  <c r="N1430" i="1" s="1"/>
  <c r="O1429" i="1"/>
  <c r="P1429" i="1" s="1"/>
  <c r="M1429" i="1"/>
  <c r="N1429" i="1" s="1"/>
  <c r="O1428" i="1"/>
  <c r="P1428" i="1" s="1"/>
  <c r="M1428" i="1"/>
  <c r="N1428" i="1" s="1"/>
  <c r="O1427" i="1"/>
  <c r="P1427" i="1" s="1"/>
  <c r="M1427" i="1"/>
  <c r="N1427" i="1" s="1"/>
  <c r="O1426" i="1"/>
  <c r="P1426" i="1" s="1"/>
  <c r="M1426" i="1"/>
  <c r="N1426" i="1" s="1"/>
  <c r="O1425" i="1"/>
  <c r="P1425" i="1" s="1"/>
  <c r="M1425" i="1"/>
  <c r="N1425" i="1" s="1"/>
  <c r="O1424" i="1"/>
  <c r="P1424" i="1" s="1"/>
  <c r="M1424" i="1"/>
  <c r="N1424" i="1" s="1"/>
  <c r="O1423" i="1"/>
  <c r="P1423" i="1" s="1"/>
  <c r="M1423" i="1"/>
  <c r="N1423" i="1" s="1"/>
  <c r="O1422" i="1"/>
  <c r="P1422" i="1" s="1"/>
  <c r="M1422" i="1"/>
  <c r="N1422" i="1" s="1"/>
  <c r="O1421" i="1"/>
  <c r="P1421" i="1" s="1"/>
  <c r="M1421" i="1"/>
  <c r="N1421" i="1" s="1"/>
  <c r="O1420" i="1"/>
  <c r="P1420" i="1" s="1"/>
  <c r="M1420" i="1"/>
  <c r="N1420" i="1" s="1"/>
  <c r="O1419" i="1"/>
  <c r="P1419" i="1" s="1"/>
  <c r="M1419" i="1"/>
  <c r="N1419" i="1" s="1"/>
  <c r="O1418" i="1"/>
  <c r="P1418" i="1" s="1"/>
  <c r="M1418" i="1"/>
  <c r="N1418" i="1" s="1"/>
  <c r="O1417" i="1"/>
  <c r="P1417" i="1" s="1"/>
  <c r="M1417" i="1"/>
  <c r="N1417" i="1" s="1"/>
  <c r="O1416" i="1"/>
  <c r="P1416" i="1" s="1"/>
  <c r="M1416" i="1"/>
  <c r="N1416" i="1" s="1"/>
  <c r="O1415" i="1"/>
  <c r="P1415" i="1" s="1"/>
  <c r="M1415" i="1"/>
  <c r="N1415" i="1" s="1"/>
  <c r="O1414" i="1"/>
  <c r="P1414" i="1" s="1"/>
  <c r="M1414" i="1"/>
  <c r="N1414" i="1" s="1"/>
  <c r="O1413" i="1"/>
  <c r="P1413" i="1" s="1"/>
  <c r="M1413" i="1"/>
  <c r="N1413" i="1" s="1"/>
  <c r="O1412" i="1"/>
  <c r="P1412" i="1" s="1"/>
  <c r="M1412" i="1"/>
  <c r="N1412" i="1" s="1"/>
  <c r="O1411" i="1"/>
  <c r="P1411" i="1" s="1"/>
  <c r="M1411" i="1"/>
  <c r="N1411" i="1" s="1"/>
  <c r="O1410" i="1"/>
  <c r="P1410" i="1" s="1"/>
  <c r="M1410" i="1"/>
  <c r="N1410" i="1" s="1"/>
  <c r="O1409" i="1"/>
  <c r="P1409" i="1" s="1"/>
  <c r="M1409" i="1"/>
  <c r="N1409" i="1" s="1"/>
  <c r="O1408" i="1"/>
  <c r="P1408" i="1" s="1"/>
  <c r="M1408" i="1"/>
  <c r="N1408" i="1" s="1"/>
  <c r="O1407" i="1"/>
  <c r="P1407" i="1" s="1"/>
  <c r="M1407" i="1"/>
  <c r="N1407" i="1" s="1"/>
  <c r="O1406" i="1"/>
  <c r="P1406" i="1" s="1"/>
  <c r="M1406" i="1"/>
  <c r="N1406" i="1" s="1"/>
  <c r="O1405" i="1"/>
  <c r="P1405" i="1" s="1"/>
  <c r="M1405" i="1"/>
  <c r="N1405" i="1" s="1"/>
  <c r="O1404" i="1"/>
  <c r="P1404" i="1" s="1"/>
  <c r="M1404" i="1"/>
  <c r="N1404" i="1" s="1"/>
  <c r="O1403" i="1"/>
  <c r="P1403" i="1" s="1"/>
  <c r="M1403" i="1"/>
  <c r="N1403" i="1" s="1"/>
  <c r="O1402" i="1"/>
  <c r="P1402" i="1" s="1"/>
  <c r="M1402" i="1"/>
  <c r="N1402" i="1" s="1"/>
  <c r="O1401" i="1"/>
  <c r="P1401" i="1" s="1"/>
  <c r="M1401" i="1"/>
  <c r="N1401" i="1" s="1"/>
  <c r="O1400" i="1"/>
  <c r="P1400" i="1" s="1"/>
  <c r="M1400" i="1"/>
  <c r="N1400" i="1" s="1"/>
  <c r="O1399" i="1"/>
  <c r="P1399" i="1" s="1"/>
  <c r="M1399" i="1"/>
  <c r="N1399" i="1" s="1"/>
  <c r="O1398" i="1"/>
  <c r="P1398" i="1" s="1"/>
  <c r="M1398" i="1"/>
  <c r="N1398" i="1" s="1"/>
  <c r="O1397" i="1"/>
  <c r="P1397" i="1" s="1"/>
  <c r="M1397" i="1"/>
  <c r="N1397" i="1" s="1"/>
  <c r="O1396" i="1"/>
  <c r="P1396" i="1" s="1"/>
  <c r="M1396" i="1"/>
  <c r="N1396" i="1" s="1"/>
  <c r="O1395" i="1"/>
  <c r="P1395" i="1" s="1"/>
  <c r="M1395" i="1"/>
  <c r="N1395" i="1" s="1"/>
  <c r="O1394" i="1"/>
  <c r="P1394" i="1" s="1"/>
  <c r="M1394" i="1"/>
  <c r="N1394" i="1" s="1"/>
  <c r="O1393" i="1"/>
  <c r="P1393" i="1" s="1"/>
  <c r="M1393" i="1"/>
  <c r="N1393" i="1" s="1"/>
  <c r="O1392" i="1"/>
  <c r="P1392" i="1" s="1"/>
  <c r="M1392" i="1"/>
  <c r="N1392" i="1" s="1"/>
  <c r="O1391" i="1"/>
  <c r="P1391" i="1" s="1"/>
  <c r="M1391" i="1"/>
  <c r="N1391" i="1" s="1"/>
  <c r="O1390" i="1"/>
  <c r="P1390" i="1" s="1"/>
  <c r="M1390" i="1"/>
  <c r="N1390" i="1" s="1"/>
  <c r="O1389" i="1"/>
  <c r="P1389" i="1" s="1"/>
  <c r="M1389" i="1"/>
  <c r="N1389" i="1" s="1"/>
  <c r="O1388" i="1"/>
  <c r="P1388" i="1" s="1"/>
  <c r="M1388" i="1"/>
  <c r="N1388" i="1" s="1"/>
  <c r="O1387" i="1"/>
  <c r="P1387" i="1" s="1"/>
  <c r="M1387" i="1"/>
  <c r="N1387" i="1" s="1"/>
  <c r="O1386" i="1"/>
  <c r="P1386" i="1" s="1"/>
  <c r="M1386" i="1"/>
  <c r="N1386" i="1" s="1"/>
  <c r="O1385" i="1"/>
  <c r="P1385" i="1" s="1"/>
  <c r="M1385" i="1"/>
  <c r="N1385" i="1" s="1"/>
  <c r="O1384" i="1"/>
  <c r="P1384" i="1" s="1"/>
  <c r="M1384" i="1"/>
  <c r="N1384" i="1" s="1"/>
  <c r="O1383" i="1"/>
  <c r="P1383" i="1" s="1"/>
  <c r="M1383" i="1"/>
  <c r="N1383" i="1" s="1"/>
  <c r="O1382" i="1"/>
  <c r="P1382" i="1" s="1"/>
  <c r="M1382" i="1"/>
  <c r="N1382" i="1" s="1"/>
  <c r="O1381" i="1"/>
  <c r="P1381" i="1" s="1"/>
  <c r="M1381" i="1"/>
  <c r="N1381" i="1" s="1"/>
  <c r="O1380" i="1"/>
  <c r="P1380" i="1" s="1"/>
  <c r="M1380" i="1"/>
  <c r="N1380" i="1" s="1"/>
  <c r="O1379" i="1"/>
  <c r="P1379" i="1" s="1"/>
  <c r="M1379" i="1"/>
  <c r="N1379" i="1" s="1"/>
  <c r="O1378" i="1"/>
  <c r="P1378" i="1" s="1"/>
  <c r="M1378" i="1"/>
  <c r="N1378" i="1" s="1"/>
  <c r="O1377" i="1"/>
  <c r="P1377" i="1" s="1"/>
  <c r="M1377" i="1"/>
  <c r="N1377" i="1" s="1"/>
  <c r="O1376" i="1"/>
  <c r="P1376" i="1" s="1"/>
  <c r="M1376" i="1"/>
  <c r="N1376" i="1" s="1"/>
  <c r="O1375" i="1"/>
  <c r="P1375" i="1" s="1"/>
  <c r="M1375" i="1"/>
  <c r="N1375" i="1" s="1"/>
  <c r="O1374" i="1"/>
  <c r="P1374" i="1" s="1"/>
  <c r="M1374" i="1"/>
  <c r="N1374" i="1" s="1"/>
  <c r="O1373" i="1"/>
  <c r="P1373" i="1" s="1"/>
  <c r="M1373" i="1"/>
  <c r="N1373" i="1" s="1"/>
  <c r="O1372" i="1"/>
  <c r="P1372" i="1" s="1"/>
  <c r="M1372" i="1"/>
  <c r="N1372" i="1" s="1"/>
  <c r="O1371" i="1"/>
  <c r="P1371" i="1" s="1"/>
  <c r="M1371" i="1"/>
  <c r="N1371" i="1" s="1"/>
  <c r="O1370" i="1"/>
  <c r="P1370" i="1" s="1"/>
  <c r="M1370" i="1"/>
  <c r="N1370" i="1" s="1"/>
  <c r="O1369" i="1"/>
  <c r="P1369" i="1" s="1"/>
  <c r="M1369" i="1"/>
  <c r="N1369" i="1" s="1"/>
  <c r="O1368" i="1"/>
  <c r="P1368" i="1" s="1"/>
  <c r="M1368" i="1"/>
  <c r="N1368" i="1" s="1"/>
  <c r="O1367" i="1"/>
  <c r="P1367" i="1" s="1"/>
  <c r="M1367" i="1"/>
  <c r="N1367" i="1" s="1"/>
  <c r="O1366" i="1"/>
  <c r="P1366" i="1" s="1"/>
  <c r="M1366" i="1"/>
  <c r="N1366" i="1" s="1"/>
  <c r="O1365" i="1"/>
  <c r="P1365" i="1" s="1"/>
  <c r="M1365" i="1"/>
  <c r="N1365" i="1" s="1"/>
  <c r="O1364" i="1"/>
  <c r="P1364" i="1" s="1"/>
  <c r="M1364" i="1"/>
  <c r="N1364" i="1" s="1"/>
  <c r="O1363" i="1"/>
  <c r="P1363" i="1" s="1"/>
  <c r="M1363" i="1"/>
  <c r="N1363" i="1" s="1"/>
  <c r="O1362" i="1"/>
  <c r="P1362" i="1" s="1"/>
  <c r="M1362" i="1"/>
  <c r="N1362" i="1" s="1"/>
  <c r="O1361" i="1"/>
  <c r="P1361" i="1" s="1"/>
  <c r="M1361" i="1"/>
  <c r="N1361" i="1" s="1"/>
  <c r="O1360" i="1"/>
  <c r="P1360" i="1" s="1"/>
  <c r="M1360" i="1"/>
  <c r="N1360" i="1" s="1"/>
  <c r="O1359" i="1"/>
  <c r="P1359" i="1" s="1"/>
  <c r="M1359" i="1"/>
  <c r="N1359" i="1" s="1"/>
  <c r="O1358" i="1"/>
  <c r="P1358" i="1" s="1"/>
  <c r="M1358" i="1"/>
  <c r="N1358" i="1" s="1"/>
  <c r="O1357" i="1"/>
  <c r="P1357" i="1" s="1"/>
  <c r="M1357" i="1"/>
  <c r="N1357" i="1" s="1"/>
  <c r="O1356" i="1"/>
  <c r="P1356" i="1" s="1"/>
  <c r="M1356" i="1"/>
  <c r="N1356" i="1" s="1"/>
  <c r="O1355" i="1"/>
  <c r="P1355" i="1" s="1"/>
  <c r="M1355" i="1"/>
  <c r="N1355" i="1" s="1"/>
  <c r="O1354" i="1"/>
  <c r="P1354" i="1" s="1"/>
  <c r="M1354" i="1"/>
  <c r="N1354" i="1" s="1"/>
  <c r="O1353" i="1"/>
  <c r="P1353" i="1" s="1"/>
  <c r="M1353" i="1"/>
  <c r="N1353" i="1" s="1"/>
  <c r="O1352" i="1"/>
  <c r="P1352" i="1" s="1"/>
  <c r="M1352" i="1"/>
  <c r="N1352" i="1" s="1"/>
  <c r="O1351" i="1"/>
  <c r="P1351" i="1" s="1"/>
  <c r="M1351" i="1"/>
  <c r="N1351" i="1" s="1"/>
  <c r="O1350" i="1"/>
  <c r="P1350" i="1" s="1"/>
  <c r="M1350" i="1"/>
  <c r="N1350" i="1" s="1"/>
  <c r="O1349" i="1"/>
  <c r="P1349" i="1" s="1"/>
  <c r="M1349" i="1"/>
  <c r="N1349" i="1" s="1"/>
  <c r="O1348" i="1"/>
  <c r="P1348" i="1" s="1"/>
  <c r="M1348" i="1"/>
  <c r="N1348" i="1" s="1"/>
  <c r="O1347" i="1"/>
  <c r="P1347" i="1" s="1"/>
  <c r="M1347" i="1"/>
  <c r="N1347" i="1" s="1"/>
  <c r="O1346" i="1"/>
  <c r="P1346" i="1" s="1"/>
  <c r="M1346" i="1"/>
  <c r="N1346" i="1" s="1"/>
  <c r="O1345" i="1"/>
  <c r="P1345" i="1" s="1"/>
  <c r="M1345" i="1"/>
  <c r="N1345" i="1" s="1"/>
  <c r="O1344" i="1"/>
  <c r="P1344" i="1" s="1"/>
  <c r="M1344" i="1"/>
  <c r="N1344" i="1" s="1"/>
  <c r="O1343" i="1"/>
  <c r="P1343" i="1" s="1"/>
  <c r="M1343" i="1"/>
  <c r="N1343" i="1" s="1"/>
  <c r="O1342" i="1"/>
  <c r="P1342" i="1" s="1"/>
  <c r="M1342" i="1"/>
  <c r="N1342" i="1" s="1"/>
  <c r="O1341" i="1"/>
  <c r="P1341" i="1" s="1"/>
  <c r="M1341" i="1"/>
  <c r="N1341" i="1" s="1"/>
  <c r="O1340" i="1"/>
  <c r="P1340" i="1" s="1"/>
  <c r="M1340" i="1"/>
  <c r="N1340" i="1" s="1"/>
  <c r="O1339" i="1"/>
  <c r="P1339" i="1" s="1"/>
  <c r="M1339" i="1"/>
  <c r="N1339" i="1" s="1"/>
  <c r="O1338" i="1"/>
  <c r="P1338" i="1" s="1"/>
  <c r="M1338" i="1"/>
  <c r="N1338" i="1" s="1"/>
  <c r="O1337" i="1"/>
  <c r="P1337" i="1" s="1"/>
  <c r="M1337" i="1"/>
  <c r="N1337" i="1" s="1"/>
  <c r="O1336" i="1"/>
  <c r="P1336" i="1" s="1"/>
  <c r="M1336" i="1"/>
  <c r="N1336" i="1" s="1"/>
  <c r="O1335" i="1"/>
  <c r="P1335" i="1" s="1"/>
  <c r="M1335" i="1"/>
  <c r="N1335" i="1" s="1"/>
  <c r="O1334" i="1"/>
  <c r="P1334" i="1" s="1"/>
  <c r="M1334" i="1"/>
  <c r="N1334" i="1" s="1"/>
  <c r="O1333" i="1"/>
  <c r="P1333" i="1" s="1"/>
  <c r="M1333" i="1"/>
  <c r="N1333" i="1" s="1"/>
  <c r="O1332" i="1"/>
  <c r="P1332" i="1" s="1"/>
  <c r="M1332" i="1"/>
  <c r="N1332" i="1" s="1"/>
  <c r="O1331" i="1"/>
  <c r="P1331" i="1" s="1"/>
  <c r="M1331" i="1"/>
  <c r="N1331" i="1" s="1"/>
  <c r="O1330" i="1"/>
  <c r="P1330" i="1" s="1"/>
  <c r="M1330" i="1"/>
  <c r="N1330" i="1" s="1"/>
  <c r="O1329" i="1"/>
  <c r="P1329" i="1" s="1"/>
  <c r="M1329" i="1"/>
  <c r="N1329" i="1" s="1"/>
  <c r="O1328" i="1"/>
  <c r="P1328" i="1" s="1"/>
  <c r="M1328" i="1"/>
  <c r="N1328" i="1" s="1"/>
  <c r="O1327" i="1"/>
  <c r="P1327" i="1" s="1"/>
  <c r="M1327" i="1"/>
  <c r="N1327" i="1" s="1"/>
  <c r="O1326" i="1"/>
  <c r="P1326" i="1" s="1"/>
  <c r="M1326" i="1"/>
  <c r="N1326" i="1" s="1"/>
  <c r="O1325" i="1"/>
  <c r="P1325" i="1" s="1"/>
  <c r="M1325" i="1"/>
  <c r="N1325" i="1" s="1"/>
  <c r="O1324" i="1"/>
  <c r="P1324" i="1" s="1"/>
  <c r="M1324" i="1"/>
  <c r="N1324" i="1" s="1"/>
  <c r="O1323" i="1"/>
  <c r="P1323" i="1" s="1"/>
  <c r="M1323" i="1"/>
  <c r="N1323" i="1" s="1"/>
  <c r="O1322" i="1"/>
  <c r="P1322" i="1" s="1"/>
  <c r="M1322" i="1"/>
  <c r="N1322" i="1" s="1"/>
  <c r="O1321" i="1"/>
  <c r="P1321" i="1" s="1"/>
  <c r="M1321" i="1"/>
  <c r="N1321" i="1" s="1"/>
  <c r="O1320" i="1"/>
  <c r="P1320" i="1" s="1"/>
  <c r="M1320" i="1"/>
  <c r="N1320" i="1" s="1"/>
  <c r="O1319" i="1"/>
  <c r="P1319" i="1" s="1"/>
  <c r="M1319" i="1"/>
  <c r="N1319" i="1" s="1"/>
  <c r="O1318" i="1"/>
  <c r="P1318" i="1" s="1"/>
  <c r="M1318" i="1"/>
  <c r="N1318" i="1" s="1"/>
  <c r="O1317" i="1"/>
  <c r="P1317" i="1" s="1"/>
  <c r="M1317" i="1"/>
  <c r="N1317" i="1" s="1"/>
  <c r="O1316" i="1"/>
  <c r="P1316" i="1" s="1"/>
  <c r="M1316" i="1"/>
  <c r="N1316" i="1" s="1"/>
  <c r="O1315" i="1"/>
  <c r="P1315" i="1" s="1"/>
  <c r="M1315" i="1"/>
  <c r="N1315" i="1" s="1"/>
  <c r="O1314" i="1"/>
  <c r="P1314" i="1" s="1"/>
  <c r="M1314" i="1"/>
  <c r="N1314" i="1" s="1"/>
  <c r="O1313" i="1"/>
  <c r="P1313" i="1" s="1"/>
  <c r="M1313" i="1"/>
  <c r="N1313" i="1" s="1"/>
  <c r="O1312" i="1"/>
  <c r="P1312" i="1" s="1"/>
  <c r="M1312" i="1"/>
  <c r="N1312" i="1" s="1"/>
  <c r="O1311" i="1"/>
  <c r="P1311" i="1" s="1"/>
  <c r="M1311" i="1"/>
  <c r="N1311" i="1" s="1"/>
  <c r="O1310" i="1"/>
  <c r="P1310" i="1" s="1"/>
  <c r="M1310" i="1"/>
  <c r="N1310" i="1" s="1"/>
  <c r="O1309" i="1"/>
  <c r="P1309" i="1" s="1"/>
  <c r="M1309" i="1"/>
  <c r="N1309" i="1" s="1"/>
  <c r="O1308" i="1"/>
  <c r="P1308" i="1" s="1"/>
  <c r="M1308" i="1"/>
  <c r="N1308" i="1" s="1"/>
  <c r="O1307" i="1"/>
  <c r="P1307" i="1" s="1"/>
  <c r="M1307" i="1"/>
  <c r="N1307" i="1" s="1"/>
  <c r="O1306" i="1"/>
  <c r="P1306" i="1" s="1"/>
  <c r="M1306" i="1"/>
  <c r="N1306" i="1" s="1"/>
  <c r="O1305" i="1"/>
  <c r="P1305" i="1" s="1"/>
  <c r="M1305" i="1"/>
  <c r="N1305" i="1" s="1"/>
  <c r="O1304" i="1"/>
  <c r="P1304" i="1" s="1"/>
  <c r="M1304" i="1"/>
  <c r="N1304" i="1" s="1"/>
  <c r="O1303" i="1"/>
  <c r="P1303" i="1" s="1"/>
  <c r="M1303" i="1"/>
  <c r="N1303" i="1" s="1"/>
  <c r="O1302" i="1"/>
  <c r="P1302" i="1" s="1"/>
  <c r="M1302" i="1"/>
  <c r="N1302" i="1" s="1"/>
  <c r="O1301" i="1"/>
  <c r="P1301" i="1" s="1"/>
  <c r="M1301" i="1"/>
  <c r="N1301" i="1" s="1"/>
  <c r="O1300" i="1"/>
  <c r="P1300" i="1" s="1"/>
  <c r="M1300" i="1"/>
  <c r="N1300" i="1" s="1"/>
  <c r="O1299" i="1"/>
  <c r="P1299" i="1" s="1"/>
  <c r="M1299" i="1"/>
  <c r="N1299" i="1" s="1"/>
  <c r="O1298" i="1"/>
  <c r="P1298" i="1" s="1"/>
  <c r="M1298" i="1"/>
  <c r="N1298" i="1" s="1"/>
  <c r="O1297" i="1"/>
  <c r="P1297" i="1" s="1"/>
  <c r="M1297" i="1"/>
  <c r="N1297" i="1" s="1"/>
  <c r="O1296" i="1"/>
  <c r="P1296" i="1" s="1"/>
  <c r="M1296" i="1"/>
  <c r="N1296" i="1" s="1"/>
  <c r="O1295" i="1"/>
  <c r="P1295" i="1" s="1"/>
  <c r="M1295" i="1"/>
  <c r="N1295" i="1" s="1"/>
  <c r="O1294" i="1"/>
  <c r="P1294" i="1" s="1"/>
  <c r="M1294" i="1"/>
  <c r="N1294" i="1" s="1"/>
  <c r="O1293" i="1"/>
  <c r="P1293" i="1" s="1"/>
  <c r="M1293" i="1"/>
  <c r="N1293" i="1" s="1"/>
  <c r="O1292" i="1"/>
  <c r="P1292" i="1" s="1"/>
  <c r="M1292" i="1"/>
  <c r="N1292" i="1" s="1"/>
  <c r="O1291" i="1"/>
  <c r="P1291" i="1" s="1"/>
  <c r="M1291" i="1"/>
  <c r="N1291" i="1" s="1"/>
  <c r="O1290" i="1"/>
  <c r="P1290" i="1" s="1"/>
  <c r="M1290" i="1"/>
  <c r="N1290" i="1" s="1"/>
  <c r="O1289" i="1"/>
  <c r="P1289" i="1" s="1"/>
  <c r="M1289" i="1"/>
  <c r="N1289" i="1" s="1"/>
  <c r="O1288" i="1"/>
  <c r="P1288" i="1" s="1"/>
  <c r="M1288" i="1"/>
  <c r="N1288" i="1" s="1"/>
  <c r="O1287" i="1"/>
  <c r="P1287" i="1" s="1"/>
  <c r="M1287" i="1"/>
  <c r="N1287" i="1" s="1"/>
  <c r="O1286" i="1"/>
  <c r="P1286" i="1" s="1"/>
  <c r="M1286" i="1"/>
  <c r="N1286" i="1" s="1"/>
  <c r="O1285" i="1"/>
  <c r="P1285" i="1" s="1"/>
  <c r="M1285" i="1"/>
  <c r="N1285" i="1" s="1"/>
  <c r="O1284" i="1"/>
  <c r="P1284" i="1" s="1"/>
  <c r="M1284" i="1"/>
  <c r="N1284" i="1" s="1"/>
  <c r="O1283" i="1"/>
  <c r="P1283" i="1" s="1"/>
  <c r="M1283" i="1"/>
  <c r="N1283" i="1" s="1"/>
  <c r="O1282" i="1"/>
  <c r="P1282" i="1" s="1"/>
  <c r="M1282" i="1"/>
  <c r="N1282" i="1" s="1"/>
  <c r="O1281" i="1"/>
  <c r="P1281" i="1" s="1"/>
  <c r="M1281" i="1"/>
  <c r="N1281" i="1" s="1"/>
  <c r="O1280" i="1"/>
  <c r="P1280" i="1" s="1"/>
  <c r="M1280" i="1"/>
  <c r="N1280" i="1" s="1"/>
  <c r="O1279" i="1"/>
  <c r="P1279" i="1" s="1"/>
  <c r="M1279" i="1"/>
  <c r="N1279" i="1" s="1"/>
  <c r="O1278" i="1"/>
  <c r="P1278" i="1" s="1"/>
  <c r="M1278" i="1"/>
  <c r="N1278" i="1" s="1"/>
  <c r="O1277" i="1"/>
  <c r="P1277" i="1" s="1"/>
  <c r="M1277" i="1"/>
  <c r="N1277" i="1" s="1"/>
  <c r="O1276" i="1"/>
  <c r="P1276" i="1" s="1"/>
  <c r="M1276" i="1"/>
  <c r="N1276" i="1" s="1"/>
  <c r="O1275" i="1"/>
  <c r="P1275" i="1" s="1"/>
  <c r="M1275" i="1"/>
  <c r="N1275" i="1" s="1"/>
  <c r="O1274" i="1"/>
  <c r="P1274" i="1" s="1"/>
  <c r="M1274" i="1"/>
  <c r="N1274" i="1" s="1"/>
  <c r="O1273" i="1"/>
  <c r="P1273" i="1" s="1"/>
  <c r="M1273" i="1"/>
  <c r="N1273" i="1" s="1"/>
  <c r="O1272" i="1"/>
  <c r="P1272" i="1" s="1"/>
  <c r="M1272" i="1"/>
  <c r="N1272" i="1" s="1"/>
  <c r="O1271" i="1"/>
  <c r="P1271" i="1" s="1"/>
  <c r="M1271" i="1"/>
  <c r="N1271" i="1" s="1"/>
  <c r="O1270" i="1"/>
  <c r="P1270" i="1" s="1"/>
  <c r="M1270" i="1"/>
  <c r="N1270" i="1" s="1"/>
  <c r="O1269" i="1"/>
  <c r="P1269" i="1" s="1"/>
  <c r="M1269" i="1"/>
  <c r="N1269" i="1" s="1"/>
  <c r="O1268" i="1"/>
  <c r="P1268" i="1" s="1"/>
  <c r="M1268" i="1"/>
  <c r="N1268" i="1" s="1"/>
  <c r="O1267" i="1"/>
  <c r="P1267" i="1" s="1"/>
  <c r="M1267" i="1"/>
  <c r="N1267" i="1" s="1"/>
  <c r="O1266" i="1"/>
  <c r="P1266" i="1" s="1"/>
  <c r="M1266" i="1"/>
  <c r="N1266" i="1" s="1"/>
  <c r="O1265" i="1"/>
  <c r="P1265" i="1" s="1"/>
  <c r="M1265" i="1"/>
  <c r="N1265" i="1" s="1"/>
  <c r="O1264" i="1"/>
  <c r="P1264" i="1" s="1"/>
  <c r="M1264" i="1"/>
  <c r="N1264" i="1" s="1"/>
  <c r="O1263" i="1"/>
  <c r="P1263" i="1" s="1"/>
  <c r="M1263" i="1"/>
  <c r="N1263" i="1" s="1"/>
  <c r="O1262" i="1"/>
  <c r="P1262" i="1" s="1"/>
  <c r="M1262" i="1"/>
  <c r="N1262" i="1" s="1"/>
  <c r="O1261" i="1"/>
  <c r="P1261" i="1" s="1"/>
  <c r="M1261" i="1"/>
  <c r="N1261" i="1" s="1"/>
  <c r="O1260" i="1"/>
  <c r="P1260" i="1" s="1"/>
  <c r="M1260" i="1"/>
  <c r="N1260" i="1" s="1"/>
  <c r="O1259" i="1"/>
  <c r="P1259" i="1" s="1"/>
  <c r="M1259" i="1"/>
  <c r="N1259" i="1" s="1"/>
  <c r="O1258" i="1"/>
  <c r="P1258" i="1" s="1"/>
  <c r="M1258" i="1"/>
  <c r="N1258" i="1" s="1"/>
  <c r="O1257" i="1"/>
  <c r="P1257" i="1" s="1"/>
  <c r="M1257" i="1"/>
  <c r="N1257" i="1" s="1"/>
  <c r="O1256" i="1"/>
  <c r="P1256" i="1" s="1"/>
  <c r="M1256" i="1"/>
  <c r="N1256" i="1" s="1"/>
  <c r="O1255" i="1"/>
  <c r="P1255" i="1" s="1"/>
  <c r="M1255" i="1"/>
  <c r="N1255" i="1" s="1"/>
  <c r="O1254" i="1"/>
  <c r="P1254" i="1" s="1"/>
  <c r="M1254" i="1"/>
  <c r="N1254" i="1" s="1"/>
  <c r="O1253" i="1"/>
  <c r="P1253" i="1" s="1"/>
  <c r="M1253" i="1"/>
  <c r="N1253" i="1" s="1"/>
  <c r="O1252" i="1"/>
  <c r="P1252" i="1" s="1"/>
  <c r="M1252" i="1"/>
  <c r="N1252" i="1" s="1"/>
  <c r="O1251" i="1"/>
  <c r="P1251" i="1" s="1"/>
  <c r="M1251" i="1"/>
  <c r="N1251" i="1" s="1"/>
  <c r="O1250" i="1"/>
  <c r="P1250" i="1" s="1"/>
  <c r="M1250" i="1"/>
  <c r="N1250" i="1" s="1"/>
  <c r="O1249" i="1"/>
  <c r="P1249" i="1" s="1"/>
  <c r="M1249" i="1"/>
  <c r="N1249" i="1" s="1"/>
  <c r="O1248" i="1"/>
  <c r="P1248" i="1" s="1"/>
  <c r="M1248" i="1"/>
  <c r="N1248" i="1" s="1"/>
  <c r="O1247" i="1"/>
  <c r="P1247" i="1" s="1"/>
  <c r="M1247" i="1"/>
  <c r="N1247" i="1" s="1"/>
  <c r="O1246" i="1"/>
  <c r="P1246" i="1" s="1"/>
  <c r="M1246" i="1"/>
  <c r="N1246" i="1" s="1"/>
  <c r="O1245" i="1"/>
  <c r="P1245" i="1" s="1"/>
  <c r="M1245" i="1"/>
  <c r="N1245" i="1" s="1"/>
  <c r="O1244" i="1"/>
  <c r="P1244" i="1" s="1"/>
  <c r="M1244" i="1"/>
  <c r="N1244" i="1" s="1"/>
  <c r="O1243" i="1"/>
  <c r="P1243" i="1" s="1"/>
  <c r="M1243" i="1"/>
  <c r="N1243" i="1" s="1"/>
  <c r="O1242" i="1"/>
  <c r="P1242" i="1" s="1"/>
  <c r="M1242" i="1"/>
  <c r="N1242" i="1" s="1"/>
  <c r="O1241" i="1"/>
  <c r="P1241" i="1" s="1"/>
  <c r="M1241" i="1"/>
  <c r="N1241" i="1" s="1"/>
  <c r="O1240" i="1"/>
  <c r="P1240" i="1" s="1"/>
  <c r="M1240" i="1"/>
  <c r="N1240" i="1" s="1"/>
  <c r="O1239" i="1"/>
  <c r="P1239" i="1" s="1"/>
  <c r="M1239" i="1"/>
  <c r="N1239" i="1" s="1"/>
  <c r="O1238" i="1"/>
  <c r="P1238" i="1" s="1"/>
  <c r="M1238" i="1"/>
  <c r="N1238" i="1" s="1"/>
  <c r="O1237" i="1"/>
  <c r="P1237" i="1" s="1"/>
  <c r="M1237" i="1"/>
  <c r="N1237" i="1" s="1"/>
  <c r="O1236" i="1"/>
  <c r="P1236" i="1" s="1"/>
  <c r="M1236" i="1"/>
  <c r="N1236" i="1" s="1"/>
  <c r="O1235" i="1"/>
  <c r="P1235" i="1" s="1"/>
  <c r="M1235" i="1"/>
  <c r="N1235" i="1" s="1"/>
  <c r="O1234" i="1"/>
  <c r="P1234" i="1" s="1"/>
  <c r="M1234" i="1"/>
  <c r="N1234" i="1" s="1"/>
  <c r="O1233" i="1"/>
  <c r="P1233" i="1" s="1"/>
  <c r="M1233" i="1"/>
  <c r="N1233" i="1" s="1"/>
  <c r="O1232" i="1"/>
  <c r="P1232" i="1" s="1"/>
  <c r="M1232" i="1"/>
  <c r="N1232" i="1" s="1"/>
  <c r="O1231" i="1"/>
  <c r="P1231" i="1" s="1"/>
  <c r="M1231" i="1"/>
  <c r="N1231" i="1" s="1"/>
  <c r="O1230" i="1"/>
  <c r="P1230" i="1" s="1"/>
  <c r="M1230" i="1"/>
  <c r="N1230" i="1" s="1"/>
  <c r="O1229" i="1"/>
  <c r="P1229" i="1" s="1"/>
  <c r="M1229" i="1"/>
  <c r="N1229" i="1" s="1"/>
  <c r="O1228" i="1"/>
  <c r="P1228" i="1" s="1"/>
  <c r="M1228" i="1"/>
  <c r="N1228" i="1" s="1"/>
  <c r="O1227" i="1"/>
  <c r="P1227" i="1" s="1"/>
  <c r="M1227" i="1"/>
  <c r="N1227" i="1" s="1"/>
  <c r="O1226" i="1"/>
  <c r="P1226" i="1" s="1"/>
  <c r="M1226" i="1"/>
  <c r="N1226" i="1" s="1"/>
  <c r="O1225" i="1"/>
  <c r="P1225" i="1" s="1"/>
  <c r="M1225" i="1"/>
  <c r="N1225" i="1" s="1"/>
  <c r="O1224" i="1"/>
  <c r="P1224" i="1" s="1"/>
  <c r="M1224" i="1"/>
  <c r="N1224" i="1" s="1"/>
  <c r="O1223" i="1"/>
  <c r="P1223" i="1" s="1"/>
  <c r="M1223" i="1"/>
  <c r="N1223" i="1" s="1"/>
  <c r="O1222" i="1"/>
  <c r="P1222" i="1" s="1"/>
  <c r="M1222" i="1"/>
  <c r="N1222" i="1" s="1"/>
  <c r="O1221" i="1"/>
  <c r="P1221" i="1" s="1"/>
  <c r="M1221" i="1"/>
  <c r="N1221" i="1" s="1"/>
  <c r="O1220" i="1"/>
  <c r="P1220" i="1" s="1"/>
  <c r="M1220" i="1"/>
  <c r="N1220" i="1" s="1"/>
  <c r="O1219" i="1"/>
  <c r="P1219" i="1" s="1"/>
  <c r="M1219" i="1"/>
  <c r="N1219" i="1" s="1"/>
  <c r="O1218" i="1"/>
  <c r="P1218" i="1" s="1"/>
  <c r="M1218" i="1"/>
  <c r="N1218" i="1" s="1"/>
  <c r="O1217" i="1"/>
  <c r="P1217" i="1" s="1"/>
  <c r="M1217" i="1"/>
  <c r="N1217" i="1" s="1"/>
  <c r="O1216" i="1"/>
  <c r="P1216" i="1" s="1"/>
  <c r="M1216" i="1"/>
  <c r="N1216" i="1" s="1"/>
  <c r="O1215" i="1"/>
  <c r="P1215" i="1" s="1"/>
  <c r="M1215" i="1"/>
  <c r="N1215" i="1" s="1"/>
  <c r="O1214" i="1"/>
  <c r="P1214" i="1" s="1"/>
  <c r="M1214" i="1"/>
  <c r="N1214" i="1" s="1"/>
  <c r="O1213" i="1"/>
  <c r="P1213" i="1" s="1"/>
  <c r="M1213" i="1"/>
  <c r="N1213" i="1" s="1"/>
  <c r="O1212" i="1"/>
  <c r="P1212" i="1" s="1"/>
  <c r="M1212" i="1"/>
  <c r="N1212" i="1" s="1"/>
  <c r="O1211" i="1"/>
  <c r="P1211" i="1" s="1"/>
  <c r="M1211" i="1"/>
  <c r="N1211" i="1" s="1"/>
  <c r="O1210" i="1"/>
  <c r="P1210" i="1" s="1"/>
  <c r="M1210" i="1"/>
  <c r="N1210" i="1" s="1"/>
  <c r="O1209" i="1"/>
  <c r="P1209" i="1" s="1"/>
  <c r="M1209" i="1"/>
  <c r="N1209" i="1" s="1"/>
  <c r="O1208" i="1"/>
  <c r="P1208" i="1" s="1"/>
  <c r="M1208" i="1"/>
  <c r="N1208" i="1" s="1"/>
  <c r="O1207" i="1"/>
  <c r="P1207" i="1" s="1"/>
  <c r="M1207" i="1"/>
  <c r="N1207" i="1" s="1"/>
  <c r="O1206" i="1"/>
  <c r="P1206" i="1" s="1"/>
  <c r="M1206" i="1"/>
  <c r="N1206" i="1" s="1"/>
  <c r="O1205" i="1"/>
  <c r="P1205" i="1" s="1"/>
  <c r="M1205" i="1"/>
  <c r="N1205" i="1" s="1"/>
  <c r="O1204" i="1"/>
  <c r="P1204" i="1" s="1"/>
  <c r="M1204" i="1"/>
  <c r="N1204" i="1" s="1"/>
  <c r="O1203" i="1"/>
  <c r="P1203" i="1" s="1"/>
  <c r="M1203" i="1"/>
  <c r="N1203" i="1" s="1"/>
  <c r="O1202" i="1"/>
  <c r="P1202" i="1" s="1"/>
  <c r="M1202" i="1"/>
  <c r="N1202" i="1" s="1"/>
  <c r="O1201" i="1"/>
  <c r="P1201" i="1" s="1"/>
  <c r="M1201" i="1"/>
  <c r="N1201" i="1" s="1"/>
  <c r="O1200" i="1"/>
  <c r="P1200" i="1" s="1"/>
  <c r="M1200" i="1"/>
  <c r="N1200" i="1" s="1"/>
  <c r="O1199" i="1"/>
  <c r="P1199" i="1" s="1"/>
  <c r="M1199" i="1"/>
  <c r="N1199" i="1" s="1"/>
  <c r="O1198" i="1"/>
  <c r="P1198" i="1" s="1"/>
  <c r="M1198" i="1"/>
  <c r="N1198" i="1" s="1"/>
  <c r="O1197" i="1"/>
  <c r="P1197" i="1" s="1"/>
  <c r="M1197" i="1"/>
  <c r="N1197" i="1" s="1"/>
  <c r="O1196" i="1"/>
  <c r="P1196" i="1" s="1"/>
  <c r="M1196" i="1"/>
  <c r="N1196" i="1" s="1"/>
  <c r="O1195" i="1"/>
  <c r="P1195" i="1" s="1"/>
  <c r="M1195" i="1"/>
  <c r="N1195" i="1" s="1"/>
  <c r="O1194" i="1"/>
  <c r="P1194" i="1" s="1"/>
  <c r="M1194" i="1"/>
  <c r="N1194" i="1" s="1"/>
  <c r="O1193" i="1"/>
  <c r="P1193" i="1" s="1"/>
  <c r="M1193" i="1"/>
  <c r="N1193" i="1" s="1"/>
  <c r="O1192" i="1"/>
  <c r="P1192" i="1" s="1"/>
  <c r="M1192" i="1"/>
  <c r="N1192" i="1" s="1"/>
  <c r="O1191" i="1"/>
  <c r="P1191" i="1" s="1"/>
  <c r="M1191" i="1"/>
  <c r="N1191" i="1" s="1"/>
  <c r="O1190" i="1"/>
  <c r="P1190" i="1" s="1"/>
  <c r="M1190" i="1"/>
  <c r="N1190" i="1" s="1"/>
  <c r="O1189" i="1"/>
  <c r="P1189" i="1" s="1"/>
  <c r="M1189" i="1"/>
  <c r="N1189" i="1" s="1"/>
  <c r="O1188" i="1"/>
  <c r="P1188" i="1" s="1"/>
  <c r="M1188" i="1"/>
  <c r="N1188" i="1" s="1"/>
  <c r="O1187" i="1"/>
  <c r="P1187" i="1" s="1"/>
  <c r="M1187" i="1"/>
  <c r="N1187" i="1" s="1"/>
  <c r="O1186" i="1"/>
  <c r="P1186" i="1" s="1"/>
  <c r="M1186" i="1"/>
  <c r="N1186" i="1" s="1"/>
  <c r="O1185" i="1"/>
  <c r="P1185" i="1" s="1"/>
  <c r="M1185" i="1"/>
  <c r="N1185" i="1" s="1"/>
  <c r="O1184" i="1"/>
  <c r="P1184" i="1" s="1"/>
  <c r="M1184" i="1"/>
  <c r="N1184" i="1" s="1"/>
  <c r="O1183" i="1"/>
  <c r="P1183" i="1" s="1"/>
  <c r="M1183" i="1"/>
  <c r="N1183" i="1" s="1"/>
  <c r="O1182" i="1"/>
  <c r="P1182" i="1" s="1"/>
  <c r="M1182" i="1"/>
  <c r="N1182" i="1" s="1"/>
  <c r="O1181" i="1"/>
  <c r="P1181" i="1" s="1"/>
  <c r="M1181" i="1"/>
  <c r="N1181" i="1" s="1"/>
  <c r="O1180" i="1"/>
  <c r="P1180" i="1" s="1"/>
  <c r="M1180" i="1"/>
  <c r="N1180" i="1" s="1"/>
  <c r="O1179" i="1"/>
  <c r="P1179" i="1" s="1"/>
  <c r="M1179" i="1"/>
  <c r="N1179" i="1" s="1"/>
  <c r="O1178" i="1"/>
  <c r="P1178" i="1" s="1"/>
  <c r="M1178" i="1"/>
  <c r="N1178" i="1" s="1"/>
  <c r="O1177" i="1"/>
  <c r="P1177" i="1" s="1"/>
  <c r="M1177" i="1"/>
  <c r="N1177" i="1" s="1"/>
  <c r="O1176" i="1"/>
  <c r="P1176" i="1" s="1"/>
  <c r="M1176" i="1"/>
  <c r="N1176" i="1" s="1"/>
  <c r="O1175" i="1"/>
  <c r="P1175" i="1" s="1"/>
  <c r="M1175" i="1"/>
  <c r="N1175" i="1" s="1"/>
  <c r="O1174" i="1"/>
  <c r="P1174" i="1" s="1"/>
  <c r="M1174" i="1"/>
  <c r="N1174" i="1" s="1"/>
  <c r="O1173" i="1"/>
  <c r="P1173" i="1" s="1"/>
  <c r="M1173" i="1"/>
  <c r="N1173" i="1" s="1"/>
  <c r="O1172" i="1"/>
  <c r="P1172" i="1" s="1"/>
  <c r="M1172" i="1"/>
  <c r="N1172" i="1" s="1"/>
  <c r="O1171" i="1"/>
  <c r="P1171" i="1" s="1"/>
  <c r="M1171" i="1"/>
  <c r="N1171" i="1" s="1"/>
  <c r="O1170" i="1"/>
  <c r="P1170" i="1" s="1"/>
  <c r="M1170" i="1"/>
  <c r="N1170" i="1" s="1"/>
  <c r="O1169" i="1"/>
  <c r="P1169" i="1" s="1"/>
  <c r="M1169" i="1"/>
  <c r="N1169" i="1" s="1"/>
  <c r="O1168" i="1"/>
  <c r="P1168" i="1" s="1"/>
  <c r="M1168" i="1"/>
  <c r="N1168" i="1" s="1"/>
  <c r="O1167" i="1"/>
  <c r="P1167" i="1" s="1"/>
  <c r="M1167" i="1"/>
  <c r="N1167" i="1" s="1"/>
  <c r="O1166" i="1"/>
  <c r="P1166" i="1" s="1"/>
  <c r="M1166" i="1"/>
  <c r="N1166" i="1" s="1"/>
  <c r="O1165" i="1"/>
  <c r="P1165" i="1" s="1"/>
  <c r="M1165" i="1"/>
  <c r="N1165" i="1" s="1"/>
  <c r="O1164" i="1"/>
  <c r="P1164" i="1" s="1"/>
  <c r="M1164" i="1"/>
  <c r="N1164" i="1" s="1"/>
  <c r="O1163" i="1"/>
  <c r="P1163" i="1" s="1"/>
  <c r="M1163" i="1"/>
  <c r="N1163" i="1" s="1"/>
  <c r="O1162" i="1"/>
  <c r="P1162" i="1" s="1"/>
  <c r="M1162" i="1"/>
  <c r="N1162" i="1" s="1"/>
  <c r="O1161" i="1"/>
  <c r="P1161" i="1" s="1"/>
  <c r="M1161" i="1"/>
  <c r="N1161" i="1" s="1"/>
  <c r="O1160" i="1"/>
  <c r="P1160" i="1" s="1"/>
  <c r="M1160" i="1"/>
  <c r="N1160" i="1" s="1"/>
  <c r="O1159" i="1"/>
  <c r="P1159" i="1" s="1"/>
  <c r="M1159" i="1"/>
  <c r="N1159" i="1" s="1"/>
  <c r="O1158" i="1"/>
  <c r="P1158" i="1" s="1"/>
  <c r="M1158" i="1"/>
  <c r="N1158" i="1" s="1"/>
  <c r="O1157" i="1"/>
  <c r="P1157" i="1" s="1"/>
  <c r="M1157" i="1"/>
  <c r="N1157" i="1" s="1"/>
  <c r="O1156" i="1"/>
  <c r="P1156" i="1" s="1"/>
  <c r="M1156" i="1"/>
  <c r="N1156" i="1" s="1"/>
  <c r="O1155" i="1"/>
  <c r="P1155" i="1" s="1"/>
  <c r="M1155" i="1"/>
  <c r="N1155" i="1" s="1"/>
  <c r="O1154" i="1"/>
  <c r="P1154" i="1" s="1"/>
  <c r="M1154" i="1"/>
  <c r="N1154" i="1" s="1"/>
  <c r="O1153" i="1"/>
  <c r="P1153" i="1" s="1"/>
  <c r="M1153" i="1"/>
  <c r="N1153" i="1" s="1"/>
  <c r="O1152" i="1"/>
  <c r="P1152" i="1" s="1"/>
  <c r="M1152" i="1"/>
  <c r="N1152" i="1" s="1"/>
  <c r="O1151" i="1"/>
  <c r="P1151" i="1" s="1"/>
  <c r="M1151" i="1"/>
  <c r="N1151" i="1" s="1"/>
  <c r="O1150" i="1"/>
  <c r="P1150" i="1" s="1"/>
  <c r="M1150" i="1"/>
  <c r="N1150" i="1" s="1"/>
  <c r="O1149" i="1"/>
  <c r="P1149" i="1" s="1"/>
  <c r="M1149" i="1"/>
  <c r="N1149" i="1" s="1"/>
  <c r="O1148" i="1"/>
  <c r="P1148" i="1" s="1"/>
  <c r="M1148" i="1"/>
  <c r="N1148" i="1" s="1"/>
  <c r="O1147" i="1"/>
  <c r="P1147" i="1" s="1"/>
  <c r="M1147" i="1"/>
  <c r="N1147" i="1" s="1"/>
  <c r="O1146" i="1"/>
  <c r="P1146" i="1" s="1"/>
  <c r="M1146" i="1"/>
  <c r="N1146" i="1" s="1"/>
  <c r="O1145" i="1"/>
  <c r="P1145" i="1" s="1"/>
  <c r="M1145" i="1"/>
  <c r="N1145" i="1" s="1"/>
  <c r="O1144" i="1"/>
  <c r="P1144" i="1" s="1"/>
  <c r="M1144" i="1"/>
  <c r="N1144" i="1" s="1"/>
  <c r="O1143" i="1"/>
  <c r="P1143" i="1" s="1"/>
  <c r="M1143" i="1"/>
  <c r="N1143" i="1" s="1"/>
  <c r="O1142" i="1"/>
  <c r="P1142" i="1" s="1"/>
  <c r="M1142" i="1"/>
  <c r="N1142" i="1" s="1"/>
  <c r="O1141" i="1"/>
  <c r="P1141" i="1" s="1"/>
  <c r="M1141" i="1"/>
  <c r="N1141" i="1" s="1"/>
  <c r="O1140" i="1"/>
  <c r="P1140" i="1" s="1"/>
  <c r="M1140" i="1"/>
  <c r="N1140" i="1" s="1"/>
  <c r="O1139" i="1"/>
  <c r="P1139" i="1" s="1"/>
  <c r="M1139" i="1"/>
  <c r="N1139" i="1" s="1"/>
  <c r="O1138" i="1"/>
  <c r="P1138" i="1" s="1"/>
  <c r="M1138" i="1"/>
  <c r="N1138" i="1" s="1"/>
  <c r="O1137" i="1"/>
  <c r="P1137" i="1" s="1"/>
  <c r="M1137" i="1"/>
  <c r="N1137" i="1" s="1"/>
  <c r="O1136" i="1"/>
  <c r="P1136" i="1" s="1"/>
  <c r="M1136" i="1"/>
  <c r="N1136" i="1" s="1"/>
  <c r="O1135" i="1"/>
  <c r="P1135" i="1" s="1"/>
  <c r="M1135" i="1"/>
  <c r="N1135" i="1" s="1"/>
  <c r="O1134" i="1"/>
  <c r="P1134" i="1" s="1"/>
  <c r="M1134" i="1"/>
  <c r="N1134" i="1" s="1"/>
  <c r="O1133" i="1"/>
  <c r="P1133" i="1" s="1"/>
  <c r="M1133" i="1"/>
  <c r="N1133" i="1" s="1"/>
  <c r="O1132" i="1"/>
  <c r="P1132" i="1" s="1"/>
  <c r="M1132" i="1"/>
  <c r="N1132" i="1" s="1"/>
  <c r="O1131" i="1"/>
  <c r="P1131" i="1" s="1"/>
  <c r="M1131" i="1"/>
  <c r="N1131" i="1" s="1"/>
  <c r="O1130" i="1"/>
  <c r="P1130" i="1" s="1"/>
  <c r="M1130" i="1"/>
  <c r="N1130" i="1" s="1"/>
  <c r="O1129" i="1"/>
  <c r="P1129" i="1" s="1"/>
  <c r="M1129" i="1"/>
  <c r="N1129" i="1" s="1"/>
  <c r="O1128" i="1"/>
  <c r="P1128" i="1" s="1"/>
  <c r="M1128" i="1"/>
  <c r="N1128" i="1" s="1"/>
  <c r="O1127" i="1"/>
  <c r="P1127" i="1" s="1"/>
  <c r="M1127" i="1"/>
  <c r="N1127" i="1" s="1"/>
  <c r="O1126" i="1"/>
  <c r="P1126" i="1" s="1"/>
  <c r="M1126" i="1"/>
  <c r="N1126" i="1" s="1"/>
  <c r="O1125" i="1"/>
  <c r="P1125" i="1" s="1"/>
  <c r="M1125" i="1"/>
  <c r="N1125" i="1" s="1"/>
  <c r="O1124" i="1"/>
  <c r="P1124" i="1" s="1"/>
  <c r="M1124" i="1"/>
  <c r="N1124" i="1" s="1"/>
  <c r="O1123" i="1"/>
  <c r="P1123" i="1" s="1"/>
  <c r="M1123" i="1"/>
  <c r="N1123" i="1" s="1"/>
  <c r="O1122" i="1"/>
  <c r="P1122" i="1" s="1"/>
  <c r="M1122" i="1"/>
  <c r="N1122" i="1" s="1"/>
  <c r="O1121" i="1"/>
  <c r="P1121" i="1" s="1"/>
  <c r="M1121" i="1"/>
  <c r="N1121" i="1" s="1"/>
  <c r="O1120" i="1"/>
  <c r="P1120" i="1" s="1"/>
  <c r="M1120" i="1"/>
  <c r="N1120" i="1" s="1"/>
  <c r="O1119" i="1"/>
  <c r="P1119" i="1" s="1"/>
  <c r="M1119" i="1"/>
  <c r="N1119" i="1" s="1"/>
  <c r="O1118" i="1"/>
  <c r="P1118" i="1" s="1"/>
  <c r="M1118" i="1"/>
  <c r="N1118" i="1" s="1"/>
  <c r="O1117" i="1"/>
  <c r="P1117" i="1" s="1"/>
  <c r="M1117" i="1"/>
  <c r="N1117" i="1" s="1"/>
  <c r="O1116" i="1"/>
  <c r="P1116" i="1" s="1"/>
  <c r="M1116" i="1"/>
  <c r="N1116" i="1" s="1"/>
  <c r="O1115" i="1"/>
  <c r="P1115" i="1" s="1"/>
  <c r="M1115" i="1"/>
  <c r="N1115" i="1" s="1"/>
  <c r="O1114" i="1"/>
  <c r="P1114" i="1" s="1"/>
  <c r="M1114" i="1"/>
  <c r="N1114" i="1" s="1"/>
  <c r="O1113" i="1"/>
  <c r="P1113" i="1" s="1"/>
  <c r="M1113" i="1"/>
  <c r="N1113" i="1" s="1"/>
  <c r="O1112" i="1"/>
  <c r="P1112" i="1" s="1"/>
  <c r="M1112" i="1"/>
  <c r="N1112" i="1" s="1"/>
  <c r="O1111" i="1"/>
  <c r="P1111" i="1" s="1"/>
  <c r="M1111" i="1"/>
  <c r="N1111" i="1" s="1"/>
  <c r="O1110" i="1"/>
  <c r="P1110" i="1" s="1"/>
  <c r="M1110" i="1"/>
  <c r="N1110" i="1" s="1"/>
  <c r="O1109" i="1"/>
  <c r="P1109" i="1" s="1"/>
  <c r="M1109" i="1"/>
  <c r="N1109" i="1" s="1"/>
  <c r="O1108" i="1"/>
  <c r="P1108" i="1" s="1"/>
  <c r="M1108" i="1"/>
  <c r="N1108" i="1" s="1"/>
  <c r="O1107" i="1"/>
  <c r="P1107" i="1" s="1"/>
  <c r="M1107" i="1"/>
  <c r="N1107" i="1" s="1"/>
  <c r="O1106" i="1"/>
  <c r="P1106" i="1" s="1"/>
  <c r="M1106" i="1"/>
  <c r="N1106" i="1" s="1"/>
  <c r="O1105" i="1"/>
  <c r="P1105" i="1" s="1"/>
  <c r="M1105" i="1"/>
  <c r="N1105" i="1" s="1"/>
  <c r="O1104" i="1"/>
  <c r="P1104" i="1" s="1"/>
  <c r="M1104" i="1"/>
  <c r="N1104" i="1" s="1"/>
  <c r="O1103" i="1"/>
  <c r="P1103" i="1" s="1"/>
  <c r="M1103" i="1"/>
  <c r="N1103" i="1" s="1"/>
  <c r="O1102" i="1"/>
  <c r="P1102" i="1" s="1"/>
  <c r="M1102" i="1"/>
  <c r="N1102" i="1" s="1"/>
  <c r="O1101" i="1"/>
  <c r="P1101" i="1" s="1"/>
  <c r="M1101" i="1"/>
  <c r="N1101" i="1" s="1"/>
  <c r="O1100" i="1"/>
  <c r="P1100" i="1" s="1"/>
  <c r="M1100" i="1"/>
  <c r="N1100" i="1" s="1"/>
  <c r="O1099" i="1"/>
  <c r="P1099" i="1" s="1"/>
  <c r="M1099" i="1"/>
  <c r="N1099" i="1" s="1"/>
  <c r="O1098" i="1"/>
  <c r="P1098" i="1" s="1"/>
  <c r="M1098" i="1"/>
  <c r="N1098" i="1" s="1"/>
  <c r="O1097" i="1"/>
  <c r="P1097" i="1" s="1"/>
  <c r="M1097" i="1"/>
  <c r="N1097" i="1" s="1"/>
  <c r="O1096" i="1"/>
  <c r="P1096" i="1" s="1"/>
  <c r="M1096" i="1"/>
  <c r="N1096" i="1" s="1"/>
  <c r="O1095" i="1"/>
  <c r="P1095" i="1" s="1"/>
  <c r="M1095" i="1"/>
  <c r="N1095" i="1" s="1"/>
  <c r="O1094" i="1"/>
  <c r="P1094" i="1" s="1"/>
  <c r="M1094" i="1"/>
  <c r="N1094" i="1" s="1"/>
  <c r="O1093" i="1"/>
  <c r="P1093" i="1" s="1"/>
  <c r="M1093" i="1"/>
  <c r="N1093" i="1" s="1"/>
  <c r="O1092" i="1"/>
  <c r="P1092" i="1" s="1"/>
  <c r="M1092" i="1"/>
  <c r="N1092" i="1" s="1"/>
  <c r="O1091" i="1"/>
  <c r="P1091" i="1" s="1"/>
  <c r="M1091" i="1"/>
  <c r="N1091" i="1" s="1"/>
  <c r="O1090" i="1"/>
  <c r="P1090" i="1" s="1"/>
  <c r="M1090" i="1"/>
  <c r="N1090" i="1" s="1"/>
  <c r="O1089" i="1"/>
  <c r="P1089" i="1" s="1"/>
  <c r="M1089" i="1"/>
  <c r="N1089" i="1" s="1"/>
  <c r="O1088" i="1"/>
  <c r="P1088" i="1" s="1"/>
  <c r="M1088" i="1"/>
  <c r="N1088" i="1" s="1"/>
  <c r="O1087" i="1"/>
  <c r="P1087" i="1" s="1"/>
  <c r="M1087" i="1"/>
  <c r="N1087" i="1" s="1"/>
  <c r="O1086" i="1"/>
  <c r="P1086" i="1" s="1"/>
  <c r="M1086" i="1"/>
  <c r="N1086" i="1" s="1"/>
  <c r="O1085" i="1"/>
  <c r="P1085" i="1" s="1"/>
  <c r="M1085" i="1"/>
  <c r="N1085" i="1" s="1"/>
  <c r="O1084" i="1"/>
  <c r="P1084" i="1" s="1"/>
  <c r="M1084" i="1"/>
  <c r="N1084" i="1" s="1"/>
  <c r="O1083" i="1"/>
  <c r="P1083" i="1" s="1"/>
  <c r="M1083" i="1"/>
  <c r="N1083" i="1" s="1"/>
  <c r="O1082" i="1"/>
  <c r="P1082" i="1" s="1"/>
  <c r="M1082" i="1"/>
  <c r="N1082" i="1" s="1"/>
  <c r="O1081" i="1"/>
  <c r="P1081" i="1" s="1"/>
  <c r="M1081" i="1"/>
  <c r="N1081" i="1" s="1"/>
  <c r="O1080" i="1"/>
  <c r="P1080" i="1" s="1"/>
  <c r="M1080" i="1"/>
  <c r="N1080" i="1" s="1"/>
  <c r="O1079" i="1"/>
  <c r="P1079" i="1" s="1"/>
  <c r="M1079" i="1"/>
  <c r="N1079" i="1" s="1"/>
  <c r="O1078" i="1"/>
  <c r="P1078" i="1" s="1"/>
  <c r="M1078" i="1"/>
  <c r="N1078" i="1" s="1"/>
  <c r="O1077" i="1"/>
  <c r="P1077" i="1" s="1"/>
  <c r="M1077" i="1"/>
  <c r="N1077" i="1" s="1"/>
  <c r="O1076" i="1"/>
  <c r="P1076" i="1" s="1"/>
  <c r="M1076" i="1"/>
  <c r="N1076" i="1" s="1"/>
  <c r="O1075" i="1"/>
  <c r="P1075" i="1" s="1"/>
  <c r="M1075" i="1"/>
  <c r="N1075" i="1" s="1"/>
  <c r="O1074" i="1"/>
  <c r="P1074" i="1" s="1"/>
  <c r="M1074" i="1"/>
  <c r="N1074" i="1" s="1"/>
  <c r="O1073" i="1"/>
  <c r="P1073" i="1" s="1"/>
  <c r="M1073" i="1"/>
  <c r="N1073" i="1" s="1"/>
  <c r="O1072" i="1"/>
  <c r="P1072" i="1" s="1"/>
  <c r="M1072" i="1"/>
  <c r="N1072" i="1" s="1"/>
  <c r="O1071" i="1"/>
  <c r="P1071" i="1" s="1"/>
  <c r="M1071" i="1"/>
  <c r="N1071" i="1" s="1"/>
  <c r="O1070" i="1"/>
  <c r="P1070" i="1" s="1"/>
  <c r="M1070" i="1"/>
  <c r="N1070" i="1" s="1"/>
  <c r="O1069" i="1"/>
  <c r="P1069" i="1" s="1"/>
  <c r="M1069" i="1"/>
  <c r="N1069" i="1" s="1"/>
  <c r="O1068" i="1"/>
  <c r="P1068" i="1" s="1"/>
  <c r="M1068" i="1"/>
  <c r="N1068" i="1" s="1"/>
  <c r="O1067" i="1"/>
  <c r="P1067" i="1" s="1"/>
  <c r="M1067" i="1"/>
  <c r="N1067" i="1" s="1"/>
  <c r="O1066" i="1"/>
  <c r="P1066" i="1" s="1"/>
  <c r="M1066" i="1"/>
  <c r="N1066" i="1" s="1"/>
  <c r="O1065" i="1"/>
  <c r="P1065" i="1" s="1"/>
  <c r="M1065" i="1"/>
  <c r="N1065" i="1" s="1"/>
  <c r="O1064" i="1"/>
  <c r="P1064" i="1" s="1"/>
  <c r="M1064" i="1"/>
  <c r="N1064" i="1" s="1"/>
  <c r="O1063" i="1"/>
  <c r="P1063" i="1" s="1"/>
  <c r="M1063" i="1"/>
  <c r="N1063" i="1" s="1"/>
  <c r="O1062" i="1"/>
  <c r="P1062" i="1" s="1"/>
  <c r="M1062" i="1"/>
  <c r="N1062" i="1" s="1"/>
  <c r="O1061" i="1"/>
  <c r="P1061" i="1" s="1"/>
  <c r="M1061" i="1"/>
  <c r="N1061" i="1" s="1"/>
  <c r="O1060" i="1"/>
  <c r="P1060" i="1" s="1"/>
  <c r="M1060" i="1"/>
  <c r="N1060" i="1" s="1"/>
  <c r="O1059" i="1"/>
  <c r="P1059" i="1" s="1"/>
  <c r="M1059" i="1"/>
  <c r="N1059" i="1" s="1"/>
  <c r="O1058" i="1"/>
  <c r="P1058" i="1" s="1"/>
  <c r="M1058" i="1"/>
  <c r="N1058" i="1" s="1"/>
  <c r="O1057" i="1"/>
  <c r="P1057" i="1" s="1"/>
  <c r="M1057" i="1"/>
  <c r="N1057" i="1" s="1"/>
  <c r="O1056" i="1"/>
  <c r="P1056" i="1" s="1"/>
  <c r="M1056" i="1"/>
  <c r="N1056" i="1" s="1"/>
  <c r="O1055" i="1"/>
  <c r="P1055" i="1" s="1"/>
  <c r="M1055" i="1"/>
  <c r="N1055" i="1" s="1"/>
  <c r="O1054" i="1"/>
  <c r="P1054" i="1" s="1"/>
  <c r="M1054" i="1"/>
  <c r="N1054" i="1" s="1"/>
  <c r="O1053" i="1"/>
  <c r="P1053" i="1" s="1"/>
  <c r="M1053" i="1"/>
  <c r="N1053" i="1" s="1"/>
  <c r="O1052" i="1"/>
  <c r="P1052" i="1" s="1"/>
  <c r="M1052" i="1"/>
  <c r="N1052" i="1" s="1"/>
  <c r="O1051" i="1"/>
  <c r="P1051" i="1" s="1"/>
  <c r="M1051" i="1"/>
  <c r="N1051" i="1" s="1"/>
  <c r="O1050" i="1"/>
  <c r="P1050" i="1" s="1"/>
  <c r="M1050" i="1"/>
  <c r="N1050" i="1" s="1"/>
  <c r="O1049" i="1"/>
  <c r="P1049" i="1" s="1"/>
  <c r="M1049" i="1"/>
  <c r="N1049" i="1" s="1"/>
  <c r="O1048" i="1"/>
  <c r="P1048" i="1" s="1"/>
  <c r="M1048" i="1"/>
  <c r="N1048" i="1" s="1"/>
  <c r="O1047" i="1"/>
  <c r="P1047" i="1" s="1"/>
  <c r="M1047" i="1"/>
  <c r="N1047" i="1" s="1"/>
  <c r="O1046" i="1"/>
  <c r="P1046" i="1" s="1"/>
  <c r="M1046" i="1"/>
  <c r="N1046" i="1" s="1"/>
  <c r="O1045" i="1"/>
  <c r="P1045" i="1" s="1"/>
  <c r="M1045" i="1"/>
  <c r="N1045" i="1" s="1"/>
  <c r="O1044" i="1"/>
  <c r="P1044" i="1" s="1"/>
  <c r="M1044" i="1"/>
  <c r="N1044" i="1" s="1"/>
  <c r="O1043" i="1"/>
  <c r="P1043" i="1" s="1"/>
  <c r="M1043" i="1"/>
  <c r="N1043" i="1" s="1"/>
  <c r="O1042" i="1"/>
  <c r="P1042" i="1" s="1"/>
  <c r="M1042" i="1"/>
  <c r="N1042" i="1" s="1"/>
  <c r="O1041" i="1"/>
  <c r="P1041" i="1" s="1"/>
  <c r="M1041" i="1"/>
  <c r="N1041" i="1" s="1"/>
  <c r="O1040" i="1"/>
  <c r="P1040" i="1" s="1"/>
  <c r="M1040" i="1"/>
  <c r="N1040" i="1" s="1"/>
  <c r="O1039" i="1"/>
  <c r="P1039" i="1" s="1"/>
  <c r="M1039" i="1"/>
  <c r="N1039" i="1" s="1"/>
  <c r="O1038" i="1"/>
  <c r="P1038" i="1" s="1"/>
  <c r="M1038" i="1"/>
  <c r="N1038" i="1" s="1"/>
  <c r="O1037" i="1"/>
  <c r="P1037" i="1" s="1"/>
  <c r="M1037" i="1"/>
  <c r="N1037" i="1" s="1"/>
  <c r="O1036" i="1"/>
  <c r="P1036" i="1" s="1"/>
  <c r="M1036" i="1"/>
  <c r="N1036" i="1" s="1"/>
  <c r="O1035" i="1"/>
  <c r="P1035" i="1" s="1"/>
  <c r="M1035" i="1"/>
  <c r="N1035" i="1" s="1"/>
  <c r="O1034" i="1"/>
  <c r="P1034" i="1" s="1"/>
  <c r="M1034" i="1"/>
  <c r="N1034" i="1" s="1"/>
  <c r="O1033" i="1"/>
  <c r="P1033" i="1" s="1"/>
  <c r="M1033" i="1"/>
  <c r="N1033" i="1" s="1"/>
  <c r="O1032" i="1"/>
  <c r="P1032" i="1" s="1"/>
  <c r="M1032" i="1"/>
  <c r="N1032" i="1" s="1"/>
  <c r="O1031" i="1"/>
  <c r="P1031" i="1" s="1"/>
  <c r="M1031" i="1"/>
  <c r="N1031" i="1" s="1"/>
  <c r="O1030" i="1"/>
  <c r="P1030" i="1" s="1"/>
  <c r="M1030" i="1"/>
  <c r="N1030" i="1" s="1"/>
  <c r="O1029" i="1"/>
  <c r="P1029" i="1" s="1"/>
  <c r="M1029" i="1"/>
  <c r="N1029" i="1" s="1"/>
  <c r="O1028" i="1"/>
  <c r="P1028" i="1" s="1"/>
  <c r="M1028" i="1"/>
  <c r="N1028" i="1" s="1"/>
  <c r="O1027" i="1"/>
  <c r="P1027" i="1" s="1"/>
  <c r="M1027" i="1"/>
  <c r="N1027" i="1" s="1"/>
  <c r="O1026" i="1"/>
  <c r="P1026" i="1" s="1"/>
  <c r="M1026" i="1"/>
  <c r="N1026" i="1" s="1"/>
  <c r="O1025" i="1"/>
  <c r="P1025" i="1" s="1"/>
  <c r="M1025" i="1"/>
  <c r="N1025" i="1" s="1"/>
  <c r="O1024" i="1"/>
  <c r="P1024" i="1" s="1"/>
  <c r="M1024" i="1"/>
  <c r="N1024" i="1" s="1"/>
  <c r="O1023" i="1"/>
  <c r="P1023" i="1" s="1"/>
  <c r="M1023" i="1"/>
  <c r="N1023" i="1" s="1"/>
  <c r="O1022" i="1"/>
  <c r="P1022" i="1" s="1"/>
  <c r="M1022" i="1"/>
  <c r="N1022" i="1" s="1"/>
  <c r="O1021" i="1"/>
  <c r="P1021" i="1" s="1"/>
  <c r="M1021" i="1"/>
  <c r="N1021" i="1" s="1"/>
  <c r="O1020" i="1"/>
  <c r="P1020" i="1" s="1"/>
  <c r="M1020" i="1"/>
  <c r="N1020" i="1" s="1"/>
  <c r="O1019" i="1"/>
  <c r="P1019" i="1" s="1"/>
  <c r="M1019" i="1"/>
  <c r="N1019" i="1" s="1"/>
  <c r="O1018" i="1"/>
  <c r="P1018" i="1" s="1"/>
  <c r="M1018" i="1"/>
  <c r="N1018" i="1" s="1"/>
  <c r="O1017" i="1"/>
  <c r="P1017" i="1" s="1"/>
  <c r="M1017" i="1"/>
  <c r="N1017" i="1" s="1"/>
  <c r="O1016" i="1"/>
  <c r="P1016" i="1" s="1"/>
  <c r="M1016" i="1"/>
  <c r="N1016" i="1" s="1"/>
  <c r="O1015" i="1"/>
  <c r="P1015" i="1" s="1"/>
  <c r="M1015" i="1"/>
  <c r="N1015" i="1" s="1"/>
  <c r="O1014" i="1"/>
  <c r="P1014" i="1" s="1"/>
  <c r="M1014" i="1"/>
  <c r="N1014" i="1" s="1"/>
  <c r="O1013" i="1"/>
  <c r="P1013" i="1" s="1"/>
  <c r="M1013" i="1"/>
  <c r="N1013" i="1" s="1"/>
  <c r="O1012" i="1"/>
  <c r="P1012" i="1" s="1"/>
  <c r="M1012" i="1"/>
  <c r="N1012" i="1" s="1"/>
  <c r="O1011" i="1"/>
  <c r="P1011" i="1" s="1"/>
  <c r="M1011" i="1"/>
  <c r="N1011" i="1" s="1"/>
  <c r="O1010" i="1"/>
  <c r="P1010" i="1" s="1"/>
  <c r="M1010" i="1"/>
  <c r="N1010" i="1" s="1"/>
  <c r="O1009" i="1"/>
  <c r="P1009" i="1" s="1"/>
  <c r="M1009" i="1"/>
  <c r="N1009" i="1" s="1"/>
  <c r="O1008" i="1"/>
  <c r="P1008" i="1" s="1"/>
  <c r="M1008" i="1"/>
  <c r="N1008" i="1" s="1"/>
  <c r="O1007" i="1"/>
  <c r="P1007" i="1" s="1"/>
  <c r="M1007" i="1"/>
  <c r="N1007" i="1" s="1"/>
  <c r="O1006" i="1"/>
  <c r="P1006" i="1" s="1"/>
  <c r="M1006" i="1"/>
  <c r="N1006" i="1" s="1"/>
  <c r="O1005" i="1"/>
  <c r="P1005" i="1" s="1"/>
  <c r="M1005" i="1"/>
  <c r="N1005" i="1" s="1"/>
  <c r="O1004" i="1"/>
  <c r="P1004" i="1" s="1"/>
  <c r="M1004" i="1"/>
  <c r="N1004" i="1" s="1"/>
  <c r="O1003" i="1"/>
  <c r="P1003" i="1" s="1"/>
  <c r="M1003" i="1"/>
  <c r="N1003" i="1" s="1"/>
  <c r="O1002" i="1"/>
  <c r="P1002" i="1" s="1"/>
  <c r="M1002" i="1"/>
  <c r="N1002" i="1" s="1"/>
  <c r="O1001" i="1"/>
  <c r="P1001" i="1" s="1"/>
  <c r="M1001" i="1"/>
  <c r="N1001" i="1" s="1"/>
  <c r="O1000" i="1"/>
  <c r="P1000" i="1" s="1"/>
  <c r="M1000" i="1"/>
  <c r="N1000" i="1" s="1"/>
  <c r="O999" i="1"/>
  <c r="P999" i="1" s="1"/>
  <c r="M999" i="1"/>
  <c r="N999" i="1" s="1"/>
  <c r="O998" i="1"/>
  <c r="P998" i="1" s="1"/>
  <c r="M998" i="1"/>
  <c r="N998" i="1" s="1"/>
  <c r="O997" i="1"/>
  <c r="P997" i="1" s="1"/>
  <c r="M997" i="1"/>
  <c r="N997" i="1" s="1"/>
  <c r="O996" i="1"/>
  <c r="P996" i="1" s="1"/>
  <c r="M996" i="1"/>
  <c r="N996" i="1" s="1"/>
  <c r="O995" i="1"/>
  <c r="P995" i="1" s="1"/>
  <c r="M995" i="1"/>
  <c r="N995" i="1" s="1"/>
  <c r="O994" i="1"/>
  <c r="P994" i="1" s="1"/>
  <c r="M994" i="1"/>
  <c r="N994" i="1" s="1"/>
  <c r="O993" i="1"/>
  <c r="P993" i="1" s="1"/>
  <c r="M993" i="1"/>
  <c r="N993" i="1" s="1"/>
  <c r="O992" i="1"/>
  <c r="P992" i="1" s="1"/>
  <c r="M992" i="1"/>
  <c r="N992" i="1" s="1"/>
  <c r="O991" i="1"/>
  <c r="P991" i="1" s="1"/>
  <c r="M991" i="1"/>
  <c r="N991" i="1" s="1"/>
  <c r="O990" i="1"/>
  <c r="P990" i="1" s="1"/>
  <c r="M990" i="1"/>
  <c r="N990" i="1" s="1"/>
  <c r="O989" i="1"/>
  <c r="P989" i="1" s="1"/>
  <c r="M989" i="1"/>
  <c r="N989" i="1" s="1"/>
  <c r="O988" i="1"/>
  <c r="P988" i="1" s="1"/>
  <c r="M988" i="1"/>
  <c r="N988" i="1" s="1"/>
  <c r="O987" i="1"/>
  <c r="P987" i="1" s="1"/>
  <c r="M987" i="1"/>
  <c r="N987" i="1" s="1"/>
  <c r="O986" i="1"/>
  <c r="P986" i="1" s="1"/>
  <c r="M986" i="1"/>
  <c r="N986" i="1" s="1"/>
  <c r="O985" i="1"/>
  <c r="P985" i="1" s="1"/>
  <c r="M985" i="1"/>
  <c r="N985" i="1" s="1"/>
  <c r="O984" i="1"/>
  <c r="P984" i="1" s="1"/>
  <c r="M984" i="1"/>
  <c r="N984" i="1" s="1"/>
  <c r="O983" i="1"/>
  <c r="P983" i="1" s="1"/>
  <c r="M983" i="1"/>
  <c r="N983" i="1" s="1"/>
  <c r="O982" i="1"/>
  <c r="P982" i="1" s="1"/>
  <c r="M982" i="1"/>
  <c r="N982" i="1" s="1"/>
  <c r="O981" i="1"/>
  <c r="P981" i="1" s="1"/>
  <c r="M981" i="1"/>
  <c r="N981" i="1" s="1"/>
  <c r="O980" i="1"/>
  <c r="P980" i="1" s="1"/>
  <c r="M980" i="1"/>
  <c r="N980" i="1" s="1"/>
  <c r="O979" i="1"/>
  <c r="P979" i="1" s="1"/>
  <c r="M979" i="1"/>
  <c r="N979" i="1" s="1"/>
  <c r="O978" i="1"/>
  <c r="P978" i="1" s="1"/>
  <c r="M978" i="1"/>
  <c r="N978" i="1" s="1"/>
  <c r="O977" i="1"/>
  <c r="P977" i="1" s="1"/>
  <c r="M977" i="1"/>
  <c r="N977" i="1" s="1"/>
  <c r="O976" i="1"/>
  <c r="P976" i="1" s="1"/>
  <c r="M976" i="1"/>
  <c r="N976" i="1" s="1"/>
  <c r="O975" i="1"/>
  <c r="P975" i="1" s="1"/>
  <c r="M975" i="1"/>
  <c r="N975" i="1" s="1"/>
  <c r="O974" i="1"/>
  <c r="P974" i="1" s="1"/>
  <c r="M974" i="1"/>
  <c r="N974" i="1" s="1"/>
  <c r="O973" i="1"/>
  <c r="P973" i="1" s="1"/>
  <c r="M973" i="1"/>
  <c r="N973" i="1" s="1"/>
  <c r="O972" i="1"/>
  <c r="P972" i="1" s="1"/>
  <c r="M972" i="1"/>
  <c r="N972" i="1" s="1"/>
  <c r="O971" i="1"/>
  <c r="P971" i="1" s="1"/>
  <c r="M971" i="1"/>
  <c r="N971" i="1" s="1"/>
  <c r="O970" i="1"/>
  <c r="P970" i="1" s="1"/>
  <c r="M970" i="1"/>
  <c r="N970" i="1" s="1"/>
  <c r="O969" i="1"/>
  <c r="P969" i="1" s="1"/>
  <c r="M969" i="1"/>
  <c r="N969" i="1" s="1"/>
  <c r="O968" i="1"/>
  <c r="P968" i="1" s="1"/>
  <c r="M968" i="1"/>
  <c r="N968" i="1" s="1"/>
  <c r="O967" i="1"/>
  <c r="P967" i="1" s="1"/>
  <c r="M967" i="1"/>
  <c r="N967" i="1" s="1"/>
  <c r="O966" i="1"/>
  <c r="P966" i="1" s="1"/>
  <c r="M966" i="1"/>
  <c r="N966" i="1" s="1"/>
  <c r="O965" i="1"/>
  <c r="P965" i="1" s="1"/>
  <c r="M965" i="1"/>
  <c r="N965" i="1" s="1"/>
  <c r="O964" i="1"/>
  <c r="P964" i="1" s="1"/>
  <c r="M964" i="1"/>
  <c r="N964" i="1" s="1"/>
  <c r="O963" i="1"/>
  <c r="P963" i="1" s="1"/>
  <c r="M963" i="1"/>
  <c r="N963" i="1" s="1"/>
  <c r="O962" i="1"/>
  <c r="P962" i="1" s="1"/>
  <c r="M962" i="1"/>
  <c r="N962" i="1" s="1"/>
  <c r="O961" i="1"/>
  <c r="P961" i="1" s="1"/>
  <c r="M961" i="1"/>
  <c r="N961" i="1" s="1"/>
  <c r="O960" i="1"/>
  <c r="P960" i="1" s="1"/>
  <c r="M960" i="1"/>
  <c r="N960" i="1" s="1"/>
  <c r="O959" i="1"/>
  <c r="P959" i="1" s="1"/>
  <c r="M959" i="1"/>
  <c r="N959" i="1" s="1"/>
  <c r="O958" i="1"/>
  <c r="P958" i="1" s="1"/>
  <c r="M958" i="1"/>
  <c r="N958" i="1" s="1"/>
  <c r="O957" i="1"/>
  <c r="P957" i="1" s="1"/>
  <c r="M957" i="1"/>
  <c r="N957" i="1" s="1"/>
  <c r="O956" i="1"/>
  <c r="P956" i="1" s="1"/>
  <c r="M956" i="1"/>
  <c r="N956" i="1" s="1"/>
  <c r="O955" i="1"/>
  <c r="P955" i="1" s="1"/>
  <c r="M955" i="1"/>
  <c r="N955" i="1" s="1"/>
  <c r="O954" i="1"/>
  <c r="P954" i="1" s="1"/>
  <c r="M954" i="1"/>
  <c r="N954" i="1" s="1"/>
  <c r="O953" i="1"/>
  <c r="P953" i="1" s="1"/>
  <c r="M953" i="1"/>
  <c r="N953" i="1" s="1"/>
  <c r="O952" i="1"/>
  <c r="P952" i="1" s="1"/>
  <c r="M952" i="1"/>
  <c r="N952" i="1" s="1"/>
  <c r="O951" i="1"/>
  <c r="P951" i="1" s="1"/>
  <c r="M951" i="1"/>
  <c r="N951" i="1" s="1"/>
  <c r="O950" i="1"/>
  <c r="P950" i="1" s="1"/>
  <c r="M950" i="1"/>
  <c r="N950" i="1" s="1"/>
  <c r="O949" i="1"/>
  <c r="P949" i="1" s="1"/>
  <c r="M949" i="1"/>
  <c r="N949" i="1" s="1"/>
  <c r="O948" i="1"/>
  <c r="P948" i="1" s="1"/>
  <c r="M948" i="1"/>
  <c r="N948" i="1" s="1"/>
  <c r="O947" i="1"/>
  <c r="P947" i="1" s="1"/>
  <c r="M947" i="1"/>
  <c r="N947" i="1" s="1"/>
  <c r="O946" i="1"/>
  <c r="P946" i="1" s="1"/>
  <c r="M946" i="1"/>
  <c r="N946" i="1" s="1"/>
  <c r="O945" i="1"/>
  <c r="P945" i="1" s="1"/>
  <c r="M945" i="1"/>
  <c r="N945" i="1" s="1"/>
  <c r="O944" i="1"/>
  <c r="P944" i="1" s="1"/>
  <c r="M944" i="1"/>
  <c r="N944" i="1" s="1"/>
  <c r="O943" i="1"/>
  <c r="P943" i="1" s="1"/>
  <c r="M943" i="1"/>
  <c r="N943" i="1" s="1"/>
  <c r="O942" i="1"/>
  <c r="P942" i="1" s="1"/>
  <c r="M942" i="1"/>
  <c r="N942" i="1" s="1"/>
  <c r="O941" i="1"/>
  <c r="P941" i="1" s="1"/>
  <c r="M941" i="1"/>
  <c r="N941" i="1" s="1"/>
  <c r="O940" i="1"/>
  <c r="P940" i="1" s="1"/>
  <c r="M940" i="1"/>
  <c r="N940" i="1" s="1"/>
  <c r="O939" i="1"/>
  <c r="P939" i="1" s="1"/>
  <c r="M939" i="1"/>
  <c r="N939" i="1" s="1"/>
  <c r="O938" i="1"/>
  <c r="P938" i="1" s="1"/>
  <c r="M938" i="1"/>
  <c r="N938" i="1" s="1"/>
  <c r="O937" i="1"/>
  <c r="P937" i="1" s="1"/>
  <c r="M937" i="1"/>
  <c r="N937" i="1" s="1"/>
  <c r="O936" i="1"/>
  <c r="P936" i="1" s="1"/>
  <c r="M936" i="1"/>
  <c r="N936" i="1" s="1"/>
  <c r="O935" i="1"/>
  <c r="P935" i="1" s="1"/>
  <c r="M935" i="1"/>
  <c r="N935" i="1" s="1"/>
  <c r="O934" i="1"/>
  <c r="P934" i="1" s="1"/>
  <c r="M934" i="1"/>
  <c r="N934" i="1" s="1"/>
  <c r="O933" i="1"/>
  <c r="P933" i="1" s="1"/>
  <c r="M933" i="1"/>
  <c r="N933" i="1" s="1"/>
  <c r="O932" i="1"/>
  <c r="P932" i="1" s="1"/>
  <c r="M932" i="1"/>
  <c r="N932" i="1" s="1"/>
  <c r="O931" i="1"/>
  <c r="P931" i="1" s="1"/>
  <c r="M931" i="1"/>
  <c r="N931" i="1" s="1"/>
  <c r="O930" i="1"/>
  <c r="P930" i="1" s="1"/>
  <c r="M930" i="1"/>
  <c r="N930" i="1" s="1"/>
  <c r="O929" i="1"/>
  <c r="P929" i="1" s="1"/>
  <c r="M929" i="1"/>
  <c r="N929" i="1" s="1"/>
  <c r="O928" i="1"/>
  <c r="P928" i="1" s="1"/>
  <c r="M928" i="1"/>
  <c r="N928" i="1" s="1"/>
  <c r="O927" i="1"/>
  <c r="P927" i="1" s="1"/>
  <c r="M927" i="1"/>
  <c r="N927" i="1" s="1"/>
  <c r="O926" i="1"/>
  <c r="P926" i="1" s="1"/>
  <c r="M926" i="1"/>
  <c r="N926" i="1" s="1"/>
  <c r="O925" i="1"/>
  <c r="P925" i="1" s="1"/>
  <c r="M925" i="1"/>
  <c r="N925" i="1" s="1"/>
  <c r="O924" i="1"/>
  <c r="P924" i="1" s="1"/>
  <c r="M924" i="1"/>
  <c r="N924" i="1" s="1"/>
  <c r="O923" i="1"/>
  <c r="P923" i="1" s="1"/>
  <c r="M923" i="1"/>
  <c r="N923" i="1" s="1"/>
  <c r="O922" i="1"/>
  <c r="P922" i="1" s="1"/>
  <c r="M922" i="1"/>
  <c r="N922" i="1" s="1"/>
  <c r="O921" i="1"/>
  <c r="P921" i="1" s="1"/>
  <c r="M921" i="1"/>
  <c r="N921" i="1" s="1"/>
  <c r="O920" i="1"/>
  <c r="P920" i="1" s="1"/>
  <c r="M920" i="1"/>
  <c r="N920" i="1" s="1"/>
  <c r="O919" i="1"/>
  <c r="P919" i="1" s="1"/>
  <c r="M919" i="1"/>
  <c r="N919" i="1" s="1"/>
  <c r="O918" i="1"/>
  <c r="P918" i="1" s="1"/>
  <c r="M918" i="1"/>
  <c r="N918" i="1" s="1"/>
  <c r="O917" i="1"/>
  <c r="P917" i="1" s="1"/>
  <c r="M917" i="1"/>
  <c r="N917" i="1" s="1"/>
  <c r="O916" i="1"/>
  <c r="P916" i="1" s="1"/>
  <c r="M916" i="1"/>
  <c r="N916" i="1" s="1"/>
  <c r="O915" i="1"/>
  <c r="P915" i="1" s="1"/>
  <c r="M915" i="1"/>
  <c r="N915" i="1" s="1"/>
  <c r="O914" i="1"/>
  <c r="P914" i="1" s="1"/>
  <c r="M914" i="1"/>
  <c r="N914" i="1" s="1"/>
  <c r="O913" i="1"/>
  <c r="P913" i="1" s="1"/>
  <c r="M913" i="1"/>
  <c r="N913" i="1" s="1"/>
  <c r="O912" i="1"/>
  <c r="P912" i="1" s="1"/>
  <c r="M912" i="1"/>
  <c r="N912" i="1" s="1"/>
  <c r="O911" i="1"/>
  <c r="P911" i="1" s="1"/>
  <c r="M911" i="1"/>
  <c r="N911" i="1" s="1"/>
  <c r="O910" i="1"/>
  <c r="P910" i="1" s="1"/>
  <c r="M910" i="1"/>
  <c r="N910" i="1" s="1"/>
  <c r="O909" i="1"/>
  <c r="P909" i="1" s="1"/>
  <c r="M909" i="1"/>
  <c r="N909" i="1" s="1"/>
  <c r="O908" i="1"/>
  <c r="P908" i="1" s="1"/>
  <c r="M908" i="1"/>
  <c r="N908" i="1" s="1"/>
  <c r="O907" i="1"/>
  <c r="P907" i="1" s="1"/>
  <c r="M907" i="1"/>
  <c r="N907" i="1" s="1"/>
  <c r="O906" i="1"/>
  <c r="P906" i="1" s="1"/>
  <c r="M906" i="1"/>
  <c r="N906" i="1" s="1"/>
  <c r="O905" i="1"/>
  <c r="P905" i="1" s="1"/>
  <c r="M905" i="1"/>
  <c r="N905" i="1" s="1"/>
  <c r="O904" i="1"/>
  <c r="P904" i="1" s="1"/>
  <c r="M904" i="1"/>
  <c r="N904" i="1" s="1"/>
  <c r="O903" i="1"/>
  <c r="P903" i="1" s="1"/>
  <c r="M903" i="1"/>
  <c r="N903" i="1" s="1"/>
  <c r="O902" i="1"/>
  <c r="P902" i="1" s="1"/>
  <c r="M902" i="1"/>
  <c r="N902" i="1" s="1"/>
  <c r="O901" i="1"/>
  <c r="P901" i="1" s="1"/>
  <c r="M901" i="1"/>
  <c r="N901" i="1" s="1"/>
  <c r="O900" i="1"/>
  <c r="P900" i="1" s="1"/>
  <c r="M900" i="1"/>
  <c r="N900" i="1" s="1"/>
  <c r="O899" i="1"/>
  <c r="P899" i="1" s="1"/>
  <c r="M899" i="1"/>
  <c r="N899" i="1" s="1"/>
  <c r="O898" i="1"/>
  <c r="P898" i="1" s="1"/>
  <c r="M898" i="1"/>
  <c r="N898" i="1" s="1"/>
  <c r="O897" i="1"/>
  <c r="P897" i="1" s="1"/>
  <c r="M897" i="1"/>
  <c r="N897" i="1" s="1"/>
  <c r="O896" i="1"/>
  <c r="P896" i="1" s="1"/>
  <c r="M896" i="1"/>
  <c r="N896" i="1" s="1"/>
  <c r="O895" i="1"/>
  <c r="P895" i="1" s="1"/>
  <c r="M895" i="1"/>
  <c r="N895" i="1" s="1"/>
  <c r="O894" i="1"/>
  <c r="P894" i="1" s="1"/>
  <c r="M894" i="1"/>
  <c r="N894" i="1" s="1"/>
  <c r="O893" i="1"/>
  <c r="P893" i="1" s="1"/>
  <c r="M893" i="1"/>
  <c r="N893" i="1" s="1"/>
  <c r="O892" i="1"/>
  <c r="P892" i="1" s="1"/>
  <c r="M892" i="1"/>
  <c r="N892" i="1" s="1"/>
  <c r="O891" i="1"/>
  <c r="P891" i="1" s="1"/>
  <c r="M891" i="1"/>
  <c r="N891" i="1" s="1"/>
  <c r="O890" i="1"/>
  <c r="P890" i="1" s="1"/>
  <c r="M890" i="1"/>
  <c r="N890" i="1" s="1"/>
  <c r="O889" i="1"/>
  <c r="P889" i="1" s="1"/>
  <c r="M889" i="1"/>
  <c r="N889" i="1" s="1"/>
  <c r="O888" i="1"/>
  <c r="P888" i="1" s="1"/>
  <c r="M888" i="1"/>
  <c r="N888" i="1" s="1"/>
  <c r="O887" i="1"/>
  <c r="P887" i="1" s="1"/>
  <c r="M887" i="1"/>
  <c r="N887" i="1" s="1"/>
  <c r="O886" i="1"/>
  <c r="P886" i="1" s="1"/>
  <c r="M886" i="1"/>
  <c r="N886" i="1" s="1"/>
  <c r="O885" i="1"/>
  <c r="P885" i="1" s="1"/>
  <c r="M885" i="1"/>
  <c r="N885" i="1" s="1"/>
  <c r="O884" i="1"/>
  <c r="P884" i="1" s="1"/>
  <c r="M884" i="1"/>
  <c r="N884" i="1" s="1"/>
  <c r="O883" i="1"/>
  <c r="P883" i="1" s="1"/>
  <c r="M883" i="1"/>
  <c r="N883" i="1" s="1"/>
  <c r="O882" i="1"/>
  <c r="P882" i="1" s="1"/>
  <c r="M882" i="1"/>
  <c r="N882" i="1" s="1"/>
  <c r="O881" i="1"/>
  <c r="P881" i="1" s="1"/>
  <c r="M881" i="1"/>
  <c r="N881" i="1" s="1"/>
  <c r="O880" i="1"/>
  <c r="P880" i="1" s="1"/>
  <c r="M880" i="1"/>
  <c r="N880" i="1" s="1"/>
  <c r="O879" i="1"/>
  <c r="P879" i="1" s="1"/>
  <c r="M879" i="1"/>
  <c r="N879" i="1" s="1"/>
  <c r="O878" i="1"/>
  <c r="P878" i="1" s="1"/>
  <c r="M878" i="1"/>
  <c r="N878" i="1" s="1"/>
  <c r="O877" i="1"/>
  <c r="P877" i="1" s="1"/>
  <c r="M877" i="1"/>
  <c r="N877" i="1" s="1"/>
  <c r="O876" i="1"/>
  <c r="P876" i="1" s="1"/>
  <c r="M876" i="1"/>
  <c r="N876" i="1" s="1"/>
  <c r="O875" i="1"/>
  <c r="P875" i="1" s="1"/>
  <c r="M875" i="1"/>
  <c r="N875" i="1" s="1"/>
  <c r="O874" i="1"/>
  <c r="P874" i="1" s="1"/>
  <c r="M874" i="1"/>
  <c r="N874" i="1" s="1"/>
  <c r="O873" i="1"/>
  <c r="P873" i="1" s="1"/>
  <c r="M873" i="1"/>
  <c r="N873" i="1" s="1"/>
  <c r="O872" i="1"/>
  <c r="P872" i="1" s="1"/>
  <c r="M872" i="1"/>
  <c r="N872" i="1" s="1"/>
  <c r="O871" i="1"/>
  <c r="P871" i="1" s="1"/>
  <c r="M871" i="1"/>
  <c r="N871" i="1" s="1"/>
  <c r="O870" i="1"/>
  <c r="P870" i="1" s="1"/>
  <c r="M870" i="1"/>
  <c r="N870" i="1" s="1"/>
  <c r="O869" i="1"/>
  <c r="P869" i="1" s="1"/>
  <c r="M869" i="1"/>
  <c r="N869" i="1" s="1"/>
  <c r="O868" i="1"/>
  <c r="P868" i="1" s="1"/>
  <c r="M868" i="1"/>
  <c r="N868" i="1" s="1"/>
  <c r="O867" i="1"/>
  <c r="P867" i="1" s="1"/>
  <c r="M867" i="1"/>
  <c r="N867" i="1" s="1"/>
  <c r="O866" i="1"/>
  <c r="P866" i="1" s="1"/>
  <c r="M866" i="1"/>
  <c r="N866" i="1" s="1"/>
  <c r="O865" i="1"/>
  <c r="P865" i="1" s="1"/>
  <c r="M865" i="1"/>
  <c r="N865" i="1" s="1"/>
  <c r="O864" i="1"/>
  <c r="P864" i="1" s="1"/>
  <c r="M864" i="1"/>
  <c r="N864" i="1" s="1"/>
  <c r="O863" i="1"/>
  <c r="P863" i="1" s="1"/>
  <c r="M863" i="1"/>
  <c r="N863" i="1" s="1"/>
  <c r="O862" i="1"/>
  <c r="P862" i="1" s="1"/>
  <c r="M862" i="1"/>
  <c r="N862" i="1" s="1"/>
  <c r="O861" i="1"/>
  <c r="P861" i="1" s="1"/>
  <c r="M861" i="1"/>
  <c r="N861" i="1" s="1"/>
  <c r="O860" i="1"/>
  <c r="P860" i="1" s="1"/>
  <c r="M860" i="1"/>
  <c r="N860" i="1" s="1"/>
  <c r="O859" i="1"/>
  <c r="P859" i="1" s="1"/>
  <c r="M859" i="1"/>
  <c r="N859" i="1" s="1"/>
  <c r="O858" i="1"/>
  <c r="P858" i="1" s="1"/>
  <c r="M858" i="1"/>
  <c r="N858" i="1" s="1"/>
  <c r="O857" i="1"/>
  <c r="P857" i="1" s="1"/>
  <c r="M857" i="1"/>
  <c r="N857" i="1" s="1"/>
  <c r="O856" i="1"/>
  <c r="P856" i="1" s="1"/>
  <c r="M856" i="1"/>
  <c r="N856" i="1" s="1"/>
  <c r="O855" i="1"/>
  <c r="P855" i="1" s="1"/>
  <c r="M855" i="1"/>
  <c r="N855" i="1" s="1"/>
  <c r="O854" i="1"/>
  <c r="P854" i="1" s="1"/>
  <c r="M854" i="1"/>
  <c r="N854" i="1" s="1"/>
  <c r="O853" i="1"/>
  <c r="P853" i="1" s="1"/>
  <c r="M853" i="1"/>
  <c r="N853" i="1" s="1"/>
  <c r="O852" i="1"/>
  <c r="P852" i="1" s="1"/>
  <c r="M852" i="1"/>
  <c r="N852" i="1" s="1"/>
  <c r="O851" i="1"/>
  <c r="P851" i="1" s="1"/>
  <c r="M851" i="1"/>
  <c r="N851" i="1" s="1"/>
  <c r="O850" i="1"/>
  <c r="P850" i="1" s="1"/>
  <c r="M850" i="1"/>
  <c r="N850" i="1" s="1"/>
  <c r="O849" i="1"/>
  <c r="P849" i="1" s="1"/>
  <c r="M849" i="1"/>
  <c r="N849" i="1" s="1"/>
  <c r="O848" i="1"/>
  <c r="P848" i="1" s="1"/>
  <c r="M848" i="1"/>
  <c r="N848" i="1" s="1"/>
  <c r="O847" i="1"/>
  <c r="P847" i="1" s="1"/>
  <c r="M847" i="1"/>
  <c r="N847" i="1" s="1"/>
  <c r="O846" i="1"/>
  <c r="P846" i="1" s="1"/>
  <c r="M846" i="1"/>
  <c r="N846" i="1" s="1"/>
  <c r="O845" i="1"/>
  <c r="P845" i="1" s="1"/>
  <c r="M845" i="1"/>
  <c r="N845" i="1" s="1"/>
  <c r="O844" i="1"/>
  <c r="P844" i="1" s="1"/>
  <c r="M844" i="1"/>
  <c r="N844" i="1" s="1"/>
  <c r="O843" i="1"/>
  <c r="P843" i="1" s="1"/>
  <c r="M843" i="1"/>
  <c r="N843" i="1" s="1"/>
  <c r="O842" i="1"/>
  <c r="P842" i="1" s="1"/>
  <c r="M842" i="1"/>
  <c r="N842" i="1" s="1"/>
  <c r="O841" i="1"/>
  <c r="P841" i="1" s="1"/>
  <c r="M841" i="1"/>
  <c r="N841" i="1" s="1"/>
  <c r="O840" i="1"/>
  <c r="P840" i="1" s="1"/>
  <c r="M840" i="1"/>
  <c r="N840" i="1" s="1"/>
  <c r="O839" i="1"/>
  <c r="P839" i="1" s="1"/>
  <c r="M839" i="1"/>
  <c r="N839" i="1" s="1"/>
  <c r="O838" i="1"/>
  <c r="P838" i="1" s="1"/>
  <c r="M838" i="1"/>
  <c r="N838" i="1" s="1"/>
  <c r="O837" i="1"/>
  <c r="P837" i="1" s="1"/>
  <c r="M837" i="1"/>
  <c r="N837" i="1" s="1"/>
  <c r="O836" i="1"/>
  <c r="P836" i="1" s="1"/>
  <c r="M836" i="1"/>
  <c r="N836" i="1" s="1"/>
  <c r="O835" i="1"/>
  <c r="P835" i="1" s="1"/>
  <c r="M835" i="1"/>
  <c r="N835" i="1" s="1"/>
  <c r="O834" i="1"/>
  <c r="P834" i="1" s="1"/>
  <c r="M834" i="1"/>
  <c r="N834" i="1" s="1"/>
  <c r="O833" i="1"/>
  <c r="P833" i="1" s="1"/>
  <c r="M833" i="1"/>
  <c r="N833" i="1" s="1"/>
  <c r="O832" i="1"/>
  <c r="P832" i="1" s="1"/>
  <c r="M832" i="1"/>
  <c r="N832" i="1" s="1"/>
  <c r="O831" i="1"/>
  <c r="P831" i="1" s="1"/>
  <c r="M831" i="1"/>
  <c r="N831" i="1" s="1"/>
  <c r="O830" i="1"/>
  <c r="P830" i="1" s="1"/>
  <c r="M830" i="1"/>
  <c r="N830" i="1" s="1"/>
  <c r="O829" i="1"/>
  <c r="P829" i="1" s="1"/>
  <c r="M829" i="1"/>
  <c r="N829" i="1" s="1"/>
  <c r="O828" i="1"/>
  <c r="P828" i="1" s="1"/>
  <c r="M828" i="1"/>
  <c r="N828" i="1" s="1"/>
  <c r="O827" i="1"/>
  <c r="P827" i="1" s="1"/>
  <c r="M827" i="1"/>
  <c r="N827" i="1" s="1"/>
  <c r="O826" i="1"/>
  <c r="P826" i="1" s="1"/>
  <c r="M826" i="1"/>
  <c r="N826" i="1" s="1"/>
  <c r="O825" i="1"/>
  <c r="P825" i="1" s="1"/>
  <c r="M825" i="1"/>
  <c r="N825" i="1" s="1"/>
  <c r="O824" i="1"/>
  <c r="P824" i="1" s="1"/>
  <c r="M824" i="1"/>
  <c r="N824" i="1" s="1"/>
  <c r="O823" i="1"/>
  <c r="P823" i="1" s="1"/>
  <c r="M823" i="1"/>
  <c r="N823" i="1" s="1"/>
  <c r="O822" i="1"/>
  <c r="P822" i="1" s="1"/>
  <c r="M822" i="1"/>
  <c r="N822" i="1" s="1"/>
  <c r="O821" i="1"/>
  <c r="P821" i="1" s="1"/>
  <c r="M821" i="1"/>
  <c r="N821" i="1" s="1"/>
  <c r="O820" i="1"/>
  <c r="P820" i="1" s="1"/>
  <c r="M820" i="1"/>
  <c r="N820" i="1" s="1"/>
  <c r="O819" i="1"/>
  <c r="P819" i="1" s="1"/>
  <c r="M819" i="1"/>
  <c r="N819" i="1" s="1"/>
  <c r="O818" i="1"/>
  <c r="P818" i="1" s="1"/>
  <c r="M818" i="1"/>
  <c r="N818" i="1" s="1"/>
  <c r="O817" i="1"/>
  <c r="P817" i="1" s="1"/>
  <c r="M817" i="1"/>
  <c r="N817" i="1" s="1"/>
  <c r="O816" i="1"/>
  <c r="P816" i="1" s="1"/>
  <c r="M816" i="1"/>
  <c r="N816" i="1" s="1"/>
  <c r="O815" i="1"/>
  <c r="P815" i="1" s="1"/>
  <c r="M815" i="1"/>
  <c r="N815" i="1" s="1"/>
  <c r="O814" i="1"/>
  <c r="P814" i="1" s="1"/>
  <c r="M814" i="1"/>
  <c r="N814" i="1" s="1"/>
  <c r="O813" i="1"/>
  <c r="P813" i="1" s="1"/>
  <c r="M813" i="1"/>
  <c r="N813" i="1" s="1"/>
  <c r="O812" i="1"/>
  <c r="P812" i="1" s="1"/>
  <c r="M812" i="1"/>
  <c r="N812" i="1" s="1"/>
  <c r="O811" i="1"/>
  <c r="P811" i="1" s="1"/>
  <c r="M811" i="1"/>
  <c r="N811" i="1" s="1"/>
  <c r="O810" i="1"/>
  <c r="P810" i="1" s="1"/>
  <c r="M810" i="1"/>
  <c r="N810" i="1" s="1"/>
  <c r="O809" i="1"/>
  <c r="P809" i="1" s="1"/>
  <c r="M809" i="1"/>
  <c r="N809" i="1" s="1"/>
  <c r="O808" i="1"/>
  <c r="P808" i="1" s="1"/>
  <c r="M808" i="1"/>
  <c r="N808" i="1" s="1"/>
  <c r="O807" i="1"/>
  <c r="P807" i="1" s="1"/>
  <c r="M807" i="1"/>
  <c r="N807" i="1" s="1"/>
  <c r="O806" i="1"/>
  <c r="P806" i="1" s="1"/>
  <c r="M806" i="1"/>
  <c r="N806" i="1" s="1"/>
  <c r="O805" i="1"/>
  <c r="P805" i="1" s="1"/>
  <c r="M805" i="1"/>
  <c r="N805" i="1" s="1"/>
  <c r="O804" i="1"/>
  <c r="P804" i="1" s="1"/>
  <c r="M804" i="1"/>
  <c r="N804" i="1" s="1"/>
  <c r="O803" i="1"/>
  <c r="P803" i="1" s="1"/>
  <c r="M803" i="1"/>
  <c r="N803" i="1" s="1"/>
  <c r="O802" i="1"/>
  <c r="P802" i="1" s="1"/>
  <c r="M802" i="1"/>
  <c r="N802" i="1" s="1"/>
  <c r="O801" i="1"/>
  <c r="P801" i="1" s="1"/>
  <c r="M801" i="1"/>
  <c r="N801" i="1" s="1"/>
  <c r="O800" i="1"/>
  <c r="P800" i="1" s="1"/>
  <c r="M800" i="1"/>
  <c r="N800" i="1" s="1"/>
  <c r="O799" i="1"/>
  <c r="P799" i="1" s="1"/>
  <c r="M799" i="1"/>
  <c r="N799" i="1" s="1"/>
  <c r="O798" i="1"/>
  <c r="P798" i="1" s="1"/>
  <c r="M798" i="1"/>
  <c r="N798" i="1" s="1"/>
  <c r="O797" i="1"/>
  <c r="P797" i="1" s="1"/>
  <c r="M797" i="1"/>
  <c r="N797" i="1" s="1"/>
  <c r="O796" i="1"/>
  <c r="P796" i="1" s="1"/>
  <c r="M796" i="1"/>
  <c r="N796" i="1" s="1"/>
  <c r="O795" i="1"/>
  <c r="P795" i="1" s="1"/>
  <c r="M795" i="1"/>
  <c r="N795" i="1" s="1"/>
  <c r="O794" i="1"/>
  <c r="P794" i="1" s="1"/>
  <c r="M794" i="1"/>
  <c r="N794" i="1" s="1"/>
  <c r="O793" i="1"/>
  <c r="P793" i="1" s="1"/>
  <c r="M793" i="1"/>
  <c r="N793" i="1" s="1"/>
  <c r="O792" i="1"/>
  <c r="P792" i="1" s="1"/>
  <c r="M792" i="1"/>
  <c r="N792" i="1" s="1"/>
  <c r="O791" i="1"/>
  <c r="P791" i="1" s="1"/>
  <c r="M791" i="1"/>
  <c r="N791" i="1" s="1"/>
  <c r="O790" i="1"/>
  <c r="P790" i="1" s="1"/>
  <c r="M790" i="1"/>
  <c r="N790" i="1" s="1"/>
  <c r="O789" i="1"/>
  <c r="P789" i="1" s="1"/>
  <c r="M789" i="1"/>
  <c r="N789" i="1" s="1"/>
  <c r="O788" i="1"/>
  <c r="P788" i="1" s="1"/>
  <c r="M788" i="1"/>
  <c r="N788" i="1" s="1"/>
  <c r="O787" i="1"/>
  <c r="P787" i="1" s="1"/>
  <c r="M787" i="1"/>
  <c r="N787" i="1" s="1"/>
  <c r="O786" i="1"/>
  <c r="P786" i="1" s="1"/>
  <c r="M786" i="1"/>
  <c r="N786" i="1" s="1"/>
  <c r="O785" i="1"/>
  <c r="P785" i="1" s="1"/>
  <c r="M785" i="1"/>
  <c r="N785" i="1" s="1"/>
  <c r="O784" i="1"/>
  <c r="P784" i="1" s="1"/>
  <c r="M784" i="1"/>
  <c r="N784" i="1" s="1"/>
  <c r="O783" i="1"/>
  <c r="P783" i="1" s="1"/>
  <c r="M783" i="1"/>
  <c r="N783" i="1" s="1"/>
  <c r="O782" i="1"/>
  <c r="P782" i="1" s="1"/>
  <c r="M782" i="1"/>
  <c r="N782" i="1" s="1"/>
  <c r="O781" i="1"/>
  <c r="P781" i="1" s="1"/>
  <c r="M781" i="1"/>
  <c r="N781" i="1" s="1"/>
  <c r="O780" i="1"/>
  <c r="P780" i="1" s="1"/>
  <c r="M780" i="1"/>
  <c r="N780" i="1" s="1"/>
  <c r="O779" i="1"/>
  <c r="P779" i="1" s="1"/>
  <c r="M779" i="1"/>
  <c r="N779" i="1" s="1"/>
  <c r="O778" i="1"/>
  <c r="P778" i="1" s="1"/>
  <c r="M778" i="1"/>
  <c r="N778" i="1" s="1"/>
  <c r="O777" i="1"/>
  <c r="P777" i="1" s="1"/>
  <c r="M777" i="1"/>
  <c r="N777" i="1" s="1"/>
  <c r="O776" i="1"/>
  <c r="P776" i="1" s="1"/>
  <c r="M776" i="1"/>
  <c r="N776" i="1" s="1"/>
  <c r="O775" i="1"/>
  <c r="P775" i="1" s="1"/>
  <c r="M775" i="1"/>
  <c r="N775" i="1" s="1"/>
  <c r="O774" i="1"/>
  <c r="P774" i="1" s="1"/>
  <c r="M774" i="1"/>
  <c r="N774" i="1" s="1"/>
  <c r="O773" i="1"/>
  <c r="P773" i="1" s="1"/>
  <c r="M773" i="1"/>
  <c r="N773" i="1" s="1"/>
  <c r="O772" i="1"/>
  <c r="P772" i="1" s="1"/>
  <c r="M772" i="1"/>
  <c r="N772" i="1" s="1"/>
  <c r="O771" i="1"/>
  <c r="P771" i="1" s="1"/>
  <c r="M771" i="1"/>
  <c r="N771" i="1" s="1"/>
  <c r="O770" i="1"/>
  <c r="P770" i="1" s="1"/>
  <c r="M770" i="1"/>
  <c r="N770" i="1" s="1"/>
  <c r="O769" i="1"/>
  <c r="P769" i="1" s="1"/>
  <c r="M769" i="1"/>
  <c r="N769" i="1" s="1"/>
  <c r="O768" i="1"/>
  <c r="P768" i="1" s="1"/>
  <c r="M768" i="1"/>
  <c r="N768" i="1" s="1"/>
  <c r="O767" i="1"/>
  <c r="P767" i="1" s="1"/>
  <c r="M767" i="1"/>
  <c r="N767" i="1" s="1"/>
  <c r="O766" i="1"/>
  <c r="P766" i="1" s="1"/>
  <c r="M766" i="1"/>
  <c r="N766" i="1" s="1"/>
  <c r="O765" i="1"/>
  <c r="P765" i="1" s="1"/>
  <c r="M765" i="1"/>
  <c r="N765" i="1" s="1"/>
  <c r="O764" i="1"/>
  <c r="P764" i="1" s="1"/>
  <c r="M764" i="1"/>
  <c r="N764" i="1" s="1"/>
  <c r="O763" i="1"/>
  <c r="P763" i="1" s="1"/>
  <c r="M763" i="1"/>
  <c r="N763" i="1" s="1"/>
  <c r="O762" i="1"/>
  <c r="P762" i="1" s="1"/>
  <c r="M762" i="1"/>
  <c r="N762" i="1" s="1"/>
  <c r="O761" i="1"/>
  <c r="P761" i="1" s="1"/>
  <c r="M761" i="1"/>
  <c r="N761" i="1" s="1"/>
  <c r="O760" i="1"/>
  <c r="P760" i="1" s="1"/>
  <c r="M760" i="1"/>
  <c r="N760" i="1" s="1"/>
  <c r="O759" i="1"/>
  <c r="P759" i="1" s="1"/>
  <c r="M759" i="1"/>
  <c r="N759" i="1" s="1"/>
  <c r="O758" i="1"/>
  <c r="P758" i="1" s="1"/>
  <c r="M758" i="1"/>
  <c r="N758" i="1" s="1"/>
  <c r="O757" i="1"/>
  <c r="P757" i="1" s="1"/>
  <c r="M757" i="1"/>
  <c r="N757" i="1" s="1"/>
  <c r="O756" i="1"/>
  <c r="P756" i="1" s="1"/>
  <c r="M756" i="1"/>
  <c r="N756" i="1" s="1"/>
  <c r="O755" i="1"/>
  <c r="P755" i="1" s="1"/>
  <c r="M755" i="1"/>
  <c r="N755" i="1" s="1"/>
  <c r="O754" i="1"/>
  <c r="P754" i="1" s="1"/>
  <c r="M754" i="1"/>
  <c r="N754" i="1" s="1"/>
  <c r="O753" i="1"/>
  <c r="P753" i="1" s="1"/>
  <c r="M753" i="1"/>
  <c r="N753" i="1" s="1"/>
  <c r="O752" i="1"/>
  <c r="P752" i="1" s="1"/>
  <c r="M752" i="1"/>
  <c r="N752" i="1" s="1"/>
  <c r="O751" i="1"/>
  <c r="P751" i="1" s="1"/>
  <c r="M751" i="1"/>
  <c r="N751" i="1" s="1"/>
  <c r="O750" i="1"/>
  <c r="P750" i="1" s="1"/>
  <c r="M750" i="1"/>
  <c r="N750" i="1" s="1"/>
  <c r="O749" i="1"/>
  <c r="P749" i="1" s="1"/>
  <c r="M749" i="1"/>
  <c r="N749" i="1" s="1"/>
  <c r="O748" i="1"/>
  <c r="P748" i="1" s="1"/>
  <c r="M748" i="1"/>
  <c r="N748" i="1" s="1"/>
  <c r="O747" i="1"/>
  <c r="P747" i="1" s="1"/>
  <c r="M747" i="1"/>
  <c r="N747" i="1" s="1"/>
  <c r="O746" i="1"/>
  <c r="P746" i="1" s="1"/>
  <c r="M746" i="1"/>
  <c r="N746" i="1" s="1"/>
  <c r="O745" i="1"/>
  <c r="P745" i="1" s="1"/>
  <c r="M745" i="1"/>
  <c r="N745" i="1" s="1"/>
  <c r="O744" i="1"/>
  <c r="P744" i="1" s="1"/>
  <c r="M744" i="1"/>
  <c r="N744" i="1" s="1"/>
  <c r="O743" i="1"/>
  <c r="P743" i="1" s="1"/>
  <c r="M743" i="1"/>
  <c r="N743" i="1" s="1"/>
  <c r="O742" i="1"/>
  <c r="P742" i="1" s="1"/>
  <c r="M742" i="1"/>
  <c r="N742" i="1" s="1"/>
  <c r="O741" i="1"/>
  <c r="P741" i="1" s="1"/>
  <c r="M741" i="1"/>
  <c r="N741" i="1" s="1"/>
  <c r="O740" i="1"/>
  <c r="P740" i="1" s="1"/>
  <c r="M740" i="1"/>
  <c r="N740" i="1" s="1"/>
  <c r="O739" i="1"/>
  <c r="P739" i="1" s="1"/>
  <c r="M739" i="1"/>
  <c r="N739" i="1" s="1"/>
  <c r="O738" i="1"/>
  <c r="P738" i="1" s="1"/>
  <c r="M738" i="1"/>
  <c r="N738" i="1" s="1"/>
  <c r="O737" i="1"/>
  <c r="P737" i="1" s="1"/>
  <c r="M737" i="1"/>
  <c r="N737" i="1" s="1"/>
  <c r="O736" i="1"/>
  <c r="P736" i="1" s="1"/>
  <c r="M736" i="1"/>
  <c r="N736" i="1" s="1"/>
  <c r="O735" i="1"/>
  <c r="P735" i="1" s="1"/>
  <c r="M735" i="1"/>
  <c r="N735" i="1" s="1"/>
  <c r="O734" i="1"/>
  <c r="P734" i="1" s="1"/>
  <c r="M734" i="1"/>
  <c r="N734" i="1" s="1"/>
  <c r="O733" i="1"/>
  <c r="P733" i="1" s="1"/>
  <c r="M733" i="1"/>
  <c r="N733" i="1" s="1"/>
  <c r="O732" i="1"/>
  <c r="P732" i="1" s="1"/>
  <c r="M732" i="1"/>
  <c r="N732" i="1" s="1"/>
  <c r="O731" i="1"/>
  <c r="P731" i="1" s="1"/>
  <c r="M731" i="1"/>
  <c r="N731" i="1" s="1"/>
  <c r="O730" i="1"/>
  <c r="P730" i="1" s="1"/>
  <c r="M730" i="1"/>
  <c r="N730" i="1" s="1"/>
  <c r="O729" i="1"/>
  <c r="P729" i="1" s="1"/>
  <c r="M729" i="1"/>
  <c r="N729" i="1" s="1"/>
  <c r="O728" i="1"/>
  <c r="P728" i="1" s="1"/>
  <c r="M728" i="1"/>
  <c r="N728" i="1" s="1"/>
  <c r="O727" i="1"/>
  <c r="P727" i="1" s="1"/>
  <c r="M727" i="1"/>
  <c r="N727" i="1" s="1"/>
  <c r="O726" i="1"/>
  <c r="P726" i="1" s="1"/>
  <c r="M726" i="1"/>
  <c r="N726" i="1" s="1"/>
  <c r="O725" i="1"/>
  <c r="P725" i="1" s="1"/>
  <c r="M725" i="1"/>
  <c r="N725" i="1" s="1"/>
  <c r="O724" i="1"/>
  <c r="P724" i="1" s="1"/>
  <c r="M724" i="1"/>
  <c r="N724" i="1" s="1"/>
  <c r="O723" i="1"/>
  <c r="P723" i="1" s="1"/>
  <c r="M723" i="1"/>
  <c r="N723" i="1" s="1"/>
  <c r="O722" i="1"/>
  <c r="P722" i="1" s="1"/>
  <c r="M722" i="1"/>
  <c r="N722" i="1" s="1"/>
  <c r="O721" i="1"/>
  <c r="P721" i="1" s="1"/>
  <c r="M721" i="1"/>
  <c r="N721" i="1" s="1"/>
  <c r="O720" i="1"/>
  <c r="P720" i="1" s="1"/>
  <c r="M720" i="1"/>
  <c r="N720" i="1" s="1"/>
  <c r="O719" i="1"/>
  <c r="P719" i="1" s="1"/>
  <c r="M719" i="1"/>
  <c r="N719" i="1" s="1"/>
  <c r="O718" i="1"/>
  <c r="P718" i="1" s="1"/>
  <c r="M718" i="1"/>
  <c r="N718" i="1" s="1"/>
  <c r="O717" i="1"/>
  <c r="P717" i="1" s="1"/>
  <c r="M717" i="1"/>
  <c r="N717" i="1" s="1"/>
  <c r="O716" i="1"/>
  <c r="P716" i="1" s="1"/>
  <c r="M716" i="1"/>
  <c r="N716" i="1" s="1"/>
  <c r="O715" i="1"/>
  <c r="P715" i="1" s="1"/>
  <c r="M715" i="1"/>
  <c r="N715" i="1" s="1"/>
  <c r="O714" i="1"/>
  <c r="P714" i="1" s="1"/>
  <c r="M714" i="1"/>
  <c r="N714" i="1" s="1"/>
  <c r="O713" i="1"/>
  <c r="P713" i="1" s="1"/>
  <c r="M713" i="1"/>
  <c r="N713" i="1" s="1"/>
  <c r="O712" i="1"/>
  <c r="P712" i="1" s="1"/>
  <c r="M712" i="1"/>
  <c r="N712" i="1" s="1"/>
  <c r="O711" i="1"/>
  <c r="P711" i="1" s="1"/>
  <c r="M711" i="1"/>
  <c r="N711" i="1" s="1"/>
  <c r="O710" i="1"/>
  <c r="P710" i="1" s="1"/>
  <c r="M710" i="1"/>
  <c r="N710" i="1" s="1"/>
  <c r="O709" i="1"/>
  <c r="P709" i="1" s="1"/>
  <c r="M709" i="1"/>
  <c r="N709" i="1" s="1"/>
  <c r="O708" i="1"/>
  <c r="P708" i="1" s="1"/>
  <c r="M708" i="1"/>
  <c r="N708" i="1" s="1"/>
  <c r="O707" i="1"/>
  <c r="P707" i="1" s="1"/>
  <c r="M707" i="1"/>
  <c r="N707" i="1" s="1"/>
  <c r="O706" i="1"/>
  <c r="P706" i="1" s="1"/>
  <c r="M706" i="1"/>
  <c r="N706" i="1" s="1"/>
  <c r="O705" i="1"/>
  <c r="P705" i="1" s="1"/>
  <c r="M705" i="1"/>
  <c r="N705" i="1" s="1"/>
  <c r="O704" i="1"/>
  <c r="P704" i="1" s="1"/>
  <c r="M704" i="1"/>
  <c r="N704" i="1" s="1"/>
  <c r="O703" i="1"/>
  <c r="P703" i="1" s="1"/>
  <c r="M703" i="1"/>
  <c r="N703" i="1" s="1"/>
  <c r="O702" i="1"/>
  <c r="P702" i="1" s="1"/>
  <c r="M702" i="1"/>
  <c r="N702" i="1" s="1"/>
  <c r="O701" i="1"/>
  <c r="P701" i="1" s="1"/>
  <c r="M701" i="1"/>
  <c r="N701" i="1" s="1"/>
  <c r="O700" i="1"/>
  <c r="P700" i="1" s="1"/>
  <c r="M700" i="1"/>
  <c r="N700" i="1" s="1"/>
  <c r="O699" i="1"/>
  <c r="P699" i="1" s="1"/>
  <c r="M699" i="1"/>
  <c r="N699" i="1" s="1"/>
  <c r="O698" i="1"/>
  <c r="P698" i="1" s="1"/>
  <c r="M698" i="1"/>
  <c r="N698" i="1" s="1"/>
  <c r="O697" i="1"/>
  <c r="P697" i="1" s="1"/>
  <c r="M697" i="1"/>
  <c r="N697" i="1" s="1"/>
  <c r="O696" i="1"/>
  <c r="P696" i="1" s="1"/>
  <c r="M696" i="1"/>
  <c r="N696" i="1" s="1"/>
  <c r="O695" i="1"/>
  <c r="P695" i="1" s="1"/>
  <c r="M695" i="1"/>
  <c r="N695" i="1" s="1"/>
  <c r="O694" i="1"/>
  <c r="P694" i="1" s="1"/>
  <c r="M694" i="1"/>
  <c r="N694" i="1" s="1"/>
  <c r="O693" i="1"/>
  <c r="P693" i="1" s="1"/>
  <c r="M693" i="1"/>
  <c r="N693" i="1" s="1"/>
  <c r="O692" i="1"/>
  <c r="P692" i="1" s="1"/>
  <c r="M692" i="1"/>
  <c r="N692" i="1" s="1"/>
  <c r="O691" i="1"/>
  <c r="P691" i="1" s="1"/>
  <c r="M691" i="1"/>
  <c r="N691" i="1" s="1"/>
  <c r="O690" i="1"/>
  <c r="P690" i="1" s="1"/>
  <c r="M690" i="1"/>
  <c r="N690" i="1" s="1"/>
  <c r="O689" i="1"/>
  <c r="P689" i="1" s="1"/>
  <c r="M689" i="1"/>
  <c r="N689" i="1" s="1"/>
  <c r="O688" i="1"/>
  <c r="P688" i="1" s="1"/>
  <c r="M688" i="1"/>
  <c r="N688" i="1" s="1"/>
  <c r="O687" i="1"/>
  <c r="P687" i="1" s="1"/>
  <c r="M687" i="1"/>
  <c r="N687" i="1" s="1"/>
  <c r="O686" i="1"/>
  <c r="P686" i="1" s="1"/>
  <c r="M686" i="1"/>
  <c r="N686" i="1" s="1"/>
  <c r="O685" i="1"/>
  <c r="P685" i="1" s="1"/>
  <c r="M685" i="1"/>
  <c r="N685" i="1" s="1"/>
  <c r="O684" i="1"/>
  <c r="P684" i="1" s="1"/>
  <c r="M684" i="1"/>
  <c r="N684" i="1" s="1"/>
  <c r="O683" i="1"/>
  <c r="P683" i="1" s="1"/>
  <c r="M683" i="1"/>
  <c r="N683" i="1" s="1"/>
  <c r="O682" i="1"/>
  <c r="P682" i="1" s="1"/>
  <c r="M682" i="1"/>
  <c r="N682" i="1" s="1"/>
  <c r="O681" i="1"/>
  <c r="P681" i="1" s="1"/>
  <c r="M681" i="1"/>
  <c r="N681" i="1" s="1"/>
  <c r="O680" i="1"/>
  <c r="P680" i="1" s="1"/>
  <c r="M680" i="1"/>
  <c r="N680" i="1" s="1"/>
  <c r="O679" i="1"/>
  <c r="P679" i="1" s="1"/>
  <c r="M679" i="1"/>
  <c r="N679" i="1" s="1"/>
  <c r="O678" i="1"/>
  <c r="P678" i="1" s="1"/>
  <c r="M678" i="1"/>
  <c r="N678" i="1" s="1"/>
  <c r="O677" i="1"/>
  <c r="P677" i="1" s="1"/>
  <c r="M677" i="1"/>
  <c r="N677" i="1" s="1"/>
  <c r="O676" i="1"/>
  <c r="P676" i="1" s="1"/>
  <c r="M676" i="1"/>
  <c r="N676" i="1" s="1"/>
  <c r="O675" i="1"/>
  <c r="P675" i="1" s="1"/>
  <c r="M675" i="1"/>
  <c r="N675" i="1" s="1"/>
  <c r="O674" i="1"/>
  <c r="P674" i="1" s="1"/>
  <c r="M674" i="1"/>
  <c r="N674" i="1" s="1"/>
  <c r="O673" i="1"/>
  <c r="P673" i="1" s="1"/>
  <c r="M673" i="1"/>
  <c r="N673" i="1" s="1"/>
  <c r="O672" i="1"/>
  <c r="P672" i="1" s="1"/>
  <c r="M672" i="1"/>
  <c r="N672" i="1" s="1"/>
  <c r="O671" i="1"/>
  <c r="P671" i="1" s="1"/>
  <c r="M671" i="1"/>
  <c r="N671" i="1" s="1"/>
  <c r="O670" i="1"/>
  <c r="P670" i="1" s="1"/>
  <c r="M670" i="1"/>
  <c r="N670" i="1" s="1"/>
  <c r="O669" i="1"/>
  <c r="P669" i="1" s="1"/>
  <c r="M669" i="1"/>
  <c r="N669" i="1" s="1"/>
  <c r="O668" i="1"/>
  <c r="P668" i="1" s="1"/>
  <c r="M668" i="1"/>
  <c r="N668" i="1" s="1"/>
  <c r="O667" i="1"/>
  <c r="P667" i="1" s="1"/>
  <c r="M667" i="1"/>
  <c r="N667" i="1" s="1"/>
  <c r="O666" i="1"/>
  <c r="P666" i="1" s="1"/>
  <c r="M666" i="1"/>
  <c r="N666" i="1" s="1"/>
  <c r="O665" i="1"/>
  <c r="P665" i="1" s="1"/>
  <c r="M665" i="1"/>
  <c r="N665" i="1" s="1"/>
  <c r="O664" i="1"/>
  <c r="P664" i="1" s="1"/>
  <c r="M664" i="1"/>
  <c r="N664" i="1" s="1"/>
  <c r="O663" i="1"/>
  <c r="P663" i="1" s="1"/>
  <c r="M663" i="1"/>
  <c r="N663" i="1" s="1"/>
  <c r="O662" i="1"/>
  <c r="P662" i="1" s="1"/>
  <c r="M662" i="1"/>
  <c r="N662" i="1" s="1"/>
  <c r="O661" i="1"/>
  <c r="P661" i="1" s="1"/>
  <c r="M661" i="1"/>
  <c r="N661" i="1" s="1"/>
  <c r="O660" i="1"/>
  <c r="P660" i="1" s="1"/>
  <c r="M660" i="1"/>
  <c r="N660" i="1" s="1"/>
  <c r="O659" i="1"/>
  <c r="P659" i="1" s="1"/>
  <c r="M659" i="1"/>
  <c r="N659" i="1" s="1"/>
  <c r="O658" i="1"/>
  <c r="P658" i="1" s="1"/>
  <c r="M658" i="1"/>
  <c r="N658" i="1" s="1"/>
  <c r="O657" i="1"/>
  <c r="P657" i="1" s="1"/>
  <c r="M657" i="1"/>
  <c r="N657" i="1" s="1"/>
  <c r="O656" i="1"/>
  <c r="P656" i="1" s="1"/>
  <c r="M656" i="1"/>
  <c r="N656" i="1" s="1"/>
  <c r="O655" i="1"/>
  <c r="P655" i="1" s="1"/>
  <c r="M655" i="1"/>
  <c r="N655" i="1" s="1"/>
  <c r="O654" i="1"/>
  <c r="P654" i="1" s="1"/>
  <c r="M654" i="1"/>
  <c r="N654" i="1" s="1"/>
  <c r="O653" i="1"/>
  <c r="P653" i="1" s="1"/>
  <c r="M653" i="1"/>
  <c r="N653" i="1" s="1"/>
  <c r="O652" i="1"/>
  <c r="P652" i="1" s="1"/>
  <c r="M652" i="1"/>
  <c r="N652" i="1" s="1"/>
  <c r="O651" i="1"/>
  <c r="P651" i="1" s="1"/>
  <c r="M651" i="1"/>
  <c r="N651" i="1" s="1"/>
  <c r="O650" i="1"/>
  <c r="P650" i="1" s="1"/>
  <c r="M650" i="1"/>
  <c r="N650" i="1" s="1"/>
  <c r="O649" i="1"/>
  <c r="P649" i="1" s="1"/>
  <c r="M649" i="1"/>
  <c r="N649" i="1" s="1"/>
  <c r="O648" i="1"/>
  <c r="P648" i="1" s="1"/>
  <c r="M648" i="1"/>
  <c r="N648" i="1" s="1"/>
  <c r="O647" i="1"/>
  <c r="P647" i="1" s="1"/>
  <c r="M647" i="1"/>
  <c r="N647" i="1" s="1"/>
  <c r="O646" i="1"/>
  <c r="P646" i="1" s="1"/>
  <c r="M646" i="1"/>
  <c r="N646" i="1" s="1"/>
  <c r="O645" i="1"/>
  <c r="P645" i="1" s="1"/>
  <c r="M645" i="1"/>
  <c r="N645" i="1" s="1"/>
  <c r="O644" i="1"/>
  <c r="P644" i="1" s="1"/>
  <c r="M644" i="1"/>
  <c r="N644" i="1" s="1"/>
  <c r="O643" i="1"/>
  <c r="P643" i="1" s="1"/>
  <c r="M643" i="1"/>
  <c r="N643" i="1" s="1"/>
  <c r="O642" i="1"/>
  <c r="P642" i="1" s="1"/>
  <c r="M642" i="1"/>
  <c r="N642" i="1" s="1"/>
  <c r="O641" i="1"/>
  <c r="P641" i="1" s="1"/>
  <c r="M641" i="1"/>
  <c r="N641" i="1" s="1"/>
  <c r="O640" i="1"/>
  <c r="P640" i="1" s="1"/>
  <c r="M640" i="1"/>
  <c r="N640" i="1" s="1"/>
  <c r="O639" i="1"/>
  <c r="P639" i="1" s="1"/>
  <c r="M639" i="1"/>
  <c r="N639" i="1" s="1"/>
  <c r="O638" i="1"/>
  <c r="P638" i="1" s="1"/>
  <c r="M638" i="1"/>
  <c r="N638" i="1" s="1"/>
  <c r="O637" i="1"/>
  <c r="P637" i="1" s="1"/>
  <c r="M637" i="1"/>
  <c r="N637" i="1" s="1"/>
  <c r="O636" i="1"/>
  <c r="P636" i="1" s="1"/>
  <c r="M636" i="1"/>
  <c r="N636" i="1" s="1"/>
  <c r="O635" i="1"/>
  <c r="P635" i="1" s="1"/>
  <c r="M635" i="1"/>
  <c r="N635" i="1" s="1"/>
  <c r="O634" i="1"/>
  <c r="P634" i="1" s="1"/>
  <c r="M634" i="1"/>
  <c r="N634" i="1" s="1"/>
  <c r="O633" i="1"/>
  <c r="P633" i="1" s="1"/>
  <c r="M633" i="1"/>
  <c r="N633" i="1" s="1"/>
  <c r="O632" i="1"/>
  <c r="P632" i="1" s="1"/>
  <c r="M632" i="1"/>
  <c r="N632" i="1" s="1"/>
  <c r="O631" i="1"/>
  <c r="P631" i="1" s="1"/>
  <c r="M631" i="1"/>
  <c r="N631" i="1" s="1"/>
  <c r="O630" i="1"/>
  <c r="P630" i="1" s="1"/>
  <c r="M630" i="1"/>
  <c r="N630" i="1" s="1"/>
  <c r="O629" i="1"/>
  <c r="P629" i="1" s="1"/>
  <c r="M629" i="1"/>
  <c r="N629" i="1" s="1"/>
  <c r="O628" i="1"/>
  <c r="P628" i="1" s="1"/>
  <c r="M628" i="1"/>
  <c r="N628" i="1" s="1"/>
  <c r="O627" i="1"/>
  <c r="P627" i="1" s="1"/>
  <c r="M627" i="1"/>
  <c r="N627" i="1" s="1"/>
  <c r="O626" i="1"/>
  <c r="P626" i="1" s="1"/>
  <c r="M626" i="1"/>
  <c r="N626" i="1" s="1"/>
  <c r="O625" i="1"/>
  <c r="P625" i="1" s="1"/>
  <c r="M625" i="1"/>
  <c r="N625" i="1" s="1"/>
  <c r="O624" i="1"/>
  <c r="P624" i="1" s="1"/>
  <c r="M624" i="1"/>
  <c r="N624" i="1" s="1"/>
  <c r="O623" i="1"/>
  <c r="P623" i="1" s="1"/>
  <c r="M623" i="1"/>
  <c r="N623" i="1" s="1"/>
  <c r="O622" i="1"/>
  <c r="P622" i="1" s="1"/>
  <c r="M622" i="1"/>
  <c r="N622" i="1" s="1"/>
  <c r="O621" i="1"/>
  <c r="P621" i="1" s="1"/>
  <c r="M621" i="1"/>
  <c r="N621" i="1" s="1"/>
  <c r="O620" i="1"/>
  <c r="P620" i="1" s="1"/>
  <c r="M620" i="1"/>
  <c r="N620" i="1" s="1"/>
  <c r="O619" i="1"/>
  <c r="P619" i="1" s="1"/>
  <c r="M619" i="1"/>
  <c r="N619" i="1" s="1"/>
  <c r="O618" i="1"/>
  <c r="P618" i="1" s="1"/>
  <c r="M618" i="1"/>
  <c r="N618" i="1" s="1"/>
  <c r="O617" i="1"/>
  <c r="P617" i="1" s="1"/>
  <c r="M617" i="1"/>
  <c r="N617" i="1" s="1"/>
  <c r="O616" i="1"/>
  <c r="P616" i="1" s="1"/>
  <c r="M616" i="1"/>
  <c r="N616" i="1" s="1"/>
  <c r="O615" i="1"/>
  <c r="P615" i="1" s="1"/>
  <c r="M615" i="1"/>
  <c r="N615" i="1" s="1"/>
  <c r="O614" i="1"/>
  <c r="P614" i="1" s="1"/>
  <c r="M614" i="1"/>
  <c r="N614" i="1" s="1"/>
  <c r="O613" i="1"/>
  <c r="P613" i="1" s="1"/>
  <c r="M613" i="1"/>
  <c r="N613" i="1" s="1"/>
  <c r="O612" i="1"/>
  <c r="P612" i="1" s="1"/>
  <c r="M612" i="1"/>
  <c r="N612" i="1" s="1"/>
  <c r="O611" i="1"/>
  <c r="P611" i="1" s="1"/>
  <c r="M611" i="1"/>
  <c r="N611" i="1" s="1"/>
  <c r="O610" i="1"/>
  <c r="P610" i="1" s="1"/>
  <c r="M610" i="1"/>
  <c r="N610" i="1" s="1"/>
  <c r="O609" i="1"/>
  <c r="P609" i="1" s="1"/>
  <c r="M609" i="1"/>
  <c r="N609" i="1" s="1"/>
  <c r="O608" i="1"/>
  <c r="P608" i="1" s="1"/>
  <c r="M608" i="1"/>
  <c r="N608" i="1" s="1"/>
  <c r="O607" i="1"/>
  <c r="P607" i="1" s="1"/>
  <c r="M607" i="1"/>
  <c r="N607" i="1" s="1"/>
  <c r="O606" i="1"/>
  <c r="P606" i="1" s="1"/>
  <c r="M606" i="1"/>
  <c r="N606" i="1" s="1"/>
  <c r="O605" i="1"/>
  <c r="P605" i="1" s="1"/>
  <c r="M605" i="1"/>
  <c r="N605" i="1" s="1"/>
  <c r="O604" i="1"/>
  <c r="P604" i="1" s="1"/>
  <c r="M604" i="1"/>
  <c r="N604" i="1" s="1"/>
  <c r="O603" i="1"/>
  <c r="P603" i="1" s="1"/>
  <c r="M603" i="1"/>
  <c r="N603" i="1" s="1"/>
  <c r="O602" i="1"/>
  <c r="P602" i="1" s="1"/>
  <c r="M602" i="1"/>
  <c r="N602" i="1" s="1"/>
  <c r="O601" i="1"/>
  <c r="P601" i="1" s="1"/>
  <c r="M601" i="1"/>
  <c r="N601" i="1" s="1"/>
  <c r="O600" i="1"/>
  <c r="P600" i="1" s="1"/>
  <c r="M600" i="1"/>
  <c r="N600" i="1" s="1"/>
  <c r="O599" i="1"/>
  <c r="P599" i="1" s="1"/>
  <c r="M599" i="1"/>
  <c r="N599" i="1" s="1"/>
  <c r="O598" i="1"/>
  <c r="P598" i="1" s="1"/>
  <c r="M598" i="1"/>
  <c r="N598" i="1" s="1"/>
  <c r="O597" i="1"/>
  <c r="P597" i="1" s="1"/>
  <c r="M597" i="1"/>
  <c r="N597" i="1" s="1"/>
  <c r="O596" i="1"/>
  <c r="P596" i="1" s="1"/>
  <c r="M596" i="1"/>
  <c r="N596" i="1" s="1"/>
  <c r="O595" i="1"/>
  <c r="P595" i="1" s="1"/>
  <c r="M595" i="1"/>
  <c r="N595" i="1" s="1"/>
  <c r="O594" i="1"/>
  <c r="P594" i="1" s="1"/>
  <c r="M594" i="1"/>
  <c r="N594" i="1" s="1"/>
  <c r="O593" i="1"/>
  <c r="P593" i="1" s="1"/>
  <c r="M593" i="1"/>
  <c r="N593" i="1" s="1"/>
  <c r="O592" i="1"/>
  <c r="P592" i="1" s="1"/>
  <c r="M592" i="1"/>
  <c r="N592" i="1" s="1"/>
  <c r="O591" i="1"/>
  <c r="P591" i="1" s="1"/>
  <c r="M591" i="1"/>
  <c r="N591" i="1" s="1"/>
  <c r="O590" i="1"/>
  <c r="P590" i="1" s="1"/>
  <c r="M590" i="1"/>
  <c r="N590" i="1" s="1"/>
  <c r="O589" i="1"/>
  <c r="P589" i="1" s="1"/>
  <c r="M589" i="1"/>
  <c r="N589" i="1" s="1"/>
  <c r="O588" i="1"/>
  <c r="P588" i="1" s="1"/>
  <c r="M588" i="1"/>
  <c r="N588" i="1" s="1"/>
  <c r="O587" i="1"/>
  <c r="P587" i="1" s="1"/>
  <c r="M587" i="1"/>
  <c r="N587" i="1" s="1"/>
  <c r="O586" i="1"/>
  <c r="P586" i="1" s="1"/>
  <c r="M586" i="1"/>
  <c r="N586" i="1" s="1"/>
  <c r="O585" i="1"/>
  <c r="P585" i="1" s="1"/>
  <c r="M585" i="1"/>
  <c r="N585" i="1" s="1"/>
  <c r="O584" i="1"/>
  <c r="P584" i="1" s="1"/>
  <c r="M584" i="1"/>
  <c r="N584" i="1" s="1"/>
  <c r="O583" i="1"/>
  <c r="P583" i="1" s="1"/>
  <c r="M583" i="1"/>
  <c r="N583" i="1" s="1"/>
  <c r="O582" i="1"/>
  <c r="P582" i="1" s="1"/>
  <c r="M582" i="1"/>
  <c r="N582" i="1" s="1"/>
  <c r="O581" i="1"/>
  <c r="P581" i="1" s="1"/>
  <c r="M581" i="1"/>
  <c r="N581" i="1" s="1"/>
  <c r="O580" i="1"/>
  <c r="P580" i="1" s="1"/>
  <c r="M580" i="1"/>
  <c r="N580" i="1" s="1"/>
  <c r="O579" i="1"/>
  <c r="P579" i="1" s="1"/>
  <c r="M579" i="1"/>
  <c r="N579" i="1" s="1"/>
  <c r="O578" i="1"/>
  <c r="P578" i="1" s="1"/>
  <c r="M578" i="1"/>
  <c r="N578" i="1" s="1"/>
  <c r="O577" i="1"/>
  <c r="P577" i="1" s="1"/>
  <c r="M577" i="1"/>
  <c r="N577" i="1" s="1"/>
  <c r="O576" i="1"/>
  <c r="P576" i="1" s="1"/>
  <c r="M576" i="1"/>
  <c r="N576" i="1" s="1"/>
  <c r="O575" i="1"/>
  <c r="P575" i="1" s="1"/>
  <c r="M575" i="1"/>
  <c r="N575" i="1" s="1"/>
  <c r="O574" i="1"/>
  <c r="P574" i="1" s="1"/>
  <c r="M574" i="1"/>
  <c r="N574" i="1" s="1"/>
  <c r="O573" i="1"/>
  <c r="P573" i="1" s="1"/>
  <c r="M573" i="1"/>
  <c r="N573" i="1" s="1"/>
  <c r="O572" i="1"/>
  <c r="P572" i="1" s="1"/>
  <c r="M572" i="1"/>
  <c r="N572" i="1" s="1"/>
  <c r="O571" i="1"/>
  <c r="P571" i="1" s="1"/>
  <c r="M571" i="1"/>
  <c r="N571" i="1" s="1"/>
  <c r="O570" i="1"/>
  <c r="P570" i="1" s="1"/>
  <c r="M570" i="1"/>
  <c r="N570" i="1" s="1"/>
  <c r="O569" i="1"/>
  <c r="P569" i="1" s="1"/>
  <c r="M569" i="1"/>
  <c r="N569" i="1" s="1"/>
  <c r="O568" i="1"/>
  <c r="P568" i="1" s="1"/>
  <c r="M568" i="1"/>
  <c r="N568" i="1" s="1"/>
  <c r="O567" i="1"/>
  <c r="P567" i="1" s="1"/>
  <c r="M567" i="1"/>
  <c r="N567" i="1" s="1"/>
  <c r="O566" i="1"/>
  <c r="P566" i="1" s="1"/>
  <c r="M566" i="1"/>
  <c r="N566" i="1" s="1"/>
  <c r="O565" i="1"/>
  <c r="P565" i="1" s="1"/>
  <c r="M565" i="1"/>
  <c r="N565" i="1" s="1"/>
  <c r="O564" i="1"/>
  <c r="P564" i="1" s="1"/>
  <c r="M564" i="1"/>
  <c r="N564" i="1" s="1"/>
  <c r="O563" i="1"/>
  <c r="P563" i="1" s="1"/>
  <c r="M563" i="1"/>
  <c r="N563" i="1" s="1"/>
  <c r="O562" i="1"/>
  <c r="P562" i="1" s="1"/>
  <c r="M562" i="1"/>
  <c r="N562" i="1" s="1"/>
  <c r="O561" i="1"/>
  <c r="P561" i="1" s="1"/>
  <c r="M561" i="1"/>
  <c r="N561" i="1" s="1"/>
  <c r="O560" i="1"/>
  <c r="P560" i="1" s="1"/>
  <c r="M560" i="1"/>
  <c r="N560" i="1" s="1"/>
  <c r="O559" i="1"/>
  <c r="P559" i="1" s="1"/>
  <c r="M559" i="1"/>
  <c r="N559" i="1" s="1"/>
  <c r="O558" i="1"/>
  <c r="P558" i="1" s="1"/>
  <c r="M558" i="1"/>
  <c r="N558" i="1" s="1"/>
  <c r="O557" i="1"/>
  <c r="P557" i="1" s="1"/>
  <c r="M557" i="1"/>
  <c r="N557" i="1" s="1"/>
  <c r="O556" i="1"/>
  <c r="P556" i="1" s="1"/>
  <c r="M556" i="1"/>
  <c r="N556" i="1" s="1"/>
  <c r="O555" i="1"/>
  <c r="P555" i="1" s="1"/>
  <c r="M555" i="1"/>
  <c r="N555" i="1" s="1"/>
  <c r="O554" i="1"/>
  <c r="P554" i="1" s="1"/>
  <c r="M554" i="1"/>
  <c r="N554" i="1" s="1"/>
  <c r="O553" i="1"/>
  <c r="P553" i="1" s="1"/>
  <c r="M553" i="1"/>
  <c r="N553" i="1" s="1"/>
  <c r="O552" i="1"/>
  <c r="P552" i="1" s="1"/>
  <c r="M552" i="1"/>
  <c r="N552" i="1" s="1"/>
  <c r="O551" i="1"/>
  <c r="P551" i="1" s="1"/>
  <c r="M551" i="1"/>
  <c r="N551" i="1" s="1"/>
  <c r="O550" i="1"/>
  <c r="P550" i="1" s="1"/>
  <c r="M550" i="1"/>
  <c r="N550" i="1" s="1"/>
  <c r="O549" i="1"/>
  <c r="P549" i="1" s="1"/>
  <c r="M549" i="1"/>
  <c r="N549" i="1" s="1"/>
  <c r="O548" i="1"/>
  <c r="P548" i="1" s="1"/>
  <c r="M548" i="1"/>
  <c r="N548" i="1" s="1"/>
  <c r="O547" i="1"/>
  <c r="P547" i="1" s="1"/>
  <c r="M547" i="1"/>
  <c r="N547" i="1" s="1"/>
  <c r="O546" i="1"/>
  <c r="P546" i="1" s="1"/>
  <c r="M546" i="1"/>
  <c r="N546" i="1" s="1"/>
  <c r="O545" i="1"/>
  <c r="P545" i="1" s="1"/>
  <c r="M545" i="1"/>
  <c r="N545" i="1" s="1"/>
  <c r="O544" i="1"/>
  <c r="P544" i="1" s="1"/>
  <c r="M544" i="1"/>
  <c r="N544" i="1" s="1"/>
  <c r="O543" i="1"/>
  <c r="P543" i="1" s="1"/>
  <c r="M543" i="1"/>
  <c r="N543" i="1" s="1"/>
  <c r="O542" i="1"/>
  <c r="P542" i="1" s="1"/>
  <c r="M542" i="1"/>
  <c r="N542" i="1" s="1"/>
  <c r="O541" i="1"/>
  <c r="P541" i="1" s="1"/>
  <c r="M541" i="1"/>
  <c r="N541" i="1" s="1"/>
  <c r="O540" i="1"/>
  <c r="P540" i="1" s="1"/>
  <c r="M540" i="1"/>
  <c r="N540" i="1" s="1"/>
  <c r="O539" i="1"/>
  <c r="P539" i="1" s="1"/>
  <c r="M539" i="1"/>
  <c r="N539" i="1" s="1"/>
  <c r="O538" i="1"/>
  <c r="P538" i="1" s="1"/>
  <c r="M538" i="1"/>
  <c r="N538" i="1" s="1"/>
  <c r="O537" i="1"/>
  <c r="P537" i="1" s="1"/>
  <c r="M537" i="1"/>
  <c r="N537" i="1" s="1"/>
  <c r="O536" i="1"/>
  <c r="P536" i="1" s="1"/>
  <c r="M536" i="1"/>
  <c r="N536" i="1" s="1"/>
  <c r="O535" i="1"/>
  <c r="P535" i="1" s="1"/>
  <c r="M535" i="1"/>
  <c r="N535" i="1" s="1"/>
  <c r="O534" i="1"/>
  <c r="P534" i="1" s="1"/>
  <c r="M534" i="1"/>
  <c r="N534" i="1" s="1"/>
  <c r="O533" i="1"/>
  <c r="P533" i="1" s="1"/>
  <c r="M533" i="1"/>
  <c r="N533" i="1" s="1"/>
  <c r="O532" i="1"/>
  <c r="P532" i="1" s="1"/>
  <c r="M532" i="1"/>
  <c r="N532" i="1" s="1"/>
  <c r="O531" i="1"/>
  <c r="P531" i="1" s="1"/>
  <c r="M531" i="1"/>
  <c r="N531" i="1" s="1"/>
  <c r="O530" i="1"/>
  <c r="P530" i="1" s="1"/>
  <c r="M530" i="1"/>
  <c r="N530" i="1" s="1"/>
  <c r="O529" i="1"/>
  <c r="P529" i="1" s="1"/>
  <c r="M529" i="1"/>
  <c r="N529" i="1" s="1"/>
  <c r="O528" i="1"/>
  <c r="P528" i="1" s="1"/>
  <c r="M528" i="1"/>
  <c r="N528" i="1" s="1"/>
  <c r="O527" i="1"/>
  <c r="P527" i="1" s="1"/>
  <c r="M527" i="1"/>
  <c r="N527" i="1" s="1"/>
  <c r="O526" i="1"/>
  <c r="P526" i="1" s="1"/>
  <c r="M526" i="1"/>
  <c r="N526" i="1" s="1"/>
  <c r="O525" i="1"/>
  <c r="P525" i="1" s="1"/>
  <c r="M525" i="1"/>
  <c r="N525" i="1" s="1"/>
  <c r="O524" i="1"/>
  <c r="P524" i="1" s="1"/>
  <c r="M524" i="1"/>
  <c r="N524" i="1" s="1"/>
  <c r="O523" i="1"/>
  <c r="P523" i="1" s="1"/>
  <c r="M523" i="1"/>
  <c r="N523" i="1" s="1"/>
  <c r="O522" i="1"/>
  <c r="P522" i="1" s="1"/>
  <c r="M522" i="1"/>
  <c r="N522" i="1" s="1"/>
  <c r="O521" i="1"/>
  <c r="P521" i="1" s="1"/>
  <c r="M521" i="1"/>
  <c r="N521" i="1" s="1"/>
  <c r="O520" i="1"/>
  <c r="P520" i="1" s="1"/>
  <c r="M520" i="1"/>
  <c r="N520" i="1" s="1"/>
  <c r="O519" i="1"/>
  <c r="P519" i="1" s="1"/>
  <c r="M519" i="1"/>
  <c r="N519" i="1" s="1"/>
  <c r="O518" i="1"/>
  <c r="P518" i="1" s="1"/>
  <c r="M518" i="1"/>
  <c r="N518" i="1" s="1"/>
  <c r="O517" i="1"/>
  <c r="P517" i="1" s="1"/>
  <c r="M517" i="1"/>
  <c r="N517" i="1" s="1"/>
  <c r="O516" i="1"/>
  <c r="P516" i="1" s="1"/>
  <c r="M516" i="1"/>
  <c r="N516" i="1" s="1"/>
  <c r="O515" i="1"/>
  <c r="P515" i="1" s="1"/>
  <c r="M515" i="1"/>
  <c r="N515" i="1" s="1"/>
  <c r="O514" i="1"/>
  <c r="P514" i="1" s="1"/>
  <c r="M514" i="1"/>
  <c r="N514" i="1" s="1"/>
  <c r="O513" i="1"/>
  <c r="P513" i="1" s="1"/>
  <c r="M513" i="1"/>
  <c r="N513" i="1" s="1"/>
  <c r="O512" i="1"/>
  <c r="P512" i="1" s="1"/>
  <c r="M512" i="1"/>
  <c r="N512" i="1" s="1"/>
  <c r="O511" i="1"/>
  <c r="P511" i="1" s="1"/>
  <c r="M511" i="1"/>
  <c r="N511" i="1" s="1"/>
  <c r="O510" i="1"/>
  <c r="P510" i="1" s="1"/>
  <c r="M510" i="1"/>
  <c r="N510" i="1" s="1"/>
  <c r="O509" i="1"/>
  <c r="P509" i="1" s="1"/>
  <c r="M509" i="1"/>
  <c r="N509" i="1" s="1"/>
  <c r="O508" i="1"/>
  <c r="P508" i="1" s="1"/>
  <c r="M508" i="1"/>
  <c r="N508" i="1" s="1"/>
  <c r="O507" i="1"/>
  <c r="P507" i="1" s="1"/>
  <c r="M507" i="1"/>
  <c r="N507" i="1" s="1"/>
  <c r="O506" i="1"/>
  <c r="P506" i="1" s="1"/>
  <c r="M506" i="1"/>
  <c r="N506" i="1" s="1"/>
  <c r="O505" i="1"/>
  <c r="P505" i="1" s="1"/>
  <c r="M505" i="1"/>
  <c r="N505" i="1" s="1"/>
  <c r="O504" i="1"/>
  <c r="P504" i="1" s="1"/>
  <c r="M504" i="1"/>
  <c r="N504" i="1" s="1"/>
  <c r="O503" i="1"/>
  <c r="P503" i="1" s="1"/>
  <c r="M503" i="1"/>
  <c r="N503" i="1" s="1"/>
  <c r="O502" i="1"/>
  <c r="P502" i="1" s="1"/>
  <c r="M502" i="1"/>
  <c r="N502" i="1" s="1"/>
  <c r="O501" i="1"/>
  <c r="P501" i="1" s="1"/>
  <c r="M501" i="1"/>
  <c r="N501" i="1" s="1"/>
  <c r="O500" i="1"/>
  <c r="P500" i="1" s="1"/>
  <c r="M500" i="1"/>
  <c r="N500" i="1" s="1"/>
  <c r="O499" i="1"/>
  <c r="P499" i="1" s="1"/>
  <c r="M499" i="1"/>
  <c r="N499" i="1" s="1"/>
  <c r="O498" i="1"/>
  <c r="P498" i="1" s="1"/>
  <c r="M498" i="1"/>
  <c r="N498" i="1" s="1"/>
  <c r="O497" i="1"/>
  <c r="P497" i="1" s="1"/>
  <c r="M497" i="1"/>
  <c r="N497" i="1" s="1"/>
  <c r="O496" i="1"/>
  <c r="P496" i="1" s="1"/>
  <c r="M496" i="1"/>
  <c r="N496" i="1" s="1"/>
  <c r="O495" i="1"/>
  <c r="P495" i="1" s="1"/>
  <c r="M495" i="1"/>
  <c r="N495" i="1" s="1"/>
  <c r="O494" i="1"/>
  <c r="P494" i="1" s="1"/>
  <c r="M494" i="1"/>
  <c r="N494" i="1" s="1"/>
  <c r="O493" i="1"/>
  <c r="P493" i="1" s="1"/>
  <c r="M493" i="1"/>
  <c r="N493" i="1" s="1"/>
  <c r="O492" i="1"/>
  <c r="P492" i="1" s="1"/>
  <c r="M492" i="1"/>
  <c r="N492" i="1" s="1"/>
  <c r="O491" i="1"/>
  <c r="P491" i="1" s="1"/>
  <c r="M491" i="1"/>
  <c r="N491" i="1" s="1"/>
  <c r="O490" i="1"/>
  <c r="P490" i="1" s="1"/>
  <c r="M490" i="1"/>
  <c r="N490" i="1" s="1"/>
  <c r="O489" i="1"/>
  <c r="P489" i="1" s="1"/>
  <c r="M489" i="1"/>
  <c r="N489" i="1" s="1"/>
  <c r="O488" i="1"/>
  <c r="P488" i="1" s="1"/>
  <c r="M488" i="1"/>
  <c r="N488" i="1" s="1"/>
  <c r="O487" i="1"/>
  <c r="P487" i="1" s="1"/>
  <c r="M487" i="1"/>
  <c r="N487" i="1" s="1"/>
  <c r="O486" i="1"/>
  <c r="P486" i="1" s="1"/>
  <c r="M486" i="1"/>
  <c r="N486" i="1" s="1"/>
  <c r="O485" i="1"/>
  <c r="P485" i="1" s="1"/>
  <c r="M485" i="1"/>
  <c r="N485" i="1" s="1"/>
  <c r="O484" i="1"/>
  <c r="P484" i="1" s="1"/>
  <c r="M484" i="1"/>
  <c r="N484" i="1" s="1"/>
  <c r="O483" i="1"/>
  <c r="P483" i="1" s="1"/>
  <c r="M483" i="1"/>
  <c r="N483" i="1" s="1"/>
  <c r="O482" i="1"/>
  <c r="P482" i="1" s="1"/>
  <c r="M482" i="1"/>
  <c r="N482" i="1" s="1"/>
  <c r="O481" i="1"/>
  <c r="P481" i="1" s="1"/>
  <c r="M481" i="1"/>
  <c r="N481" i="1" s="1"/>
  <c r="O480" i="1"/>
  <c r="P480" i="1" s="1"/>
  <c r="M480" i="1"/>
  <c r="N480" i="1" s="1"/>
  <c r="O479" i="1"/>
  <c r="P479" i="1" s="1"/>
  <c r="M479" i="1"/>
  <c r="N479" i="1" s="1"/>
  <c r="O478" i="1"/>
  <c r="P478" i="1" s="1"/>
  <c r="M478" i="1"/>
  <c r="N478" i="1" s="1"/>
  <c r="O477" i="1"/>
  <c r="P477" i="1" s="1"/>
  <c r="M477" i="1"/>
  <c r="N477" i="1" s="1"/>
  <c r="O476" i="1"/>
  <c r="P476" i="1" s="1"/>
  <c r="M476" i="1"/>
  <c r="N476" i="1" s="1"/>
  <c r="O475" i="1"/>
  <c r="P475" i="1" s="1"/>
  <c r="M475" i="1"/>
  <c r="N475" i="1" s="1"/>
  <c r="O474" i="1"/>
  <c r="P474" i="1" s="1"/>
  <c r="M474" i="1"/>
  <c r="N474" i="1" s="1"/>
  <c r="O473" i="1"/>
  <c r="P473" i="1" s="1"/>
  <c r="M473" i="1"/>
  <c r="N473" i="1" s="1"/>
  <c r="O472" i="1"/>
  <c r="P472" i="1" s="1"/>
  <c r="M472" i="1"/>
  <c r="N472" i="1" s="1"/>
  <c r="O471" i="1"/>
  <c r="P471" i="1" s="1"/>
  <c r="M471" i="1"/>
  <c r="N471" i="1" s="1"/>
  <c r="O470" i="1"/>
  <c r="P470" i="1" s="1"/>
  <c r="M470" i="1"/>
  <c r="N470" i="1" s="1"/>
  <c r="O469" i="1"/>
  <c r="P469" i="1" s="1"/>
  <c r="M469" i="1"/>
  <c r="N469" i="1" s="1"/>
  <c r="O468" i="1"/>
  <c r="P468" i="1" s="1"/>
  <c r="M468" i="1"/>
  <c r="N468" i="1" s="1"/>
  <c r="O467" i="1"/>
  <c r="P467" i="1" s="1"/>
  <c r="M467" i="1"/>
  <c r="N467" i="1" s="1"/>
  <c r="O466" i="1"/>
  <c r="P466" i="1" s="1"/>
  <c r="M466" i="1"/>
  <c r="N466" i="1" s="1"/>
  <c r="O465" i="1"/>
  <c r="P465" i="1" s="1"/>
  <c r="M465" i="1"/>
  <c r="N465" i="1" s="1"/>
  <c r="O464" i="1"/>
  <c r="P464" i="1" s="1"/>
  <c r="M464" i="1"/>
  <c r="N464" i="1" s="1"/>
  <c r="O463" i="1"/>
  <c r="P463" i="1" s="1"/>
  <c r="M463" i="1"/>
  <c r="N463" i="1" s="1"/>
  <c r="O462" i="1"/>
  <c r="P462" i="1" s="1"/>
  <c r="M462" i="1"/>
  <c r="N462" i="1" s="1"/>
  <c r="O461" i="1"/>
  <c r="P461" i="1" s="1"/>
  <c r="M461" i="1"/>
  <c r="N461" i="1" s="1"/>
  <c r="O460" i="1"/>
  <c r="P460" i="1" s="1"/>
  <c r="M460" i="1"/>
  <c r="N460" i="1" s="1"/>
  <c r="O459" i="1"/>
  <c r="P459" i="1" s="1"/>
  <c r="M459" i="1"/>
  <c r="N459" i="1" s="1"/>
  <c r="O458" i="1"/>
  <c r="P458" i="1" s="1"/>
  <c r="M458" i="1"/>
  <c r="N458" i="1" s="1"/>
  <c r="O457" i="1"/>
  <c r="P457" i="1" s="1"/>
  <c r="M457" i="1"/>
  <c r="N457" i="1" s="1"/>
  <c r="O456" i="1"/>
  <c r="P456" i="1" s="1"/>
  <c r="M456" i="1"/>
  <c r="N456" i="1" s="1"/>
  <c r="O455" i="1"/>
  <c r="P455" i="1" s="1"/>
  <c r="M455" i="1"/>
  <c r="N455" i="1" s="1"/>
  <c r="O454" i="1"/>
  <c r="P454" i="1" s="1"/>
  <c r="M454" i="1"/>
  <c r="N454" i="1" s="1"/>
  <c r="O453" i="1"/>
  <c r="P453" i="1" s="1"/>
  <c r="M453" i="1"/>
  <c r="N453" i="1" s="1"/>
  <c r="O452" i="1"/>
  <c r="P452" i="1" s="1"/>
  <c r="M452" i="1"/>
  <c r="N452" i="1" s="1"/>
  <c r="O451" i="1"/>
  <c r="P451" i="1" s="1"/>
  <c r="M451" i="1"/>
  <c r="N451" i="1" s="1"/>
  <c r="O450" i="1"/>
  <c r="P450" i="1" s="1"/>
  <c r="M450" i="1"/>
  <c r="N450" i="1" s="1"/>
  <c r="O449" i="1"/>
  <c r="P449" i="1" s="1"/>
  <c r="M449" i="1"/>
  <c r="N449" i="1" s="1"/>
  <c r="O448" i="1"/>
  <c r="P448" i="1" s="1"/>
  <c r="M448" i="1"/>
  <c r="N448" i="1" s="1"/>
  <c r="O447" i="1"/>
  <c r="P447" i="1" s="1"/>
  <c r="M447" i="1"/>
  <c r="N447" i="1" s="1"/>
  <c r="O446" i="1"/>
  <c r="P446" i="1" s="1"/>
  <c r="M446" i="1"/>
  <c r="N446" i="1" s="1"/>
  <c r="O445" i="1"/>
  <c r="P445" i="1" s="1"/>
  <c r="M445" i="1"/>
  <c r="N445" i="1" s="1"/>
  <c r="O444" i="1"/>
  <c r="P444" i="1" s="1"/>
  <c r="M444" i="1"/>
  <c r="N444" i="1" s="1"/>
  <c r="O443" i="1"/>
  <c r="P443" i="1" s="1"/>
  <c r="M443" i="1"/>
  <c r="N443" i="1" s="1"/>
  <c r="O442" i="1"/>
  <c r="P442" i="1" s="1"/>
  <c r="M442" i="1"/>
  <c r="N442" i="1" s="1"/>
  <c r="O441" i="1"/>
  <c r="P441" i="1" s="1"/>
  <c r="M441" i="1"/>
  <c r="N441" i="1" s="1"/>
  <c r="O440" i="1"/>
  <c r="P440" i="1" s="1"/>
  <c r="M440" i="1"/>
  <c r="N440" i="1" s="1"/>
  <c r="O439" i="1"/>
  <c r="P439" i="1" s="1"/>
  <c r="M439" i="1"/>
  <c r="N439" i="1" s="1"/>
  <c r="O438" i="1"/>
  <c r="P438" i="1" s="1"/>
  <c r="M438" i="1"/>
  <c r="N438" i="1" s="1"/>
  <c r="O437" i="1"/>
  <c r="P437" i="1" s="1"/>
  <c r="M437" i="1"/>
  <c r="N437" i="1" s="1"/>
  <c r="O436" i="1"/>
  <c r="P436" i="1" s="1"/>
  <c r="M436" i="1"/>
  <c r="N436" i="1" s="1"/>
  <c r="O435" i="1"/>
  <c r="P435" i="1" s="1"/>
  <c r="M435" i="1"/>
  <c r="N435" i="1" s="1"/>
  <c r="O434" i="1"/>
  <c r="P434" i="1" s="1"/>
  <c r="M434" i="1"/>
  <c r="N434" i="1" s="1"/>
  <c r="O433" i="1"/>
  <c r="P433" i="1" s="1"/>
  <c r="M433" i="1"/>
  <c r="N433" i="1" s="1"/>
  <c r="O432" i="1"/>
  <c r="P432" i="1" s="1"/>
  <c r="M432" i="1"/>
  <c r="N432" i="1" s="1"/>
  <c r="O431" i="1"/>
  <c r="P431" i="1" s="1"/>
  <c r="M431" i="1"/>
  <c r="N431" i="1" s="1"/>
  <c r="O430" i="1"/>
  <c r="P430" i="1" s="1"/>
  <c r="M430" i="1"/>
  <c r="N430" i="1" s="1"/>
  <c r="O429" i="1"/>
  <c r="P429" i="1" s="1"/>
  <c r="M429" i="1"/>
  <c r="N429" i="1" s="1"/>
  <c r="O428" i="1"/>
  <c r="P428" i="1" s="1"/>
  <c r="M428" i="1"/>
  <c r="N428" i="1" s="1"/>
  <c r="O427" i="1"/>
  <c r="P427" i="1" s="1"/>
  <c r="M427" i="1"/>
  <c r="N427" i="1" s="1"/>
  <c r="O426" i="1"/>
  <c r="P426" i="1" s="1"/>
  <c r="M426" i="1"/>
  <c r="N426" i="1" s="1"/>
  <c r="O425" i="1"/>
  <c r="P425" i="1" s="1"/>
  <c r="M425" i="1"/>
  <c r="N425" i="1" s="1"/>
  <c r="O424" i="1"/>
  <c r="P424" i="1" s="1"/>
  <c r="M424" i="1"/>
  <c r="N424" i="1" s="1"/>
  <c r="O423" i="1"/>
  <c r="P423" i="1" s="1"/>
  <c r="M423" i="1"/>
  <c r="N423" i="1" s="1"/>
  <c r="O422" i="1"/>
  <c r="P422" i="1" s="1"/>
  <c r="M422" i="1"/>
  <c r="N422" i="1" s="1"/>
  <c r="O421" i="1"/>
  <c r="P421" i="1" s="1"/>
  <c r="M421" i="1"/>
  <c r="N421" i="1" s="1"/>
  <c r="O420" i="1"/>
  <c r="P420" i="1" s="1"/>
  <c r="M420" i="1"/>
  <c r="N420" i="1" s="1"/>
  <c r="O419" i="1"/>
  <c r="P419" i="1" s="1"/>
  <c r="M419" i="1"/>
  <c r="N419" i="1" s="1"/>
  <c r="O418" i="1"/>
  <c r="P418" i="1" s="1"/>
  <c r="M418" i="1"/>
  <c r="N418" i="1" s="1"/>
  <c r="O417" i="1"/>
  <c r="P417" i="1" s="1"/>
  <c r="M417" i="1"/>
  <c r="N417" i="1" s="1"/>
  <c r="O416" i="1"/>
  <c r="P416" i="1" s="1"/>
  <c r="M416" i="1"/>
  <c r="N416" i="1" s="1"/>
  <c r="O415" i="1"/>
  <c r="P415" i="1" s="1"/>
  <c r="M415" i="1"/>
  <c r="N415" i="1" s="1"/>
  <c r="O414" i="1"/>
  <c r="P414" i="1" s="1"/>
  <c r="M414" i="1"/>
  <c r="N414" i="1" s="1"/>
  <c r="O413" i="1"/>
  <c r="P413" i="1" s="1"/>
  <c r="M413" i="1"/>
  <c r="N413" i="1" s="1"/>
  <c r="O412" i="1"/>
  <c r="P412" i="1" s="1"/>
  <c r="M412" i="1"/>
  <c r="N412" i="1" s="1"/>
  <c r="O411" i="1"/>
  <c r="P411" i="1" s="1"/>
  <c r="M411" i="1"/>
  <c r="N411" i="1" s="1"/>
  <c r="O410" i="1"/>
  <c r="P410" i="1" s="1"/>
  <c r="M410" i="1"/>
  <c r="N410" i="1" s="1"/>
  <c r="O409" i="1"/>
  <c r="P409" i="1" s="1"/>
  <c r="M409" i="1"/>
  <c r="N409" i="1" s="1"/>
  <c r="O408" i="1"/>
  <c r="P408" i="1" s="1"/>
  <c r="M408" i="1"/>
  <c r="N408" i="1" s="1"/>
  <c r="O407" i="1"/>
  <c r="P407" i="1" s="1"/>
  <c r="M407" i="1"/>
  <c r="N407" i="1" s="1"/>
  <c r="O406" i="1"/>
  <c r="P406" i="1" s="1"/>
  <c r="M406" i="1"/>
  <c r="N406" i="1" s="1"/>
  <c r="O405" i="1"/>
  <c r="P405" i="1" s="1"/>
  <c r="M405" i="1"/>
  <c r="N405" i="1" s="1"/>
  <c r="O404" i="1"/>
  <c r="P404" i="1" s="1"/>
  <c r="M404" i="1"/>
  <c r="N404" i="1" s="1"/>
  <c r="O403" i="1"/>
  <c r="P403" i="1" s="1"/>
  <c r="M403" i="1"/>
  <c r="N403" i="1" s="1"/>
  <c r="O402" i="1"/>
  <c r="P402" i="1" s="1"/>
  <c r="M402" i="1"/>
  <c r="N402" i="1" s="1"/>
  <c r="O401" i="1"/>
  <c r="P401" i="1" s="1"/>
  <c r="M401" i="1"/>
  <c r="N401" i="1" s="1"/>
  <c r="O400" i="1"/>
  <c r="P400" i="1" s="1"/>
  <c r="M400" i="1"/>
  <c r="N400" i="1" s="1"/>
  <c r="O399" i="1"/>
  <c r="P399" i="1" s="1"/>
  <c r="M399" i="1"/>
  <c r="N399" i="1" s="1"/>
  <c r="O398" i="1"/>
  <c r="P398" i="1" s="1"/>
  <c r="M398" i="1"/>
  <c r="N398" i="1" s="1"/>
  <c r="O397" i="1"/>
  <c r="P397" i="1" s="1"/>
  <c r="M397" i="1"/>
  <c r="N397" i="1" s="1"/>
  <c r="O396" i="1"/>
  <c r="P396" i="1" s="1"/>
  <c r="M396" i="1"/>
  <c r="N396" i="1" s="1"/>
  <c r="O395" i="1"/>
  <c r="P395" i="1" s="1"/>
  <c r="M395" i="1"/>
  <c r="N395" i="1" s="1"/>
  <c r="O394" i="1"/>
  <c r="P394" i="1" s="1"/>
  <c r="M394" i="1"/>
  <c r="N394" i="1" s="1"/>
  <c r="O393" i="1"/>
  <c r="P393" i="1" s="1"/>
  <c r="M393" i="1"/>
  <c r="N393" i="1" s="1"/>
  <c r="O392" i="1"/>
  <c r="P392" i="1" s="1"/>
  <c r="M392" i="1"/>
  <c r="N392" i="1" s="1"/>
  <c r="O391" i="1"/>
  <c r="P391" i="1" s="1"/>
  <c r="M391" i="1"/>
  <c r="N391" i="1" s="1"/>
  <c r="O390" i="1"/>
  <c r="P390" i="1" s="1"/>
  <c r="M390" i="1"/>
  <c r="N390" i="1" s="1"/>
  <c r="O389" i="1"/>
  <c r="P389" i="1" s="1"/>
  <c r="M389" i="1"/>
  <c r="N389" i="1" s="1"/>
  <c r="O388" i="1"/>
  <c r="P388" i="1" s="1"/>
  <c r="M388" i="1"/>
  <c r="N388" i="1" s="1"/>
  <c r="O387" i="1"/>
  <c r="P387" i="1" s="1"/>
  <c r="M387" i="1"/>
  <c r="N387" i="1" s="1"/>
  <c r="O386" i="1"/>
  <c r="P386" i="1" s="1"/>
  <c r="M386" i="1"/>
  <c r="N386" i="1" s="1"/>
  <c r="O385" i="1"/>
  <c r="P385" i="1" s="1"/>
  <c r="M385" i="1"/>
  <c r="N385" i="1" s="1"/>
  <c r="O384" i="1"/>
  <c r="P384" i="1" s="1"/>
  <c r="M384" i="1"/>
  <c r="N384" i="1" s="1"/>
  <c r="O383" i="1"/>
  <c r="P383" i="1" s="1"/>
  <c r="M383" i="1"/>
  <c r="N383" i="1" s="1"/>
  <c r="O382" i="1"/>
  <c r="P382" i="1" s="1"/>
  <c r="M382" i="1"/>
  <c r="N382" i="1" s="1"/>
  <c r="O381" i="1"/>
  <c r="P381" i="1" s="1"/>
  <c r="M381" i="1"/>
  <c r="N381" i="1" s="1"/>
  <c r="O380" i="1"/>
  <c r="P380" i="1" s="1"/>
  <c r="M380" i="1"/>
  <c r="N380" i="1" s="1"/>
  <c r="O379" i="1"/>
  <c r="P379" i="1" s="1"/>
  <c r="M379" i="1"/>
  <c r="N379" i="1" s="1"/>
  <c r="O378" i="1"/>
  <c r="P378" i="1" s="1"/>
  <c r="M378" i="1"/>
  <c r="N378" i="1" s="1"/>
  <c r="O377" i="1"/>
  <c r="P377" i="1" s="1"/>
  <c r="M377" i="1"/>
  <c r="N377" i="1" s="1"/>
  <c r="O376" i="1"/>
  <c r="P376" i="1" s="1"/>
  <c r="M376" i="1"/>
  <c r="N376" i="1" s="1"/>
  <c r="O375" i="1"/>
  <c r="P375" i="1" s="1"/>
  <c r="M375" i="1"/>
  <c r="N375" i="1" s="1"/>
  <c r="O374" i="1"/>
  <c r="P374" i="1" s="1"/>
  <c r="M374" i="1"/>
  <c r="N374" i="1" s="1"/>
  <c r="O373" i="1"/>
  <c r="P373" i="1" s="1"/>
  <c r="M373" i="1"/>
  <c r="N373" i="1" s="1"/>
  <c r="O372" i="1"/>
  <c r="P372" i="1" s="1"/>
  <c r="M372" i="1"/>
  <c r="N372" i="1" s="1"/>
  <c r="O371" i="1"/>
  <c r="P371" i="1" s="1"/>
  <c r="M371" i="1"/>
  <c r="N371" i="1" s="1"/>
  <c r="O370" i="1"/>
  <c r="P370" i="1" s="1"/>
  <c r="M370" i="1"/>
  <c r="N370" i="1" s="1"/>
  <c r="O369" i="1"/>
  <c r="P369" i="1" s="1"/>
  <c r="M369" i="1"/>
  <c r="N369" i="1" s="1"/>
  <c r="O368" i="1"/>
  <c r="P368" i="1" s="1"/>
  <c r="M368" i="1"/>
  <c r="N368" i="1" s="1"/>
  <c r="O367" i="1"/>
  <c r="P367" i="1" s="1"/>
  <c r="M367" i="1"/>
  <c r="N367" i="1" s="1"/>
  <c r="O366" i="1"/>
  <c r="P366" i="1" s="1"/>
  <c r="M366" i="1"/>
  <c r="N366" i="1" s="1"/>
  <c r="O365" i="1"/>
  <c r="P365" i="1" s="1"/>
  <c r="M365" i="1"/>
  <c r="N365" i="1" s="1"/>
  <c r="O364" i="1"/>
  <c r="P364" i="1" s="1"/>
  <c r="M364" i="1"/>
  <c r="N364" i="1" s="1"/>
  <c r="O363" i="1"/>
  <c r="P363" i="1" s="1"/>
  <c r="M363" i="1"/>
  <c r="N363" i="1" s="1"/>
  <c r="O362" i="1"/>
  <c r="P362" i="1" s="1"/>
  <c r="M362" i="1"/>
  <c r="N362" i="1" s="1"/>
  <c r="O361" i="1"/>
  <c r="P361" i="1" s="1"/>
  <c r="M361" i="1"/>
  <c r="N361" i="1" s="1"/>
  <c r="O360" i="1"/>
  <c r="P360" i="1" s="1"/>
  <c r="M360" i="1"/>
  <c r="N360" i="1" s="1"/>
  <c r="O359" i="1"/>
  <c r="P359" i="1" s="1"/>
  <c r="M359" i="1"/>
  <c r="N359" i="1" s="1"/>
  <c r="O358" i="1"/>
  <c r="P358" i="1" s="1"/>
  <c r="M358" i="1"/>
  <c r="N358" i="1" s="1"/>
  <c r="O357" i="1"/>
  <c r="P357" i="1" s="1"/>
  <c r="M357" i="1"/>
  <c r="N357" i="1" s="1"/>
  <c r="O356" i="1"/>
  <c r="P356" i="1" s="1"/>
  <c r="M356" i="1"/>
  <c r="N356" i="1" s="1"/>
  <c r="O355" i="1"/>
  <c r="P355" i="1" s="1"/>
  <c r="M355" i="1"/>
  <c r="N355" i="1" s="1"/>
  <c r="O354" i="1"/>
  <c r="P354" i="1" s="1"/>
  <c r="M354" i="1"/>
  <c r="N354" i="1" s="1"/>
  <c r="O353" i="1"/>
  <c r="P353" i="1" s="1"/>
  <c r="M353" i="1"/>
  <c r="N353" i="1" s="1"/>
  <c r="O352" i="1"/>
  <c r="P352" i="1" s="1"/>
  <c r="M352" i="1"/>
  <c r="N352" i="1" s="1"/>
  <c r="O351" i="1"/>
  <c r="P351" i="1" s="1"/>
  <c r="M351" i="1"/>
  <c r="N351" i="1" s="1"/>
  <c r="O350" i="1"/>
  <c r="P350" i="1" s="1"/>
  <c r="M350" i="1"/>
  <c r="N350" i="1" s="1"/>
  <c r="O349" i="1"/>
  <c r="P349" i="1" s="1"/>
  <c r="M349" i="1"/>
  <c r="N349" i="1" s="1"/>
  <c r="O348" i="1"/>
  <c r="P348" i="1" s="1"/>
  <c r="M348" i="1"/>
  <c r="N348" i="1" s="1"/>
  <c r="O347" i="1"/>
  <c r="P347" i="1" s="1"/>
  <c r="M347" i="1"/>
  <c r="N347" i="1" s="1"/>
  <c r="O346" i="1"/>
  <c r="P346" i="1" s="1"/>
  <c r="M346" i="1"/>
  <c r="N346" i="1" s="1"/>
  <c r="O345" i="1"/>
  <c r="P345" i="1" s="1"/>
  <c r="M345" i="1"/>
  <c r="N345" i="1" s="1"/>
  <c r="O344" i="1"/>
  <c r="P344" i="1" s="1"/>
  <c r="M344" i="1"/>
  <c r="N344" i="1" s="1"/>
  <c r="O343" i="1"/>
  <c r="P343" i="1" s="1"/>
  <c r="M343" i="1"/>
  <c r="N343" i="1" s="1"/>
  <c r="O342" i="1"/>
  <c r="P342" i="1" s="1"/>
  <c r="M342" i="1"/>
  <c r="N342" i="1" s="1"/>
  <c r="O341" i="1"/>
  <c r="P341" i="1" s="1"/>
  <c r="M341" i="1"/>
  <c r="N341" i="1" s="1"/>
  <c r="O340" i="1"/>
  <c r="P340" i="1" s="1"/>
  <c r="M340" i="1"/>
  <c r="N340" i="1" s="1"/>
  <c r="O339" i="1"/>
  <c r="P339" i="1" s="1"/>
  <c r="M339" i="1"/>
  <c r="N339" i="1" s="1"/>
  <c r="O338" i="1"/>
  <c r="P338" i="1" s="1"/>
  <c r="M338" i="1"/>
  <c r="N338" i="1" s="1"/>
  <c r="O337" i="1"/>
  <c r="P337" i="1" s="1"/>
  <c r="M337" i="1"/>
  <c r="N337" i="1" s="1"/>
  <c r="O336" i="1"/>
  <c r="P336" i="1" s="1"/>
  <c r="M336" i="1"/>
  <c r="N336" i="1" s="1"/>
  <c r="O335" i="1"/>
  <c r="P335" i="1" s="1"/>
  <c r="M335" i="1"/>
  <c r="N335" i="1" s="1"/>
  <c r="O334" i="1"/>
  <c r="P334" i="1" s="1"/>
  <c r="M334" i="1"/>
  <c r="N334" i="1" s="1"/>
  <c r="O333" i="1"/>
  <c r="P333" i="1" s="1"/>
  <c r="M333" i="1"/>
  <c r="N333" i="1" s="1"/>
  <c r="O332" i="1"/>
  <c r="P332" i="1" s="1"/>
  <c r="M332" i="1"/>
  <c r="N332" i="1" s="1"/>
  <c r="O331" i="1"/>
  <c r="P331" i="1" s="1"/>
  <c r="M331" i="1"/>
  <c r="N331" i="1" s="1"/>
  <c r="O330" i="1"/>
  <c r="P330" i="1" s="1"/>
  <c r="M330" i="1"/>
  <c r="N330" i="1" s="1"/>
  <c r="O329" i="1"/>
  <c r="P329" i="1" s="1"/>
  <c r="M329" i="1"/>
  <c r="N329" i="1" s="1"/>
  <c r="O328" i="1"/>
  <c r="P328" i="1" s="1"/>
  <c r="M328" i="1"/>
  <c r="N328" i="1" s="1"/>
  <c r="O327" i="1"/>
  <c r="P327" i="1" s="1"/>
  <c r="M327" i="1"/>
  <c r="N327" i="1" s="1"/>
  <c r="O326" i="1"/>
  <c r="P326" i="1" s="1"/>
  <c r="M326" i="1"/>
  <c r="N326" i="1" s="1"/>
  <c r="O325" i="1"/>
  <c r="P325" i="1" s="1"/>
  <c r="M325" i="1"/>
  <c r="N325" i="1" s="1"/>
  <c r="O324" i="1"/>
  <c r="P324" i="1" s="1"/>
  <c r="M324" i="1"/>
  <c r="N324" i="1" s="1"/>
  <c r="O323" i="1"/>
  <c r="P323" i="1" s="1"/>
  <c r="M323" i="1"/>
  <c r="N323" i="1" s="1"/>
  <c r="O322" i="1"/>
  <c r="P322" i="1" s="1"/>
  <c r="M322" i="1"/>
  <c r="N322" i="1" s="1"/>
  <c r="O321" i="1"/>
  <c r="P321" i="1" s="1"/>
  <c r="M321" i="1"/>
  <c r="N321" i="1" s="1"/>
  <c r="O320" i="1"/>
  <c r="P320" i="1" s="1"/>
  <c r="M320" i="1"/>
  <c r="N320" i="1" s="1"/>
  <c r="O319" i="1"/>
  <c r="P319" i="1" s="1"/>
  <c r="M319" i="1"/>
  <c r="N319" i="1" s="1"/>
  <c r="O318" i="1"/>
  <c r="P318" i="1" s="1"/>
  <c r="M318" i="1"/>
  <c r="N318" i="1" s="1"/>
  <c r="O317" i="1"/>
  <c r="P317" i="1" s="1"/>
  <c r="M317" i="1"/>
  <c r="N317" i="1" s="1"/>
  <c r="O316" i="1"/>
  <c r="P316" i="1" s="1"/>
  <c r="M316" i="1"/>
  <c r="N316" i="1" s="1"/>
  <c r="O315" i="1"/>
  <c r="P315" i="1" s="1"/>
  <c r="M315" i="1"/>
  <c r="N315" i="1" s="1"/>
  <c r="O314" i="1"/>
  <c r="P314" i="1" s="1"/>
  <c r="M314" i="1"/>
  <c r="N314" i="1" s="1"/>
  <c r="O313" i="1"/>
  <c r="P313" i="1" s="1"/>
  <c r="M313" i="1"/>
  <c r="N313" i="1" s="1"/>
  <c r="O312" i="1"/>
  <c r="P312" i="1" s="1"/>
  <c r="M312" i="1"/>
  <c r="N312" i="1" s="1"/>
  <c r="O311" i="1"/>
  <c r="P311" i="1" s="1"/>
  <c r="M311" i="1"/>
  <c r="N311" i="1" s="1"/>
  <c r="O310" i="1"/>
  <c r="P310" i="1" s="1"/>
  <c r="M310" i="1"/>
  <c r="N310" i="1" s="1"/>
  <c r="O309" i="1"/>
  <c r="P309" i="1" s="1"/>
  <c r="M309" i="1"/>
  <c r="N309" i="1" s="1"/>
  <c r="O308" i="1"/>
  <c r="P308" i="1" s="1"/>
  <c r="M308" i="1"/>
  <c r="N308" i="1" s="1"/>
  <c r="O307" i="1"/>
  <c r="P307" i="1" s="1"/>
  <c r="M307" i="1"/>
  <c r="N307" i="1" s="1"/>
  <c r="O306" i="1"/>
  <c r="P306" i="1" s="1"/>
  <c r="M306" i="1"/>
  <c r="N306" i="1" s="1"/>
  <c r="O305" i="1"/>
  <c r="P305" i="1" s="1"/>
  <c r="M305" i="1"/>
  <c r="N305" i="1" s="1"/>
  <c r="O304" i="1"/>
  <c r="P304" i="1" s="1"/>
  <c r="M304" i="1"/>
  <c r="N304" i="1" s="1"/>
  <c r="O303" i="1"/>
  <c r="P303" i="1" s="1"/>
  <c r="M303" i="1"/>
  <c r="N303" i="1" s="1"/>
  <c r="O302" i="1"/>
  <c r="P302" i="1" s="1"/>
  <c r="M302" i="1"/>
  <c r="N302" i="1" s="1"/>
  <c r="O301" i="1"/>
  <c r="P301" i="1" s="1"/>
  <c r="M301" i="1"/>
  <c r="N301" i="1" s="1"/>
  <c r="O300" i="1"/>
  <c r="P300" i="1" s="1"/>
  <c r="M300" i="1"/>
  <c r="N300" i="1" s="1"/>
  <c r="O299" i="1"/>
  <c r="P299" i="1" s="1"/>
  <c r="M299" i="1"/>
  <c r="N299" i="1" s="1"/>
  <c r="O298" i="1"/>
  <c r="P298" i="1" s="1"/>
  <c r="M298" i="1"/>
  <c r="N298" i="1" s="1"/>
  <c r="O297" i="1"/>
  <c r="P297" i="1" s="1"/>
  <c r="M297" i="1"/>
  <c r="N297" i="1" s="1"/>
  <c r="O296" i="1"/>
  <c r="P296" i="1" s="1"/>
  <c r="M296" i="1"/>
  <c r="N296" i="1" s="1"/>
  <c r="O295" i="1"/>
  <c r="P295" i="1" s="1"/>
  <c r="M295" i="1"/>
  <c r="N295" i="1" s="1"/>
  <c r="O294" i="1"/>
  <c r="P294" i="1" s="1"/>
  <c r="M294" i="1"/>
  <c r="N294" i="1" s="1"/>
  <c r="O293" i="1"/>
  <c r="P293" i="1" s="1"/>
  <c r="M293" i="1"/>
  <c r="N293" i="1" s="1"/>
  <c r="O292" i="1"/>
  <c r="P292" i="1" s="1"/>
  <c r="M292" i="1"/>
  <c r="N292" i="1" s="1"/>
  <c r="O291" i="1"/>
  <c r="P291" i="1" s="1"/>
  <c r="M291" i="1"/>
  <c r="N291" i="1" s="1"/>
  <c r="O290" i="1"/>
  <c r="P290" i="1" s="1"/>
  <c r="M290" i="1"/>
  <c r="N290" i="1" s="1"/>
  <c r="O289" i="1"/>
  <c r="P289" i="1" s="1"/>
  <c r="M289" i="1"/>
  <c r="N289" i="1" s="1"/>
  <c r="O288" i="1"/>
  <c r="P288" i="1" s="1"/>
  <c r="M288" i="1"/>
  <c r="N288" i="1" s="1"/>
  <c r="O287" i="1"/>
  <c r="P287" i="1" s="1"/>
  <c r="M287" i="1"/>
  <c r="N287" i="1" s="1"/>
  <c r="O286" i="1"/>
  <c r="P286" i="1" s="1"/>
  <c r="M286" i="1"/>
  <c r="N286" i="1" s="1"/>
  <c r="O285" i="1"/>
  <c r="P285" i="1" s="1"/>
  <c r="M285" i="1"/>
  <c r="N285" i="1" s="1"/>
  <c r="O284" i="1"/>
  <c r="P284" i="1" s="1"/>
  <c r="M284" i="1"/>
  <c r="N284" i="1" s="1"/>
  <c r="O283" i="1"/>
  <c r="P283" i="1" s="1"/>
  <c r="M283" i="1"/>
  <c r="N283" i="1" s="1"/>
  <c r="O282" i="1"/>
  <c r="P282" i="1" s="1"/>
  <c r="M282" i="1"/>
  <c r="N282" i="1" s="1"/>
  <c r="O281" i="1"/>
  <c r="P281" i="1" s="1"/>
  <c r="M281" i="1"/>
  <c r="N281" i="1" s="1"/>
  <c r="O280" i="1"/>
  <c r="P280" i="1" s="1"/>
  <c r="M280" i="1"/>
  <c r="N280" i="1" s="1"/>
  <c r="O279" i="1"/>
  <c r="P279" i="1" s="1"/>
  <c r="M279" i="1"/>
  <c r="N279" i="1" s="1"/>
  <c r="O278" i="1"/>
  <c r="P278" i="1" s="1"/>
  <c r="M278" i="1"/>
  <c r="N278" i="1" s="1"/>
  <c r="O277" i="1"/>
  <c r="P277" i="1" s="1"/>
  <c r="M277" i="1"/>
  <c r="N277" i="1" s="1"/>
  <c r="O276" i="1"/>
  <c r="P276" i="1" s="1"/>
  <c r="M276" i="1"/>
  <c r="N276" i="1" s="1"/>
  <c r="O275" i="1"/>
  <c r="P275" i="1" s="1"/>
  <c r="M275" i="1"/>
  <c r="N275" i="1" s="1"/>
  <c r="O274" i="1"/>
  <c r="P274" i="1" s="1"/>
  <c r="M274" i="1"/>
  <c r="N274" i="1" s="1"/>
  <c r="O273" i="1"/>
  <c r="P273" i="1" s="1"/>
  <c r="M273" i="1"/>
  <c r="N273" i="1" s="1"/>
  <c r="O272" i="1"/>
  <c r="P272" i="1" s="1"/>
  <c r="M272" i="1"/>
  <c r="N272" i="1" s="1"/>
  <c r="O271" i="1"/>
  <c r="P271" i="1" s="1"/>
  <c r="M271" i="1"/>
  <c r="N271" i="1" s="1"/>
  <c r="O270" i="1"/>
  <c r="P270" i="1" s="1"/>
  <c r="M270" i="1"/>
  <c r="N270" i="1" s="1"/>
  <c r="O269" i="1"/>
  <c r="P269" i="1" s="1"/>
  <c r="M269" i="1"/>
  <c r="N269" i="1" s="1"/>
  <c r="O268" i="1"/>
  <c r="P268" i="1" s="1"/>
  <c r="M268" i="1"/>
  <c r="N268" i="1" s="1"/>
  <c r="O267" i="1"/>
  <c r="P267" i="1" s="1"/>
  <c r="M267" i="1"/>
  <c r="N267" i="1" s="1"/>
  <c r="O266" i="1"/>
  <c r="P266" i="1" s="1"/>
  <c r="M266" i="1"/>
  <c r="N266" i="1" s="1"/>
  <c r="O265" i="1"/>
  <c r="P265" i="1" s="1"/>
  <c r="M265" i="1"/>
  <c r="N265" i="1" s="1"/>
  <c r="O264" i="1"/>
  <c r="P264" i="1" s="1"/>
  <c r="M264" i="1"/>
  <c r="N264" i="1" s="1"/>
  <c r="O263" i="1"/>
  <c r="P263" i="1" s="1"/>
  <c r="M263" i="1"/>
  <c r="N263" i="1" s="1"/>
  <c r="O262" i="1"/>
  <c r="P262" i="1" s="1"/>
  <c r="M262" i="1"/>
  <c r="N262" i="1" s="1"/>
  <c r="O261" i="1"/>
  <c r="P261" i="1" s="1"/>
  <c r="M261" i="1"/>
  <c r="N261" i="1" s="1"/>
  <c r="O260" i="1"/>
  <c r="P260" i="1" s="1"/>
  <c r="M260" i="1"/>
  <c r="N260" i="1" s="1"/>
  <c r="O259" i="1"/>
  <c r="P259" i="1" s="1"/>
  <c r="M259" i="1"/>
  <c r="N259" i="1" s="1"/>
  <c r="O258" i="1"/>
  <c r="P258" i="1" s="1"/>
  <c r="M258" i="1"/>
  <c r="N258" i="1" s="1"/>
  <c r="O257" i="1"/>
  <c r="P257" i="1" s="1"/>
  <c r="M257" i="1"/>
  <c r="N257" i="1" s="1"/>
  <c r="O256" i="1"/>
  <c r="P256" i="1" s="1"/>
  <c r="M256" i="1"/>
  <c r="N256" i="1" s="1"/>
  <c r="O255" i="1"/>
  <c r="P255" i="1" s="1"/>
  <c r="M255" i="1"/>
  <c r="N255" i="1" s="1"/>
  <c r="O254" i="1"/>
  <c r="P254" i="1" s="1"/>
  <c r="M254" i="1"/>
  <c r="N254" i="1" s="1"/>
  <c r="O253" i="1"/>
  <c r="P253" i="1" s="1"/>
  <c r="M253" i="1"/>
  <c r="N253" i="1" s="1"/>
  <c r="O252" i="1"/>
  <c r="P252" i="1" s="1"/>
  <c r="M252" i="1"/>
  <c r="N252" i="1" s="1"/>
  <c r="O251" i="1"/>
  <c r="P251" i="1" s="1"/>
  <c r="M251" i="1"/>
  <c r="N251" i="1" s="1"/>
  <c r="O250" i="1"/>
  <c r="P250" i="1" s="1"/>
  <c r="M250" i="1"/>
  <c r="N250" i="1" s="1"/>
  <c r="O249" i="1"/>
  <c r="P249" i="1" s="1"/>
  <c r="M249" i="1"/>
  <c r="N249" i="1" s="1"/>
  <c r="O248" i="1"/>
  <c r="P248" i="1" s="1"/>
  <c r="M248" i="1"/>
  <c r="N248" i="1" s="1"/>
  <c r="O247" i="1"/>
  <c r="P247" i="1" s="1"/>
  <c r="M247" i="1"/>
  <c r="N247" i="1" s="1"/>
  <c r="O246" i="1"/>
  <c r="P246" i="1" s="1"/>
  <c r="M246" i="1"/>
  <c r="N246" i="1" s="1"/>
  <c r="O245" i="1"/>
  <c r="P245" i="1" s="1"/>
  <c r="M245" i="1"/>
  <c r="N245" i="1" s="1"/>
  <c r="O244" i="1"/>
  <c r="P244" i="1" s="1"/>
  <c r="M244" i="1"/>
  <c r="N244" i="1" s="1"/>
  <c r="O243" i="1"/>
  <c r="P243" i="1" s="1"/>
  <c r="M243" i="1"/>
  <c r="N243" i="1" s="1"/>
  <c r="O242" i="1"/>
  <c r="P242" i="1" s="1"/>
  <c r="M242" i="1"/>
  <c r="N242" i="1" s="1"/>
  <c r="O241" i="1"/>
  <c r="P241" i="1" s="1"/>
  <c r="M241" i="1"/>
  <c r="N241" i="1" s="1"/>
  <c r="O240" i="1"/>
  <c r="P240" i="1" s="1"/>
  <c r="M240" i="1"/>
  <c r="N240" i="1" s="1"/>
  <c r="O239" i="1"/>
  <c r="P239" i="1" s="1"/>
  <c r="M239" i="1"/>
  <c r="N239" i="1" s="1"/>
  <c r="O238" i="1"/>
  <c r="P238" i="1" s="1"/>
  <c r="M238" i="1"/>
  <c r="N238" i="1" s="1"/>
  <c r="O237" i="1"/>
  <c r="P237" i="1" s="1"/>
  <c r="M237" i="1"/>
  <c r="N237" i="1" s="1"/>
  <c r="O236" i="1"/>
  <c r="P236" i="1" s="1"/>
  <c r="M236" i="1"/>
  <c r="N236" i="1" s="1"/>
  <c r="O235" i="1"/>
  <c r="P235" i="1" s="1"/>
  <c r="M235" i="1"/>
  <c r="N235" i="1" s="1"/>
  <c r="O234" i="1"/>
  <c r="P234" i="1" s="1"/>
  <c r="M234" i="1"/>
  <c r="N234" i="1" s="1"/>
  <c r="O233" i="1"/>
  <c r="P233" i="1" s="1"/>
  <c r="M233" i="1"/>
  <c r="N233" i="1" s="1"/>
  <c r="O232" i="1"/>
  <c r="P232" i="1" s="1"/>
  <c r="M232" i="1"/>
  <c r="N232" i="1" s="1"/>
  <c r="O231" i="1"/>
  <c r="P231" i="1" s="1"/>
  <c r="M231" i="1"/>
  <c r="N231" i="1" s="1"/>
  <c r="O230" i="1"/>
  <c r="P230" i="1" s="1"/>
  <c r="M230" i="1"/>
  <c r="N230" i="1" s="1"/>
  <c r="O229" i="1"/>
  <c r="P229" i="1" s="1"/>
  <c r="M229" i="1"/>
  <c r="N229" i="1" s="1"/>
  <c r="O228" i="1"/>
  <c r="P228" i="1" s="1"/>
  <c r="M228" i="1"/>
  <c r="N228" i="1" s="1"/>
  <c r="O227" i="1"/>
  <c r="P227" i="1" s="1"/>
  <c r="M227" i="1"/>
  <c r="N227" i="1" s="1"/>
  <c r="O226" i="1"/>
  <c r="P226" i="1" s="1"/>
  <c r="M226" i="1"/>
  <c r="N226" i="1" s="1"/>
  <c r="O225" i="1"/>
  <c r="P225" i="1" s="1"/>
  <c r="M225" i="1"/>
  <c r="N225" i="1" s="1"/>
  <c r="O224" i="1"/>
  <c r="P224" i="1" s="1"/>
  <c r="M224" i="1"/>
  <c r="N224" i="1" s="1"/>
  <c r="O223" i="1"/>
  <c r="P223" i="1" s="1"/>
  <c r="M223" i="1"/>
  <c r="N223" i="1" s="1"/>
  <c r="O222" i="1"/>
  <c r="P222" i="1" s="1"/>
  <c r="M222" i="1"/>
  <c r="N222" i="1" s="1"/>
  <c r="O221" i="1"/>
  <c r="P221" i="1" s="1"/>
  <c r="M221" i="1"/>
  <c r="N221" i="1" s="1"/>
  <c r="O220" i="1"/>
  <c r="P220" i="1" s="1"/>
  <c r="M220" i="1"/>
  <c r="N220" i="1" s="1"/>
  <c r="O219" i="1"/>
  <c r="P219" i="1" s="1"/>
  <c r="M219" i="1"/>
  <c r="N219" i="1" s="1"/>
  <c r="O218" i="1"/>
  <c r="P218" i="1" s="1"/>
  <c r="M218" i="1"/>
  <c r="N218" i="1" s="1"/>
  <c r="O217" i="1"/>
  <c r="P217" i="1" s="1"/>
  <c r="M217" i="1"/>
  <c r="N217" i="1" s="1"/>
  <c r="O216" i="1"/>
  <c r="P216" i="1" s="1"/>
  <c r="M216" i="1"/>
  <c r="N216" i="1" s="1"/>
  <c r="O215" i="1"/>
  <c r="P215" i="1" s="1"/>
  <c r="M215" i="1"/>
  <c r="N215" i="1" s="1"/>
  <c r="O214" i="1"/>
  <c r="P214" i="1" s="1"/>
  <c r="M214" i="1"/>
  <c r="N214" i="1" s="1"/>
  <c r="O213" i="1"/>
  <c r="P213" i="1" s="1"/>
  <c r="M213" i="1"/>
  <c r="N213" i="1" s="1"/>
  <c r="O212" i="1"/>
  <c r="P212" i="1" s="1"/>
  <c r="M212" i="1"/>
  <c r="N212" i="1" s="1"/>
  <c r="O211" i="1"/>
  <c r="P211" i="1" s="1"/>
  <c r="M211" i="1"/>
  <c r="N211" i="1" s="1"/>
  <c r="O210" i="1"/>
  <c r="P210" i="1" s="1"/>
  <c r="M210" i="1"/>
  <c r="N210" i="1" s="1"/>
  <c r="O209" i="1"/>
  <c r="P209" i="1" s="1"/>
  <c r="M209" i="1"/>
  <c r="N209" i="1" s="1"/>
  <c r="O208" i="1"/>
  <c r="P208" i="1" s="1"/>
  <c r="M208" i="1"/>
  <c r="N208" i="1" s="1"/>
  <c r="O207" i="1"/>
  <c r="P207" i="1" s="1"/>
  <c r="M207" i="1"/>
  <c r="N207" i="1" s="1"/>
  <c r="O206" i="1"/>
  <c r="P206" i="1" s="1"/>
  <c r="M206" i="1"/>
  <c r="N206" i="1" s="1"/>
  <c r="O205" i="1"/>
  <c r="P205" i="1" s="1"/>
  <c r="M205" i="1"/>
  <c r="N205" i="1" s="1"/>
  <c r="O204" i="1"/>
  <c r="P204" i="1" s="1"/>
  <c r="M204" i="1"/>
  <c r="N204" i="1" s="1"/>
  <c r="O203" i="1"/>
  <c r="P203" i="1" s="1"/>
  <c r="M203" i="1"/>
  <c r="N203" i="1" s="1"/>
  <c r="O202" i="1"/>
  <c r="P202" i="1" s="1"/>
  <c r="M202" i="1"/>
  <c r="N202" i="1" s="1"/>
  <c r="O201" i="1"/>
  <c r="P201" i="1" s="1"/>
  <c r="M201" i="1"/>
  <c r="N201" i="1" s="1"/>
  <c r="O200" i="1"/>
  <c r="P200" i="1" s="1"/>
  <c r="M200" i="1"/>
  <c r="N200" i="1" s="1"/>
  <c r="O199" i="1"/>
  <c r="P199" i="1" s="1"/>
  <c r="M199" i="1"/>
  <c r="N199" i="1" s="1"/>
  <c r="O198" i="1"/>
  <c r="P198" i="1" s="1"/>
  <c r="M198" i="1"/>
  <c r="N198" i="1" s="1"/>
  <c r="O197" i="1"/>
  <c r="P197" i="1" s="1"/>
  <c r="M197" i="1"/>
  <c r="N197" i="1" s="1"/>
  <c r="O196" i="1"/>
  <c r="P196" i="1" s="1"/>
  <c r="M196" i="1"/>
  <c r="N196" i="1" s="1"/>
  <c r="O195" i="1"/>
  <c r="P195" i="1" s="1"/>
  <c r="M195" i="1"/>
  <c r="N195" i="1" s="1"/>
  <c r="O194" i="1"/>
  <c r="P194" i="1" s="1"/>
  <c r="M194" i="1"/>
  <c r="N194" i="1" s="1"/>
  <c r="O193" i="1"/>
  <c r="P193" i="1" s="1"/>
  <c r="M193" i="1"/>
  <c r="N193" i="1" s="1"/>
  <c r="O192" i="1"/>
  <c r="P192" i="1" s="1"/>
  <c r="M192" i="1"/>
  <c r="N192" i="1" s="1"/>
  <c r="O191" i="1"/>
  <c r="P191" i="1" s="1"/>
  <c r="M191" i="1"/>
  <c r="N191" i="1" s="1"/>
  <c r="O190" i="1"/>
  <c r="P190" i="1" s="1"/>
  <c r="M190" i="1"/>
  <c r="N190" i="1" s="1"/>
  <c r="O189" i="1"/>
  <c r="P189" i="1" s="1"/>
  <c r="M189" i="1"/>
  <c r="N189" i="1" s="1"/>
  <c r="O188" i="1"/>
  <c r="P188" i="1" s="1"/>
  <c r="M188" i="1"/>
  <c r="N188" i="1" s="1"/>
  <c r="O187" i="1"/>
  <c r="P187" i="1" s="1"/>
  <c r="M187" i="1"/>
  <c r="N187" i="1" s="1"/>
  <c r="O186" i="1"/>
  <c r="P186" i="1" s="1"/>
  <c r="M186" i="1"/>
  <c r="N186" i="1" s="1"/>
  <c r="O185" i="1"/>
  <c r="P185" i="1" s="1"/>
  <c r="M185" i="1"/>
  <c r="N185" i="1" s="1"/>
  <c r="O184" i="1"/>
  <c r="P184" i="1" s="1"/>
  <c r="M184" i="1"/>
  <c r="N184" i="1" s="1"/>
  <c r="O183" i="1"/>
  <c r="P183" i="1" s="1"/>
  <c r="M183" i="1"/>
  <c r="N183" i="1" s="1"/>
  <c r="O182" i="1"/>
  <c r="P182" i="1" s="1"/>
  <c r="M182" i="1"/>
  <c r="N182" i="1" s="1"/>
  <c r="O181" i="1"/>
  <c r="P181" i="1" s="1"/>
  <c r="M181" i="1"/>
  <c r="N181" i="1" s="1"/>
  <c r="O180" i="1"/>
  <c r="P180" i="1" s="1"/>
  <c r="M180" i="1"/>
  <c r="N180" i="1" s="1"/>
  <c r="O179" i="1"/>
  <c r="P179" i="1" s="1"/>
  <c r="M179" i="1"/>
  <c r="N179" i="1" s="1"/>
  <c r="O178" i="1"/>
  <c r="P178" i="1" s="1"/>
  <c r="M178" i="1"/>
  <c r="N178" i="1" s="1"/>
  <c r="O177" i="1"/>
  <c r="P177" i="1" s="1"/>
  <c r="M177" i="1"/>
  <c r="N177" i="1" s="1"/>
  <c r="O176" i="1"/>
  <c r="P176" i="1" s="1"/>
  <c r="M176" i="1"/>
  <c r="N176" i="1" s="1"/>
  <c r="O175" i="1"/>
  <c r="P175" i="1" s="1"/>
  <c r="M175" i="1"/>
  <c r="N175" i="1" s="1"/>
  <c r="O174" i="1"/>
  <c r="P174" i="1" s="1"/>
  <c r="M174" i="1"/>
  <c r="N174" i="1" s="1"/>
  <c r="O173" i="1"/>
  <c r="P173" i="1" s="1"/>
  <c r="M173" i="1"/>
  <c r="N173" i="1" s="1"/>
  <c r="O172" i="1"/>
  <c r="P172" i="1" s="1"/>
  <c r="M172" i="1"/>
  <c r="N172" i="1" s="1"/>
  <c r="O171" i="1"/>
  <c r="P171" i="1" s="1"/>
  <c r="M171" i="1"/>
  <c r="N171" i="1" s="1"/>
  <c r="O170" i="1"/>
  <c r="P170" i="1" s="1"/>
  <c r="M170" i="1"/>
  <c r="N170" i="1" s="1"/>
  <c r="O169" i="1"/>
  <c r="P169" i="1" s="1"/>
  <c r="M169" i="1"/>
  <c r="N169" i="1" s="1"/>
  <c r="O168" i="1"/>
  <c r="P168" i="1" s="1"/>
  <c r="M168" i="1"/>
  <c r="N168" i="1" s="1"/>
  <c r="O167" i="1"/>
  <c r="P167" i="1" s="1"/>
  <c r="M167" i="1"/>
  <c r="N167" i="1" s="1"/>
  <c r="O166" i="1"/>
  <c r="P166" i="1" s="1"/>
  <c r="M166" i="1"/>
  <c r="N166" i="1" s="1"/>
  <c r="O165" i="1"/>
  <c r="P165" i="1" s="1"/>
  <c r="M165" i="1"/>
  <c r="N165" i="1" s="1"/>
  <c r="O164" i="1"/>
  <c r="P164" i="1" s="1"/>
  <c r="M164" i="1"/>
  <c r="N164" i="1" s="1"/>
  <c r="O163" i="1"/>
  <c r="P163" i="1" s="1"/>
  <c r="M163" i="1"/>
  <c r="N163" i="1" s="1"/>
  <c r="O162" i="1"/>
  <c r="P162" i="1" s="1"/>
  <c r="M162" i="1"/>
  <c r="N162" i="1" s="1"/>
  <c r="O161" i="1"/>
  <c r="P161" i="1" s="1"/>
  <c r="M161" i="1"/>
  <c r="N161" i="1" s="1"/>
  <c r="O160" i="1"/>
  <c r="P160" i="1" s="1"/>
  <c r="M160" i="1"/>
  <c r="N160" i="1" s="1"/>
  <c r="O159" i="1"/>
  <c r="P159" i="1" s="1"/>
  <c r="M159" i="1"/>
  <c r="N159" i="1" s="1"/>
  <c r="O158" i="1"/>
  <c r="P158" i="1" s="1"/>
  <c r="M158" i="1"/>
  <c r="N158" i="1" s="1"/>
  <c r="O157" i="1"/>
  <c r="P157" i="1" s="1"/>
  <c r="M157" i="1"/>
  <c r="N157" i="1" s="1"/>
  <c r="O156" i="1"/>
  <c r="P156" i="1" s="1"/>
  <c r="M156" i="1"/>
  <c r="N156" i="1" s="1"/>
  <c r="O155" i="1"/>
  <c r="P155" i="1" s="1"/>
  <c r="M155" i="1"/>
  <c r="N155" i="1" s="1"/>
  <c r="O154" i="1"/>
  <c r="P154" i="1" s="1"/>
  <c r="M154" i="1"/>
  <c r="N154" i="1" s="1"/>
  <c r="O153" i="1"/>
  <c r="P153" i="1" s="1"/>
  <c r="M153" i="1"/>
  <c r="N153" i="1" s="1"/>
  <c r="O152" i="1"/>
  <c r="P152" i="1" s="1"/>
  <c r="M152" i="1"/>
  <c r="N152" i="1" s="1"/>
  <c r="O151" i="1"/>
  <c r="P151" i="1" s="1"/>
  <c r="M151" i="1"/>
  <c r="N151" i="1" s="1"/>
  <c r="O150" i="1"/>
  <c r="P150" i="1" s="1"/>
  <c r="M150" i="1"/>
  <c r="N150" i="1" s="1"/>
  <c r="O149" i="1"/>
  <c r="P149" i="1" s="1"/>
  <c r="M149" i="1"/>
  <c r="N149" i="1" s="1"/>
  <c r="O148" i="1"/>
  <c r="P148" i="1" s="1"/>
  <c r="M148" i="1"/>
  <c r="N148" i="1" s="1"/>
  <c r="O147" i="1"/>
  <c r="P147" i="1" s="1"/>
  <c r="M147" i="1"/>
  <c r="N147" i="1" s="1"/>
  <c r="O146" i="1"/>
  <c r="P146" i="1" s="1"/>
  <c r="M146" i="1"/>
  <c r="N146" i="1" s="1"/>
  <c r="O145" i="1"/>
  <c r="P145" i="1" s="1"/>
  <c r="M145" i="1"/>
  <c r="N145" i="1" s="1"/>
  <c r="O144" i="1"/>
  <c r="P144" i="1" s="1"/>
  <c r="M144" i="1"/>
  <c r="N144" i="1" s="1"/>
  <c r="O143" i="1"/>
  <c r="P143" i="1" s="1"/>
  <c r="M143" i="1"/>
  <c r="N143" i="1" s="1"/>
  <c r="O142" i="1"/>
  <c r="P142" i="1" s="1"/>
  <c r="M142" i="1"/>
  <c r="N142" i="1" s="1"/>
  <c r="O141" i="1"/>
  <c r="P141" i="1" s="1"/>
  <c r="M141" i="1"/>
  <c r="N141" i="1" s="1"/>
  <c r="O140" i="1"/>
  <c r="P140" i="1" s="1"/>
  <c r="M140" i="1"/>
  <c r="N140" i="1" s="1"/>
  <c r="O139" i="1"/>
  <c r="P139" i="1" s="1"/>
  <c r="M139" i="1"/>
  <c r="N139" i="1" s="1"/>
  <c r="O138" i="1"/>
  <c r="P138" i="1" s="1"/>
  <c r="M138" i="1"/>
  <c r="N138" i="1" s="1"/>
  <c r="O137" i="1"/>
  <c r="P137" i="1" s="1"/>
  <c r="M137" i="1"/>
  <c r="N137" i="1" s="1"/>
  <c r="O136" i="1"/>
  <c r="P136" i="1" s="1"/>
  <c r="M136" i="1"/>
  <c r="N136" i="1" s="1"/>
  <c r="O135" i="1"/>
  <c r="P135" i="1" s="1"/>
  <c r="M135" i="1"/>
  <c r="N135" i="1" s="1"/>
  <c r="O134" i="1"/>
  <c r="P134" i="1" s="1"/>
  <c r="M134" i="1"/>
  <c r="N134" i="1" s="1"/>
  <c r="O133" i="1"/>
  <c r="P133" i="1" s="1"/>
  <c r="M133" i="1"/>
  <c r="N133" i="1" s="1"/>
  <c r="O132" i="1"/>
  <c r="P132" i="1" s="1"/>
  <c r="M132" i="1"/>
  <c r="N132" i="1" s="1"/>
  <c r="O131" i="1"/>
  <c r="P131" i="1" s="1"/>
  <c r="M131" i="1"/>
  <c r="N131" i="1" s="1"/>
  <c r="O130" i="1"/>
  <c r="P130" i="1" s="1"/>
  <c r="M130" i="1"/>
  <c r="N130" i="1" s="1"/>
  <c r="O129" i="1"/>
  <c r="P129" i="1" s="1"/>
  <c r="M129" i="1"/>
  <c r="N129" i="1" s="1"/>
  <c r="O128" i="1"/>
  <c r="P128" i="1" s="1"/>
  <c r="M128" i="1"/>
  <c r="N128" i="1" s="1"/>
  <c r="O127" i="1"/>
  <c r="P127" i="1" s="1"/>
  <c r="M127" i="1"/>
  <c r="N127" i="1" s="1"/>
  <c r="O126" i="1"/>
  <c r="P126" i="1" s="1"/>
  <c r="M126" i="1"/>
  <c r="N126" i="1" s="1"/>
  <c r="O125" i="1"/>
  <c r="P125" i="1" s="1"/>
  <c r="M125" i="1"/>
  <c r="N125" i="1" s="1"/>
  <c r="O124" i="1"/>
  <c r="P124" i="1" s="1"/>
  <c r="M124" i="1"/>
  <c r="N124" i="1" s="1"/>
  <c r="O123" i="1"/>
  <c r="P123" i="1" s="1"/>
  <c r="M123" i="1"/>
  <c r="N123" i="1" s="1"/>
  <c r="O122" i="1"/>
  <c r="P122" i="1" s="1"/>
  <c r="M122" i="1"/>
  <c r="N122" i="1" s="1"/>
  <c r="O121" i="1"/>
  <c r="P121" i="1" s="1"/>
  <c r="M121" i="1"/>
  <c r="N121" i="1" s="1"/>
  <c r="O120" i="1"/>
  <c r="P120" i="1" s="1"/>
  <c r="M120" i="1"/>
  <c r="N120" i="1" s="1"/>
  <c r="O119" i="1"/>
  <c r="P119" i="1" s="1"/>
  <c r="M119" i="1"/>
  <c r="N119" i="1" s="1"/>
  <c r="O118" i="1"/>
  <c r="P118" i="1" s="1"/>
  <c r="M118" i="1"/>
  <c r="N118" i="1" s="1"/>
  <c r="O117" i="1"/>
  <c r="P117" i="1" s="1"/>
  <c r="M117" i="1"/>
  <c r="N117" i="1" s="1"/>
  <c r="O116" i="1"/>
  <c r="P116" i="1" s="1"/>
  <c r="M116" i="1"/>
  <c r="N116" i="1" s="1"/>
  <c r="O115" i="1"/>
  <c r="P115" i="1" s="1"/>
  <c r="M115" i="1"/>
  <c r="N115" i="1" s="1"/>
  <c r="O114" i="1"/>
  <c r="P114" i="1" s="1"/>
  <c r="M114" i="1"/>
  <c r="N114" i="1" s="1"/>
  <c r="O113" i="1"/>
  <c r="P113" i="1" s="1"/>
  <c r="M113" i="1"/>
  <c r="N113" i="1" s="1"/>
  <c r="O112" i="1"/>
  <c r="P112" i="1" s="1"/>
  <c r="M112" i="1"/>
  <c r="N112" i="1" s="1"/>
  <c r="O111" i="1"/>
  <c r="P111" i="1" s="1"/>
  <c r="M111" i="1"/>
  <c r="N111" i="1" s="1"/>
  <c r="O110" i="1"/>
  <c r="P110" i="1" s="1"/>
  <c r="M110" i="1"/>
  <c r="N110" i="1" s="1"/>
  <c r="O109" i="1"/>
  <c r="P109" i="1" s="1"/>
  <c r="M109" i="1"/>
  <c r="N109" i="1" s="1"/>
  <c r="O108" i="1"/>
  <c r="P108" i="1" s="1"/>
  <c r="M108" i="1"/>
  <c r="N108" i="1" s="1"/>
  <c r="O107" i="1"/>
  <c r="P107" i="1" s="1"/>
  <c r="M107" i="1"/>
  <c r="N107" i="1" s="1"/>
  <c r="O106" i="1"/>
  <c r="P106" i="1" s="1"/>
  <c r="M106" i="1"/>
  <c r="N106" i="1" s="1"/>
  <c r="O105" i="1"/>
  <c r="P105" i="1" s="1"/>
  <c r="M105" i="1"/>
  <c r="N105" i="1" s="1"/>
  <c r="O104" i="1"/>
  <c r="P104" i="1" s="1"/>
  <c r="M104" i="1"/>
  <c r="N104" i="1" s="1"/>
  <c r="O103" i="1"/>
  <c r="P103" i="1" s="1"/>
  <c r="M103" i="1"/>
  <c r="N103" i="1" s="1"/>
  <c r="O102" i="1"/>
  <c r="P102" i="1" s="1"/>
  <c r="M102" i="1"/>
  <c r="N102" i="1" s="1"/>
  <c r="O101" i="1"/>
  <c r="P101" i="1" s="1"/>
  <c r="M101" i="1"/>
  <c r="N101" i="1" s="1"/>
  <c r="O100" i="1"/>
  <c r="P100" i="1" s="1"/>
  <c r="M100" i="1"/>
  <c r="N100" i="1" s="1"/>
  <c r="O99" i="1"/>
  <c r="P99" i="1" s="1"/>
  <c r="M99" i="1"/>
  <c r="N99" i="1" s="1"/>
  <c r="O98" i="1"/>
  <c r="P98" i="1" s="1"/>
  <c r="M98" i="1"/>
  <c r="N98" i="1" s="1"/>
  <c r="O97" i="1"/>
  <c r="P97" i="1" s="1"/>
  <c r="M97" i="1"/>
  <c r="N97" i="1" s="1"/>
  <c r="O96" i="1"/>
  <c r="P96" i="1" s="1"/>
  <c r="M96" i="1"/>
  <c r="N96" i="1" s="1"/>
  <c r="O95" i="1"/>
  <c r="P95" i="1" s="1"/>
  <c r="M95" i="1"/>
  <c r="N95" i="1" s="1"/>
  <c r="O94" i="1"/>
  <c r="P94" i="1" s="1"/>
  <c r="M94" i="1"/>
  <c r="N94" i="1" s="1"/>
  <c r="O93" i="1"/>
  <c r="P93" i="1" s="1"/>
  <c r="M93" i="1"/>
  <c r="N93" i="1" s="1"/>
  <c r="O92" i="1"/>
  <c r="P92" i="1" s="1"/>
  <c r="M92" i="1"/>
  <c r="N92" i="1" s="1"/>
  <c r="O91" i="1"/>
  <c r="P91" i="1" s="1"/>
  <c r="M91" i="1"/>
  <c r="N91" i="1" s="1"/>
  <c r="O90" i="1"/>
  <c r="P90" i="1" s="1"/>
  <c r="M90" i="1"/>
  <c r="N90" i="1" s="1"/>
  <c r="O89" i="1"/>
  <c r="P89" i="1" s="1"/>
  <c r="M89" i="1"/>
  <c r="N89" i="1" s="1"/>
  <c r="O88" i="1"/>
  <c r="P88" i="1" s="1"/>
  <c r="M88" i="1"/>
  <c r="N88" i="1" s="1"/>
  <c r="O87" i="1"/>
  <c r="P87" i="1" s="1"/>
  <c r="M87" i="1"/>
  <c r="N87" i="1" s="1"/>
  <c r="O86" i="1"/>
  <c r="P86" i="1" s="1"/>
  <c r="M86" i="1"/>
  <c r="N86" i="1" s="1"/>
  <c r="O85" i="1"/>
  <c r="P85" i="1" s="1"/>
  <c r="M85" i="1"/>
  <c r="N85" i="1" s="1"/>
  <c r="O84" i="1"/>
  <c r="P84" i="1" s="1"/>
  <c r="M84" i="1"/>
  <c r="N84" i="1" s="1"/>
  <c r="O83" i="1"/>
  <c r="P83" i="1" s="1"/>
  <c r="M83" i="1"/>
  <c r="N83" i="1" s="1"/>
  <c r="O82" i="1"/>
  <c r="P82" i="1" s="1"/>
  <c r="M82" i="1"/>
  <c r="N82" i="1" s="1"/>
  <c r="O81" i="1"/>
  <c r="P81" i="1" s="1"/>
  <c r="M81" i="1"/>
  <c r="N81" i="1" s="1"/>
  <c r="O80" i="1"/>
  <c r="P80" i="1" s="1"/>
  <c r="M80" i="1"/>
  <c r="N80" i="1" s="1"/>
  <c r="O79" i="1"/>
  <c r="P79" i="1" s="1"/>
  <c r="M79" i="1"/>
  <c r="N79" i="1" s="1"/>
  <c r="O78" i="1"/>
  <c r="P78" i="1" s="1"/>
  <c r="M78" i="1"/>
  <c r="N78" i="1" s="1"/>
  <c r="O77" i="1"/>
  <c r="P77" i="1" s="1"/>
  <c r="M77" i="1"/>
  <c r="N77" i="1" s="1"/>
  <c r="O76" i="1"/>
  <c r="P76" i="1" s="1"/>
  <c r="M76" i="1"/>
  <c r="N76" i="1" s="1"/>
  <c r="O75" i="1"/>
  <c r="P75" i="1" s="1"/>
  <c r="M75" i="1"/>
  <c r="N75" i="1" s="1"/>
  <c r="O74" i="1"/>
  <c r="P74" i="1" s="1"/>
  <c r="M74" i="1"/>
  <c r="N74" i="1" s="1"/>
  <c r="O73" i="1"/>
  <c r="P73" i="1" s="1"/>
  <c r="M73" i="1"/>
  <c r="N73" i="1" s="1"/>
  <c r="O72" i="1"/>
  <c r="P72" i="1" s="1"/>
  <c r="M72" i="1"/>
  <c r="N72" i="1" s="1"/>
  <c r="O71" i="1"/>
  <c r="P71" i="1" s="1"/>
  <c r="M71" i="1"/>
  <c r="N71" i="1" s="1"/>
  <c r="O70" i="1"/>
  <c r="P70" i="1" s="1"/>
  <c r="M70" i="1"/>
  <c r="N70" i="1" s="1"/>
  <c r="O69" i="1"/>
  <c r="P69" i="1" s="1"/>
  <c r="M69" i="1"/>
  <c r="N69" i="1" s="1"/>
  <c r="O68" i="1"/>
  <c r="P68" i="1" s="1"/>
  <c r="M68" i="1"/>
  <c r="N68" i="1" s="1"/>
  <c r="O67" i="1"/>
  <c r="P67" i="1" s="1"/>
  <c r="M67" i="1"/>
  <c r="N67" i="1" s="1"/>
  <c r="O66" i="1"/>
  <c r="P66" i="1" s="1"/>
  <c r="M66" i="1"/>
  <c r="N66" i="1" s="1"/>
  <c r="O65" i="1"/>
  <c r="P65" i="1" s="1"/>
  <c r="M65" i="1"/>
  <c r="N65" i="1" s="1"/>
  <c r="O64" i="1"/>
  <c r="P64" i="1" s="1"/>
  <c r="M64" i="1"/>
  <c r="N64" i="1" s="1"/>
  <c r="O63" i="1"/>
  <c r="P63" i="1" s="1"/>
  <c r="M63" i="1"/>
  <c r="N63" i="1" s="1"/>
  <c r="O62" i="1"/>
  <c r="P62" i="1" s="1"/>
  <c r="M62" i="1"/>
  <c r="N62" i="1" s="1"/>
  <c r="O61" i="1"/>
  <c r="P61" i="1" s="1"/>
  <c r="M61" i="1"/>
  <c r="N61" i="1" s="1"/>
  <c r="O60" i="1"/>
  <c r="P60" i="1" s="1"/>
  <c r="M60" i="1"/>
  <c r="N60" i="1" s="1"/>
  <c r="O59" i="1"/>
  <c r="P59" i="1" s="1"/>
  <c r="M59" i="1"/>
  <c r="N59" i="1" s="1"/>
  <c r="O58" i="1"/>
  <c r="P58" i="1" s="1"/>
  <c r="M58" i="1"/>
  <c r="N58" i="1" s="1"/>
  <c r="O57" i="1"/>
  <c r="P57" i="1" s="1"/>
  <c r="M57" i="1"/>
  <c r="N57" i="1" s="1"/>
  <c r="O56" i="1"/>
  <c r="P56" i="1" s="1"/>
  <c r="M56" i="1"/>
  <c r="N56" i="1" s="1"/>
  <c r="O55" i="1"/>
  <c r="P55" i="1" s="1"/>
  <c r="M55" i="1"/>
  <c r="N55" i="1" s="1"/>
  <c r="O54" i="1"/>
  <c r="P54" i="1" s="1"/>
  <c r="M54" i="1"/>
  <c r="N54" i="1" s="1"/>
  <c r="O53" i="1"/>
  <c r="P53" i="1" s="1"/>
  <c r="M53" i="1"/>
  <c r="N53" i="1" s="1"/>
  <c r="O52" i="1"/>
  <c r="P52" i="1" s="1"/>
  <c r="M52" i="1"/>
  <c r="N52" i="1" s="1"/>
  <c r="O51" i="1"/>
  <c r="P51" i="1" s="1"/>
  <c r="M51" i="1"/>
  <c r="N51" i="1" s="1"/>
  <c r="O50" i="1"/>
  <c r="P50" i="1" s="1"/>
  <c r="M50" i="1"/>
  <c r="N50" i="1" s="1"/>
  <c r="O49" i="1"/>
  <c r="P49" i="1" s="1"/>
  <c r="M49" i="1"/>
  <c r="N49" i="1" s="1"/>
  <c r="O48" i="1"/>
  <c r="P48" i="1" s="1"/>
  <c r="M48" i="1"/>
  <c r="N48" i="1" s="1"/>
  <c r="O47" i="1"/>
  <c r="P47" i="1" s="1"/>
  <c r="M47" i="1"/>
  <c r="N47" i="1" s="1"/>
  <c r="O46" i="1"/>
  <c r="P46" i="1" s="1"/>
  <c r="M46" i="1"/>
  <c r="N46" i="1" s="1"/>
  <c r="O45" i="1"/>
  <c r="P45" i="1" s="1"/>
  <c r="M45" i="1"/>
  <c r="N45" i="1" s="1"/>
  <c r="O44" i="1"/>
  <c r="P44" i="1" s="1"/>
  <c r="M44" i="1"/>
  <c r="N44" i="1" s="1"/>
  <c r="O43" i="1"/>
  <c r="P43" i="1" s="1"/>
  <c r="M43" i="1"/>
  <c r="N43" i="1" s="1"/>
  <c r="O42" i="1"/>
  <c r="P42" i="1" s="1"/>
  <c r="M42" i="1"/>
  <c r="N42" i="1" s="1"/>
  <c r="O41" i="1"/>
  <c r="P41" i="1" s="1"/>
  <c r="M41" i="1"/>
  <c r="N41" i="1" s="1"/>
  <c r="O40" i="1"/>
  <c r="P40" i="1" s="1"/>
  <c r="M40" i="1"/>
  <c r="N40" i="1" s="1"/>
  <c r="O39" i="1"/>
  <c r="P39" i="1" s="1"/>
  <c r="M39" i="1"/>
  <c r="N39" i="1" s="1"/>
  <c r="O38" i="1"/>
  <c r="P38" i="1" s="1"/>
  <c r="M38" i="1"/>
  <c r="N38" i="1" s="1"/>
  <c r="O37" i="1"/>
  <c r="P37" i="1" s="1"/>
  <c r="M37" i="1"/>
  <c r="N37" i="1" s="1"/>
  <c r="O36" i="1"/>
  <c r="P36" i="1" s="1"/>
  <c r="M36" i="1"/>
  <c r="N36" i="1" s="1"/>
  <c r="O35" i="1"/>
  <c r="P35" i="1" s="1"/>
  <c r="M35" i="1"/>
  <c r="N35" i="1" s="1"/>
  <c r="O34" i="1"/>
  <c r="P34" i="1" s="1"/>
  <c r="M34" i="1"/>
  <c r="N34" i="1" s="1"/>
  <c r="O33" i="1"/>
  <c r="P33" i="1" s="1"/>
  <c r="M33" i="1"/>
  <c r="N33" i="1" s="1"/>
  <c r="O32" i="1"/>
  <c r="P32" i="1" s="1"/>
  <c r="M32" i="1"/>
  <c r="N32" i="1" s="1"/>
  <c r="O31" i="1"/>
  <c r="P31" i="1" s="1"/>
  <c r="M31" i="1"/>
  <c r="N31" i="1" s="1"/>
  <c r="O30" i="1"/>
  <c r="P30" i="1" s="1"/>
  <c r="M30" i="1"/>
  <c r="N30" i="1" s="1"/>
  <c r="O29" i="1"/>
  <c r="P29" i="1" s="1"/>
  <c r="M29" i="1"/>
  <c r="N29" i="1" s="1"/>
  <c r="O28" i="1"/>
  <c r="P28" i="1" s="1"/>
  <c r="M28" i="1"/>
  <c r="N28" i="1" s="1"/>
  <c r="O27" i="1"/>
  <c r="P27" i="1" s="1"/>
  <c r="M27" i="1"/>
  <c r="N27" i="1" s="1"/>
  <c r="O26" i="1"/>
  <c r="P26" i="1" s="1"/>
  <c r="M26" i="1"/>
  <c r="N26" i="1" s="1"/>
  <c r="O25" i="1"/>
  <c r="P25" i="1" s="1"/>
  <c r="M25" i="1"/>
  <c r="N25" i="1" s="1"/>
  <c r="O24" i="1"/>
  <c r="P24" i="1" s="1"/>
  <c r="M24" i="1"/>
  <c r="N24" i="1" s="1"/>
  <c r="O23" i="1"/>
  <c r="P23" i="1" s="1"/>
  <c r="M23" i="1"/>
  <c r="N23" i="1" s="1"/>
  <c r="O22" i="1"/>
  <c r="P22" i="1" s="1"/>
  <c r="M22" i="1"/>
  <c r="N22" i="1" s="1"/>
  <c r="O21" i="1"/>
  <c r="P21" i="1" s="1"/>
  <c r="M21" i="1"/>
  <c r="N21" i="1" s="1"/>
  <c r="O20" i="1"/>
  <c r="P20" i="1" s="1"/>
  <c r="M20" i="1"/>
  <c r="N20" i="1" s="1"/>
  <c r="O19" i="1"/>
  <c r="P19" i="1" s="1"/>
  <c r="M19" i="1"/>
  <c r="N19" i="1" s="1"/>
  <c r="O18" i="1"/>
  <c r="P18" i="1" s="1"/>
  <c r="M18" i="1"/>
  <c r="N18" i="1" s="1"/>
  <c r="O17" i="1"/>
  <c r="P17" i="1" s="1"/>
  <c r="M17" i="1"/>
  <c r="N17" i="1" s="1"/>
  <c r="O16" i="1"/>
  <c r="P16" i="1" s="1"/>
  <c r="M16" i="1"/>
  <c r="N16" i="1" s="1"/>
  <c r="O15" i="1"/>
  <c r="P15" i="1" s="1"/>
  <c r="M15" i="1"/>
  <c r="N15" i="1" s="1"/>
  <c r="O14" i="1"/>
  <c r="P14" i="1" s="1"/>
  <c r="M14" i="1"/>
  <c r="N14" i="1" s="1"/>
  <c r="O13" i="1"/>
  <c r="P13" i="1" s="1"/>
  <c r="M13" i="1"/>
  <c r="N13" i="1" s="1"/>
  <c r="O12" i="1"/>
  <c r="P12" i="1" s="1"/>
  <c r="M12" i="1"/>
  <c r="N12" i="1" s="1"/>
  <c r="O11" i="1"/>
  <c r="P11" i="1" s="1"/>
  <c r="M11" i="1"/>
  <c r="N11" i="1" s="1"/>
  <c r="O10" i="1"/>
  <c r="P10" i="1" s="1"/>
  <c r="M10" i="1"/>
  <c r="N10" i="1" s="1"/>
  <c r="O9" i="1"/>
  <c r="P9" i="1" s="1"/>
  <c r="M9" i="1"/>
  <c r="N9" i="1" s="1"/>
  <c r="O8" i="1"/>
  <c r="P8" i="1" s="1"/>
  <c r="M8" i="1"/>
  <c r="N8" i="1" s="1"/>
  <c r="O7" i="1"/>
  <c r="P7" i="1" s="1"/>
  <c r="M7" i="1"/>
  <c r="N7" i="1" s="1"/>
  <c r="O6" i="1"/>
  <c r="P6" i="1" s="1"/>
  <c r="M6" i="1"/>
  <c r="N6" i="1" s="1"/>
  <c r="O5" i="1"/>
  <c r="P5" i="1" s="1"/>
</calcChain>
</file>

<file path=xl/connections.xml><?xml version="1.0" encoding="utf-8"?>
<connections xmlns="http://schemas.openxmlformats.org/spreadsheetml/2006/main">
  <connection id="1" name="LinkedTable_staff" type="102" refreshedVersion="6" minRefreshableVersion="5">
    <extLst>
      <ext xmlns:x15="http://schemas.microsoft.com/office/spreadsheetml/2010/11/main" uri="{DE250136-89BD-433C-8126-D09CA5730AF9}">
        <x15:connection id="staff">
          <x15:rangePr sourceName="_xlcn.LinkedTable_staff1"/>
        </x15:connection>
      </ext>
    </extLst>
  </connection>
  <connection id="2" name="Query - Bridge_Table" description="Connection to the 'Bridge_Table' query in the workbook." type="100" refreshedVersion="6" minRefreshableVersion="5">
    <extLst>
      <ext xmlns:x15="http://schemas.microsoft.com/office/spreadsheetml/2010/11/main" uri="{DE250136-89BD-433C-8126-D09CA5730AF9}">
        <x15:connection id="8f43973b-5b18-44b2-b737-7993b0524cdb"/>
      </ext>
    </extLst>
  </connection>
  <connection id="3" name="Query - Salaries &amp; Tenure" description="Connection to the 'Salaries &amp; Tenure' query in the workbook." type="100" refreshedVersion="6" minRefreshableVersion="5">
    <extLst>
      <ext xmlns:x15="http://schemas.microsoft.com/office/spreadsheetml/2010/11/main" uri="{DE250136-89BD-433C-8126-D09CA5730AF9}">
        <x15:connection id="7de1b701-eacd-4b6d-acc0-0e28949db97c"/>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<sst xmlns="http://schemas.openxmlformats.org/spreadsheetml/2006/main" count="19524" uniqueCount="3987">
  <si>
    <t>Monthly HR Dashboard</t>
  </si>
  <si>
    <t xml:space="preserve">                        CALCULATIONS</t>
  </si>
  <si>
    <t>Values</t>
  </si>
  <si>
    <t>Headcount</t>
  </si>
  <si>
    <t>Row Labels</t>
  </si>
  <si>
    <t>Female %</t>
  </si>
  <si>
    <t>Alpha</t>
  </si>
  <si>
    <t>Total FTE</t>
  </si>
  <si>
    <t>Male %</t>
  </si>
  <si>
    <t>Beta</t>
  </si>
  <si>
    <t>Average Salary</t>
  </si>
  <si>
    <t>Delta</t>
  </si>
  <si>
    <t>Average Leave Balance</t>
  </si>
  <si>
    <t>Full Time</t>
  </si>
  <si>
    <t>Epsilon</t>
  </si>
  <si>
    <t>Female Headcount</t>
  </si>
  <si>
    <t>Part Time</t>
  </si>
  <si>
    <t>Eta</t>
  </si>
  <si>
    <t>Gamma</t>
  </si>
  <si>
    <t>Fulltime %</t>
  </si>
  <si>
    <t>Zeta</t>
  </si>
  <si>
    <t>Negative Leave Balance</t>
  </si>
  <si>
    <t>Excess Leave Balance</t>
  </si>
  <si>
    <t>Zero Leave Balance</t>
  </si>
  <si>
    <t>Over $100,000</t>
  </si>
  <si>
    <t>Percent</t>
  </si>
  <si>
    <t>ALB</t>
  </si>
  <si>
    <t>Department</t>
  </si>
  <si>
    <t>X</t>
  </si>
  <si>
    <t>Y</t>
  </si>
  <si>
    <t>Highlight</t>
  </si>
  <si>
    <t>Non-HL</t>
  </si>
  <si>
    <t>Text</t>
  </si>
  <si>
    <t>Departments</t>
  </si>
  <si>
    <t>Excess</t>
  </si>
  <si>
    <t>Negative</t>
  </si>
  <si>
    <t>Average</t>
  </si>
  <si>
    <t>Excess HL</t>
  </si>
  <si>
    <t>Negative HL</t>
  </si>
  <si>
    <t>Average HL</t>
  </si>
  <si>
    <t>Sample HR Data</t>
  </si>
  <si>
    <t>ID</t>
  </si>
  <si>
    <t>Gender</t>
  </si>
  <si>
    <t>FTE</t>
  </si>
  <si>
    <t>Emp Type</t>
  </si>
  <si>
    <t>Branch</t>
  </si>
  <si>
    <t>Salary</t>
  </si>
  <si>
    <t>Leave Balance</t>
  </si>
  <si>
    <t>Date of Join</t>
  </si>
  <si>
    <t>Date of Birth</t>
  </si>
  <si>
    <t>Tenure</t>
  </si>
  <si>
    <t>Tenure Group</t>
  </si>
  <si>
    <t>X-Age</t>
  </si>
  <si>
    <t>Age</t>
  </si>
  <si>
    <t>EMP13653</t>
  </si>
  <si>
    <t xml:space="preserve">MALE  </t>
  </si>
  <si>
    <t>Permanent</t>
  </si>
  <si>
    <t>Onboarding</t>
  </si>
  <si>
    <t>EMP14030</t>
  </si>
  <si>
    <t>FEMALE</t>
  </si>
  <si>
    <t>EMP24533</t>
  </si>
  <si>
    <t>Other</t>
  </si>
  <si>
    <t>Legal</t>
  </si>
  <si>
    <t>EMP22630</t>
  </si>
  <si>
    <t>Web Design</t>
  </si>
  <si>
    <t>EMP16847</t>
  </si>
  <si>
    <t>Service Quality Assurance</t>
  </si>
  <si>
    <t>EMP12051</t>
  </si>
  <si>
    <t>Cocoa Sales</t>
  </si>
  <si>
    <t>EMP5152</t>
  </si>
  <si>
    <t>EMP15912</t>
  </si>
  <si>
    <t>Chocolatiers</t>
  </si>
  <si>
    <t>EMP9352</t>
  </si>
  <si>
    <t>EMP12450</t>
  </si>
  <si>
    <t>EMP15837</t>
  </si>
  <si>
    <t>Accounting</t>
  </si>
  <si>
    <t>EMP2127</t>
  </si>
  <si>
    <t>EMP26850</t>
  </si>
  <si>
    <t>Powders</t>
  </si>
  <si>
    <t>EMP23726</t>
  </si>
  <si>
    <t>EMP505</t>
  </si>
  <si>
    <t>EMP8039</t>
  </si>
  <si>
    <t>EMP9314</t>
  </si>
  <si>
    <t>Fruits &amp; Vegetables</t>
  </si>
  <si>
    <t>EMP7290</t>
  </si>
  <si>
    <t>EMP15439</t>
  </si>
  <si>
    <t>EMP14489</t>
  </si>
  <si>
    <t>EMP26668</t>
  </si>
  <si>
    <t>EMP8091</t>
  </si>
  <si>
    <t>EMP17722</t>
  </si>
  <si>
    <t>EMP10445</t>
  </si>
  <si>
    <t>EMP4850</t>
  </si>
  <si>
    <t>EMP382</t>
  </si>
  <si>
    <t>Recipe Makers</t>
  </si>
  <si>
    <t>EMP25288</t>
  </si>
  <si>
    <t>EMP21243</t>
  </si>
  <si>
    <t>Cake Design</t>
  </si>
  <si>
    <t>EMP2472</t>
  </si>
  <si>
    <t>Plantation</t>
  </si>
  <si>
    <t>EMP16321</t>
  </si>
  <si>
    <t>EMP19427</t>
  </si>
  <si>
    <t>EMP14148</t>
  </si>
  <si>
    <t>Accounts Payable</t>
  </si>
  <si>
    <t>EMP20523</t>
  </si>
  <si>
    <t>EMP11606</t>
  </si>
  <si>
    <t>EMP23376</t>
  </si>
  <si>
    <t>Training and Empowerment</t>
  </si>
  <si>
    <t>EMP20521</t>
  </si>
  <si>
    <t>EMP17307</t>
  </si>
  <si>
    <t>EMP12841</t>
  </si>
  <si>
    <t>EMP17240</t>
  </si>
  <si>
    <t>EMP14420</t>
  </si>
  <si>
    <t>EMP341</t>
  </si>
  <si>
    <t>EMP21210</t>
  </si>
  <si>
    <t>EMP23781</t>
  </si>
  <si>
    <t>Financial Strategy</t>
  </si>
  <si>
    <t>EMP23730</t>
  </si>
  <si>
    <t>App Design</t>
  </si>
  <si>
    <t>EMP15787</t>
  </si>
  <si>
    <t>EMP26560</t>
  </si>
  <si>
    <t>EMP24520</t>
  </si>
  <si>
    <t>EMP12878</t>
  </si>
  <si>
    <t>EMP12222</t>
  </si>
  <si>
    <t>EMP16322</t>
  </si>
  <si>
    <t>Fixed Term</t>
  </si>
  <si>
    <t>EMP7951</t>
  </si>
  <si>
    <t>EMP4604</t>
  </si>
  <si>
    <t>EMP529</t>
  </si>
  <si>
    <t>EMP21757</t>
  </si>
  <si>
    <t>EMP9793</t>
  </si>
  <si>
    <t>EMP17693</t>
  </si>
  <si>
    <t>EMP1366</t>
  </si>
  <si>
    <t>EMP17207</t>
  </si>
  <si>
    <t>Services</t>
  </si>
  <si>
    <t>EMP4445</t>
  </si>
  <si>
    <t>EMP15653</t>
  </si>
  <si>
    <t>EMP3318</t>
  </si>
  <si>
    <t>EMP8172</t>
  </si>
  <si>
    <t>EMP14206</t>
  </si>
  <si>
    <t>EMP3947</t>
  </si>
  <si>
    <t>EMP6262</t>
  </si>
  <si>
    <t>Planning</t>
  </si>
  <si>
    <t>EMP8289</t>
  </si>
  <si>
    <t>EMP17496</t>
  </si>
  <si>
    <t>EMP19530</t>
  </si>
  <si>
    <t>EMP3686</t>
  </si>
  <si>
    <t>EMP7033</t>
  </si>
  <si>
    <t>EMP20097</t>
  </si>
  <si>
    <t>EMP8941</t>
  </si>
  <si>
    <t>EMP3899</t>
  </si>
  <si>
    <t>EMP16397</t>
  </si>
  <si>
    <t>EMP14383</t>
  </si>
  <si>
    <t>EMP8688</t>
  </si>
  <si>
    <t>EMP21194</t>
  </si>
  <si>
    <t>EMP3021</t>
  </si>
  <si>
    <t>EMP17123</t>
  </si>
  <si>
    <t>EMP1271</t>
  </si>
  <si>
    <t>EMP3713</t>
  </si>
  <si>
    <t>EMP7982</t>
  </si>
  <si>
    <t>EMP19518</t>
  </si>
  <si>
    <t>EMP23140</t>
  </si>
  <si>
    <t>EMP8660</t>
  </si>
  <si>
    <t>Buyer Support</t>
  </si>
  <si>
    <t>EMP24219</t>
  </si>
  <si>
    <t>EMP6547</t>
  </si>
  <si>
    <t>EMP25055</t>
  </si>
  <si>
    <t>Controlling</t>
  </si>
  <si>
    <t>EMP10777</t>
  </si>
  <si>
    <t>EMP10827</t>
  </si>
  <si>
    <t>EMP14849</t>
  </si>
  <si>
    <t>EMP7992</t>
  </si>
  <si>
    <t>EMP1964</t>
  </si>
  <si>
    <t>EMP1946</t>
  </si>
  <si>
    <t>EMP21595</t>
  </si>
  <si>
    <t>EMP8443</t>
  </si>
  <si>
    <t>EMP17352</t>
  </si>
  <si>
    <t>EMP16533</t>
  </si>
  <si>
    <t>EMP2719</t>
  </si>
  <si>
    <t>EMP10207</t>
  </si>
  <si>
    <t>EMP12181</t>
  </si>
  <si>
    <t>EMP727</t>
  </si>
  <si>
    <t>EMP25810</t>
  </si>
  <si>
    <t>EMP19884</t>
  </si>
  <si>
    <t>EMP4736</t>
  </si>
  <si>
    <t>EMP11291</t>
  </si>
  <si>
    <t>EMP19508</t>
  </si>
  <si>
    <t>EMP3290</t>
  </si>
  <si>
    <t>EMP16455</t>
  </si>
  <si>
    <t>EMP26935</t>
  </si>
  <si>
    <t>EMP16000</t>
  </si>
  <si>
    <t>EMP23361</t>
  </si>
  <si>
    <t>EMP19042</t>
  </si>
  <si>
    <t>EMP16623</t>
  </si>
  <si>
    <t>EMP12951</t>
  </si>
  <si>
    <t>EMP22763</t>
  </si>
  <si>
    <t>EMP8986</t>
  </si>
  <si>
    <t>EMP16541</t>
  </si>
  <si>
    <t>EMP8691</t>
  </si>
  <si>
    <t>EMP16630</t>
  </si>
  <si>
    <t>EMP26759</t>
  </si>
  <si>
    <t>EMP12675</t>
  </si>
  <si>
    <t>Employee Relations</t>
  </si>
  <si>
    <t>EMP26223</t>
  </si>
  <si>
    <t>EMP25398</t>
  </si>
  <si>
    <t>EMP21764</t>
  </si>
  <si>
    <t>Stragegic Performance</t>
  </si>
  <si>
    <t>EMP5624</t>
  </si>
  <si>
    <t>EMP16835</t>
  </si>
  <si>
    <t>EMP10343</t>
  </si>
  <si>
    <t>EMP21228</t>
  </si>
  <si>
    <t>EMP5818</t>
  </si>
  <si>
    <t>EMP8961</t>
  </si>
  <si>
    <t>EMP1328</t>
  </si>
  <si>
    <t>EMP8316</t>
  </si>
  <si>
    <t>EMP24756</t>
  </si>
  <si>
    <t>EMP14516</t>
  </si>
  <si>
    <t>EMP3276</t>
  </si>
  <si>
    <t>EMP6383</t>
  </si>
  <si>
    <t>EMP15698</t>
  </si>
  <si>
    <t>EMP19284</t>
  </si>
  <si>
    <t>EMP4617</t>
  </si>
  <si>
    <t>EMP11158</t>
  </si>
  <si>
    <t>EMP11450</t>
  </si>
  <si>
    <t>EMP956</t>
  </si>
  <si>
    <t>EMP13424</t>
  </si>
  <si>
    <t>EMP19617</t>
  </si>
  <si>
    <t>EMP4040</t>
  </si>
  <si>
    <t>EMP3305</t>
  </si>
  <si>
    <t>EMP7503</t>
  </si>
  <si>
    <t>EMP16618</t>
  </si>
  <si>
    <t>EMP25103</t>
  </si>
  <si>
    <t>EMP26432</t>
  </si>
  <si>
    <t>Networking</t>
  </si>
  <si>
    <t>EMP11871</t>
  </si>
  <si>
    <t>EMP22026</t>
  </si>
  <si>
    <t>EMP20837</t>
  </si>
  <si>
    <t>EMP21534</t>
  </si>
  <si>
    <t>EMP20074</t>
  </si>
  <si>
    <t>EMP15847</t>
  </si>
  <si>
    <t>EMP24284</t>
  </si>
  <si>
    <t>EMP19786</t>
  </si>
  <si>
    <t>EMP22617</t>
  </si>
  <si>
    <t>South American Support Group</t>
  </si>
  <si>
    <t>EMP11985</t>
  </si>
  <si>
    <t>EMP2505</t>
  </si>
  <si>
    <t>EMP9148</t>
  </si>
  <si>
    <t>Packaging</t>
  </si>
  <si>
    <t>EMP274</t>
  </si>
  <si>
    <t>EMP15407</t>
  </si>
  <si>
    <t>EMP25295</t>
  </si>
  <si>
    <t>EMP19571</t>
  </si>
  <si>
    <t>EMP10833</t>
  </si>
  <si>
    <t>EMP21025</t>
  </si>
  <si>
    <t>EMP8280</t>
  </si>
  <si>
    <t>EMP16779</t>
  </si>
  <si>
    <t>EMP23717</t>
  </si>
  <si>
    <t>EMP15165</t>
  </si>
  <si>
    <t>EMP2066</t>
  </si>
  <si>
    <t>EMP16646</t>
  </si>
  <si>
    <t>EMP26331</t>
  </si>
  <si>
    <t>EMP11270</t>
  </si>
  <si>
    <t>EMP14779</t>
  </si>
  <si>
    <t>EMP332</t>
  </si>
  <si>
    <t>EMP24369</t>
  </si>
  <si>
    <t>EMP18627</t>
  </si>
  <si>
    <t>EMP5921</t>
  </si>
  <si>
    <t>EMP16765</t>
  </si>
  <si>
    <t>EMP7533</t>
  </si>
  <si>
    <t>EMP18120</t>
  </si>
  <si>
    <t>EMP18936</t>
  </si>
  <si>
    <t>EMP1811</t>
  </si>
  <si>
    <t>EMP10496</t>
  </si>
  <si>
    <t>EMP26439</t>
  </si>
  <si>
    <t>EMP22152</t>
  </si>
  <si>
    <t>EMP12938</t>
  </si>
  <si>
    <t>EMP24072</t>
  </si>
  <si>
    <t>EMP26308</t>
  </si>
  <si>
    <t>EMP8543</t>
  </si>
  <si>
    <t>EMP12453</t>
  </si>
  <si>
    <t>EMP17665</t>
  </si>
  <si>
    <t>IT Support</t>
  </si>
  <si>
    <t>EMP18896</t>
  </si>
  <si>
    <t>EMP7018</t>
  </si>
  <si>
    <t>EMP7461</t>
  </si>
  <si>
    <t>EMP19117</t>
  </si>
  <si>
    <t>EMP1565</t>
  </si>
  <si>
    <t>EMP4745</t>
  </si>
  <si>
    <t>EMP24627</t>
  </si>
  <si>
    <t>EMP13954</t>
  </si>
  <si>
    <t>EMP7086</t>
  </si>
  <si>
    <t>EMP14395</t>
  </si>
  <si>
    <t>EMP7080</t>
  </si>
  <si>
    <t>EMP14889</t>
  </si>
  <si>
    <t>EMP10741</t>
  </si>
  <si>
    <t>EMP9986</t>
  </si>
  <si>
    <t>EMP13368</t>
  </si>
  <si>
    <t>EMP15594</t>
  </si>
  <si>
    <t>EMP25747</t>
  </si>
  <si>
    <t>EMP3773</t>
  </si>
  <si>
    <t>EMP4065</t>
  </si>
  <si>
    <t>EMP25622</t>
  </si>
  <si>
    <t>EMP12898</t>
  </si>
  <si>
    <t>EMP10028</t>
  </si>
  <si>
    <t>EMP2677</t>
  </si>
  <si>
    <t>EMP4042</t>
  </si>
  <si>
    <t>EMP22446</t>
  </si>
  <si>
    <t>EMP5406</t>
  </si>
  <si>
    <t>EMP6401</t>
  </si>
  <si>
    <t>Remuneration and Analytics</t>
  </si>
  <si>
    <t>EMP21108</t>
  </si>
  <si>
    <t>EMP10922</t>
  </si>
  <si>
    <t>EMP8385</t>
  </si>
  <si>
    <t>EMP21524</t>
  </si>
  <si>
    <t>EMP14299</t>
  </si>
  <si>
    <t>EMP4853</t>
  </si>
  <si>
    <t>EMP10967</t>
  </si>
  <si>
    <t>EMP9407</t>
  </si>
  <si>
    <t>EMP3179</t>
  </si>
  <si>
    <t>EMP10599</t>
  </si>
  <si>
    <t>EMP12772</t>
  </si>
  <si>
    <t>EMP17097</t>
  </si>
  <si>
    <t>EMP23234</t>
  </si>
  <si>
    <t>EMP13559</t>
  </si>
  <si>
    <t>EMP18980</t>
  </si>
  <si>
    <t>EMP19628</t>
  </si>
  <si>
    <t>EMP3065</t>
  </si>
  <si>
    <t>EMP80</t>
  </si>
  <si>
    <t>EMP1050</t>
  </si>
  <si>
    <t>EMP23884</t>
  </si>
  <si>
    <t>EMP22049</t>
  </si>
  <si>
    <t>Human Resources</t>
  </si>
  <si>
    <t>EMP14988</t>
  </si>
  <si>
    <t>EMP22232</t>
  </si>
  <si>
    <t>EMP16169</t>
  </si>
  <si>
    <t>EMP18100</t>
  </si>
  <si>
    <t>EMP12846</t>
  </si>
  <si>
    <t>EMP25111</t>
  </si>
  <si>
    <t>EMP19267</t>
  </si>
  <si>
    <t>EMP1732</t>
  </si>
  <si>
    <t>EMP770</t>
  </si>
  <si>
    <t>EMP12123</t>
  </si>
  <si>
    <t>EMP7151</t>
  </si>
  <si>
    <t>EMP25216</t>
  </si>
  <si>
    <t>Game Development</t>
  </si>
  <si>
    <t>EMP8396</t>
  </si>
  <si>
    <t>EMP25466</t>
  </si>
  <si>
    <t>EMP19244</t>
  </si>
  <si>
    <t>EMP9408</t>
  </si>
  <si>
    <t>EMP14899</t>
  </si>
  <si>
    <t>EMP19330</t>
  </si>
  <si>
    <t>EMP19156</t>
  </si>
  <si>
    <t>EMP17981</t>
  </si>
  <si>
    <t>EMP14770</t>
  </si>
  <si>
    <t>EMP15114</t>
  </si>
  <si>
    <t>EMP13908</t>
  </si>
  <si>
    <t>EMP24962</t>
  </si>
  <si>
    <t>EMP15091</t>
  </si>
  <si>
    <t>EMP22986</t>
  </si>
  <si>
    <t>EMP5990</t>
  </si>
  <si>
    <t>EMP12213</t>
  </si>
  <si>
    <t>EMP11457</t>
  </si>
  <si>
    <t>EMP18577</t>
  </si>
  <si>
    <t>EMP7661</t>
  </si>
  <si>
    <t>EMP21294</t>
  </si>
  <si>
    <t>EMP11852</t>
  </si>
  <si>
    <t>EMP26103</t>
  </si>
  <si>
    <t>EMP24765</t>
  </si>
  <si>
    <t>EMP19635</t>
  </si>
  <si>
    <t>EMP26749</t>
  </si>
  <si>
    <t>EMP20993</t>
  </si>
  <si>
    <t>EMP11498</t>
  </si>
  <si>
    <t>EMP16566</t>
  </si>
  <si>
    <t>EMP183</t>
  </si>
  <si>
    <t>EMP24818</t>
  </si>
  <si>
    <t>EMP12264</t>
  </si>
  <si>
    <t>EMP16985</t>
  </si>
  <si>
    <t>EMP19954</t>
  </si>
  <si>
    <t>Forecasting</t>
  </si>
  <si>
    <t>EMP1064</t>
  </si>
  <si>
    <t>EMP1185</t>
  </si>
  <si>
    <t>EMP14393</t>
  </si>
  <si>
    <t>EMP6477</t>
  </si>
  <si>
    <t>EMP13188</t>
  </si>
  <si>
    <t>EMP24644</t>
  </si>
  <si>
    <t>EMP1368</t>
  </si>
  <si>
    <t>EMP5597</t>
  </si>
  <si>
    <t>EMP4206</t>
  </si>
  <si>
    <t>EMP9779</t>
  </si>
  <si>
    <t>EMP19208</t>
  </si>
  <si>
    <t>EMP13592</t>
  </si>
  <si>
    <t>EMP23680</t>
  </si>
  <si>
    <t>EMP15410</t>
  </si>
  <si>
    <t>EMP26493</t>
  </si>
  <si>
    <t>EMP3376</t>
  </si>
  <si>
    <t>EMP406</t>
  </si>
  <si>
    <t>EMP14136</t>
  </si>
  <si>
    <t>EMP12714</t>
  </si>
  <si>
    <t>EMP12332</t>
  </si>
  <si>
    <t>EMP22012</t>
  </si>
  <si>
    <t>EMP26574</t>
  </si>
  <si>
    <t>EMP17427</t>
  </si>
  <si>
    <t>EMP1890</t>
  </si>
  <si>
    <t>EMP25238</t>
  </si>
  <si>
    <t>EMP18887</t>
  </si>
  <si>
    <t>EMP17507</t>
  </si>
  <si>
    <t>EMP2762</t>
  </si>
  <si>
    <t>EMP12681</t>
  </si>
  <si>
    <t>EMP7041</t>
  </si>
  <si>
    <t>EMP21353</t>
  </si>
  <si>
    <t>EMP3143</t>
  </si>
  <si>
    <t>EMP18670</t>
  </si>
  <si>
    <t>EMP26693</t>
  </si>
  <si>
    <t>EMP2624</t>
  </si>
  <si>
    <t>EMP7145</t>
  </si>
  <si>
    <t>Benchmarking</t>
  </si>
  <si>
    <t>EMP5265</t>
  </si>
  <si>
    <t>EMP22</t>
  </si>
  <si>
    <t>EMP16828</t>
  </si>
  <si>
    <t>EMP17273</t>
  </si>
  <si>
    <t>EMP8885</t>
  </si>
  <si>
    <t>EMP25553</t>
  </si>
  <si>
    <t>EMP8081</t>
  </si>
  <si>
    <t>EMP19852</t>
  </si>
  <si>
    <t>EMP14162</t>
  </si>
  <si>
    <t>EMP11898</t>
  </si>
  <si>
    <t>EMP26265</t>
  </si>
  <si>
    <t>EMP1126</t>
  </si>
  <si>
    <t>EMP20757</t>
  </si>
  <si>
    <t>EMP4502</t>
  </si>
  <si>
    <t>EMP6611</t>
  </si>
  <si>
    <t>EMP16449</t>
  </si>
  <si>
    <t>EMP15670</t>
  </si>
  <si>
    <t>EMP6657</t>
  </si>
  <si>
    <t>EMP12683</t>
  </si>
  <si>
    <t>EMP7798</t>
  </si>
  <si>
    <t>EMP21331</t>
  </si>
  <si>
    <t>EMP2069</t>
  </si>
  <si>
    <t>EMP11495</t>
  </si>
  <si>
    <t>EMP21380</t>
  </si>
  <si>
    <t>EMP6004</t>
  </si>
  <si>
    <t>EMP15503</t>
  </si>
  <si>
    <t>EMP7417</t>
  </si>
  <si>
    <t>EMP23308</t>
  </si>
  <si>
    <t>EMP10324</t>
  </si>
  <si>
    <t>EMP8872</t>
  </si>
  <si>
    <t>EMP15461</t>
  </si>
  <si>
    <t>EMP22192</t>
  </si>
  <si>
    <t>EMP19103</t>
  </si>
  <si>
    <t>EMP13575</t>
  </si>
  <si>
    <t>EMP10166</t>
  </si>
  <si>
    <t>EMP10855</t>
  </si>
  <si>
    <t>EMP17542</t>
  </si>
  <si>
    <t>EMP3891</t>
  </si>
  <si>
    <t>EMP9460</t>
  </si>
  <si>
    <t>EMP13269</t>
  </si>
  <si>
    <t>EMP13643</t>
  </si>
  <si>
    <t>EMP7672</t>
  </si>
  <si>
    <t>EMP17678</t>
  </si>
  <si>
    <t>EMP15003</t>
  </si>
  <si>
    <t>EMP17616</t>
  </si>
  <si>
    <t>EMP21827</t>
  </si>
  <si>
    <t>EMP15164</t>
  </si>
  <si>
    <t>EMP5185</t>
  </si>
  <si>
    <t>EMP6858</t>
  </si>
  <si>
    <t>EMP1705</t>
  </si>
  <si>
    <t>EMP6872</t>
  </si>
  <si>
    <t>EMP16602</t>
  </si>
  <si>
    <t>EMP25668</t>
  </si>
  <si>
    <t>EMP252</t>
  </si>
  <si>
    <t>EMP3317</t>
  </si>
  <si>
    <t>EMP25790</t>
  </si>
  <si>
    <t>EMP21405</t>
  </si>
  <si>
    <t>EMP25614</t>
  </si>
  <si>
    <t>EMP21154</t>
  </si>
  <si>
    <t>EMP6083</t>
  </si>
  <si>
    <t>EMP12257</t>
  </si>
  <si>
    <t>EMP6987</t>
  </si>
  <si>
    <t>EMP20907</t>
  </si>
  <si>
    <t>EMP25018</t>
  </si>
  <si>
    <t>EMP2473</t>
  </si>
  <si>
    <t>EMP9394</t>
  </si>
  <si>
    <t>EMP24939</t>
  </si>
  <si>
    <t>EMP3533</t>
  </si>
  <si>
    <t>EMP6678</t>
  </si>
  <si>
    <t>EMP830</t>
  </si>
  <si>
    <t>EMP9328</t>
  </si>
  <si>
    <t>EMP6563</t>
  </si>
  <si>
    <t>EMP8993</t>
  </si>
  <si>
    <t>EMP16645</t>
  </si>
  <si>
    <t>EMP10147</t>
  </si>
  <si>
    <t>EMP8526</t>
  </si>
  <si>
    <t>EMP14244</t>
  </si>
  <si>
    <t>EMP19359</t>
  </si>
  <si>
    <t>EMP16995</t>
  </si>
  <si>
    <t>EMP5235</t>
  </si>
  <si>
    <t>EMP23617</t>
  </si>
  <si>
    <t>EMP10242</t>
  </si>
  <si>
    <t>EMP1295</t>
  </si>
  <si>
    <t>EMP25457</t>
  </si>
  <si>
    <t>EMP26910</t>
  </si>
  <si>
    <t>EMP26542</t>
  </si>
  <si>
    <t>EMP26187</t>
  </si>
  <si>
    <t>EMP3648</t>
  </si>
  <si>
    <t>EMP11672</t>
  </si>
  <si>
    <t>EMP21188</t>
  </si>
  <si>
    <t>EMP17994</t>
  </si>
  <si>
    <t>EMP20216</t>
  </si>
  <si>
    <t>EMP1232</t>
  </si>
  <si>
    <t>EMP26215</t>
  </si>
  <si>
    <t>EMP19972</t>
  </si>
  <si>
    <t>EMP9012</t>
  </si>
  <si>
    <t>EMP24824</t>
  </si>
  <si>
    <t>EMP2120</t>
  </si>
  <si>
    <t>EMP3967</t>
  </si>
  <si>
    <t>EMP24280</t>
  </si>
  <si>
    <t>EMP15794</t>
  </si>
  <si>
    <t>EMP2798</t>
  </si>
  <si>
    <t>EMP19666</t>
  </si>
  <si>
    <t>EMP8054</t>
  </si>
  <si>
    <t>EMP8926</t>
  </si>
  <si>
    <t>EMP4240</t>
  </si>
  <si>
    <t>EMP2459</t>
  </si>
  <si>
    <t>EMP18800</t>
  </si>
  <si>
    <t>EMP19528</t>
  </si>
  <si>
    <t>EMP23304</t>
  </si>
  <si>
    <t>EMP21699</t>
  </si>
  <si>
    <t>Corporate</t>
  </si>
  <si>
    <t>EMP10012</t>
  </si>
  <si>
    <t>EMP2001</t>
  </si>
  <si>
    <t>EMP20818</t>
  </si>
  <si>
    <t>EMP6909</t>
  </si>
  <si>
    <t>EMP1260</t>
  </si>
  <si>
    <t>EMP15948</t>
  </si>
  <si>
    <t>EMP8107</t>
  </si>
  <si>
    <t>EMP2383</t>
  </si>
  <si>
    <t>EMP7617</t>
  </si>
  <si>
    <t>EMP4191</t>
  </si>
  <si>
    <t>EMP16590</t>
  </si>
  <si>
    <t>EMP6228</t>
  </si>
  <si>
    <t>EMP11884</t>
  </si>
  <si>
    <t>EMP13191</t>
  </si>
  <si>
    <t>EMP6065</t>
  </si>
  <si>
    <t>EMP20012</t>
  </si>
  <si>
    <t>EMP18536</t>
  </si>
  <si>
    <t>EMP23030</t>
  </si>
  <si>
    <t>EMP6374</t>
  </si>
  <si>
    <t>EMP5519</t>
  </si>
  <si>
    <t>EMP8703</t>
  </si>
  <si>
    <t>EMP10598</t>
  </si>
  <si>
    <t>EMP26531</t>
  </si>
  <si>
    <t>EMP25895</t>
  </si>
  <si>
    <t>EMP15843</t>
  </si>
  <si>
    <t>EMP25379</t>
  </si>
  <si>
    <t>EMP25723</t>
  </si>
  <si>
    <t>EMP23057</t>
  </si>
  <si>
    <t>EMP16110</t>
  </si>
  <si>
    <t>EMP15894</t>
  </si>
  <si>
    <t>EMP10406</t>
  </si>
  <si>
    <t>EMP1979</t>
  </si>
  <si>
    <t>EMP4368</t>
  </si>
  <si>
    <t>EMP13307</t>
  </si>
  <si>
    <t>EMP22807</t>
  </si>
  <si>
    <t>EMP22050</t>
  </si>
  <si>
    <t>EMP12523</t>
  </si>
  <si>
    <t>EMP4518</t>
  </si>
  <si>
    <t>EMP26140</t>
  </si>
  <si>
    <t>EMP22879</t>
  </si>
  <si>
    <t>EMP9220</t>
  </si>
  <si>
    <t>EMP20905</t>
  </si>
  <si>
    <t>EMP20162</t>
  </si>
  <si>
    <t>EMP8202</t>
  </si>
  <si>
    <t>EMP13457</t>
  </si>
  <si>
    <t>EMP9842</t>
  </si>
  <si>
    <t>EMP1217</t>
  </si>
  <si>
    <t>EMP7885</t>
  </si>
  <si>
    <t>EMP23239</t>
  </si>
  <si>
    <t>EMP15268</t>
  </si>
  <si>
    <t>EMP6625</t>
  </si>
  <si>
    <t>EMP18630</t>
  </si>
  <si>
    <t>EMP24986</t>
  </si>
  <si>
    <t>EMP20823</t>
  </si>
  <si>
    <t>EMP23216</t>
  </si>
  <si>
    <t>EMP11207</t>
  </si>
  <si>
    <t>EMP12793</t>
  </si>
  <si>
    <t>EMP4057</t>
  </si>
  <si>
    <t>EMP4230</t>
  </si>
  <si>
    <t>EMP19988</t>
  </si>
  <si>
    <t>EMP26047</t>
  </si>
  <si>
    <t>EMP25125</t>
  </si>
  <si>
    <t>EMP2239</t>
  </si>
  <si>
    <t>EMP22410</t>
  </si>
  <si>
    <t>EMP16505</t>
  </si>
  <si>
    <t>EMP12016</t>
  </si>
  <si>
    <t>EMP15351</t>
  </si>
  <si>
    <t>EMP13815</t>
  </si>
  <si>
    <t>EMP19515</t>
  </si>
  <si>
    <t>EMP22334</t>
  </si>
  <si>
    <t>EMP5398</t>
  </si>
  <si>
    <t>EMP18646</t>
  </si>
  <si>
    <t>EMP4861</t>
  </si>
  <si>
    <t>EMP12481</t>
  </si>
  <si>
    <t>EMP8799</t>
  </si>
  <si>
    <t>EMP16815</t>
  </si>
  <si>
    <t>EMP9573</t>
  </si>
  <si>
    <t>EMP23939</t>
  </si>
  <si>
    <t>EMP25335</t>
  </si>
  <si>
    <t>EMP7647</t>
  </si>
  <si>
    <t>EMP14122</t>
  </si>
  <si>
    <t>EMP7804</t>
  </si>
  <si>
    <t>EMP21947</t>
  </si>
  <si>
    <t>EMP26818</t>
  </si>
  <si>
    <t>EMP13980</t>
  </si>
  <si>
    <t>EMP11311</t>
  </si>
  <si>
    <t>EMP18576</t>
  </si>
  <si>
    <t>EMP23215</t>
  </si>
  <si>
    <t>EMP16438</t>
  </si>
  <si>
    <t>EMP11529</t>
  </si>
  <si>
    <t>EMP20917</t>
  </si>
  <si>
    <t>EMP19114</t>
  </si>
  <si>
    <t>EMP21637</t>
  </si>
  <si>
    <t>EMP24354</t>
  </si>
  <si>
    <t>EMP9595</t>
  </si>
  <si>
    <t>EMP16882</t>
  </si>
  <si>
    <t>EMP25782</t>
  </si>
  <si>
    <t>EMP24053</t>
  </si>
  <si>
    <t>EMP10354</t>
  </si>
  <si>
    <t>EMP8594</t>
  </si>
  <si>
    <t>EMP24698</t>
  </si>
  <si>
    <t>EMP18905</t>
  </si>
  <si>
    <t>EMP8473</t>
  </si>
  <si>
    <t>EMP4379</t>
  </si>
  <si>
    <t>EMP1945</t>
  </si>
  <si>
    <t>EMP11813</t>
  </si>
  <si>
    <t>EMP7165</t>
  </si>
  <si>
    <t>EMP13532</t>
  </si>
  <si>
    <t>EMP16421</t>
  </si>
  <si>
    <t>EMP22281</t>
  </si>
  <si>
    <t>EMP22835</t>
  </si>
  <si>
    <t>EMP1157</t>
  </si>
  <si>
    <t>EMP7760</t>
  </si>
  <si>
    <t>EMP22752</t>
  </si>
  <si>
    <t>EMP17646</t>
  </si>
  <si>
    <t>EMP5607</t>
  </si>
  <si>
    <t>EMP3485</t>
  </si>
  <si>
    <t>EMP14776</t>
  </si>
  <si>
    <t>EMP7593</t>
  </si>
  <si>
    <t>EMP17163</t>
  </si>
  <si>
    <t>EMP5851</t>
  </si>
  <si>
    <t>EMP19834</t>
  </si>
  <si>
    <t>EMP7552</t>
  </si>
  <si>
    <t>EMP24339</t>
  </si>
  <si>
    <t>EMP22498</t>
  </si>
  <si>
    <t>EMP7836</t>
  </si>
  <si>
    <t>EMP14303</t>
  </si>
  <si>
    <t>EMP18845</t>
  </si>
  <si>
    <t>EMP17395</t>
  </si>
  <si>
    <t>EMP23108</t>
  </si>
  <si>
    <t>EMP14931</t>
  </si>
  <si>
    <t>EMP10500</t>
  </si>
  <si>
    <t>EMP24558</t>
  </si>
  <si>
    <t>EMP6335</t>
  </si>
  <si>
    <t>EMP10230</t>
  </si>
  <si>
    <t>EMP5126</t>
  </si>
  <si>
    <t>EMP6531</t>
  </si>
  <si>
    <t>EMP7359</t>
  </si>
  <si>
    <t>EMP24786</t>
  </si>
  <si>
    <t>EMP10117</t>
  </si>
  <si>
    <t>EMP11936</t>
  </si>
  <si>
    <t>EMP23000</t>
  </si>
  <si>
    <t>EMP26039</t>
  </si>
  <si>
    <t>EMP5788</t>
  </si>
  <si>
    <t>EMP19783</t>
  </si>
  <si>
    <t>EMP17173</t>
  </si>
  <si>
    <t>EMP17200</t>
  </si>
  <si>
    <t>EMP3073</t>
  </si>
  <si>
    <t>EMP6668</t>
  </si>
  <si>
    <t>EMP19493</t>
  </si>
  <si>
    <t>EMP20497</t>
  </si>
  <si>
    <t>EMP12571</t>
  </si>
  <si>
    <t>EMP19411</t>
  </si>
  <si>
    <t>EMP15712</t>
  </si>
  <si>
    <t>EMP17372</t>
  </si>
  <si>
    <t>EMP13245</t>
  </si>
  <si>
    <t>EMP10375</t>
  </si>
  <si>
    <t>EMP14038</t>
  </si>
  <si>
    <t>EMP24674</t>
  </si>
  <si>
    <t>EMP15871</t>
  </si>
  <si>
    <t>EMP9638</t>
  </si>
  <si>
    <t>EMP2527</t>
  </si>
  <si>
    <t>EMP4509</t>
  </si>
  <si>
    <t>EMP9778</t>
  </si>
  <si>
    <t>EMP14925</t>
  </si>
  <si>
    <t>EMP17408</t>
  </si>
  <si>
    <t>EMP3742</t>
  </si>
  <si>
    <t>EMP13144</t>
  </si>
  <si>
    <t>EMP22706</t>
  </si>
  <si>
    <t>EMP19732</t>
  </si>
  <si>
    <t>EMP20473</t>
  </si>
  <si>
    <t>EMP5326</t>
  </si>
  <si>
    <t>EMP15838</t>
  </si>
  <si>
    <t>EMP18302</t>
  </si>
  <si>
    <t>EMP3207</t>
  </si>
  <si>
    <t>EMP6738</t>
  </si>
  <si>
    <t>EMP26702</t>
  </si>
  <si>
    <t>EMP1248</t>
  </si>
  <si>
    <t>EMP813</t>
  </si>
  <si>
    <t>EMP24659</t>
  </si>
  <si>
    <t>EMP7978</t>
  </si>
  <si>
    <t>EMP798</t>
  </si>
  <si>
    <t>EMP25114</t>
  </si>
  <si>
    <t>EMP4968</t>
  </si>
  <si>
    <t>EMP1596</t>
  </si>
  <si>
    <t>EMP8457</t>
  </si>
  <si>
    <t>EMP8565</t>
  </si>
  <si>
    <t>EMP20582</t>
  </si>
  <si>
    <t>EMP23931</t>
  </si>
  <si>
    <t>EMP25662</t>
  </si>
  <si>
    <t>EMP13499</t>
  </si>
  <si>
    <t>EMP9052</t>
  </si>
  <si>
    <t>EMP22135</t>
  </si>
  <si>
    <t>EMP20486</t>
  </si>
  <si>
    <t>EMP5778</t>
  </si>
  <si>
    <t>EMP10223</t>
  </si>
  <si>
    <t>EMP22779</t>
  </si>
  <si>
    <t>EMP9592</t>
  </si>
  <si>
    <t>EMP4524</t>
  </si>
  <si>
    <t>EMP170</t>
  </si>
  <si>
    <t>EMP24153</t>
  </si>
  <si>
    <t>EMP7381</t>
  </si>
  <si>
    <t>EMP26337</t>
  </si>
  <si>
    <t>EMP25522</t>
  </si>
  <si>
    <t>EMP17618</t>
  </si>
  <si>
    <t>EMP8931</t>
  </si>
  <si>
    <t>EMP7119</t>
  </si>
  <si>
    <t>EMP13370</t>
  </si>
  <si>
    <t>EMP454</t>
  </si>
  <si>
    <t>EMP26013</t>
  </si>
  <si>
    <t>EMP14366</t>
  </si>
  <si>
    <t>EMP2133</t>
  </si>
  <si>
    <t>EMP21614</t>
  </si>
  <si>
    <t>EMP20380</t>
  </si>
  <si>
    <t>EMP11729</t>
  </si>
  <si>
    <t>EMP15227</t>
  </si>
  <si>
    <t>EMP840</t>
  </si>
  <si>
    <t>EMP16990</t>
  </si>
  <si>
    <t>EMP2536</t>
  </si>
  <si>
    <t>EMP17338</t>
  </si>
  <si>
    <t>EMP22640</t>
  </si>
  <si>
    <t>EMP1351</t>
  </si>
  <si>
    <t>EMP5296</t>
  </si>
  <si>
    <t>EMP10080</t>
  </si>
  <si>
    <t>EMP14943</t>
  </si>
  <si>
    <t>EMP19235</t>
  </si>
  <si>
    <t>EMP7737</t>
  </si>
  <si>
    <t>EMP12699</t>
  </si>
  <si>
    <t>EMP6788</t>
  </si>
  <si>
    <t>EMP25041</t>
  </si>
  <si>
    <t>EMP17295</t>
  </si>
  <si>
    <t>EMP25146</t>
  </si>
  <si>
    <t>EMP15154</t>
  </si>
  <si>
    <t>EMP12070</t>
  </si>
  <si>
    <t>EMP214</t>
  </si>
  <si>
    <t>EMP349</t>
  </si>
  <si>
    <t>EMP6326</t>
  </si>
  <si>
    <t>EMP15056</t>
  </si>
  <si>
    <t>EMP23786</t>
  </si>
  <si>
    <t>OTHER</t>
  </si>
  <si>
    <t>EMP14428</t>
  </si>
  <si>
    <t>EMP9979</t>
  </si>
  <si>
    <t>EMP4088</t>
  </si>
  <si>
    <t>EMP758</t>
  </si>
  <si>
    <t>EMP2009</t>
  </si>
  <si>
    <t>EMP3444</t>
  </si>
  <si>
    <t>EMP11695</t>
  </si>
  <si>
    <t>EMP9029</t>
  </si>
  <si>
    <t>EMP2338</t>
  </si>
  <si>
    <t>EMP2203</t>
  </si>
  <si>
    <t>EMP20375</t>
  </si>
  <si>
    <t>EMP429</t>
  </si>
  <si>
    <t>EMP644</t>
  </si>
  <si>
    <t>EMP18734</t>
  </si>
  <si>
    <t>EMP3476</t>
  </si>
  <si>
    <t>EMP542</t>
  </si>
  <si>
    <t>EMP21653</t>
  </si>
  <si>
    <t>EMP25987</t>
  </si>
  <si>
    <t>EMP24310</t>
  </si>
  <si>
    <t>EMP20641</t>
  </si>
  <si>
    <t>EMP2427</t>
  </si>
  <si>
    <t>EMP9841</t>
  </si>
  <si>
    <t>EMP23921</t>
  </si>
  <si>
    <t>EMP11740</t>
  </si>
  <si>
    <t>EMP2813</t>
  </si>
  <si>
    <t>EMP23371</t>
  </si>
  <si>
    <t>EMP7340</t>
  </si>
  <si>
    <t>EMP24875</t>
  </si>
  <si>
    <t>EMP13634</t>
  </si>
  <si>
    <t>EMP5052</t>
  </si>
  <si>
    <t>EMP15342</t>
  </si>
  <si>
    <t>EMP16135</t>
  </si>
  <si>
    <t>EMP14010</t>
  </si>
  <si>
    <t>EMP9445</t>
  </si>
  <si>
    <t>EMP9996</t>
  </si>
  <si>
    <t>EMP9222</t>
  </si>
  <si>
    <t>EMP10654</t>
  </si>
  <si>
    <t>EMP10609</t>
  </si>
  <si>
    <t>EMP18154</t>
  </si>
  <si>
    <t>EMP5797</t>
  </si>
  <si>
    <t>EMP23956</t>
  </si>
  <si>
    <t>EMP8831</t>
  </si>
  <si>
    <t>EMP23167</t>
  </si>
  <si>
    <t>EMP8910</t>
  </si>
  <si>
    <t>EMP26889</t>
  </si>
  <si>
    <t>EMP22720</t>
  </si>
  <si>
    <t>EMP23910</t>
  </si>
  <si>
    <t>EMP18126</t>
  </si>
  <si>
    <t>EMP12075</t>
  </si>
  <si>
    <t>EMP13124</t>
  </si>
  <si>
    <t>EMP14601</t>
  </si>
  <si>
    <t>EMP26659</t>
  </si>
  <si>
    <t>EMP14665</t>
  </si>
  <si>
    <t>EMP24104</t>
  </si>
  <si>
    <t>EMP10416</t>
  </si>
  <si>
    <t>EMP15066</t>
  </si>
  <si>
    <t>EMP14188</t>
  </si>
  <si>
    <t>EMP522</t>
  </si>
  <si>
    <t>EMP18091</t>
  </si>
  <si>
    <t>EMP871</t>
  </si>
  <si>
    <t>EMP25278</t>
  </si>
  <si>
    <t>EMP15705</t>
  </si>
  <si>
    <t>EMP13083</t>
  </si>
  <si>
    <t>EMP6268</t>
  </si>
  <si>
    <t>EMP25435</t>
  </si>
  <si>
    <t>EMP3463</t>
  </si>
  <si>
    <t>EMP17089</t>
  </si>
  <si>
    <t>EMP932</t>
  </si>
  <si>
    <t>EMP14822</t>
  </si>
  <si>
    <t>EMP16773</t>
  </si>
  <si>
    <t>Banking Liason</t>
  </si>
  <si>
    <t>EMP7928</t>
  </si>
  <si>
    <t>EMP6560</t>
  </si>
  <si>
    <t>EMP25742</t>
  </si>
  <si>
    <t>EMP4113</t>
  </si>
  <si>
    <t>EMP7077</t>
  </si>
  <si>
    <t>EMP13774</t>
  </si>
  <si>
    <t>EMP574</t>
  </si>
  <si>
    <t>EMP4182</t>
  </si>
  <si>
    <t>EMP14359</t>
  </si>
  <si>
    <t>EMP8003</t>
  </si>
  <si>
    <t>EMP11560</t>
  </si>
  <si>
    <t>EMP14789</t>
  </si>
  <si>
    <t>EMP9235</t>
  </si>
  <si>
    <t>EMP18248</t>
  </si>
  <si>
    <t>EMP17376</t>
  </si>
  <si>
    <t>EMP14306</t>
  </si>
  <si>
    <t>EMP3086</t>
  </si>
  <si>
    <t>EMP7872</t>
  </si>
  <si>
    <t>EMP5323</t>
  </si>
  <si>
    <t>EMP10281</t>
  </si>
  <si>
    <t>EMP3759</t>
  </si>
  <si>
    <t>EMP7042</t>
  </si>
  <si>
    <t>EMP9021</t>
  </si>
  <si>
    <t>EMP12892</t>
  </si>
  <si>
    <t>EMP21516</t>
  </si>
  <si>
    <t>EMP6504</t>
  </si>
  <si>
    <t>EMP2899</t>
  </si>
  <si>
    <t>EMP11181</t>
  </si>
  <si>
    <t>EMP7682</t>
  </si>
  <si>
    <t>EMP19827</t>
  </si>
  <si>
    <t>EMP7909</t>
  </si>
  <si>
    <t>EMP7175</t>
  </si>
  <si>
    <t>EMP12648</t>
  </si>
  <si>
    <t>EMP17525</t>
  </si>
  <si>
    <t>EMP5444</t>
  </si>
  <si>
    <t>EMP20707</t>
  </si>
  <si>
    <t>EMP2682</t>
  </si>
  <si>
    <t>EMP22089</t>
  </si>
  <si>
    <t>EMP26525</t>
  </si>
  <si>
    <t>EMP2735</t>
  </si>
  <si>
    <t>EMP23702</t>
  </si>
  <si>
    <t>EMP20512</t>
  </si>
  <si>
    <t>EMP9126</t>
  </si>
  <si>
    <t>EMP314</t>
  </si>
  <si>
    <t>EMP14509</t>
  </si>
  <si>
    <t>EMP21604</t>
  </si>
  <si>
    <t>EMP24397</t>
  </si>
  <si>
    <t>EMP21466</t>
  </si>
  <si>
    <t>EMP21788</t>
  </si>
  <si>
    <t>EMP9865</t>
  </si>
  <si>
    <t>EMP23605</t>
  </si>
  <si>
    <t>EMP6312</t>
  </si>
  <si>
    <t>EMP6256</t>
  </si>
  <si>
    <t>EMP3400</t>
  </si>
  <si>
    <t>EMP17209</t>
  </si>
  <si>
    <t>EMP8165</t>
  </si>
  <si>
    <t>EMP8548</t>
  </si>
  <si>
    <t>EMP25912</t>
  </si>
  <si>
    <t>EMP17668</t>
  </si>
  <si>
    <t>EMP4465</t>
  </si>
  <si>
    <t>EMP4770</t>
  </si>
  <si>
    <t>EMP11603</t>
  </si>
  <si>
    <t>EMP17152</t>
  </si>
  <si>
    <t>EMP24723</t>
  </si>
  <si>
    <t>EMP14232</t>
  </si>
  <si>
    <t>EMP26606</t>
  </si>
  <si>
    <t>EMP9940</t>
  </si>
  <si>
    <t>EMP1169</t>
  </si>
  <si>
    <t>EMP1847</t>
  </si>
  <si>
    <t>EMP688</t>
  </si>
  <si>
    <t>EMP4697</t>
  </si>
  <si>
    <t>EMP899</t>
  </si>
  <si>
    <t>EMP20372</t>
  </si>
  <si>
    <t>EMP167</t>
  </si>
  <si>
    <t>EMP12360</t>
  </si>
  <si>
    <t>EMP1528</t>
  </si>
  <si>
    <t>EMP2169</t>
  </si>
  <si>
    <t>EMP12373</t>
  </si>
  <si>
    <t>EMP13057</t>
  </si>
  <si>
    <t>EMP26488</t>
  </si>
  <si>
    <t>EMP15610</t>
  </si>
  <si>
    <t>EMP16677</t>
  </si>
  <si>
    <t>EMP15361</t>
  </si>
  <si>
    <t>EMP13377</t>
  </si>
  <si>
    <t>EMP6677</t>
  </si>
  <si>
    <t>EMP22929</t>
  </si>
  <si>
    <t>EMP9542</t>
  </si>
  <si>
    <t>EMP5691</t>
  </si>
  <si>
    <t>EMP6135</t>
  </si>
  <si>
    <t>EMP8920</t>
  </si>
  <si>
    <t>EMP15629</t>
  </si>
  <si>
    <t>EMP13291</t>
  </si>
  <si>
    <t>EMP7921</t>
  </si>
  <si>
    <t>EMP23760</t>
  </si>
  <si>
    <t>EMP23582</t>
  </si>
  <si>
    <t>EMP2936</t>
  </si>
  <si>
    <t>EMP17515</t>
  </si>
  <si>
    <t>EMP21546</t>
  </si>
  <si>
    <t>EMP18038</t>
  </si>
  <si>
    <t>EMP7390</t>
  </si>
  <si>
    <t>EMP17330</t>
  </si>
  <si>
    <t>EMP26305</t>
  </si>
  <si>
    <t>EMP25933</t>
  </si>
  <si>
    <t>EMP25820</t>
  </si>
  <si>
    <t>EMP7665</t>
  </si>
  <si>
    <t>EMP2764</t>
  </si>
  <si>
    <t>EMP25162</t>
  </si>
  <si>
    <t>EMP11469</t>
  </si>
  <si>
    <t>EMP3185</t>
  </si>
  <si>
    <t>EMP13935</t>
  </si>
  <si>
    <t>EMP23450</t>
  </si>
  <si>
    <t>EMP8850</t>
  </si>
  <si>
    <t>EMP22402</t>
  </si>
  <si>
    <t>EMP18096</t>
  </si>
  <si>
    <t>EMP14884</t>
  </si>
  <si>
    <t>EMP459</t>
  </si>
  <si>
    <t>EMP15007</t>
  </si>
  <si>
    <t>EMP8062</t>
  </si>
  <si>
    <t>EMP9687</t>
  </si>
  <si>
    <t>EMP20161</t>
  </si>
  <si>
    <t>EMP9763</t>
  </si>
  <si>
    <t>EMP3199</t>
  </si>
  <si>
    <t>EMP21255</t>
  </si>
  <si>
    <t>EMP4262</t>
  </si>
  <si>
    <t>EMP7656</t>
  </si>
  <si>
    <t>EMP9454</t>
  </si>
  <si>
    <t>EMP16959</t>
  </si>
  <si>
    <t>EMP21352</t>
  </si>
  <si>
    <t>EMP14638</t>
  </si>
  <si>
    <t>EMP16552</t>
  </si>
  <si>
    <t>EMP679</t>
  </si>
  <si>
    <t>EMP15853</t>
  </si>
  <si>
    <t>EMP18523</t>
  </si>
  <si>
    <t>EMP26294</t>
  </si>
  <si>
    <t>EMP22977</t>
  </si>
  <si>
    <t>EMP4343</t>
  </si>
  <si>
    <t>EMP23880</t>
  </si>
  <si>
    <t>EMP14005</t>
  </si>
  <si>
    <t>EMP24916</t>
  </si>
  <si>
    <t>EMP14983</t>
  </si>
  <si>
    <t>EMP14469</t>
  </si>
  <si>
    <t>EMP8869</t>
  </si>
  <si>
    <t>EMP12192</t>
  </si>
  <si>
    <t>EMP8518</t>
  </si>
  <si>
    <t>EMP10669</t>
  </si>
  <si>
    <t>EMP1844</t>
  </si>
  <si>
    <t>EMP13179</t>
  </si>
  <si>
    <t>EMP2631</t>
  </si>
  <si>
    <t>EMP9475</t>
  </si>
  <si>
    <t>EMP14595</t>
  </si>
  <si>
    <t>EMP16464</t>
  </si>
  <si>
    <t>EMP6662</t>
  </si>
  <si>
    <t>EMP16874</t>
  </si>
  <si>
    <t>EMP23179</t>
  </si>
  <si>
    <t>EMP22677</t>
  </si>
  <si>
    <t>EMP13073</t>
  </si>
  <si>
    <t>EMP26567</t>
  </si>
  <si>
    <t>EMP26436</t>
  </si>
  <si>
    <t>EMP3825</t>
  </si>
  <si>
    <t>EMP7171</t>
  </si>
  <si>
    <t>EMP7424</t>
  </si>
  <si>
    <t>EMP22112</t>
  </si>
  <si>
    <t>EMP25733</t>
  </si>
  <si>
    <t>EMP21556</t>
  </si>
  <si>
    <t>EMP7348</t>
  </si>
  <si>
    <t>EMP12342</t>
  </si>
  <si>
    <t>EMP2509</t>
  </si>
  <si>
    <t>EMP4284</t>
  </si>
  <si>
    <t>EMP12411</t>
  </si>
  <si>
    <t>EMP17899</t>
  </si>
  <si>
    <t>EMP25878</t>
  </si>
  <si>
    <t>EMP16969</t>
  </si>
  <si>
    <t>EMP21323</t>
  </si>
  <si>
    <t>EMP6093</t>
  </si>
  <si>
    <t>EMP11517</t>
  </si>
  <si>
    <t>EMP20957</t>
  </si>
  <si>
    <t>EMP438</t>
  </si>
  <si>
    <t>EMP738</t>
  </si>
  <si>
    <t>EMP14044</t>
  </si>
  <si>
    <t>EMP2225</t>
  </si>
  <si>
    <t>EMP7724</t>
  </si>
  <si>
    <t>EMP11976</t>
  </si>
  <si>
    <t>EMP7130</t>
  </si>
  <si>
    <t>EMP22117</t>
  </si>
  <si>
    <t>EMP15111</t>
  </si>
  <si>
    <t>EMP17842</t>
  </si>
  <si>
    <t>EMP22295</t>
  </si>
  <si>
    <t>EMP25577</t>
  </si>
  <si>
    <t>EMP15474</t>
  </si>
  <si>
    <t>EMP20137</t>
  </si>
  <si>
    <t>EMP24384</t>
  </si>
  <si>
    <t>EMP5599</t>
  </si>
  <si>
    <t>EMP11625</t>
  </si>
  <si>
    <t>EMP8874</t>
  </si>
  <si>
    <t>EMP25684</t>
  </si>
  <si>
    <t>EMP24548</t>
  </si>
  <si>
    <t>EMP24114</t>
  </si>
  <si>
    <t>EMP9902</t>
  </si>
  <si>
    <t>EMP17166</t>
  </si>
  <si>
    <t>Vendor Support</t>
  </si>
  <si>
    <t>EMP19277</t>
  </si>
  <si>
    <t>EMP6453</t>
  </si>
  <si>
    <t>EMP16713</t>
  </si>
  <si>
    <t>EMP14621</t>
  </si>
  <si>
    <t>EMP10897</t>
  </si>
  <si>
    <t>EMP26159</t>
  </si>
  <si>
    <t>EMP9928</t>
  </si>
  <si>
    <t>EMP9417</t>
  </si>
  <si>
    <t>EMP26621</t>
  </si>
  <si>
    <t>EMP25759</t>
  </si>
  <si>
    <t>EMP6487</t>
  </si>
  <si>
    <t>EMP21540</t>
  </si>
  <si>
    <t>EMP4954</t>
  </si>
  <si>
    <t>EMP10788</t>
  </si>
  <si>
    <t>EMP13792</t>
  </si>
  <si>
    <t>EMP16201</t>
  </si>
  <si>
    <t>EMP7402</t>
  </si>
  <si>
    <t>EMP25603</t>
  </si>
  <si>
    <t>EMP24317</t>
  </si>
  <si>
    <t>EMP20948</t>
  </si>
  <si>
    <t>EMP13153</t>
  </si>
  <si>
    <t>EMP14604</t>
  </si>
  <si>
    <t>EMP13270</t>
  </si>
  <si>
    <t>EMP25839</t>
  </si>
  <si>
    <t>EMP8145</t>
  </si>
  <si>
    <t>EMP18214</t>
  </si>
  <si>
    <t>EMP780</t>
  </si>
  <si>
    <t>EMP17926</t>
  </si>
  <si>
    <t>EMP4079</t>
  </si>
  <si>
    <t>EMP12701</t>
  </si>
  <si>
    <t>EMP4911</t>
  </si>
  <si>
    <t>EMP9339</t>
  </si>
  <si>
    <t>EMP21163</t>
  </si>
  <si>
    <t>EMP16343</t>
  </si>
  <si>
    <t>EMP13684</t>
  </si>
  <si>
    <t>EMP394</t>
  </si>
  <si>
    <t>EMP15635</t>
  </si>
  <si>
    <t>EMP1029</t>
  </si>
  <si>
    <t>EMP11764</t>
  </si>
  <si>
    <t>EMP13163</t>
  </si>
  <si>
    <t>EMP18912</t>
  </si>
  <si>
    <t>EMP23738</t>
  </si>
  <si>
    <t>EMP22186</t>
  </si>
  <si>
    <t>EMP2272</t>
  </si>
  <si>
    <t>EMP14352</t>
  </si>
  <si>
    <t>EMP23865</t>
  </si>
  <si>
    <t>EMP19045</t>
  </si>
  <si>
    <t>EMP1406</t>
  </si>
  <si>
    <t>EMP24972</t>
  </si>
  <si>
    <t>EMP26277</t>
  </si>
  <si>
    <t>EMP9593</t>
  </si>
  <si>
    <t>EMP18009</t>
  </si>
  <si>
    <t>EMP14799</t>
  </si>
  <si>
    <t>EMP16523</t>
  </si>
  <si>
    <t>EMP16224</t>
  </si>
  <si>
    <t>EMP11491</t>
  </si>
  <si>
    <t>EMP20449</t>
  </si>
  <si>
    <t>EMP3006</t>
  </si>
  <si>
    <t>EMP4630</t>
  </si>
  <si>
    <t>EMP18921</t>
  </si>
  <si>
    <t>EMP24451</t>
  </si>
  <si>
    <t>EMP19011</t>
  </si>
  <si>
    <t>EMP6044</t>
  </si>
  <si>
    <t>EMP24928</t>
  </si>
  <si>
    <t>EMP17070</t>
  </si>
  <si>
    <t>EMP216</t>
  </si>
  <si>
    <t>EMP15375</t>
  </si>
  <si>
    <t>EMP25609</t>
  </si>
  <si>
    <t>EMP18569</t>
  </si>
  <si>
    <t>EMP13384</t>
  </si>
  <si>
    <t>EMP7930</t>
  </si>
  <si>
    <t>EMP11283</t>
  </si>
  <si>
    <t>EMP17781</t>
  </si>
  <si>
    <t>EMP26321</t>
  </si>
  <si>
    <t>EMP17179</t>
  </si>
  <si>
    <t>EMP8206</t>
  </si>
  <si>
    <t>EMP16092</t>
  </si>
  <si>
    <t>EMP6218</t>
  </si>
  <si>
    <t>EMP10266</t>
  </si>
  <si>
    <t>EMP23130</t>
  </si>
  <si>
    <t>EMP19126</t>
  </si>
  <si>
    <t>EMP6716</t>
  </si>
  <si>
    <t>EMP25245</t>
  </si>
  <si>
    <t>EMP16994</t>
  </si>
  <si>
    <t>EMP19603</t>
  </si>
  <si>
    <t>EMP2812</t>
  </si>
  <si>
    <t>EMP4317</t>
  </si>
  <si>
    <t>EMP26628</t>
  </si>
  <si>
    <t>EMP22855</t>
  </si>
  <si>
    <t>EMP18022</t>
  </si>
  <si>
    <t>EMP25978</t>
  </si>
  <si>
    <t>EMP18221</t>
  </si>
  <si>
    <t>EMP9937</t>
  </si>
  <si>
    <t>EMP20585</t>
  </si>
  <si>
    <t>EMP12908</t>
  </si>
  <si>
    <t>EMP1882</t>
  </si>
  <si>
    <t>EMP2643</t>
  </si>
  <si>
    <t>EMP16042</t>
  </si>
  <si>
    <t>EMP19697</t>
  </si>
  <si>
    <t>EMP1120</t>
  </si>
  <si>
    <t>EMP22379</t>
  </si>
  <si>
    <t>EMP26164</t>
  </si>
  <si>
    <t>EMP4768</t>
  </si>
  <si>
    <t>EMP25713</t>
  </si>
  <si>
    <t>EMP15</t>
  </si>
  <si>
    <t>EMP13262</t>
  </si>
  <si>
    <t>EMP12467</t>
  </si>
  <si>
    <t>EMP2760</t>
  </si>
  <si>
    <t>EMP20668</t>
  </si>
  <si>
    <t>EMP2142</t>
  </si>
  <si>
    <t>EMP22624</t>
  </si>
  <si>
    <t>EMP15216</t>
  </si>
  <si>
    <t>EMP18435</t>
  </si>
  <si>
    <t>EMP14775</t>
  </si>
  <si>
    <t>EMP435</t>
  </si>
  <si>
    <t>EMP16165</t>
  </si>
  <si>
    <t>EMP9647</t>
  </si>
  <si>
    <t>EMP18172</t>
  </si>
  <si>
    <t>EMP16219</t>
  </si>
  <si>
    <t>EMP10126</t>
  </si>
  <si>
    <t>EMP7818</t>
  </si>
  <si>
    <t>EMP16061</t>
  </si>
  <si>
    <t>EMP6321</t>
  </si>
  <si>
    <t>EMP17702</t>
  </si>
  <si>
    <t>EMP17813</t>
  </si>
  <si>
    <t>EMP24966</t>
  </si>
  <si>
    <t>EMP8177</t>
  </si>
  <si>
    <t>EMP4812</t>
  </si>
  <si>
    <t>EMP15939</t>
  </si>
  <si>
    <t>EMP3367</t>
  </si>
  <si>
    <t>EMP7218</t>
  </si>
  <si>
    <t>EMP11369</t>
  </si>
  <si>
    <t>EMP8094</t>
  </si>
  <si>
    <t>EMP22940</t>
  </si>
  <si>
    <t>EMP1830</t>
  </si>
  <si>
    <t>EMP20804</t>
  </si>
  <si>
    <t>EMP8676</t>
  </si>
  <si>
    <t>EMP2034</t>
  </si>
  <si>
    <t>EMP4963</t>
  </si>
  <si>
    <t>EMP7558</t>
  </si>
  <si>
    <t>EMP8384</t>
  </si>
  <si>
    <t>EMP12507</t>
  </si>
  <si>
    <t>EMP25910</t>
  </si>
  <si>
    <t>EMP18741</t>
  </si>
  <si>
    <t>EMP21989</t>
  </si>
  <si>
    <t>EMP7234</t>
  </si>
  <si>
    <t>EMP18027</t>
  </si>
  <si>
    <t>EMP3415</t>
  </si>
  <si>
    <t>EMP16503</t>
  </si>
  <si>
    <t>EMP26835</t>
  </si>
  <si>
    <t>EMP15622</t>
  </si>
  <si>
    <t>EMP11165</t>
  </si>
  <si>
    <t>EMP17988</t>
  </si>
  <si>
    <t>EMP2803</t>
  </si>
  <si>
    <t>EMP24883</t>
  </si>
  <si>
    <t>EMP15827</t>
  </si>
  <si>
    <t>EMP10509</t>
  </si>
  <si>
    <t>EMP16830</t>
  </si>
  <si>
    <t>EMP13767</t>
  </si>
  <si>
    <t>EMP9634</t>
  </si>
  <si>
    <t>EMP4373</t>
  </si>
  <si>
    <t>EMP5529</t>
  </si>
  <si>
    <t>EMP16616</t>
  </si>
  <si>
    <t>EMP24083</t>
  </si>
  <si>
    <t>EMP8030</t>
  </si>
  <si>
    <t>EMP3937</t>
  </si>
  <si>
    <t>EMP19889</t>
  </si>
  <si>
    <t>EMP12084</t>
  </si>
  <si>
    <t>EMP21723</t>
  </si>
  <si>
    <t>EMP16346</t>
  </si>
  <si>
    <t>EMP22786</t>
  </si>
  <si>
    <t>EMP17109</t>
  </si>
  <si>
    <t>EMP1837</t>
  </si>
  <si>
    <t>EMP18251</t>
  </si>
  <si>
    <t>EMP9726</t>
  </si>
  <si>
    <t>EMP1908</t>
  </si>
  <si>
    <t>EMP13030</t>
  </si>
  <si>
    <t>EMP268</t>
  </si>
  <si>
    <t>EMP5339</t>
  </si>
  <si>
    <t>EMP11220</t>
  </si>
  <si>
    <t>EMP13741</t>
  </si>
  <si>
    <t>EMP20</t>
  </si>
  <si>
    <t>EMP2773</t>
  </si>
  <si>
    <t>EMP21879</t>
  </si>
  <si>
    <t>EMP21746</t>
  </si>
  <si>
    <t>EMP3696</t>
  </si>
  <si>
    <t>EMP3978</t>
  </si>
  <si>
    <t>EMP6846</t>
  </si>
  <si>
    <t>EMP17942</t>
  </si>
  <si>
    <t>EMP11477</t>
  </si>
  <si>
    <t>EMP25425</t>
  </si>
  <si>
    <t>EMP22772</t>
  </si>
  <si>
    <t>EMP25137</t>
  </si>
  <si>
    <t>EMP5161</t>
  </si>
  <si>
    <t>EMP18229</t>
  </si>
  <si>
    <t>EMP5102</t>
  </si>
  <si>
    <t>EMP18145</t>
  </si>
  <si>
    <t>EMP11820</t>
  </si>
  <si>
    <t>EMP26505</t>
  </si>
  <si>
    <t>EMP4551</t>
  </si>
  <si>
    <t>EMP26405</t>
  </si>
  <si>
    <t>EMP24652</t>
  </si>
  <si>
    <t>EMP22979</t>
  </si>
  <si>
    <t>EMP20179</t>
  </si>
  <si>
    <t>EMP18689</t>
  </si>
  <si>
    <t>EMP4043</t>
  </si>
  <si>
    <t>EMP11796</t>
  </si>
  <si>
    <t>EMP806</t>
  </si>
  <si>
    <t>EMP26932</t>
  </si>
  <si>
    <t>EMP18335</t>
  </si>
  <si>
    <t>EMP6917</t>
  </si>
  <si>
    <t>EMP5842</t>
  </si>
  <si>
    <t>EMP8636</t>
  </si>
  <si>
    <t>EMP12566</t>
  </si>
  <si>
    <t>EMP12433</t>
  </si>
  <si>
    <t>EMP10095</t>
  </si>
  <si>
    <t>EMP16698</t>
  </si>
  <si>
    <t>EMP6793</t>
  </si>
  <si>
    <t>EMP23248</t>
  </si>
  <si>
    <t>EMP4467</t>
  </si>
  <si>
    <t>EMP9090</t>
  </si>
  <si>
    <t>EMP20909</t>
  </si>
  <si>
    <t>EMP6686</t>
  </si>
  <si>
    <t>EMP26559</t>
  </si>
  <si>
    <t>EMP11051</t>
  </si>
  <si>
    <t>EMP6034</t>
  </si>
  <si>
    <t>EMP2251</t>
  </si>
  <si>
    <t>EMP11041</t>
  </si>
  <si>
    <t>EMP26501</t>
  </si>
  <si>
    <t>EMP5568</t>
  </si>
  <si>
    <t>EMP3629</t>
  </si>
  <si>
    <t>EMP19919</t>
  </si>
  <si>
    <t>EMP21810</t>
  </si>
  <si>
    <t>EMP22052</t>
  </si>
  <si>
    <t>EMP5905</t>
  </si>
  <si>
    <t>EMP9965</t>
  </si>
  <si>
    <t>EMP13542</t>
  </si>
  <si>
    <t>EMP18735</t>
  </si>
  <si>
    <t>EMP26914</t>
  </si>
  <si>
    <t>EMP3306</t>
  </si>
  <si>
    <t>EMP20328</t>
  </si>
  <si>
    <t>EMP12160</t>
  </si>
  <si>
    <t>EMP5417</t>
  </si>
  <si>
    <t>EMP10815</t>
  </si>
  <si>
    <t>EMP10952</t>
  </si>
  <si>
    <t>EMP10912</t>
  </si>
  <si>
    <t>EMP16718</t>
  </si>
  <si>
    <t>EMP25150</t>
  </si>
  <si>
    <t>EMP21149</t>
  </si>
  <si>
    <t>EMP12290</t>
  </si>
  <si>
    <t>EMP3985</t>
  </si>
  <si>
    <t>EMP20391</t>
  </si>
  <si>
    <t>EMP4714</t>
  </si>
  <si>
    <t>EMP18434</t>
  </si>
  <si>
    <t>EMP1084</t>
  </si>
  <si>
    <t>EMP11705</t>
  </si>
  <si>
    <t>EMP22687</t>
  </si>
  <si>
    <t>EMP1807</t>
  </si>
  <si>
    <t>EMP10063</t>
  </si>
  <si>
    <t>EMP14474</t>
  </si>
  <si>
    <t>EMP10577</t>
  </si>
  <si>
    <t>EMP3275</t>
  </si>
  <si>
    <t>EMP15403</t>
  </si>
  <si>
    <t>EMP2695</t>
  </si>
  <si>
    <t>EMP21313</t>
  </si>
  <si>
    <t>EMP7892</t>
  </si>
  <si>
    <t>EMP24290</t>
  </si>
  <si>
    <t>EMP18383</t>
  </si>
  <si>
    <t>EMP7952</t>
  </si>
  <si>
    <t>EMP23671</t>
  </si>
  <si>
    <t>EMP7707</t>
  </si>
  <si>
    <t>EMP20527</t>
  </si>
  <si>
    <t>EMP5334</t>
  </si>
  <si>
    <t>EMP141</t>
  </si>
  <si>
    <t>EMP23599</t>
  </si>
  <si>
    <t>EMP8200</t>
  </si>
  <si>
    <t>EMP10154</t>
  </si>
  <si>
    <t>EMP16391</t>
  </si>
  <si>
    <t>EMP15584</t>
  </si>
  <si>
    <t>EMP14877</t>
  </si>
  <si>
    <t>EMP10698</t>
  </si>
  <si>
    <t>EMP7109</t>
  </si>
  <si>
    <t>EMP14674</t>
  </si>
  <si>
    <t>EMP26196</t>
  </si>
  <si>
    <t>EMP16735</t>
  </si>
  <si>
    <t>EMP13143</t>
  </si>
  <si>
    <t>EMP3995</t>
  </si>
  <si>
    <t>EMP25667</t>
  </si>
  <si>
    <t>EMP20938</t>
  </si>
  <si>
    <t>EMP4587</t>
  </si>
  <si>
    <t>EMP26009</t>
  </si>
  <si>
    <t>EMP280</t>
  </si>
  <si>
    <t>EMP7542</t>
  </si>
  <si>
    <t>EMP23251</t>
  </si>
  <si>
    <t>EMP12555</t>
  </si>
  <si>
    <t>EMP5451</t>
  </si>
  <si>
    <t>EMP5128</t>
  </si>
  <si>
    <t>EMP14319</t>
  </si>
  <si>
    <t>EMP19778</t>
  </si>
  <si>
    <t>EMP25475</t>
  </si>
  <si>
    <t>EMP19390</t>
  </si>
  <si>
    <t>EMP640</t>
  </si>
  <si>
    <t>EMP16974</t>
  </si>
  <si>
    <t>EMP24440</t>
  </si>
  <si>
    <t>EMP20410</t>
  </si>
  <si>
    <t>EMP26666</t>
  </si>
  <si>
    <t>EMP5936</t>
  </si>
  <si>
    <t>EMP6131</t>
  </si>
  <si>
    <t>EMP1616</t>
  </si>
  <si>
    <t>EMP10704</t>
  </si>
  <si>
    <t>EMP21351</t>
  </si>
  <si>
    <t>EMP25990</t>
  </si>
  <si>
    <t>EMP8117</t>
  </si>
  <si>
    <t>EMP10468</t>
  </si>
  <si>
    <t>EMP2758</t>
  </si>
  <si>
    <t>EMP22462</t>
  </si>
  <si>
    <t>EMP812</t>
  </si>
  <si>
    <t>EMP12403</t>
  </si>
  <si>
    <t>EMP23677</t>
  </si>
  <si>
    <t>EMP193</t>
  </si>
  <si>
    <t>EMP8823</t>
  </si>
  <si>
    <t>EMP16595</t>
  </si>
  <si>
    <t>EMP16739</t>
  </si>
  <si>
    <t>EMP25027</t>
  </si>
  <si>
    <t>EMP26339</t>
  </si>
  <si>
    <t>EMP6415</t>
  </si>
  <si>
    <t>EMP5781</t>
  </si>
  <si>
    <t>EMP23071</t>
  </si>
  <si>
    <t>EMP13681</t>
  </si>
  <si>
    <t>EMP21288</t>
  </si>
  <si>
    <t>EMP14547</t>
  </si>
  <si>
    <t>EMP9788</t>
  </si>
  <si>
    <t>EMP19861</t>
  </si>
  <si>
    <t>EMP18685</t>
  </si>
  <si>
    <t>EMP1625</t>
  </si>
  <si>
    <t>EMP2736</t>
  </si>
  <si>
    <t>EMP8915</t>
  </si>
  <si>
    <t>EMP10555</t>
  </si>
  <si>
    <t>EMP6332</t>
  </si>
  <si>
    <t>EMP18947</t>
  </si>
  <si>
    <t>EMP10806</t>
  </si>
  <si>
    <t>EMP11413</t>
  </si>
  <si>
    <t>EMP20494</t>
  </si>
  <si>
    <t>EMP12512</t>
  </si>
  <si>
    <t>EMP16099</t>
  </si>
  <si>
    <t>EMP22583</t>
  </si>
  <si>
    <t>EMP20895</t>
  </si>
  <si>
    <t>EMP24615</t>
  </si>
  <si>
    <t>EMP15453</t>
  </si>
  <si>
    <t>EMP12521</t>
  </si>
  <si>
    <t>EMP16126</t>
  </si>
  <si>
    <t>EMP11227</t>
  </si>
  <si>
    <t>EMP12692</t>
  </si>
  <si>
    <t>EMP6192</t>
  </si>
  <si>
    <t>EMP23126</t>
  </si>
  <si>
    <t>EMP9903</t>
  </si>
  <si>
    <t>EMP25502</t>
  </si>
  <si>
    <t>EMP22073</t>
  </si>
  <si>
    <t>EMP1177</t>
  </si>
  <si>
    <t>EMP8338</t>
  </si>
  <si>
    <t>EMP17356</t>
  </si>
  <si>
    <t>EMP98</t>
  </si>
  <si>
    <t>EMP4294</t>
  </si>
  <si>
    <t>EMP1984</t>
  </si>
  <si>
    <t>EMP2097</t>
  </si>
  <si>
    <t>EMP547</t>
  </si>
  <si>
    <t>EMP23510</t>
  </si>
  <si>
    <t>EMP24483</t>
  </si>
  <si>
    <t>EMP21216</t>
  </si>
  <si>
    <t>EMP9624</t>
  </si>
  <si>
    <t>EMP2496</t>
  </si>
  <si>
    <t>EMP7866</t>
  </si>
  <si>
    <t>EMP19953</t>
  </si>
  <si>
    <t>EMP11662</t>
  </si>
  <si>
    <t>EMP12842</t>
  </si>
  <si>
    <t>EMP17062</t>
  </si>
  <si>
    <t>EMP4788</t>
  </si>
  <si>
    <t>EMP5188</t>
  </si>
  <si>
    <t>EMP15294</t>
  </si>
  <si>
    <t>EMP3963</t>
  </si>
  <si>
    <t>EMP5423</t>
  </si>
  <si>
    <t>EMP6576</t>
  </si>
  <si>
    <t>EMP26876</t>
  </si>
  <si>
    <t>EMP13898</t>
  </si>
  <si>
    <t>EMP18636</t>
  </si>
  <si>
    <t>EMP22432</t>
  </si>
  <si>
    <t>EMP15357</t>
  </si>
  <si>
    <t>EMP9084</t>
  </si>
  <si>
    <t>EMP20779</t>
  </si>
  <si>
    <t>EMP2992</t>
  </si>
  <si>
    <t>EMP12738</t>
  </si>
  <si>
    <t>EMP21515</t>
  </si>
  <si>
    <t>EMP12807</t>
  </si>
  <si>
    <t>EMP17929</t>
  </si>
  <si>
    <t>EMP13943</t>
  </si>
  <si>
    <t>EMP20433</t>
  </si>
  <si>
    <t>EMP23439</t>
  </si>
  <si>
    <t>EMP21390</t>
  </si>
  <si>
    <t>EMP16018</t>
  </si>
  <si>
    <t>EMP14892</t>
  </si>
  <si>
    <t>EMP5149</t>
  </si>
  <si>
    <t>EMP17039</t>
  </si>
  <si>
    <t>EMP13440</t>
  </si>
  <si>
    <t>EMP2886</t>
  </si>
  <si>
    <t>EMP4593</t>
  </si>
  <si>
    <t>EMP23362</t>
  </si>
  <si>
    <t>EMP15745</t>
  </si>
  <si>
    <t>EMP15431</t>
  </si>
  <si>
    <t>EMP3495</t>
  </si>
  <si>
    <t>EMP1344</t>
  </si>
  <si>
    <t>EMP2646</t>
  </si>
  <si>
    <t>EMP485</t>
  </si>
  <si>
    <t>EMP12830</t>
  </si>
  <si>
    <t>EMP24903</t>
  </si>
  <si>
    <t>EMP10401</t>
  </si>
  <si>
    <t>EMP13498</t>
  </si>
  <si>
    <t>EMP23765</t>
  </si>
  <si>
    <t>EMP17768</t>
  </si>
  <si>
    <t>EMP4852</t>
  </si>
  <si>
    <t>EMP10169</t>
  </si>
  <si>
    <t>EMP23461</t>
  </si>
  <si>
    <t>EMP1652</t>
  </si>
  <si>
    <t>EMP6107</t>
  </si>
  <si>
    <t>EMP14838</t>
  </si>
  <si>
    <t>EMP12535</t>
  </si>
  <si>
    <t>EMP21319</t>
  </si>
  <si>
    <t>EMP9271</t>
  </si>
  <si>
    <t>EMP6188</t>
  </si>
  <si>
    <t>EMP1767</t>
  </si>
  <si>
    <t>EMP13180</t>
  </si>
  <si>
    <t>EMP23987</t>
  </si>
  <si>
    <t>EMP21180</t>
  </si>
  <si>
    <t>EMP18827</t>
  </si>
  <si>
    <t>EMP16088</t>
  </si>
  <si>
    <t>EMP23291</t>
  </si>
  <si>
    <t>EMP3007</t>
  </si>
  <si>
    <t>EMP24830</t>
  </si>
  <si>
    <t>EMP6851</t>
  </si>
  <si>
    <t>EMP25624</t>
  </si>
  <si>
    <t>EMP17874</t>
  </si>
  <si>
    <t>EMP17468</t>
  </si>
  <si>
    <t>EMP22182</t>
  </si>
  <si>
    <t>EMP20571</t>
  </si>
  <si>
    <t>EMP11959</t>
  </si>
  <si>
    <t>EMP19738</t>
  </si>
  <si>
    <t>EMP16358</t>
  </si>
  <si>
    <t>EMP26090</t>
  </si>
  <si>
    <t>EMP744</t>
  </si>
  <si>
    <t>EMP14566</t>
  </si>
  <si>
    <t>EMP6212</t>
  </si>
  <si>
    <t>EMP13231</t>
  </si>
  <si>
    <t>EMP7565</t>
  </si>
  <si>
    <t>EMP2433</t>
  </si>
  <si>
    <t>EMP3863</t>
  </si>
  <si>
    <t>EMP9603</t>
  </si>
  <si>
    <t>EMP18955</t>
  </si>
  <si>
    <t>EMP9483</t>
  </si>
  <si>
    <t>EMP3025</t>
  </si>
  <si>
    <t>EMP15123</t>
  </si>
  <si>
    <t>EMP11460</t>
  </si>
  <si>
    <t>EMP10103</t>
  </si>
  <si>
    <t>EMP12524</t>
  </si>
  <si>
    <t>EMP10925</t>
  </si>
  <si>
    <t>EMP24957</t>
  </si>
  <si>
    <t>EMP15394</t>
  </si>
  <si>
    <t>EMP11000</t>
  </si>
  <si>
    <t>EMP143</t>
  </si>
  <si>
    <t>EMP22994</t>
  </si>
  <si>
    <t>EMP2150</t>
  </si>
  <si>
    <t>EMP26538</t>
  </si>
  <si>
    <t>EMP25247</t>
  </si>
  <si>
    <t>EMP25781</t>
  </si>
  <si>
    <t>EMP15606</t>
  </si>
  <si>
    <t>EMP16383</t>
  </si>
  <si>
    <t>EMP4209</t>
  </si>
  <si>
    <t>EMP2335</t>
  </si>
  <si>
    <t>EMP10091</t>
  </si>
  <si>
    <t>EMP18747</t>
  </si>
  <si>
    <t>EMP1175</t>
  </si>
  <si>
    <t>EMP3815</t>
  </si>
  <si>
    <t>EMP6747</t>
  </si>
  <si>
    <t>EMP12773</t>
  </si>
  <si>
    <t>EMP17552</t>
  </si>
  <si>
    <t>EMP6293</t>
  </si>
  <si>
    <t>EMP5134</t>
  </si>
  <si>
    <t>EMP11843</t>
  </si>
  <si>
    <t>EMP7850</t>
  </si>
  <si>
    <t>EMP19821</t>
  </si>
  <si>
    <t>EMP12747</t>
  </si>
  <si>
    <t>EMP5667</t>
  </si>
  <si>
    <t>EMP26145</t>
  </si>
  <si>
    <t>EMP3437</t>
  </si>
  <si>
    <t>EMP995</t>
  </si>
  <si>
    <t>EMP25452</t>
  </si>
  <si>
    <t>EMP3934</t>
  </si>
  <si>
    <t>EMP5328</t>
  </si>
  <si>
    <t>EMP17280</t>
  </si>
  <si>
    <t>EMP226</t>
  </si>
  <si>
    <t>EMP6640</t>
  </si>
  <si>
    <t>EMP14286</t>
  </si>
  <si>
    <t>EMP21454</t>
  </si>
  <si>
    <t>EMP22941</t>
  </si>
  <si>
    <t>EMP7272</t>
  </si>
  <si>
    <t>EMP7469</t>
  </si>
  <si>
    <t>EMP19050</t>
  </si>
  <si>
    <t>EMP25634</t>
  </si>
  <si>
    <t>EMP4842</t>
  </si>
  <si>
    <t>EMP6895</t>
  </si>
  <si>
    <t>EMP4336</t>
  </si>
  <si>
    <t>EMP3589</t>
  </si>
  <si>
    <t>EMP287</t>
  </si>
  <si>
    <t>EMP11768</t>
  </si>
  <si>
    <t>EMP4031</t>
  </si>
  <si>
    <t>EMP12379</t>
  </si>
  <si>
    <t>EMP11080</t>
  </si>
  <si>
    <t>EMP5957</t>
  </si>
  <si>
    <t>EMP14788</t>
  </si>
  <si>
    <t>EMP6513</t>
  </si>
  <si>
    <t>EMP17866</t>
  </si>
  <si>
    <t>EMP22555</t>
  </si>
  <si>
    <t>EMP11382</t>
  </si>
  <si>
    <t>EMP20428</t>
  </si>
  <si>
    <t>EMP15732</t>
  </si>
  <si>
    <t>EMP24429</t>
  </si>
  <si>
    <t>EMP11508</t>
  </si>
  <si>
    <t>EMP4494</t>
  </si>
  <si>
    <t>EMP16787</t>
  </si>
  <si>
    <t>EMP20622</t>
  </si>
  <si>
    <t>EMP18619</t>
  </si>
  <si>
    <t>EMP4200</t>
  </si>
  <si>
    <t>EMP21281</t>
  </si>
  <si>
    <t>EMP5614</t>
  </si>
  <si>
    <t>EMP26642</t>
  </si>
  <si>
    <t>EMP18988</t>
  </si>
  <si>
    <t>EMP9610</t>
  </si>
  <si>
    <t>EMP15248</t>
  </si>
  <si>
    <t>EMP19864</t>
  </si>
  <si>
    <t>EMP1896</t>
  </si>
  <si>
    <t>EMP16027</t>
  </si>
  <si>
    <t>EMP17574</t>
  </si>
  <si>
    <t>EMP21424</t>
  </si>
  <si>
    <t>EMP4428</t>
  </si>
  <si>
    <t>EMP2714</t>
  </si>
  <si>
    <t>EMP26899</t>
  </si>
  <si>
    <t>EMP16443</t>
  </si>
  <si>
    <t>EMP15301</t>
  </si>
  <si>
    <t>EMP7914</t>
  </si>
  <si>
    <t>EMP14840</t>
  </si>
  <si>
    <t>EMP6630</t>
  </si>
  <si>
    <t>EMP25957</t>
  </si>
  <si>
    <t>EMP4312</t>
  </si>
  <si>
    <t>EMP17771</t>
  </si>
  <si>
    <t>EMP18708</t>
  </si>
  <si>
    <t>EMP15863</t>
  </si>
  <si>
    <t>EMP20884</t>
  </si>
  <si>
    <t>EMP21262</t>
  </si>
  <si>
    <t>EMP19879</t>
  </si>
  <si>
    <t>EMP22832</t>
  </si>
  <si>
    <t>EMP18223</t>
  </si>
  <si>
    <t>EMP9594</t>
  </si>
  <si>
    <t>EMP9887</t>
  </si>
  <si>
    <t>EMP21751</t>
  </si>
  <si>
    <t>EMP2916</t>
  </si>
  <si>
    <t>EMP10036</t>
  </si>
  <si>
    <t>EMP10849</t>
  </si>
  <si>
    <t>EMP18633</t>
  </si>
  <si>
    <t>EMP20010</t>
  </si>
  <si>
    <t>EMP24123</t>
  </si>
  <si>
    <t>EMP8483</t>
  </si>
  <si>
    <t>EMP1914</t>
  </si>
  <si>
    <t>EMP22064</t>
  </si>
  <si>
    <t>EMP20876</t>
  </si>
  <si>
    <t>EMP7612</t>
  </si>
  <si>
    <t>EMP18588</t>
  </si>
  <si>
    <t>EMP24907</t>
  </si>
  <si>
    <t>EMP4090</t>
  </si>
  <si>
    <t>EMP2425</t>
  </si>
  <si>
    <t>EMP25232</t>
  </si>
  <si>
    <t>EMP6728</t>
  </si>
  <si>
    <t>EMP1256</t>
  </si>
  <si>
    <t>EMP19015</t>
  </si>
  <si>
    <t>EMP4015</t>
  </si>
  <si>
    <t>EMP8859</t>
  </si>
  <si>
    <t>EMP4296</t>
  </si>
  <si>
    <t>EMP21513</t>
  </si>
  <si>
    <t>EMP22312</t>
  </si>
  <si>
    <t>EMP13400</t>
  </si>
  <si>
    <t>EMP7690</t>
  </si>
  <si>
    <t>EMP21602</t>
  </si>
  <si>
    <t>EMP14730</t>
  </si>
  <si>
    <t>EMP17024</t>
  </si>
  <si>
    <t>EMP17568</t>
  </si>
  <si>
    <t>EMP5213</t>
  </si>
  <si>
    <t>EMP10524</t>
  </si>
  <si>
    <t>EMP8809</t>
  </si>
  <si>
    <t>EMP5342</t>
  </si>
  <si>
    <t>EMP12040</t>
  </si>
  <si>
    <t>EMP11197</t>
  </si>
  <si>
    <t>EMP5506</t>
  </si>
  <si>
    <t>EMP17749</t>
  </si>
  <si>
    <t>EMP24708</t>
  </si>
  <si>
    <t>EMP26748</t>
  </si>
  <si>
    <t>EMP25328</t>
  </si>
  <si>
    <t>EMP13751</t>
  </si>
  <si>
    <t>EMP23589</t>
  </si>
  <si>
    <t>EMP12057</t>
  </si>
  <si>
    <t>EMP23343</t>
  </si>
  <si>
    <t>EMP4729</t>
  </si>
  <si>
    <t>EMP10368</t>
  </si>
  <si>
    <t>EMP24882</t>
  </si>
  <si>
    <t>EMP19911</t>
  </si>
  <si>
    <t>EMP1724</t>
  </si>
  <si>
    <t>EMP15401</t>
  </si>
  <si>
    <t>EMP23006</t>
  </si>
  <si>
    <t>EMP23235</t>
  </si>
  <si>
    <t>EMP20439</t>
  </si>
  <si>
    <t>EMP10812</t>
  </si>
  <si>
    <t>EMP14723</t>
  </si>
  <si>
    <t>EMP4443</t>
  </si>
  <si>
    <t>EMP22449</t>
  </si>
  <si>
    <t>EMP1621</t>
  </si>
  <si>
    <t>EMP18698</t>
  </si>
  <si>
    <t>EMP11663</t>
  </si>
  <si>
    <t>EMP2490</t>
  </si>
  <si>
    <t>EMP12536</t>
  </si>
  <si>
    <t>EMP6371</t>
  </si>
  <si>
    <t>EMP1183</t>
  </si>
  <si>
    <t>EMP13619</t>
  </si>
  <si>
    <t>EMP10936</t>
  </si>
  <si>
    <t>EMP12095</t>
  </si>
  <si>
    <t>EMP21497</t>
  </si>
  <si>
    <t>EMP20549</t>
  </si>
  <si>
    <t>EMP5300</t>
  </si>
  <si>
    <t>EMP6024</t>
  </si>
  <si>
    <t>EMP16576</t>
  </si>
  <si>
    <t>EMP25408</t>
  </si>
  <si>
    <t>EMP24810</t>
  </si>
  <si>
    <t>EMP16396</t>
  </si>
  <si>
    <t>EMP21378</t>
  </si>
  <si>
    <t>EMP8559</t>
  </si>
  <si>
    <t>EMP16300</t>
  </si>
  <si>
    <t>EMP12487</t>
  </si>
  <si>
    <t>EMP6362</t>
  </si>
  <si>
    <t>EMP17503</t>
  </si>
  <si>
    <t>EMP17940</t>
  </si>
  <si>
    <t>EMP2270</t>
  </si>
  <si>
    <t>EMP15532</t>
  </si>
  <si>
    <t>EMP14146</t>
  </si>
  <si>
    <t>EMP9604</t>
  </si>
  <si>
    <t>EMP24077</t>
  </si>
  <si>
    <t>EMP20795</t>
  </si>
  <si>
    <t>EMP26249</t>
  </si>
  <si>
    <t>EMP32</t>
  </si>
  <si>
    <t>EMP22396</t>
  </si>
  <si>
    <t>EMP1541</t>
  </si>
  <si>
    <t>EMP4908</t>
  </si>
  <si>
    <t>EMP5527</t>
  </si>
  <si>
    <t>EMP17320</t>
  </si>
  <si>
    <t>EMP21575</t>
  </si>
  <si>
    <t>EMP14184</t>
  </si>
  <si>
    <t>EMP13731</t>
  </si>
  <si>
    <t>EMP1803</t>
  </si>
  <si>
    <t>EMP7303</t>
  </si>
  <si>
    <t>EMP18654</t>
  </si>
  <si>
    <t>EMP15042</t>
  </si>
  <si>
    <t>EMP18491</t>
  </si>
  <si>
    <t>EMP633</t>
  </si>
  <si>
    <t>EMP15259</t>
  </si>
  <si>
    <t>EMP495</t>
  </si>
  <si>
    <t>EMP14157</t>
  </si>
  <si>
    <t>EMP12560</t>
  </si>
  <si>
    <t>EMP10837</t>
  </si>
  <si>
    <t>EMP20257</t>
  </si>
  <si>
    <t>EMP13974</t>
  </si>
  <si>
    <t>EMP3524</t>
  </si>
  <si>
    <t>EMP17342</t>
  </si>
  <si>
    <t>EMP10153</t>
  </si>
  <si>
    <t>EMP4796</t>
  </si>
  <si>
    <t>EMP2510</t>
  </si>
  <si>
    <t>EMP25887</t>
  </si>
  <si>
    <t>EMP1005</t>
  </si>
  <si>
    <t>EMP9150</t>
  </si>
  <si>
    <t>EMP18692</t>
  </si>
  <si>
    <t>EMP24393</t>
  </si>
  <si>
    <t>EMP24099</t>
  </si>
  <si>
    <t>EMP21813</t>
  </si>
  <si>
    <t>EMP13449</t>
  </si>
  <si>
    <t>EMP1675</t>
  </si>
  <si>
    <t>EMP18997</t>
  </si>
  <si>
    <t>EMP25942</t>
  </si>
  <si>
    <t>EMP10046</t>
  </si>
  <si>
    <t>EMP18760</t>
  </si>
  <si>
    <t>EMP13888</t>
  </si>
  <si>
    <t>EMP4903</t>
  </si>
  <si>
    <t>EMP17865</t>
  </si>
  <si>
    <t>EMP22321</t>
  </si>
  <si>
    <t>EMP18369</t>
  </si>
  <si>
    <t>EMP3694</t>
  </si>
  <si>
    <t>EMP24792</t>
  </si>
  <si>
    <t>EMP10272</t>
  </si>
  <si>
    <t>EMP11997</t>
  </si>
  <si>
    <t>EMP5634</t>
  </si>
  <si>
    <t>EMP26044</t>
  </si>
  <si>
    <t>EMP20221</t>
  </si>
  <si>
    <t>EMP11321</t>
  </si>
  <si>
    <t>EMP21304</t>
  </si>
  <si>
    <t>EMP1416</t>
  </si>
  <si>
    <t>EMP5190</t>
  </si>
  <si>
    <t>EMP8963</t>
  </si>
  <si>
    <t>EMP14681</t>
  </si>
  <si>
    <t>EMP2972</t>
  </si>
  <si>
    <t>EMP21191</t>
  </si>
  <si>
    <t>EMP4374</t>
  </si>
  <si>
    <t>EMP11379</t>
  </si>
  <si>
    <t>EMP5257</t>
  </si>
  <si>
    <t>EMP7446</t>
  </si>
  <si>
    <t>EMP21464</t>
  </si>
  <si>
    <t>EMP8020</t>
  </si>
  <si>
    <t>EMP25197</t>
  </si>
  <si>
    <t>EMP128</t>
  </si>
  <si>
    <t>EMP19094</t>
  </si>
  <si>
    <t>EMP7374</t>
  </si>
  <si>
    <t>EMP12007</t>
  </si>
  <si>
    <t>EMP8377</t>
  </si>
  <si>
    <t>EMP26273</t>
  </si>
  <si>
    <t>EMP3643</t>
  </si>
  <si>
    <t>EMP22443</t>
  </si>
  <si>
    <t>EMP8057</t>
  </si>
  <si>
    <t>EMP22505</t>
  </si>
  <si>
    <t>EMP21904</t>
  </si>
  <si>
    <t>EMP588</t>
  </si>
  <si>
    <t>EMP26597</t>
  </si>
  <si>
    <t>EMP12243</t>
  </si>
  <si>
    <t>EMP728</t>
  </si>
  <si>
    <t>EMP20370</t>
  </si>
  <si>
    <t>EMP21110</t>
  </si>
  <si>
    <t>EMP21039</t>
  </si>
  <si>
    <t>EMP1338</t>
  </si>
  <si>
    <t>EMP11644</t>
  </si>
  <si>
    <t>EMP9877</t>
  </si>
  <si>
    <t>EMP26495</t>
  </si>
  <si>
    <t>EMP26477</t>
  </si>
  <si>
    <t>EMP19865</t>
  </si>
  <si>
    <t>EMP11230</t>
  </si>
  <si>
    <t>EMP9032</t>
  </si>
  <si>
    <t>EMP1574</t>
  </si>
  <si>
    <t>EMP2900</t>
  </si>
  <si>
    <t>EMP23552</t>
  </si>
  <si>
    <t>EMP8999</t>
  </si>
  <si>
    <t>EMP2827</t>
  </si>
  <si>
    <t>EMP6233</t>
  </si>
  <si>
    <t>EMP4694</t>
  </si>
  <si>
    <t>EMP5388</t>
  </si>
  <si>
    <t>EMP3220</t>
  </si>
  <si>
    <t>EMP4821</t>
  </si>
  <si>
    <t>EMP7050</t>
  </si>
  <si>
    <t>EMP21805</t>
  </si>
  <si>
    <t>EMP19391</t>
  </si>
  <si>
    <t>EMP8789</t>
  </si>
  <si>
    <t>EMP9159</t>
  </si>
  <si>
    <t>EMP4938</t>
  </si>
  <si>
    <t>EMP10142</t>
  </si>
  <si>
    <t>EMP26685</t>
  </si>
  <si>
    <t>EMP5827</t>
  </si>
  <si>
    <t>EMP4021</t>
  </si>
  <si>
    <t>EMP9346</t>
  </si>
  <si>
    <t>EMP12959</t>
  </si>
  <si>
    <t>EMP19842</t>
  </si>
  <si>
    <t>EMP24731</t>
  </si>
  <si>
    <t>EMP20864</t>
  </si>
  <si>
    <t>EMP24852</t>
  </si>
  <si>
    <t>EMP14676</t>
  </si>
  <si>
    <t>EMP24490</t>
  </si>
  <si>
    <t>EMP13349</t>
  </si>
  <si>
    <t>EMP14448</t>
  </si>
  <si>
    <t>EMP4391</t>
  </si>
  <si>
    <t>EMP14375</t>
  </si>
  <si>
    <t>EMP23425</t>
  </si>
  <si>
    <t>EMP12837</t>
  </si>
  <si>
    <t>EMP26812</t>
  </si>
  <si>
    <t>EMP18446</t>
  </si>
  <si>
    <t>EMP4377</t>
  </si>
  <si>
    <t>EMP22029</t>
  </si>
  <si>
    <t>EMP26288</t>
  </si>
  <si>
    <t>EMP25683</t>
  </si>
  <si>
    <t>EMP5971</t>
  </si>
  <si>
    <t>EMP5963</t>
  </si>
  <si>
    <t>EMP7599</t>
  </si>
  <si>
    <t>EMP25828</t>
  </si>
  <si>
    <t>EMP19779</t>
  </si>
  <si>
    <t>EMP1918</t>
  </si>
  <si>
    <t>EMP1375</t>
  </si>
  <si>
    <t>EMP24140</t>
  </si>
  <si>
    <t>EMP17299</t>
  </si>
  <si>
    <t>EMP8226</t>
  </si>
  <si>
    <t>EMP3511</t>
  </si>
  <si>
    <t>EMP12396</t>
  </si>
  <si>
    <t>EMP14280</t>
  </si>
  <si>
    <t>EMP26124</t>
  </si>
  <si>
    <t>EMP2398</t>
  </si>
  <si>
    <t>EMP20778</t>
  </si>
  <si>
    <t>EMP19649</t>
  </si>
  <si>
    <t>EMP14304</t>
  </si>
  <si>
    <t>EMP5616</t>
  </si>
  <si>
    <t>EMP3882</t>
  </si>
  <si>
    <t>EMP2464</t>
  </si>
  <si>
    <t>EMP25875</t>
  </si>
  <si>
    <t>EMP14687</t>
  </si>
  <si>
    <t>EMP1646</t>
  </si>
  <si>
    <t>EMP17825</t>
  </si>
  <si>
    <t>EMP7206</t>
  </si>
  <si>
    <t>EMP12421</t>
  </si>
  <si>
    <t>EMP18325</t>
  </si>
  <si>
    <t>EMP23049</t>
  </si>
  <si>
    <t>EMP5662</t>
  </si>
  <si>
    <t>EMP22601</t>
  </si>
  <si>
    <t>EMP25588</t>
  </si>
  <si>
    <t>EMP15074</t>
  </si>
  <si>
    <t>EMP15219</t>
  </si>
  <si>
    <t>EMP26460</t>
  </si>
  <si>
    <t>EMP2629</t>
  </si>
  <si>
    <t>EMP22389</t>
  </si>
  <si>
    <t>EMP17853</t>
  </si>
  <si>
    <t>EMP16853</t>
  </si>
  <si>
    <t>EMP7926</t>
  </si>
  <si>
    <t>EMP2325</t>
  </si>
  <si>
    <t>EMP23399</t>
  </si>
  <si>
    <t>EMP21462</t>
  </si>
  <si>
    <t>EMP6713</t>
  </si>
  <si>
    <t>EMP3880</t>
  </si>
  <si>
    <t>EMP14829</t>
  </si>
  <si>
    <t>EMP1512</t>
  </si>
  <si>
    <t>EMP7639</t>
  </si>
  <si>
    <t>EMP15748</t>
  </si>
  <si>
    <t>EMP13040</t>
  </si>
  <si>
    <t>EMP10689</t>
  </si>
  <si>
    <t>EMP16776</t>
  </si>
  <si>
    <t>EMP15489</t>
  </si>
  <si>
    <t>EMP16305</t>
  </si>
  <si>
    <t>EMP14062</t>
  </si>
  <si>
    <t>EMP14477</t>
  </si>
  <si>
    <t>EMP7591</t>
  </si>
  <si>
    <t>EMP173</t>
  </si>
  <si>
    <t>EMP458</t>
  </si>
  <si>
    <t>EMP2108</t>
  </si>
  <si>
    <t>EMP7616</t>
  </si>
  <si>
    <t>EMP10256</t>
  </si>
  <si>
    <t>EMP18283</t>
  </si>
  <si>
    <t>EMP24414</t>
  </si>
  <si>
    <t>EMP10259</t>
  </si>
  <si>
    <t>EMP17773</t>
  </si>
  <si>
    <t>EMP8499</t>
  </si>
  <si>
    <t>EMP5687</t>
  </si>
  <si>
    <t>EMP2555</t>
  </si>
  <si>
    <t>EMP20055</t>
  </si>
  <si>
    <t>EMP1742</t>
  </si>
  <si>
    <t>EMP741</t>
  </si>
  <si>
    <t>EMP20666</t>
  </si>
  <si>
    <t>EMP389</t>
  </si>
  <si>
    <t>EMP7948</t>
  </si>
  <si>
    <t>EMP2294</t>
  </si>
  <si>
    <t>EMP10991</t>
  </si>
  <si>
    <t>EMP7488</t>
  </si>
  <si>
    <t>EMP14369</t>
  </si>
  <si>
    <t>EMP4973</t>
  </si>
  <si>
    <t>EMP19005</t>
  </si>
  <si>
    <t>EMP15288</t>
  </si>
  <si>
    <t>EMP11499</t>
  </si>
  <si>
    <t>EMP20275</t>
  </si>
  <si>
    <t>EMP22113</t>
  </si>
  <si>
    <t>EMP8282</t>
  </si>
  <si>
    <t>EMP14578</t>
  </si>
  <si>
    <t>EMP14292</t>
  </si>
  <si>
    <t>EMP20359</t>
  </si>
  <si>
    <t>EMP13137</t>
  </si>
  <si>
    <t>EMP17905</t>
  </si>
  <si>
    <t>EMP15055</t>
  </si>
  <si>
    <t>EMP3299</t>
  </si>
  <si>
    <t>EMP10906</t>
  </si>
  <si>
    <t>EMP19938</t>
  </si>
  <si>
    <t>EMP1588</t>
  </si>
  <si>
    <t>EMP8780</t>
  </si>
  <si>
    <t>EMP22599</t>
  </si>
  <si>
    <t>EMP10635</t>
  </si>
  <si>
    <t>EMP25292</t>
  </si>
  <si>
    <t>EMP18780</t>
  </si>
  <si>
    <t>EMP16540</t>
  </si>
  <si>
    <t>EMP10679</t>
  </si>
  <si>
    <t>EMP23259</t>
  </si>
  <si>
    <t>EMP3170</t>
  </si>
  <si>
    <t>EMP22285</t>
  </si>
  <si>
    <t>EMP19851</t>
  </si>
  <si>
    <t>EMP73</t>
  </si>
  <si>
    <t>EMP13177</t>
  </si>
  <si>
    <t>EMP13944</t>
  </si>
  <si>
    <t>EMP3598</t>
  </si>
  <si>
    <t>EMP14769</t>
  </si>
  <si>
    <t>EMP2058</t>
  </si>
  <si>
    <t>EMP19583</t>
  </si>
  <si>
    <t>EMP8818</t>
  </si>
  <si>
    <t>EMP22375</t>
  </si>
  <si>
    <t>EMP22045</t>
  </si>
  <si>
    <t>EMP16334</t>
  </si>
  <si>
    <t>EMP23695</t>
  </si>
  <si>
    <t>EMP5651</t>
  </si>
  <si>
    <t>EMP17043</t>
  </si>
  <si>
    <t>EMP3736</t>
  </si>
  <si>
    <t>EMP15802</t>
  </si>
  <si>
    <t>EMP10639</t>
  </si>
  <si>
    <t>EMP9821</t>
  </si>
  <si>
    <t>EMP20201</t>
  </si>
  <si>
    <t>EMP15914</t>
  </si>
  <si>
    <t>EMP11570</t>
  </si>
  <si>
    <t>EMP6746</t>
  </si>
  <si>
    <t>EMP22218</t>
  </si>
  <si>
    <t>EMP25133</t>
  </si>
  <si>
    <t>EMP15901</t>
  </si>
  <si>
    <t>EMP8251</t>
  </si>
  <si>
    <t>EMP24573</t>
  </si>
  <si>
    <t>EMP23001</t>
  </si>
  <si>
    <t>EMP17435</t>
  </si>
  <si>
    <t>EMP23226</t>
  </si>
  <si>
    <t>EMP17237</t>
  </si>
  <si>
    <t>EMP22240</t>
  </si>
  <si>
    <t>EMP23966</t>
  </si>
  <si>
    <t>EMP1142</t>
  </si>
  <si>
    <t>EMP25598</t>
  </si>
  <si>
    <t>EMP13612</t>
  </si>
  <si>
    <t>EMP26347</t>
  </si>
  <si>
    <t>EMP11241</t>
  </si>
  <si>
    <t>EMP11102</t>
  </si>
  <si>
    <t>EMP7029</t>
  </si>
  <si>
    <t>EMP13566</t>
  </si>
  <si>
    <t>EMP13174</t>
  </si>
  <si>
    <t>EMP21618</t>
  </si>
  <si>
    <t>EMP15174</t>
  </si>
  <si>
    <t>EMP26775</t>
  </si>
  <si>
    <t>EMP6704</t>
  </si>
  <si>
    <t>EMP4489</t>
  </si>
  <si>
    <t>EMP23647</t>
  </si>
  <si>
    <t>EMP15260</t>
  </si>
  <si>
    <t>EMP13832</t>
  </si>
  <si>
    <t>EMP21796</t>
  </si>
  <si>
    <t>EMP6069</t>
  </si>
  <si>
    <t>EMP4126</t>
  </si>
  <si>
    <t>EMP10478</t>
  </si>
  <si>
    <t>EMP4679</t>
  </si>
  <si>
    <t>EMP22649</t>
  </si>
  <si>
    <t>EMP16702</t>
  </si>
  <si>
    <t>EMP14751</t>
  </si>
  <si>
    <t>EMP23273</t>
  </si>
  <si>
    <t>EMP2926</t>
  </si>
  <si>
    <t>EMP19485</t>
  </si>
  <si>
    <t>EMP1340</t>
  </si>
  <si>
    <t>EMP14212</t>
  </si>
  <si>
    <t>EMP17588</t>
  </si>
  <si>
    <t>EMP17691</t>
  </si>
  <si>
    <t>EMP18938</t>
  </si>
  <si>
    <t>EMP293</t>
  </si>
  <si>
    <t>EMP24847</t>
  </si>
  <si>
    <t>EMP9560</t>
  </si>
  <si>
    <t>EMP12615</t>
  </si>
  <si>
    <t>EMP5870</t>
  </si>
  <si>
    <t>EMP19056</t>
  </si>
  <si>
    <t>EMP26149</t>
  </si>
  <si>
    <t>EMP22567</t>
  </si>
  <si>
    <t>EMP8968</t>
  </si>
  <si>
    <t>EMP4663</t>
  </si>
  <si>
    <t>EMP12313</t>
  </si>
  <si>
    <t>EMP5744</t>
  </si>
  <si>
    <t>EMP14402</t>
  </si>
  <si>
    <t>EMP10545</t>
  </si>
  <si>
    <t>EMP14199</t>
  </si>
  <si>
    <t>EMP25513</t>
  </si>
  <si>
    <t>EMP26172</t>
  </si>
  <si>
    <t>EMP4362</t>
  </si>
  <si>
    <t>EMP568</t>
  </si>
  <si>
    <t>EMP20846</t>
  </si>
  <si>
    <t>EMP22710</t>
  </si>
  <si>
    <t>EMP4810</t>
  </si>
  <si>
    <t>EMP20183</t>
  </si>
  <si>
    <t>EMP12322</t>
  </si>
  <si>
    <t>EMP1244</t>
  </si>
  <si>
    <t>EMP3399</t>
  </si>
  <si>
    <t>EMP23920</t>
  </si>
  <si>
    <t>EMP25190</t>
  </si>
  <si>
    <t>EMP8623</t>
  </si>
  <si>
    <t>EMP18358</t>
  </si>
  <si>
    <t>EMP12886</t>
  </si>
  <si>
    <t>EMP20485</t>
  </si>
  <si>
    <t>EMP21477</t>
  </si>
  <si>
    <t>EMP5656</t>
  </si>
  <si>
    <t>EMP14814</t>
  </si>
  <si>
    <t>EMP16467</t>
  </si>
  <si>
    <t>EMP17989</t>
  </si>
  <si>
    <t>EMP20971</t>
  </si>
  <si>
    <t>EMP12238</t>
  </si>
  <si>
    <t>EMP11892</t>
  </si>
  <si>
    <t>EMP24566</t>
  </si>
  <si>
    <t>EMP5579</t>
  </si>
  <si>
    <t>EMP7883</t>
  </si>
  <si>
    <t>EMP23473</t>
  </si>
  <si>
    <t>EMP24211</t>
  </si>
  <si>
    <t>EMP17559</t>
  </si>
  <si>
    <t>EMP9509</t>
  </si>
  <si>
    <t>EMP1772</t>
  </si>
  <si>
    <t>EMP18797</t>
  </si>
  <si>
    <t>EMP8386</t>
  </si>
  <si>
    <t>EMP4622</t>
  </si>
  <si>
    <t>EMP17261</t>
  </si>
  <si>
    <t>EMP23344</t>
  </si>
  <si>
    <t>EMP7590</t>
  </si>
  <si>
    <t>EMP19532</t>
  </si>
  <si>
    <t>EMP24982</t>
  </si>
  <si>
    <t>EMP5461</t>
  </si>
  <si>
    <t>EMP10237</t>
  </si>
  <si>
    <t>EMP12008</t>
  </si>
  <si>
    <t>EMP17385</t>
  </si>
  <si>
    <t>EMP8155</t>
  </si>
  <si>
    <t>EMP16494</t>
  </si>
  <si>
    <t>EMP18859</t>
  </si>
  <si>
    <t>EMP6143</t>
  </si>
  <si>
    <t>EMP5432</t>
  </si>
  <si>
    <t>EMP9169</t>
  </si>
  <si>
    <t>EMP22365</t>
  </si>
  <si>
    <t>EMP6448</t>
  </si>
  <si>
    <t>EMP11054</t>
  </si>
  <si>
    <t>EMP530</t>
  </si>
  <si>
    <t>EMP12205</t>
  </si>
  <si>
    <t>EMP9332</t>
  </si>
  <si>
    <t>EMP5355</t>
  </si>
  <si>
    <t>EMP5230</t>
  </si>
  <si>
    <t>EMP15308</t>
  </si>
  <si>
    <t>EMP26643</t>
  </si>
  <si>
    <t>EMP26442</t>
  </si>
  <si>
    <t>EMP2778</t>
  </si>
  <si>
    <t>EMP18579</t>
  </si>
  <si>
    <t>EMP1403</t>
  </si>
  <si>
    <t>EMP16513</t>
  </si>
  <si>
    <t>EMP9356</t>
  </si>
  <si>
    <t>EMP237</t>
  </si>
  <si>
    <t>EMP1714</t>
  </si>
  <si>
    <t>EMP21939</t>
  </si>
  <si>
    <t>EMP21480</t>
  </si>
  <si>
    <t>EMP8977</t>
  </si>
  <si>
    <t>EMP25396</t>
  </si>
  <si>
    <t>EMP4707</t>
  </si>
  <si>
    <t>EMP6101</t>
  </si>
  <si>
    <t>EMP6005</t>
  </si>
  <si>
    <t>EMP7540</t>
  </si>
  <si>
    <t>EMP12030</t>
  </si>
  <si>
    <t>EMP18061</t>
  </si>
  <si>
    <t>EMP10977</t>
  </si>
  <si>
    <t>EMP26081</t>
  </si>
  <si>
    <t>EMP20556</t>
  </si>
  <si>
    <t>EMP5062</t>
  </si>
  <si>
    <t>EMP26033</t>
  </si>
  <si>
    <t>EMP577</t>
  </si>
  <si>
    <t>EMP11405</t>
  </si>
  <si>
    <t>EMP4076</t>
  </si>
  <si>
    <t>EMP13290</t>
  </si>
  <si>
    <t>EMP6050</t>
  </si>
  <si>
    <t>EMP21285</t>
  </si>
  <si>
    <t>EMP22476</t>
  </si>
  <si>
    <t>EMP26314</t>
  </si>
  <si>
    <t>EMP11339</t>
  </si>
  <si>
    <t>EMP22589</t>
  </si>
  <si>
    <t>EMP3161</t>
  </si>
  <si>
    <t>EMP10053</t>
  </si>
  <si>
    <t>EMP15144</t>
  </si>
  <si>
    <t>EMP19409</t>
  </si>
  <si>
    <t>EMP14341</t>
  </si>
  <si>
    <t>EMP19995</t>
  </si>
  <si>
    <t>EMP10617</t>
  </si>
  <si>
    <t>EMP1035</t>
  </si>
  <si>
    <t>EMP12577</t>
  </si>
  <si>
    <t>EMP5478</t>
  </si>
  <si>
    <t>EMP19112</t>
  </si>
  <si>
    <t>EMP4985</t>
  </si>
  <si>
    <t>EMP4497</t>
  </si>
  <si>
    <t>EMP10517</t>
  </si>
  <si>
    <t>EMP10056</t>
  </si>
  <si>
    <t>EMP365</t>
  </si>
  <si>
    <t>EMP4454</t>
  </si>
  <si>
    <t>EMP23652</t>
  </si>
  <si>
    <t>EMP17255</t>
  </si>
  <si>
    <t>EMP21091</t>
  </si>
  <si>
    <t>EMP4800</t>
  </si>
  <si>
    <t>EMP18401</t>
  </si>
  <si>
    <t>EMP18076</t>
  </si>
  <si>
    <t>EMP19689</t>
  </si>
  <si>
    <t>EMP12838</t>
  </si>
  <si>
    <t>EMP11535</t>
  </si>
  <si>
    <t>EMP23973</t>
  </si>
  <si>
    <t>EMP25743</t>
  </si>
  <si>
    <t>EMP8664</t>
  </si>
  <si>
    <t>EMP1938</t>
  </si>
  <si>
    <t>EMP17715</t>
  </si>
  <si>
    <t>EMP21044</t>
  </si>
  <si>
    <t>EMP19002</t>
  </si>
  <si>
    <t>EMP4003</t>
  </si>
  <si>
    <t>EMP22203</t>
  </si>
  <si>
    <t>EMP10307</t>
  </si>
  <si>
    <t>EMP21853</t>
  </si>
  <si>
    <t>EMP3764</t>
  </si>
  <si>
    <t>EMP13388</t>
  </si>
  <si>
    <t>EMP18108</t>
  </si>
  <si>
    <t>EMP8180</t>
  </si>
  <si>
    <t>EMP5534</t>
  </si>
  <si>
    <t>EMP19035</t>
  </si>
  <si>
    <t>EMP17317</t>
  </si>
  <si>
    <t>EMP10863</t>
  </si>
  <si>
    <t>EMP20208</t>
  </si>
  <si>
    <t>EMP23850</t>
  </si>
  <si>
    <t>EMP15573</t>
  </si>
  <si>
    <t>EMP23085</t>
  </si>
  <si>
    <t>EMP6646</t>
  </si>
  <si>
    <t>EMP21576</t>
  </si>
  <si>
    <t>EMP5550</t>
  </si>
  <si>
    <t>EMP15518</t>
  </si>
  <si>
    <t>EMP2406</t>
  </si>
  <si>
    <t>EMP13864</t>
  </si>
  <si>
    <t>EMP22357</t>
  </si>
  <si>
    <t>EMP2392</t>
  </si>
  <si>
    <t>EMP23951</t>
  </si>
  <si>
    <t>EMP466</t>
  </si>
  <si>
    <t>EMP23486</t>
  </si>
  <si>
    <t>EMP18081</t>
  </si>
  <si>
    <t>EMP25774</t>
  </si>
  <si>
    <t>EMP5491</t>
  </si>
  <si>
    <t>EMP5946</t>
  </si>
  <si>
    <t>EMP3811</t>
  </si>
  <si>
    <t>EMP15451</t>
  </si>
  <si>
    <t>EMP11340</t>
  </si>
  <si>
    <t>EMP19066</t>
  </si>
  <si>
    <t>EMP17023</t>
  </si>
  <si>
    <t>EMP972</t>
  </si>
  <si>
    <t>EMP17188</t>
  </si>
  <si>
    <t>EMP7220</t>
  </si>
  <si>
    <t>EMP4166</t>
  </si>
  <si>
    <t>EMP3944</t>
  </si>
  <si>
    <t>EMP26794</t>
  </si>
  <si>
    <t>EMP45</t>
  </si>
  <si>
    <t>EMP11396</t>
  </si>
  <si>
    <t>EMP11003</t>
  </si>
  <si>
    <t>EMP5201</t>
  </si>
  <si>
    <t>EMP11749</t>
  </si>
  <si>
    <t>EMP24803</t>
  </si>
  <si>
    <t>EMP15180</t>
  </si>
  <si>
    <t>EMP13606</t>
  </si>
  <si>
    <t>EMP88</t>
  </si>
  <si>
    <t>EMP15132</t>
  </si>
  <si>
    <t>EMP9254</t>
  </si>
  <si>
    <t>EMP8733</t>
  </si>
  <si>
    <t>EMP762</t>
  </si>
  <si>
    <t>EMP13854</t>
  </si>
  <si>
    <t>EMP19640</t>
  </si>
  <si>
    <t>EMP7161</t>
  </si>
  <si>
    <t>EMP25546</t>
  </si>
  <si>
    <t>EMP3398</t>
  </si>
  <si>
    <t>EMP5200</t>
  </si>
  <si>
    <t>EMP12862</t>
  </si>
  <si>
    <t>EMP22043</t>
  </si>
  <si>
    <t>EMP17096</t>
  </si>
  <si>
    <t>EMP18373</t>
  </si>
  <si>
    <t>EMP7069</t>
  </si>
  <si>
    <t>EMP26389</t>
  </si>
  <si>
    <t>EMP19316</t>
  </si>
  <si>
    <t>EMP3555</t>
  </si>
  <si>
    <t>EMP22524</t>
  </si>
  <si>
    <t>EMP9327</t>
  </si>
  <si>
    <t>EMP8124</t>
  </si>
  <si>
    <t>EMP4541</t>
  </si>
  <si>
    <t>EMP11119</t>
  </si>
  <si>
    <t>EMP3965</t>
  </si>
  <si>
    <t>EMP6694</t>
  </si>
  <si>
    <t>EMP24249</t>
  </si>
  <si>
    <t>EMP20278</t>
  </si>
  <si>
    <t>EMP6586</t>
  </si>
  <si>
    <t>EMP1902</t>
  </si>
  <si>
    <t>EMP15541</t>
  </si>
  <si>
    <t>EMP22520</t>
  </si>
  <si>
    <t>EMP20586</t>
  </si>
  <si>
    <t>EMP21859</t>
  </si>
  <si>
    <t>EMP2301</t>
  </si>
  <si>
    <t>EMP13851</t>
  </si>
  <si>
    <t>EMP14933</t>
  </si>
  <si>
    <t>EMP15273</t>
  </si>
  <si>
    <t>EMP21627</t>
  </si>
  <si>
    <t>EMP23086</t>
  </si>
  <si>
    <t>EMP4612</t>
  </si>
  <si>
    <t>EMP25443</t>
  </si>
  <si>
    <t>EMP20316</t>
  </si>
  <si>
    <t>EMP4235</t>
  </si>
  <si>
    <t>EMP447</t>
  </si>
  <si>
    <t>EMP26300</t>
  </si>
  <si>
    <t>EMP10712</t>
  </si>
  <si>
    <t>EMP11945</t>
  </si>
  <si>
    <t>EMP11991</t>
  </si>
  <si>
    <t>EMP13909</t>
  </si>
  <si>
    <t>EMP3573</t>
  </si>
  <si>
    <t>EMP14648</t>
  </si>
  <si>
    <t>EMP10871</t>
  </si>
  <si>
    <t>EMP9752</t>
  </si>
  <si>
    <t>EMP262</t>
  </si>
  <si>
    <t>EMP22320</t>
  </si>
  <si>
    <t>EMP6639</t>
  </si>
  <si>
    <t>EMP24361</t>
  </si>
  <si>
    <t>EMP4320</t>
  </si>
  <si>
    <t>EMP13125</t>
  </si>
  <si>
    <t>EMP10236</t>
  </si>
  <si>
    <t>EMP321</t>
  </si>
  <si>
    <t>EMP23187</t>
  </si>
  <si>
    <t>EMP14797</t>
  </si>
  <si>
    <t>EMP22827</t>
  </si>
  <si>
    <t>EMP16009</t>
  </si>
  <si>
    <t>EMP15618</t>
  </si>
  <si>
    <t>EMP4480</t>
  </si>
  <si>
    <t>EMP1397</t>
  </si>
  <si>
    <t>EMP7871</t>
  </si>
  <si>
    <t>EMP7518</t>
  </si>
  <si>
    <t>EMP19694</t>
  </si>
  <si>
    <t>EMP5145</t>
  </si>
  <si>
    <t>EMP9773</t>
  </si>
  <si>
    <t>EMP14091</t>
  </si>
  <si>
    <t>EMP21917</t>
  </si>
  <si>
    <t>EMP5090</t>
  </si>
  <si>
    <t>EMP2870</t>
  </si>
  <si>
    <t>EMP21685</t>
  </si>
  <si>
    <t>EMP2582</t>
  </si>
  <si>
    <t>EMP4721</t>
  </si>
  <si>
    <t>EMP7094</t>
  </si>
  <si>
    <t>EMP14351</t>
  </si>
  <si>
    <t>EMP26741</t>
  </si>
  <si>
    <t>EMP6887</t>
  </si>
  <si>
    <t>EMP20696</t>
  </si>
  <si>
    <t>EMP16070</t>
  </si>
  <si>
    <t>EMP4473</t>
  </si>
  <si>
    <t>EMP9758</t>
  </si>
  <si>
    <t>EMP14596</t>
  </si>
  <si>
    <t>EMP10797</t>
  </si>
  <si>
    <t>EMP11786</t>
  </si>
  <si>
    <t>EMP6377</t>
  </si>
  <si>
    <t>EMP21009</t>
  </si>
  <si>
    <t>EMP20036</t>
  </si>
  <si>
    <t>EMP2791</t>
  </si>
  <si>
    <t>EMP5992</t>
  </si>
  <si>
    <t>EMP10290</t>
  </si>
  <si>
    <t>EMP11825</t>
  </si>
  <si>
    <t>EMP6620</t>
  </si>
  <si>
    <t>EMP6132</t>
  </si>
  <si>
    <t>EMP16242</t>
  </si>
  <si>
    <t>EMP19352</t>
  </si>
  <si>
    <t>EMP8962</t>
  </si>
  <si>
    <t>EMP2218</t>
  </si>
  <si>
    <t>EMP26616</t>
  </si>
  <si>
    <t>EMP23871</t>
  </si>
  <si>
    <t>EMP7493</t>
  </si>
  <si>
    <t>EMP13838</t>
  </si>
  <si>
    <t>EMP9431</t>
  </si>
  <si>
    <t>EMP7841</t>
  </si>
  <si>
    <t>EMP21252</t>
  </si>
  <si>
    <t>EMP6565</t>
  </si>
  <si>
    <t>EMP26852</t>
  </si>
  <si>
    <t>EMP22817</t>
  </si>
  <si>
    <t>EMP13552</t>
  </si>
  <si>
    <t>EMP9897</t>
  </si>
  <si>
    <t>EMP20994</t>
  </si>
  <si>
    <t>EMP11833</t>
  </si>
  <si>
    <t>EMP22672</t>
  </si>
  <si>
    <t>EMP13322</t>
  </si>
  <si>
    <t>EMP11261</t>
  </si>
  <si>
    <t>EMP19541</t>
  </si>
  <si>
    <t>EMP920</t>
  </si>
  <si>
    <t>EMP2618</t>
  </si>
  <si>
    <t>EMP19499</t>
  </si>
  <si>
    <t>EMP8461</t>
  </si>
  <si>
    <t>EMP25168</t>
  </si>
  <si>
    <t>EMP13474</t>
  </si>
  <si>
    <t>EMP983</t>
  </si>
  <si>
    <t>EMP1746</t>
  </si>
  <si>
    <t>EMP17764</t>
  </si>
  <si>
    <t>EMP1309</t>
  </si>
  <si>
    <t>EMP1326</t>
  </si>
  <si>
    <t>EMP3790</t>
  </si>
  <si>
    <t>EMP23464</t>
  </si>
  <si>
    <t>EMP5424</t>
  </si>
  <si>
    <t>EMP7124</t>
  </si>
  <si>
    <t>EMP1676</t>
  </si>
  <si>
    <t>EMP12820</t>
  </si>
  <si>
    <t>EMP15880</t>
  </si>
  <si>
    <t>EMP26859</t>
  </si>
  <si>
    <t>EMP4274</t>
  </si>
  <si>
    <t>EMP974</t>
  </si>
  <si>
    <t>EMP21459</t>
  </si>
  <si>
    <t>EMP5356</t>
  </si>
  <si>
    <t>EMP5174</t>
  </si>
  <si>
    <t>EMP4591</t>
  </si>
  <si>
    <t>EMP16280</t>
  </si>
  <si>
    <t>EMP18196</t>
  </si>
  <si>
    <t>EMP22249</t>
  </si>
  <si>
    <t>EMP12382</t>
  </si>
  <si>
    <t>EMP20369</t>
  </si>
  <si>
    <t>EMP16561</t>
  </si>
  <si>
    <t>EMP2417</t>
  </si>
  <si>
    <t>EMP10768</t>
  </si>
  <si>
    <t>EMP2554</t>
  </si>
  <si>
    <t>EMP1134</t>
  </si>
  <si>
    <t>EMP4270</t>
  </si>
  <si>
    <t>EMP21307</t>
  </si>
  <si>
    <t>EMP21597</t>
  </si>
  <si>
    <t>EMP7296</t>
  </si>
  <si>
    <t>EMP3332</t>
  </si>
  <si>
    <t>EMP3447</t>
  </si>
  <si>
    <t>EMP9663</t>
  </si>
  <si>
    <t>EMP1278</t>
  </si>
  <si>
    <t>EMP25936</t>
  </si>
  <si>
    <t>EMP10163</t>
  </si>
  <si>
    <t>EMP12230</t>
  </si>
  <si>
    <t>EMP8152</t>
  </si>
  <si>
    <t>EMP8620</t>
  </si>
  <si>
    <t>EMP18611</t>
  </si>
  <si>
    <t>EMP25083</t>
  </si>
  <si>
    <t>EMP2050</t>
  </si>
  <si>
    <t>EMP9826</t>
  </si>
  <si>
    <t>EMP19310</t>
  </si>
  <si>
    <t>EMP14718</t>
  </si>
  <si>
    <t>EMP4156</t>
  </si>
  <si>
    <t>EMP4885</t>
  </si>
  <si>
    <t>EMP20603</t>
  </si>
  <si>
    <t>EMP21977</t>
  </si>
  <si>
    <t>EMP11863</t>
  </si>
  <si>
    <t>EMP17904</t>
  </si>
  <si>
    <t>EMP13627</t>
  </si>
  <si>
    <t>EMP9376</t>
  </si>
  <si>
    <t>EMP331</t>
  </si>
  <si>
    <t>EMP20503</t>
  </si>
  <si>
    <t>EMP11970</t>
  </si>
  <si>
    <t>EMP8866</t>
  </si>
  <si>
    <t>EMP21069</t>
  </si>
  <si>
    <t>EMP1842</t>
  </si>
  <si>
    <t>EMP11652</t>
  </si>
  <si>
    <t>EMP18794</t>
  </si>
  <si>
    <t>EMP5538</t>
  </si>
  <si>
    <t>EMP20888</t>
  </si>
  <si>
    <t>EMP4897</t>
  </si>
  <si>
    <t>EMP462</t>
  </si>
  <si>
    <t>EMP18928</t>
  </si>
  <si>
    <t>EMP25857</t>
  </si>
  <si>
    <t>EMP18751</t>
  </si>
  <si>
    <t>EMP1040</t>
  </si>
  <si>
    <t>EMP705</t>
  </si>
  <si>
    <t>EMP13260</t>
  </si>
  <si>
    <t>EMP4822</t>
  </si>
  <si>
    <t>EMP11061</t>
  </si>
  <si>
    <t>EMP20292</t>
  </si>
  <si>
    <t>EMP11100</t>
  </si>
  <si>
    <t>EMP16309</t>
  </si>
  <si>
    <t>EMP25207</t>
  </si>
  <si>
    <t>EMP17458</t>
  </si>
  <si>
    <t>EMP21673</t>
  </si>
  <si>
    <t>EMP20620</t>
  </si>
  <si>
    <t>EMP15846</t>
  </si>
  <si>
    <t>EMP11127</t>
  </si>
  <si>
    <t>EMP21650</t>
  </si>
  <si>
    <t>EMP1333</t>
  </si>
  <si>
    <t>EMP5456</t>
  </si>
  <si>
    <t>EMP11942</t>
  </si>
  <si>
    <t>EMP8425</t>
  </si>
  <si>
    <t>EMP21737</t>
  </si>
  <si>
    <t>EMP1032</t>
  </si>
  <si>
    <t>EMP8549</t>
  </si>
  <si>
    <t>EMP6742</t>
  </si>
  <si>
    <t>EMP7031</t>
  </si>
  <si>
    <t>EMP8924</t>
  </si>
  <si>
    <t>EMP18443</t>
  </si>
  <si>
    <t>EMP26018</t>
  </si>
  <si>
    <t>EMP4779</t>
  </si>
  <si>
    <t>EMP6240</t>
  </si>
  <si>
    <t>EMP19382</t>
  </si>
  <si>
    <t>EMP15161</t>
  </si>
  <si>
    <t>EMP6299</t>
  </si>
  <si>
    <t>EMP26071</t>
  </si>
  <si>
    <t>EMP23080</t>
  </si>
  <si>
    <t>EMP10051</t>
  </si>
  <si>
    <t>EMP17597</t>
  </si>
  <si>
    <t>EMP12282</t>
  </si>
  <si>
    <t>EMP2309</t>
  </si>
  <si>
    <t>EMP5266</t>
  </si>
  <si>
    <t>EMP12047</t>
  </si>
  <si>
    <t>EMP19998</t>
  </si>
  <si>
    <t>EMP6175</t>
  </si>
  <si>
    <t>EMP25574</t>
  </si>
  <si>
    <t>EMP4560</t>
  </si>
  <si>
    <t>EMP22761</t>
  </si>
  <si>
    <t>EMP12231</t>
  </si>
  <si>
    <t>EMP5722</t>
  </si>
  <si>
    <t>EMP13397</t>
  </si>
  <si>
    <t>EMP13602</t>
  </si>
  <si>
    <t>EMP2184</t>
  </si>
  <si>
    <t>EMP17314</t>
  </si>
  <si>
    <t>EMP24332</t>
  </si>
  <si>
    <t>EMP19723</t>
  </si>
  <si>
    <t>EMP6040</t>
  </si>
  <si>
    <t>EMP18451</t>
  </si>
  <si>
    <t>EMP20755</t>
  </si>
  <si>
    <t>EMP9555</t>
  </si>
  <si>
    <t>EMP7378</t>
  </si>
  <si>
    <t>EMP20867</t>
  </si>
  <si>
    <t>EMP19368</t>
  </si>
  <si>
    <t>EMP6882</t>
  </si>
  <si>
    <t>EMP8969</t>
  </si>
  <si>
    <t>EMP21506</t>
  </si>
  <si>
    <t>EMP2095</t>
  </si>
  <si>
    <t>EMP2436</t>
  </si>
  <si>
    <t>EMP24564</t>
  </si>
  <si>
    <t>EMP1973</t>
  </si>
  <si>
    <t>EMP2245</t>
  </si>
  <si>
    <t>EMP14734</t>
  </si>
  <si>
    <t>EMP14018</t>
  </si>
  <si>
    <t>EMP10422</t>
  </si>
  <si>
    <t>EMP1092</t>
  </si>
  <si>
    <t>EMP409</t>
  </si>
  <si>
    <t>EMP20682</t>
  </si>
  <si>
    <t>EMP11027</t>
  </si>
  <si>
    <t>EMP25418</t>
  </si>
  <si>
    <t>EMP15420</t>
  </si>
  <si>
    <t>EMP10464</t>
  </si>
  <si>
    <t>EMP1865</t>
  </si>
  <si>
    <t>EMP14629</t>
  </si>
  <si>
    <t>EMP7066</t>
  </si>
  <si>
    <t>EMP23279</t>
  </si>
  <si>
    <t>EMP13673</t>
  </si>
  <si>
    <t>EMP14625</t>
  </si>
  <si>
    <t>EMP16122</t>
  </si>
  <si>
    <t>EMP13873</t>
  </si>
  <si>
    <t>EMP14278</t>
  </si>
  <si>
    <t>EMP22910</t>
  </si>
  <si>
    <t>EMP8572</t>
  </si>
  <si>
    <t>EMP12664</t>
  </si>
  <si>
    <t>EMP20069</t>
  </si>
  <si>
    <t>EMP18469</t>
  </si>
  <si>
    <t>EMP9179</t>
  </si>
  <si>
    <t>EMP10200</t>
  </si>
  <si>
    <t>EMP22341</t>
  </si>
  <si>
    <t>EMP23795</t>
  </si>
  <si>
    <t>EMP8210</t>
  </si>
  <si>
    <t>EMP21153</t>
  </si>
  <si>
    <t>EMP20651</t>
  </si>
  <si>
    <t>EMP11525</t>
  </si>
  <si>
    <t>EMP372</t>
  </si>
  <si>
    <t>EMP5221</t>
  </si>
  <si>
    <t>EMP10185</t>
  </si>
  <si>
    <t>EMP22143</t>
  </si>
  <si>
    <t>EMP8805</t>
  </si>
  <si>
    <t>EMP6306</t>
  </si>
  <si>
    <t>EMP14652</t>
  </si>
  <si>
    <t>EMP9059</t>
  </si>
  <si>
    <t>EMP13997</t>
  </si>
  <si>
    <t>EMP21488</t>
  </si>
  <si>
    <t>EMP4531</t>
  </si>
  <si>
    <t>EMP10297</t>
  </si>
  <si>
    <t>EMP19501</t>
  </si>
  <si>
    <t>EMP9336</t>
  </si>
  <si>
    <t>EMP16842</t>
  </si>
  <si>
    <t>EMP15175</t>
  </si>
  <si>
    <t>EMP1758</t>
  </si>
  <si>
    <t>EMP13206</t>
  </si>
  <si>
    <t>EMP19891</t>
  </si>
  <si>
    <t>EMP15084</t>
  </si>
  <si>
    <t>EMP23118</t>
  </si>
  <si>
    <t>EMP883</t>
  </si>
  <si>
    <t>EMP16112</t>
  </si>
  <si>
    <t>EMP20770</t>
  </si>
  <si>
    <t>EMP3549</t>
  </si>
  <si>
    <t>EMP5551</t>
  </si>
  <si>
    <t>EMP16756</t>
  </si>
  <si>
    <t>EMP5038</t>
  </si>
  <si>
    <t>EMP15879</t>
  </si>
  <si>
    <t>EMP4258</t>
  </si>
  <si>
    <t>EMP24227</t>
  </si>
  <si>
    <t>EMP22868</t>
  </si>
  <si>
    <t>EMP26032</t>
  </si>
  <si>
    <t>EMP1360</t>
  </si>
  <si>
    <t>EMP18461</t>
  </si>
  <si>
    <t>EMP22925</t>
  </si>
  <si>
    <t>EMP6505</t>
  </si>
  <si>
    <t>EMP4761</t>
  </si>
  <si>
    <t>EMP19871</t>
  </si>
  <si>
    <t>EMP1880</t>
  </si>
  <si>
    <t>EMP26581</t>
  </si>
  <si>
    <t>EMP8448</t>
  </si>
  <si>
    <t>EMP14165</t>
  </si>
  <si>
    <t>EMP3697</t>
  </si>
  <si>
    <t>EMP10021</t>
  </si>
  <si>
    <t>EMP9836</t>
  </si>
  <si>
    <t>EMP22313</t>
  </si>
  <si>
    <t>EMP946</t>
  </si>
  <si>
    <t>EMP24059</t>
  </si>
  <si>
    <t>EMP8467</t>
  </si>
  <si>
    <t>EMP19200</t>
  </si>
  <si>
    <t>EMP14398</t>
  </si>
  <si>
    <t>EMP17799</t>
  </si>
  <si>
    <t>EMP19627</t>
  </si>
  <si>
    <t>EMP14028</t>
  </si>
  <si>
    <t>EMP23585</t>
  </si>
  <si>
    <t>EMP11537</t>
  </si>
  <si>
    <t>EMP6904</t>
  </si>
  <si>
    <t>EMP6758</t>
  </si>
  <si>
    <t>EMP2447</t>
  </si>
  <si>
    <t>EMP12186</t>
  </si>
  <si>
    <t>EMP18680</t>
  </si>
  <si>
    <t>EMP14657</t>
  </si>
  <si>
    <t>EMP16365</t>
  </si>
  <si>
    <t>EMP3002</t>
  </si>
  <si>
    <t>EMP12276</t>
  </si>
  <si>
    <t>EMP714</t>
  </si>
  <si>
    <t>EMP20734</t>
  </si>
  <si>
    <t>EMP2947</t>
  </si>
  <si>
    <t>EMP1462</t>
  </si>
  <si>
    <t>EMP23412</t>
  </si>
  <si>
    <t>EMP18779</t>
  </si>
  <si>
    <t>EMP5594</t>
  </si>
  <si>
    <t>EMP4664</t>
  </si>
  <si>
    <t>EMP3519</t>
  </si>
  <si>
    <t>EMP17555</t>
  </si>
  <si>
    <t>EMP19086</t>
  </si>
  <si>
    <t>EMP8582</t>
  </si>
  <si>
    <t>EMP25486</t>
  </si>
  <si>
    <t>EMP8100</t>
  </si>
  <si>
    <t>EMP14572</t>
  </si>
  <si>
    <t>EMP12700</t>
  </si>
  <si>
    <t>EMP20604</t>
  </si>
  <si>
    <t>EMP15812</t>
  </si>
  <si>
    <t>EMP7750</t>
  </si>
  <si>
    <t>EMP1164</t>
  </si>
  <si>
    <t>EMP5206</t>
  </si>
  <si>
    <t>EMP11421</t>
  </si>
  <si>
    <t>EMP25246</t>
  </si>
  <si>
    <t>EMP366</t>
  </si>
  <si>
    <t>EMP7979</t>
  </si>
  <si>
    <t>EMP4248</t>
  </si>
  <si>
    <t>EMP9783</t>
  </si>
  <si>
    <t>EMP8264</t>
  </si>
  <si>
    <t>EMP22474</t>
  </si>
  <si>
    <t>EMP25862</t>
  </si>
  <si>
    <t>EMP14434</t>
  </si>
  <si>
    <t>EMP9308</t>
  </si>
  <si>
    <t>EMP14869</t>
  </si>
  <si>
    <t>EMP22877</t>
  </si>
  <si>
    <t>EMP26450</t>
  </si>
  <si>
    <t>EMP10269</t>
  </si>
  <si>
    <t>EMP2564</t>
  </si>
  <si>
    <t>EMP20191</t>
  </si>
  <si>
    <t>EMP11043</t>
  </si>
  <si>
    <t>EMP5241</t>
  </si>
  <si>
    <t>EMP11139</t>
  </si>
  <si>
    <t>EMP5469</t>
  </si>
  <si>
    <t>EMP11133</t>
  </si>
  <si>
    <t>EMP11668</t>
  </si>
  <si>
    <t>EMP14252</t>
  </si>
  <si>
    <t>EMP22010</t>
  </si>
  <si>
    <t>EMP7602</t>
  </si>
  <si>
    <t>EMP10233</t>
  </si>
  <si>
    <t>EMP18770</t>
  </si>
  <si>
    <t>EMP17833</t>
  </si>
  <si>
    <t>EMP13015</t>
  </si>
  <si>
    <t>EMP25312</t>
  </si>
  <si>
    <t>EMP20815</t>
  </si>
  <si>
    <t>EMP23700</t>
  </si>
  <si>
    <t>EMP16575</t>
  </si>
  <si>
    <t>EMP7208</t>
  </si>
  <si>
    <t>EMP12598</t>
  </si>
  <si>
    <t>EMP6471</t>
  </si>
  <si>
    <t>EMP9368</t>
  </si>
  <si>
    <t>EMP14202</t>
  </si>
  <si>
    <t>EMP4634</t>
  </si>
  <si>
    <t>EMP19840</t>
  </si>
  <si>
    <t>EMP13713</t>
  </si>
  <si>
    <t>EMP15968</t>
  </si>
  <si>
    <t>EMP20173</t>
  </si>
  <si>
    <t>EMP10161</t>
  </si>
  <si>
    <t>EMP22276</t>
  </si>
  <si>
    <t>EMP23158</t>
  </si>
  <si>
    <t>EMP23823</t>
  </si>
  <si>
    <t>EMP4520</t>
  </si>
  <si>
    <t>EMP22129</t>
  </si>
  <si>
    <t>EMP9064</t>
  </si>
  <si>
    <t>EMP4033</t>
  </si>
  <si>
    <t>EMP5310</t>
  </si>
  <si>
    <t>EMP3722</t>
  </si>
  <si>
    <t>EMP10947</t>
  </si>
  <si>
    <t>EMP10332</t>
  </si>
  <si>
    <t>EMP17625</t>
  </si>
  <si>
    <t>EMP20220</t>
  </si>
  <si>
    <t>EMP1551</t>
  </si>
  <si>
    <t>EMP5631</t>
  </si>
  <si>
    <t>EMP8527</t>
  </si>
  <si>
    <t>EMP13223</t>
  </si>
  <si>
    <t>EMP12472</t>
  </si>
  <si>
    <t>EMP19248</t>
  </si>
  <si>
    <t>EMP23852</t>
  </si>
  <si>
    <t>EMP9112</t>
  </si>
  <si>
    <t>EMP15222</t>
  </si>
  <si>
    <t>EMP25795</t>
  </si>
  <si>
    <t>EMP12619</t>
  </si>
  <si>
    <t>EMP19176</t>
  </si>
  <si>
    <t>EMP6798</t>
  </si>
  <si>
    <t>EMP16923</t>
  </si>
  <si>
    <t>EMP15637</t>
  </si>
  <si>
    <t>EMP18679</t>
  </si>
  <si>
    <t>EMP9611</t>
  </si>
  <si>
    <t>EMP2367</t>
  </si>
  <si>
    <t>EMP12473</t>
  </si>
  <si>
    <t>EMP21705</t>
  </si>
  <si>
    <t>EMP3334</t>
  </si>
  <si>
    <t>EMP11134</t>
  </si>
  <si>
    <t>EMP8167</t>
  </si>
  <si>
    <t>EMP21638</t>
  </si>
  <si>
    <t>EMP21564</t>
  </si>
  <si>
    <t>EMP17081</t>
  </si>
  <si>
    <t>EMP12141</t>
  </si>
  <si>
    <t>EMP26062</t>
  </si>
  <si>
    <t>EMP673</t>
  </si>
  <si>
    <t>EMP25065</t>
  </si>
  <si>
    <t>EMP24447</t>
  </si>
  <si>
    <t>EMP1222</t>
  </si>
  <si>
    <t>EMP7861</t>
  </si>
  <si>
    <t>EMP2727</t>
  </si>
  <si>
    <t>EMP11048</t>
  </si>
  <si>
    <t>EMP11777</t>
  </si>
  <si>
    <t>EMP21852</t>
  </si>
  <si>
    <t>EMP14760</t>
  </si>
  <si>
    <t>EMP15643</t>
  </si>
  <si>
    <t>EMP24839</t>
  </si>
  <si>
    <t>EMP15101</t>
  </si>
  <si>
    <t>EMP15975</t>
  </si>
  <si>
    <t>EMP16320</t>
  </si>
  <si>
    <t>EMP9188</t>
  </si>
  <si>
    <t>EMP12534</t>
  </si>
  <si>
    <t>EMP8045</t>
  </si>
  <si>
    <t>EMP21413</t>
  </si>
  <si>
    <t>EMP9622</t>
  </si>
  <si>
    <t>EMP18119</t>
  </si>
  <si>
    <t>EMP16577</t>
  </si>
  <si>
    <t>EMP8346</t>
  </si>
  <si>
    <t>EMP1235</t>
  </si>
  <si>
    <t>EMP14616</t>
  </si>
  <si>
    <t>EMP13507</t>
  </si>
  <si>
    <t>EMP21400</t>
  </si>
  <si>
    <t>EMP20827</t>
  </si>
  <si>
    <t>EMP18070</t>
  </si>
  <si>
    <t>EMP14227</t>
  </si>
  <si>
    <t>EMP3894</t>
  </si>
  <si>
    <t>EMP18872</t>
  </si>
  <si>
    <t>EMP24278</t>
  </si>
  <si>
    <t>EMP12979</t>
  </si>
  <si>
    <t>EMP14862</t>
  </si>
  <si>
    <t>EMP15204</t>
  </si>
  <si>
    <t>EMP7941</t>
  </si>
  <si>
    <t>EMP3266</t>
  </si>
  <si>
    <t>EMP18818</t>
  </si>
  <si>
    <t>EMP18042</t>
  </si>
  <si>
    <t>EMP26547</t>
  </si>
  <si>
    <t>EMP993</t>
  </si>
  <si>
    <t>EMP9696</t>
  </si>
  <si>
    <t>EMP12440</t>
  </si>
  <si>
    <t>EMP12121</t>
  </si>
  <si>
    <t>EMP9246</t>
  </si>
  <si>
    <t>EMP23994</t>
  </si>
  <si>
    <t>EMP18240</t>
  </si>
  <si>
    <t>EMP11177</t>
  </si>
  <si>
    <t>EMP5370</t>
  </si>
  <si>
    <t>EMP6120</t>
  </si>
  <si>
    <t>EMP18187</t>
  </si>
  <si>
    <t>EMP4567</t>
  </si>
  <si>
    <t>EMP3014</t>
  </si>
  <si>
    <t>EMP17196</t>
  </si>
  <si>
    <t>EMP595</t>
  </si>
  <si>
    <t>EMP8815</t>
  </si>
  <si>
    <t>EMP20353</t>
  </si>
  <si>
    <t>EMP23716</t>
  </si>
  <si>
    <t>EMP11013</t>
  </si>
  <si>
    <t>EMP24171</t>
  </si>
  <si>
    <t>EMP25580</t>
  </si>
  <si>
    <t>EMP8133</t>
  </si>
  <si>
    <t>EMP11305</t>
  </si>
  <si>
    <t>EMP11278</t>
  </si>
  <si>
    <t>EMP2664</t>
  </si>
  <si>
    <t>EMP9671</t>
  </si>
  <si>
    <t>EMP20337</t>
  </si>
  <si>
    <t>EMP9385</t>
  </si>
  <si>
    <t>EMP15740</t>
  </si>
  <si>
    <t>EMP12707</t>
  </si>
  <si>
    <t>EMP13704</t>
  </si>
  <si>
    <t>EMP8525</t>
  </si>
  <si>
    <t>EMP15253</t>
  </si>
  <si>
    <t>EMP19442</t>
  </si>
  <si>
    <t>EMP1073</t>
  </si>
  <si>
    <t>EMP3365</t>
  </si>
  <si>
    <t>EMP12188</t>
  </si>
  <si>
    <t>EMP20145</t>
  </si>
  <si>
    <t>EMP24738</t>
  </si>
  <si>
    <t>EMP3423</t>
  </si>
  <si>
    <t>EMP9501</t>
  </si>
  <si>
    <t>EMP2040</t>
  </si>
  <si>
    <t>EMP6593</t>
  </si>
  <si>
    <t>EMP19802</t>
  </si>
  <si>
    <t>EMP35</t>
  </si>
  <si>
    <t>EMP1944</t>
  </si>
  <si>
    <t>EMP9698</t>
  </si>
  <si>
    <t>EMP5673</t>
  </si>
  <si>
    <t>EMP12050</t>
  </si>
  <si>
    <t>EMP19818</t>
  </si>
  <si>
    <t>EMP5412</t>
  </si>
  <si>
    <t>EMP1447</t>
  </si>
  <si>
    <t>EMP25117</t>
  </si>
  <si>
    <t>EMP1774</t>
  </si>
  <si>
    <t>EMP3977</t>
  </si>
  <si>
    <t>EMP7630</t>
  </si>
  <si>
    <t>EMP6778</t>
  </si>
  <si>
    <t>EMP6971</t>
  </si>
  <si>
    <t>EMP24092</t>
  </si>
  <si>
    <t>EMP11712</t>
  </si>
  <si>
    <t>EMP8773</t>
  </si>
  <si>
    <t>EMP25267</t>
  </si>
  <si>
    <t>EMP11411</t>
  </si>
  <si>
    <t>EMP18964</t>
  </si>
  <si>
    <t>EMP9402</t>
  </si>
  <si>
    <t>EMP12515</t>
  </si>
  <si>
    <t>EMP21168</t>
  </si>
  <si>
    <t>EMP1797</t>
  </si>
  <si>
    <t>EMP9599</t>
  </si>
  <si>
    <t>EMP12933</t>
  </si>
  <si>
    <t>EMP13743</t>
  </si>
  <si>
    <t>EMP15750</t>
  </si>
  <si>
    <t>EMP15514</t>
  </si>
  <si>
    <t>EMP16428</t>
  </si>
  <si>
    <t>EMP23751</t>
  </si>
  <si>
    <t>EMP7991</t>
  </si>
  <si>
    <t>EMP11019</t>
  </si>
  <si>
    <t>EMP21373</t>
  </si>
  <si>
    <t>EMP5704</t>
  </si>
  <si>
    <t>EMP9499</t>
  </si>
  <si>
    <t>EMP22302</t>
  </si>
  <si>
    <t>EMP20083</t>
  </si>
  <si>
    <t>EMP11664</t>
  </si>
  <si>
    <t>EMP24327</t>
  </si>
  <si>
    <t>EMP9950</t>
  </si>
  <si>
    <t>EMP11351</t>
  </si>
  <si>
    <t>EMP9256</t>
  </si>
  <si>
    <t>EMP11689</t>
  </si>
  <si>
    <t>EMP12935</t>
  </si>
  <si>
    <t>EMP24949</t>
  </si>
  <si>
    <t>EMP16256</t>
  </si>
  <si>
    <t>EMP3039</t>
  </si>
  <si>
    <t>EMP564</t>
  </si>
  <si>
    <t>EMP19023</t>
  </si>
  <si>
    <t>EMP10890</t>
  </si>
  <si>
    <t>EMP9870</t>
  </si>
  <si>
    <t>EMP19989</t>
  </si>
  <si>
    <t>EMP10968</t>
  </si>
  <si>
    <t>EMP7969</t>
  </si>
  <si>
    <t>EMP23523</t>
  </si>
  <si>
    <t>EMP14521</t>
  </si>
  <si>
    <t>EMP6772</t>
  </si>
  <si>
    <t>EMP10564</t>
  </si>
  <si>
    <t>EMP18115</t>
  </si>
  <si>
    <t>EMP17484</t>
  </si>
  <si>
    <t>EMP6287</t>
  </si>
  <si>
    <t>EMP13097</t>
  </si>
  <si>
    <t>EMP18782</t>
  </si>
  <si>
    <t>EMP23500</t>
  </si>
  <si>
    <t>EMP3750</t>
  </si>
  <si>
    <t>EMP9098</t>
  </si>
  <si>
    <t>EMP7283</t>
  </si>
  <si>
    <t>EMP7322</t>
  </si>
  <si>
    <t>EMP25889</t>
  </si>
  <si>
    <t>EMP25046</t>
  </si>
  <si>
    <t>EMP23888</t>
  </si>
  <si>
    <t>EMP2268</t>
  </si>
  <si>
    <t>EMP19150</t>
  </si>
  <si>
    <t>EMP19461</t>
  </si>
  <si>
    <t>EMP25992</t>
  </si>
  <si>
    <t>EMP6399</t>
  </si>
  <si>
    <t>EMP1761</t>
  </si>
  <si>
    <t>EMP7002</t>
  </si>
  <si>
    <t>EMP11671</t>
  </si>
  <si>
    <t>EMP9678</t>
  </si>
  <si>
    <t>EMP10661</t>
  </si>
  <si>
    <t>EMP18031</t>
  </si>
  <si>
    <t>EMP5031</t>
  </si>
  <si>
    <t>EMP20150</t>
  </si>
  <si>
    <t>EMP11876</t>
  </si>
  <si>
    <t>EMP21438</t>
  </si>
  <si>
    <t>EMP16374</t>
  </si>
  <si>
    <t>EMP5547</t>
  </si>
  <si>
    <t>EMP2111</t>
  </si>
  <si>
    <t>EMP26474</t>
  </si>
  <si>
    <t>EMP4928</t>
  </si>
  <si>
    <t>EMP22658</t>
  </si>
  <si>
    <t>EMP5636</t>
  </si>
  <si>
    <t>EMP9006</t>
  </si>
  <si>
    <t>EMP18395</t>
  </si>
  <si>
    <t>EMP25271</t>
  </si>
  <si>
    <t>EMP23360</t>
  </si>
  <si>
    <t>EMP24669</t>
  </si>
  <si>
    <t>EMP16209</t>
  </si>
  <si>
    <t>EMP1731</t>
  </si>
  <si>
    <t>EMP25003</t>
  </si>
  <si>
    <t>EMP11481</t>
  </si>
  <si>
    <t>EMP4868</t>
  </si>
  <si>
    <t>EMP22742</t>
  </si>
  <si>
    <t>EMP2235</t>
  </si>
  <si>
    <t>EMP21100</t>
  </si>
  <si>
    <t>EMP10002</t>
  </si>
  <si>
    <t>EMP8010</t>
  </si>
  <si>
    <t>EMP5369</t>
  </si>
  <si>
    <t>EMP19758</t>
  </si>
  <si>
    <t>EMP9248</t>
  </si>
  <si>
    <t>EMP19256</t>
  </si>
  <si>
    <t>EMP20712</t>
  </si>
  <si>
    <t>EMP9904</t>
  </si>
  <si>
    <t>EMP25966</t>
  </si>
  <si>
    <t>EMP12233</t>
  </si>
  <si>
    <t>EMP22039</t>
  </si>
  <si>
    <t>EMP3414</t>
  </si>
  <si>
    <t>EMP26729</t>
  </si>
  <si>
    <t>EMP1199</t>
  </si>
  <si>
    <t>EMP1693</t>
  </si>
  <si>
    <t>EMP25721</t>
  </si>
  <si>
    <t>EMP13407</t>
  </si>
  <si>
    <t>EMP26636</t>
  </si>
  <si>
    <t>EMP26295</t>
  </si>
  <si>
    <t>EMP145</t>
  </si>
  <si>
    <t>EMP4039</t>
  </si>
  <si>
    <t>EMP7394</t>
  </si>
  <si>
    <t>EMP1824</t>
  </si>
  <si>
    <t>EMP23875</t>
  </si>
  <si>
    <t>EMP1151</t>
  </si>
  <si>
    <t>EMP26059</t>
  </si>
  <si>
    <t>EMP8750</t>
  </si>
  <si>
    <t>EMP24347</t>
  </si>
  <si>
    <t>EMP20248</t>
  </si>
  <si>
    <t>EMP7572</t>
  </si>
  <si>
    <t>EMP13055</t>
  </si>
  <si>
    <t>EMP3140</t>
  </si>
  <si>
    <t>EMP17128</t>
  </si>
  <si>
    <t>EMP8272</t>
  </si>
  <si>
    <t>EMP6810</t>
  </si>
  <si>
    <t>EMP15753</t>
  </si>
  <si>
    <t>EMP1784</t>
  </si>
  <si>
    <t>EMP3082</t>
  </si>
  <si>
    <t>EMP7249</t>
  </si>
  <si>
    <t>EMP24395</t>
  </si>
  <si>
    <t>EMP11287</t>
  </si>
  <si>
    <t>EMP4219</t>
  </si>
  <si>
    <t>EMP21253</t>
  </si>
  <si>
    <t>EMP26426</t>
  </si>
  <si>
    <t>EMP234</t>
  </si>
  <si>
    <t>EMP11682</t>
  </si>
  <si>
    <t>EMP18754</t>
  </si>
  <si>
    <t>EMP6992</t>
  </si>
  <si>
    <t>EMP2987</t>
  </si>
  <si>
    <t>EMP12986</t>
  </si>
  <si>
    <t>EMP22751</t>
  </si>
  <si>
    <t>EMP21950</t>
  </si>
  <si>
    <t>EMP23196</t>
  </si>
  <si>
    <t>EMP23328</t>
  </si>
  <si>
    <t>EMP1817</t>
  </si>
  <si>
    <t>EMP14057</t>
  </si>
  <si>
    <t>EMP6276</t>
  </si>
  <si>
    <t>EMP26024</t>
  </si>
  <si>
    <t>EMP23513</t>
  </si>
  <si>
    <t>EMP13275</t>
  </si>
  <si>
    <t>EMP4051</t>
  </si>
  <si>
    <t>EMP19434</t>
  </si>
  <si>
    <t>EMP10317</t>
  </si>
  <si>
    <t>EMP14963</t>
  </si>
  <si>
    <t>EMP13103</t>
  </si>
  <si>
    <t>EMP12916</t>
  </si>
  <si>
    <t>EMP11804</t>
  </si>
  <si>
    <t>EMP12227</t>
  </si>
  <si>
    <t>EMP12629</t>
  </si>
  <si>
    <t>EMP10965</t>
  </si>
  <si>
    <t>EMP16184</t>
  </si>
  <si>
    <t>EMP20851</t>
  </si>
  <si>
    <t>EMP23902</t>
  </si>
  <si>
    <t>EMP15983</t>
  </si>
  <si>
    <t>EMP10323</t>
  </si>
  <si>
    <t>EMP26902</t>
  </si>
  <si>
    <t>EMP25952</t>
  </si>
  <si>
    <t>EMP2230</t>
  </si>
  <si>
    <t>EMP10015</t>
  </si>
  <si>
    <t>EMP3708</t>
  </si>
  <si>
    <t>EMP20808</t>
  </si>
  <si>
    <t>EMP17643</t>
  </si>
  <si>
    <t>EMP22843</t>
  </si>
  <si>
    <t>EMP15604</t>
  </si>
  <si>
    <t>EMP13783</t>
  </si>
  <si>
    <t>EMP9299</t>
  </si>
  <si>
    <t>EMP26841</t>
  </si>
  <si>
    <t>EMP134</t>
  </si>
  <si>
    <t>EMP12639</t>
  </si>
  <si>
    <t>EMP1857</t>
  </si>
  <si>
    <t>EMP22957</t>
  </si>
  <si>
    <t>EMP14950</t>
  </si>
  <si>
    <t>EMP18554</t>
  </si>
  <si>
    <t>EMP8613</t>
  </si>
  <si>
    <t>EMP25205</t>
  </si>
  <si>
    <t>EMP9530</t>
  </si>
  <si>
    <t>EMP367</t>
  </si>
  <si>
    <t>EMP25304</t>
  </si>
  <si>
    <t>EMP21642</t>
  </si>
  <si>
    <t>EMP8303</t>
  </si>
  <si>
    <t>EMP20573</t>
  </si>
  <si>
    <t>EMP18294</t>
  </si>
  <si>
    <t>EMP23527</t>
  </si>
  <si>
    <t>EMP3343</t>
  </si>
  <si>
    <t>EMP12929</t>
  </si>
  <si>
    <t>EMP6497</t>
  </si>
  <si>
    <t>EMP423</t>
  </si>
  <si>
    <t>EMP18069</t>
  </si>
  <si>
    <t>EMP7827</t>
  </si>
  <si>
    <t>EMP2951</t>
  </si>
  <si>
    <t>EMP6748</t>
  </si>
  <si>
    <t>EMP18071</t>
  </si>
  <si>
    <t>EMP13358</t>
  </si>
  <si>
    <t>EMP2015</t>
  </si>
  <si>
    <t>EMP8663</t>
  </si>
  <si>
    <t>EMP921</t>
  </si>
  <si>
    <t>EMP21452</t>
  </si>
  <si>
    <t>EMP559</t>
  </si>
  <si>
    <t>EMP12049</t>
  </si>
  <si>
    <t>EMP24802</t>
  </si>
  <si>
    <t>EMP10439</t>
  </si>
  <si>
    <t>EMP24869</t>
  </si>
  <si>
    <t>EMP1118</t>
  </si>
  <si>
    <t>EMP19542</t>
  </si>
  <si>
    <t>EMP14537</t>
  </si>
  <si>
    <t>EMP1940</t>
  </si>
  <si>
    <t>EMP242</t>
  </si>
  <si>
    <t>EMP5483</t>
  </si>
  <si>
    <t>EMP24856</t>
  </si>
  <si>
    <t>EMP18711</t>
  </si>
  <si>
    <t>EMP26724</t>
  </si>
  <si>
    <t>EMP20590</t>
  </si>
  <si>
    <t>EMP12004</t>
  </si>
  <si>
    <t>EMP3436</t>
  </si>
  <si>
    <t>EMP4044</t>
  </si>
  <si>
    <t>EMP118</t>
  </si>
  <si>
    <t>EMP876</t>
  </si>
  <si>
    <t>EMP10805</t>
  </si>
  <si>
    <t>EMP4227</t>
  </si>
  <si>
    <t>EMP14059</t>
  </si>
  <si>
    <t>EMP20722</t>
  </si>
  <si>
    <t>EMP14709</t>
  </si>
  <si>
    <t>EMP26379</t>
  </si>
  <si>
    <t>EMP21381</t>
  </si>
  <si>
    <t>EMP20468</t>
  </si>
  <si>
    <t>EMP26106</t>
  </si>
  <si>
    <t>EMP818</t>
  </si>
  <si>
    <t>EMP20224</t>
  </si>
  <si>
    <t>EMP23843</t>
  </si>
  <si>
    <t>EMP15762</t>
  </si>
  <si>
    <t>EMP15760</t>
  </si>
  <si>
    <t>EMP10584</t>
  </si>
  <si>
    <t>EMP26000</t>
  </si>
  <si>
    <t>EMP14493</t>
  </si>
  <si>
    <t>EMP12390</t>
  </si>
  <si>
    <t>EMP13069</t>
  </si>
  <si>
    <t>EMP3624</t>
  </si>
  <si>
    <t>EMP8875</t>
  </si>
  <si>
    <t>EMP1965</t>
  </si>
  <si>
    <t>EMP2825</t>
  </si>
  <si>
    <t>EMP23638</t>
  </si>
  <si>
    <t>EMP18993</t>
  </si>
  <si>
    <t>EMP7239</t>
  </si>
  <si>
    <t>EMP14298</t>
  </si>
  <si>
    <t>EMP15249</t>
  </si>
  <si>
    <t>EMP25367</t>
  </si>
  <si>
    <t>EMP6124</t>
  </si>
  <si>
    <t>EMP16856</t>
  </si>
  <si>
    <t>EMP22729</t>
  </si>
  <si>
    <t>EMP26257</t>
  </si>
  <si>
    <t>EMP19452</t>
  </si>
  <si>
    <t>EMP21327</t>
  </si>
  <si>
    <t>EMP9478</t>
  </si>
  <si>
    <t>EMP5277</t>
  </si>
  <si>
    <t>EMP22552</t>
  </si>
  <si>
    <t>EMP3758</t>
  </si>
  <si>
    <t>EMP9251</t>
  </si>
  <si>
    <t>EMP19937</t>
  </si>
  <si>
    <t>EMP3200</t>
  </si>
  <si>
    <t>EMP1201</t>
  </si>
  <si>
    <t>EMP13517</t>
  </si>
  <si>
    <t>EMP21780</t>
  </si>
  <si>
    <t>EMP3112</t>
  </si>
  <si>
    <t>EMP20109</t>
  </si>
  <si>
    <t>EMP2311</t>
  </si>
  <si>
    <t>EMP22105</t>
  </si>
  <si>
    <t>EMP21271</t>
  </si>
  <si>
    <t>EMP3278</t>
  </si>
  <si>
    <t>EMP26166</t>
  </si>
  <si>
    <t>EMP11615</t>
  </si>
  <si>
    <t>EMP20861</t>
  </si>
  <si>
    <t>EMP7876</t>
  </si>
  <si>
    <t>EMP6094</t>
  </si>
  <si>
    <t>EMP6352</t>
  </si>
  <si>
    <t>EMP10396</t>
  </si>
  <si>
    <t>EMP2151</t>
  </si>
  <si>
    <t>EMP23746</t>
  </si>
  <si>
    <t>EMP1059</t>
  </si>
  <si>
    <t>EMP628</t>
  </si>
  <si>
    <t>EMP5897</t>
  </si>
  <si>
    <t>EMP6918</t>
  </si>
  <si>
    <t>EMP3657</t>
  </si>
  <si>
    <t>EMP17247</t>
  </si>
  <si>
    <t>EMP20982</t>
  </si>
  <si>
    <t>EMP14073</t>
  </si>
  <si>
    <t>EMP22798</t>
  </si>
  <si>
    <t>EMP7966</t>
  </si>
  <si>
    <t>EMP1601</t>
  </si>
  <si>
    <t>EMP10062</t>
  </si>
  <si>
    <t>EMP5511</t>
  </si>
  <si>
    <t>EMP22898</t>
  </si>
  <si>
    <t>EMP26102</t>
  </si>
  <si>
    <t>EMP360</t>
  </si>
  <si>
    <t>EMP15242</t>
  </si>
  <si>
    <t>EMP23481</t>
  </si>
  <si>
    <t>EMP8179</t>
  </si>
  <si>
    <t>EMP1420</t>
  </si>
  <si>
    <t>EMP8604</t>
  </si>
  <si>
    <t>EMP15234</t>
  </si>
  <si>
    <t>EMP9736</t>
  </si>
  <si>
    <t>EMP6931</t>
  </si>
  <si>
    <t>EMP7439</t>
  </si>
  <si>
    <t>EMP17998</t>
  </si>
  <si>
    <t>EMP1478</t>
  </si>
  <si>
    <t>EMP8214</t>
  </si>
  <si>
    <t>EMP21919</t>
  </si>
  <si>
    <t>EMP7523</t>
  </si>
  <si>
    <t>EMP9586</t>
  </si>
  <si>
    <t>EMP20351</t>
  </si>
  <si>
    <t>EMP23601</t>
  </si>
  <si>
    <t>EMP24362</t>
  </si>
  <si>
    <t>EMP1094</t>
  </si>
  <si>
    <t>EMP17142</t>
  </si>
  <si>
    <t>EMP17755</t>
  </si>
  <si>
    <t>EMP15820</t>
  </si>
  <si>
    <t>EMP6903</t>
  </si>
  <si>
    <t>EMP2209</t>
  </si>
  <si>
    <t>EMP5850</t>
  </si>
  <si>
    <t>EMP22174</t>
  </si>
  <si>
    <t>EMP5920</t>
  </si>
  <si>
    <t>EMP25698</t>
  </si>
  <si>
    <t>EMP7457</t>
  </si>
  <si>
    <t>EMP4623</t>
  </si>
  <si>
    <t>EMP14358</t>
  </si>
  <si>
    <t>EMP5439</t>
  </si>
  <si>
    <t>EMP2231</t>
  </si>
  <si>
    <t>EMP16131</t>
  </si>
  <si>
    <t>EMP16806</t>
  </si>
  <si>
    <t>EMP9213</t>
  </si>
  <si>
    <t>EMP24063</t>
  </si>
  <si>
    <t>EMP3853</t>
  </si>
  <si>
    <t>EMP19216</t>
  </si>
  <si>
    <t>EMP61</t>
  </si>
  <si>
    <t>EMP11252</t>
  </si>
  <si>
    <t>EMP12151</t>
  </si>
  <si>
    <t>EMP17882</t>
  </si>
  <si>
    <t>EMP1888</t>
  </si>
  <si>
    <t>EMP26220</t>
  </si>
  <si>
    <t>EMP14194</t>
  </si>
  <si>
    <t>EMP2290</t>
  </si>
  <si>
    <t>EMP9570</t>
  </si>
  <si>
    <t>EMP13805</t>
  </si>
  <si>
    <t>EMP25867</t>
  </si>
  <si>
    <t>EMP3194</t>
  </si>
  <si>
    <t>EMP12177</t>
  </si>
  <si>
    <t>EMP15430</t>
  </si>
  <si>
    <t>EMP17784</t>
  </si>
  <si>
    <t>EMP19681</t>
  </si>
  <si>
    <t>EMP5010</t>
  </si>
  <si>
    <t>EMP13480</t>
  </si>
  <si>
    <t>EMP10841</t>
  </si>
  <si>
    <t>EMP4673</t>
  </si>
  <si>
    <t>EMP7771</t>
  </si>
  <si>
    <t>EMP7364</t>
  </si>
  <si>
    <t>EMP21840</t>
  </si>
  <si>
    <t>EMP3846</t>
  </si>
  <si>
    <t>EMP17230</t>
  </si>
  <si>
    <t>EMP6813</t>
  </si>
  <si>
    <t>EMP10927</t>
  </si>
  <si>
    <t>EMP13453</t>
  </si>
  <si>
    <t>EMP6936</t>
  </si>
  <si>
    <t>EMP8591</t>
  </si>
  <si>
    <t>EMP22808</t>
  </si>
  <si>
    <t>EMP21959</t>
  </si>
  <si>
    <t>EMP11816</t>
  </si>
  <si>
    <t>EMP9936</t>
  </si>
  <si>
    <t>EMP19764</t>
  </si>
  <si>
    <t>EMP15181</t>
  </si>
  <si>
    <t>EMP21519</t>
  </si>
  <si>
    <t>EMP19772</t>
  </si>
  <si>
    <t>EMP3028</t>
  </si>
  <si>
    <t>EMP11822</t>
  </si>
  <si>
    <t>EMP14847</t>
  </si>
  <si>
    <t>EMP4024</t>
  </si>
  <si>
    <t>EMP6153</t>
  </si>
  <si>
    <t>EMP16482</t>
  </si>
  <si>
    <t>EMP25233</t>
  </si>
  <si>
    <t>EMP8952</t>
  </si>
  <si>
    <t>EMP18504</t>
  </si>
  <si>
    <t>EMP7791</t>
  </si>
  <si>
    <t>EMP18007</t>
  </si>
  <si>
    <t>EMP26484</t>
  </si>
  <si>
    <t>EMP5996</t>
  </si>
  <si>
    <t>EMP9259</t>
  </si>
  <si>
    <t>EMP18416</t>
  </si>
  <si>
    <t>EMP26205</t>
  </si>
  <si>
    <t>EMP8848</t>
  </si>
  <si>
    <t>EMP14743</t>
  </si>
  <si>
    <t>EMP20996</t>
  </si>
  <si>
    <t>EMP12104</t>
  </si>
  <si>
    <t>EMP2879</t>
  </si>
  <si>
    <t>EMP14699</t>
  </si>
  <si>
    <t>EMP24544</t>
  </si>
  <si>
    <t>EMP14791</t>
  </si>
  <si>
    <t>EMP10720</t>
  </si>
  <si>
    <t>EMP9292</t>
  </si>
  <si>
    <t>EMP18136</t>
  </si>
  <si>
    <t>EMP19810</t>
  </si>
  <si>
    <t>EMP18596</t>
  </si>
  <si>
    <t>EMP2712</t>
  </si>
  <si>
    <t>EMP4390</t>
  </si>
  <si>
    <t>EMP14462</t>
  </si>
  <si>
    <t>EMP21522</t>
  </si>
  <si>
    <t>EMP1952</t>
  </si>
  <si>
    <t>EMP14412</t>
  </si>
  <si>
    <t>EMP22048</t>
  </si>
  <si>
    <t>EMP21416</t>
  </si>
  <si>
    <t>EMP9290</t>
  </si>
  <si>
    <t>EMP24860</t>
  </si>
  <si>
    <t>EMP4992</t>
  </si>
  <si>
    <t>EMP6095</t>
  </si>
  <si>
    <t>EMP24675</t>
  </si>
  <si>
    <t>EMP14565</t>
  </si>
  <si>
    <t>EMP11470</t>
  </si>
  <si>
    <t>EMP21289</t>
  </si>
  <si>
    <t>EMP22539</t>
  </si>
  <si>
    <t>EMP1958</t>
  </si>
  <si>
    <t>EMP18697</t>
  </si>
  <si>
    <t>EMP2846</t>
  </si>
  <si>
    <t>EMP10360</t>
  </si>
  <si>
    <t>EMP3925</t>
  </si>
  <si>
    <t>EMP500</t>
  </si>
  <si>
    <t>EMP23206</t>
  </si>
  <si>
    <t>EMP12732</t>
  </si>
  <si>
    <t>EMP12388</t>
  </si>
  <si>
    <t>EMP26313</t>
  </si>
  <si>
    <t>EMP10853</t>
  </si>
  <si>
    <t>EMP9119</t>
  </si>
  <si>
    <t>EMP4330</t>
  </si>
  <si>
    <t>EMP14987</t>
  </si>
  <si>
    <t>EMP23374</t>
  </si>
  <si>
    <t>EMP5349</t>
  </si>
  <si>
    <t>EMP24201</t>
  </si>
  <si>
    <t>EMP9203</t>
  </si>
  <si>
    <t>EMP10819</t>
  </si>
  <si>
    <t>EMP19386</t>
  </si>
  <si>
    <t>EMP16962</t>
  </si>
  <si>
    <t>EMP21139</t>
  </si>
  <si>
    <t>EMP4643</t>
  </si>
  <si>
    <t>EMP15370</t>
  </si>
  <si>
    <t>EMP1379</t>
  </si>
  <si>
    <t>EMP3477</t>
  </si>
  <si>
    <t>EMP20753</t>
  </si>
  <si>
    <t>EMP8353</t>
  </si>
  <si>
    <t>EMP11928</t>
  </si>
  <si>
    <t>EMP1634</t>
  </si>
  <si>
    <t>EMP17365</t>
  </si>
  <si>
    <t>EMP13462</t>
  </si>
  <si>
    <t>EMP4211</t>
  </si>
  <si>
    <t>EMP4074</t>
  </si>
  <si>
    <t>EMP23269</t>
  </si>
  <si>
    <t>EMP8678</t>
  </si>
  <si>
    <t>EMP24150</t>
  </si>
  <si>
    <t>EMP3613</t>
  </si>
  <si>
    <t>EMP11580</t>
  </si>
  <si>
    <t>EMP18163</t>
  </si>
  <si>
    <t>EMP7563</t>
  </si>
  <si>
    <t>EMP5468</t>
  </si>
  <si>
    <t>EMP25392</t>
  </si>
  <si>
    <t>EMP904</t>
  </si>
  <si>
    <t>EMP9355</t>
  </si>
  <si>
    <t>EMP13023</t>
  </si>
  <si>
    <t>EMP6522</t>
  </si>
  <si>
    <t>EMP14613</t>
  </si>
  <si>
    <t>EMP8923</t>
  </si>
  <si>
    <t>EMP11694</t>
  </si>
  <si>
    <t>EMP513</t>
  </si>
  <si>
    <t>EMP8219</t>
  </si>
  <si>
    <t>EMP5927</t>
  </si>
  <si>
    <t>EMP294</t>
  </si>
  <si>
    <t>EMP14315</t>
  </si>
  <si>
    <t>EMP24746</t>
  </si>
  <si>
    <t>EMP24991</t>
  </si>
  <si>
    <t>EMP14209</t>
  </si>
  <si>
    <t>EMP7840</t>
  </si>
  <si>
    <t>EMP14116</t>
  </si>
  <si>
    <t>EMP18932</t>
  </si>
  <si>
    <t>EMP20130</t>
  </si>
  <si>
    <t>EMP7313</t>
  </si>
  <si>
    <t>EMP5888</t>
  </si>
  <si>
    <t>EMP4249</t>
  </si>
  <si>
    <t>EMP14503</t>
  </si>
  <si>
    <t>EMP9048</t>
  </si>
  <si>
    <t>EMP14182</t>
  </si>
  <si>
    <t>EMP25113</t>
  </si>
  <si>
    <t>EMP12787</t>
  </si>
  <si>
    <t>EMP23419</t>
  </si>
  <si>
    <t>EMP24035</t>
  </si>
  <si>
    <t>EMP5978</t>
  </si>
  <si>
    <t>EMP10108</t>
  </si>
  <si>
    <t>EMP860</t>
  </si>
  <si>
    <t>EMP1077</t>
  </si>
  <si>
    <t>EMP15320</t>
  </si>
  <si>
    <t>EMP1429</t>
  </si>
  <si>
    <t>EMP19475</t>
  </si>
  <si>
    <t>EMP3134</t>
  </si>
  <si>
    <t>EMP12722</t>
  </si>
  <si>
    <t>EMP6313</t>
  </si>
  <si>
    <t>EMP10487</t>
  </si>
  <si>
    <t>EMP17132</t>
  </si>
  <si>
    <t>EMP19057</t>
  </si>
  <si>
    <t>EMP18850</t>
  </si>
  <si>
    <t>EMP6389</t>
  </si>
  <si>
    <t>EMP3116</t>
  </si>
  <si>
    <t>EMP8241</t>
  </si>
  <si>
    <t>EMP5698</t>
  </si>
  <si>
    <t>EMP18717</t>
  </si>
  <si>
    <t>EMP20454</t>
  </si>
  <si>
    <t>EMP10099</t>
  </si>
  <si>
    <t>EMP15015</t>
  </si>
  <si>
    <t>EMP20650</t>
  </si>
  <si>
    <t>EMP2887</t>
  </si>
  <si>
    <t>EMP19980</t>
  </si>
  <si>
    <t>EMP17607</t>
  </si>
  <si>
    <t>EMP26241</t>
  </si>
  <si>
    <t>EMP14221</t>
  </si>
  <si>
    <t>EMP14258</t>
  </si>
  <si>
    <t>EMP5571</t>
  </si>
  <si>
    <t>EMP19302</t>
  </si>
  <si>
    <t>EMP14130</t>
  </si>
  <si>
    <t>EMP19602</t>
  </si>
  <si>
    <t>EMP20347</t>
  </si>
  <si>
    <t>EMP18971</t>
  </si>
  <si>
    <t>EMP2254</t>
  </si>
  <si>
    <t>EMP23222</t>
  </si>
  <si>
    <t>EMP17729</t>
  </si>
  <si>
    <t>EMP4596</t>
  </si>
  <si>
    <t>EMP16796</t>
  </si>
  <si>
    <t>EMP19215</t>
  </si>
  <si>
    <t>EMP7011</t>
  </si>
  <si>
    <t>EMP2622</t>
  </si>
  <si>
    <t>EMP9750</t>
  </si>
  <si>
    <t>EMP18485</t>
  </si>
  <si>
    <t>EMP10178</t>
  </si>
  <si>
    <t>EMP1972</t>
  </si>
  <si>
    <t>EMP20309</t>
  </si>
  <si>
    <t>EMP11757</t>
  </si>
  <si>
    <t>EMP72</t>
  </si>
  <si>
    <t>EMP9548</t>
  </si>
  <si>
    <t>EMP10194</t>
  </si>
  <si>
    <t>EMP22141</t>
  </si>
  <si>
    <t>EMP21341</t>
  </si>
  <si>
    <t>EMP16692</t>
  </si>
  <si>
    <t>EMP7332</t>
  </si>
  <si>
    <t>EMP7770</t>
  </si>
  <si>
    <t>EMP21846</t>
  </si>
  <si>
    <t>EMP11276</t>
  </si>
  <si>
    <t>EMP20241</t>
  </si>
  <si>
    <t>EMP19252</t>
  </si>
  <si>
    <t>EMP16981</t>
  </si>
  <si>
    <t>EMP19560</t>
  </si>
  <si>
    <t>EMP2670</t>
  </si>
  <si>
    <t>EMP15210</t>
  </si>
  <si>
    <t>EMP6200</t>
  </si>
  <si>
    <t>EMP12741</t>
  </si>
  <si>
    <t>EMP9361</t>
  </si>
  <si>
    <t>EMP1075</t>
  </si>
  <si>
    <t>EMP2482</t>
  </si>
  <si>
    <t>EMP6548</t>
  </si>
  <si>
    <t>EMP20788</t>
  </si>
  <si>
    <t>EMP17477</t>
  </si>
  <si>
    <t>EMP5115</t>
  </si>
  <si>
    <t>EMP21363</t>
  </si>
  <si>
    <t>EMP1932</t>
  </si>
  <si>
    <t>EMP8406</t>
  </si>
  <si>
    <t>EMP20119</t>
  </si>
  <si>
    <t>EMP12734</t>
  </si>
  <si>
    <t>EMP15580</t>
  </si>
  <si>
    <t>EMP26707</t>
  </si>
  <si>
    <t>EMP14780</t>
  </si>
  <si>
    <t>EMP11076</t>
  </si>
  <si>
    <t>EMP8308</t>
  </si>
  <si>
    <t>EMP15197</t>
  </si>
  <si>
    <t>EMP24423</t>
  </si>
  <si>
    <t>EMP5028</t>
  </si>
  <si>
    <t>EMP26428</t>
  </si>
  <si>
    <t>EMP3309</t>
  </si>
  <si>
    <t>EMP3321</t>
  </si>
  <si>
    <t>EMP9136</t>
  </si>
  <si>
    <t>EMP8698</t>
  </si>
  <si>
    <t>EMP16293</t>
  </si>
  <si>
    <t>EMP1756</t>
  </si>
  <si>
    <t>EMP8627</t>
  </si>
  <si>
    <t>EMP19185</t>
  </si>
  <si>
    <t>EMP25571</t>
  </si>
  <si>
    <t>EMP8603</t>
  </si>
  <si>
    <t>EMP24082</t>
  </si>
  <si>
    <t>EMP19323</t>
  </si>
  <si>
    <t>EMP92</t>
  </si>
  <si>
    <t>EMP7487</t>
  </si>
  <si>
    <t>EMP1926</t>
  </si>
  <si>
    <t>EMP1499</t>
  </si>
  <si>
    <t>EMP19510</t>
  </si>
  <si>
    <t>EMP5001</t>
  </si>
  <si>
    <t>EMP2196</t>
  </si>
  <si>
    <t>EMP26676</t>
  </si>
  <si>
    <t>EMP17634</t>
  </si>
  <si>
    <t>EMP3044</t>
  </si>
  <si>
    <t>EMP17794</t>
  </si>
  <si>
    <t>EMP19563</t>
  </si>
  <si>
    <t>EMP2517</t>
  </si>
  <si>
    <t>EMP10284</t>
  </si>
  <si>
    <t>EMP1436</t>
  </si>
  <si>
    <t>EMP10690</t>
  </si>
  <si>
    <t>EMP21895</t>
  </si>
  <si>
    <t>EMP19670</t>
  </si>
  <si>
    <t>EMP1555</t>
  </si>
  <si>
    <t>EMP1806</t>
  </si>
  <si>
    <t>EMP3604</t>
  </si>
  <si>
    <t>EMP26651</t>
  </si>
  <si>
    <t>EMP15024</t>
  </si>
  <si>
    <t>EMP4918</t>
  </si>
  <si>
    <t>EMP24179</t>
  </si>
  <si>
    <t>EMP15724</t>
  </si>
  <si>
    <t>EMP10121</t>
  </si>
  <si>
    <t>EMP9681</t>
  </si>
  <si>
    <t>EMP16285</t>
  </si>
  <si>
    <t>EMP20160</t>
  </si>
  <si>
    <t>EMP24582</t>
  </si>
  <si>
    <t>EMP10980</t>
  </si>
  <si>
    <t>EMP1190</t>
  </si>
  <si>
    <t>EMP14231</t>
  </si>
  <si>
    <t>EMP26470</t>
  </si>
  <si>
    <t>EMP6878</t>
  </si>
  <si>
    <t>EMP21713</t>
  </si>
  <si>
    <t>EMP25653</t>
  </si>
  <si>
    <t>EMP20577</t>
  </si>
  <si>
    <t>EMP7517</t>
  </si>
  <si>
    <t>EMP24299</t>
  </si>
  <si>
    <t>EMP17951</t>
  </si>
  <si>
    <t>EMP5433</t>
  </si>
  <si>
    <t>EMP15989</t>
  </si>
  <si>
    <t>EMP3351</t>
  </si>
  <si>
    <t>EMP17870</t>
  </si>
  <si>
    <t>EMP16154</t>
  </si>
  <si>
    <t>EMP7358</t>
  </si>
  <si>
    <t>EMP26419</t>
  </si>
  <si>
    <t>EMP3705</t>
  </si>
  <si>
    <t>EMP12350</t>
  </si>
  <si>
    <t>EMP18317</t>
  </si>
  <si>
    <t>EMP3881</t>
  </si>
  <si>
    <t>EMP25769</t>
  </si>
  <si>
    <t>EMP22952</t>
  </si>
  <si>
    <t>EMP9427</t>
  </si>
  <si>
    <t>EMP26868</t>
  </si>
  <si>
    <t>EMP26879</t>
  </si>
  <si>
    <t>EMP5061</t>
  </si>
  <si>
    <t>EMP4464</t>
  </si>
  <si>
    <t>EMP22439</t>
  </si>
  <si>
    <t>EMP8408</t>
  </si>
  <si>
    <t>EMP2402</t>
  </si>
  <si>
    <t>EMP10132</t>
  </si>
  <si>
    <t>EMP15933</t>
  </si>
  <si>
    <t>EMP15034</t>
  </si>
  <si>
    <t>EMP22228</t>
  </si>
  <si>
    <t>EMP7101</t>
  </si>
  <si>
    <t>EMP19594</t>
  </si>
  <si>
    <t>EMP11719</t>
  </si>
  <si>
    <t>EMP6557</t>
  </si>
  <si>
    <t>EMP18480</t>
  </si>
  <si>
    <t>EMP6948</t>
  </si>
  <si>
    <t>EMP6447</t>
  </si>
  <si>
    <t>EMP7699</t>
  </si>
  <si>
    <t>EMP4948</t>
  </si>
  <si>
    <t>EMP18604</t>
  </si>
  <si>
    <t>EMP14806</t>
  </si>
  <si>
    <t>EMP130</t>
  </si>
  <si>
    <t>EMP11759</t>
  </si>
  <si>
    <t>EMP18546</t>
  </si>
  <si>
    <t>EMP5492</t>
  </si>
  <si>
    <t>EMP26094</t>
  </si>
  <si>
    <t>EMP1727</t>
  </si>
  <si>
    <t>EMP20386</t>
  </si>
  <si>
    <t>EMP17457</t>
  </si>
  <si>
    <t>EMP12869</t>
  </si>
  <si>
    <t>EMP13697</t>
  </si>
  <si>
    <t>EMP21385</t>
  </si>
  <si>
    <t>EMP1495</t>
  </si>
  <si>
    <t>EMP14696</t>
  </si>
  <si>
    <t>EMP17241</t>
  </si>
  <si>
    <t>EMP19714</t>
  </si>
  <si>
    <t>EMP535</t>
  </si>
  <si>
    <t>EMP21453</t>
  </si>
  <si>
    <t>EMP9516</t>
  </si>
  <si>
    <t>EMP1311</t>
  </si>
  <si>
    <t>EMP14109</t>
  </si>
  <si>
    <t>EMP25510</t>
  </si>
  <si>
    <t>EMP5477</t>
  </si>
  <si>
    <t>EMP16612</t>
  </si>
  <si>
    <t>EMP26311</t>
  </si>
  <si>
    <t>EMP19844</t>
  </si>
  <si>
    <t>EMP17958</t>
  </si>
  <si>
    <t>EMP3361</t>
  </si>
  <si>
    <t>EMP18975</t>
  </si>
  <si>
    <t>EMP22670</t>
  </si>
  <si>
    <t>EMP11240</t>
  </si>
  <si>
    <t>EMP17973</t>
  </si>
  <si>
    <t>EMP26784</t>
  </si>
  <si>
    <t>EMP25416</t>
  </si>
  <si>
    <t>EMP24936</t>
  </si>
  <si>
    <t>EMP8232</t>
  </si>
  <si>
    <t>EMP9435</t>
  </si>
  <si>
    <t>EMP18349</t>
  </si>
  <si>
    <t>EMP16750</t>
  </si>
  <si>
    <t>EMP7580</t>
  </si>
  <si>
    <t>EMP18353</t>
  </si>
  <si>
    <t>EMP163</t>
  </si>
  <si>
    <t>EMP5267</t>
  </si>
  <si>
    <t>EMP11905</t>
  </si>
  <si>
    <t>EMP13977</t>
  </si>
  <si>
    <t>EMP7188</t>
  </si>
  <si>
    <t>EMP5167</t>
  </si>
  <si>
    <t>EMP4438</t>
  </si>
  <si>
    <t>EMP20167</t>
  </si>
  <si>
    <t>EMP8713</t>
  </si>
  <si>
    <t>EMP789</t>
  </si>
  <si>
    <t>EMP7255</t>
  </si>
  <si>
    <t>EMP7529</t>
  </si>
  <si>
    <t>EMP11473</t>
  </si>
  <si>
    <t>EMP14998</t>
  </si>
  <si>
    <t>EMP10570</t>
  </si>
  <si>
    <t>EMP12552</t>
  </si>
  <si>
    <t>EMP6707</t>
  </si>
  <si>
    <t>EMP6602</t>
  </si>
  <si>
    <t>EMP25235</t>
  </si>
  <si>
    <t>EMP3898</t>
  </si>
  <si>
    <t>EMP7789</t>
  </si>
  <si>
    <t>EMP9630</t>
  </si>
  <si>
    <t>EMP6054</t>
  </si>
  <si>
    <t>EMP8599</t>
  </si>
  <si>
    <t>EMP24304</t>
  </si>
  <si>
    <t>EMP11144</t>
  </si>
  <si>
    <t>EMP23098</t>
  </si>
  <si>
    <t>EMP11595</t>
  </si>
  <si>
    <t>EMP903</t>
  </si>
  <si>
    <t>EMP18495</t>
  </si>
  <si>
    <t>EMP11070</t>
  </si>
  <si>
    <t>EMP22634</t>
  </si>
  <si>
    <t>EMP16585</t>
  </si>
  <si>
    <t>EMP6835</t>
  </si>
  <si>
    <t>EMP7957</t>
  </si>
  <si>
    <t>EMP24258</t>
  </si>
  <si>
    <t>EMP8723</t>
  </si>
  <si>
    <t>EMP2634</t>
  </si>
  <si>
    <t>EMP1288</t>
  </si>
  <si>
    <t>EMP19699</t>
  </si>
  <si>
    <t>EMP4835</t>
  </si>
  <si>
    <t>EMP26056</t>
  </si>
  <si>
    <t>EMP2454</t>
  </si>
  <si>
    <t>EMP302</t>
  </si>
  <si>
    <t>EMP26129</t>
  </si>
  <si>
    <t>EMP10432</t>
  </si>
  <si>
    <t>EMP16475</t>
  </si>
  <si>
    <t>EMP15327</t>
  </si>
  <si>
    <t>EMP24241</t>
  </si>
  <si>
    <t>EMP22099</t>
  </si>
  <si>
    <t>EMP11666</t>
  </si>
  <si>
    <t>EMP18429</t>
  </si>
  <si>
    <t>EMP3666</t>
  </si>
  <si>
    <t>EMP6573</t>
  </si>
  <si>
    <t>EMP12564</t>
  </si>
  <si>
    <t>EMP19586</t>
  </si>
  <si>
    <t>EMP14441</t>
  </si>
  <si>
    <t>EMP6161</t>
  </si>
  <si>
    <t>EMP7427</t>
  </si>
  <si>
    <t>EMP25528</t>
  </si>
  <si>
    <t>EMP12943</t>
  </si>
  <si>
    <t>EMP23947</t>
  </si>
  <si>
    <t>EMP16807</t>
  </si>
  <si>
    <t>EMP7650</t>
  </si>
  <si>
    <t>EMP24267</t>
  </si>
  <si>
    <t>EMP19609</t>
  </si>
  <si>
    <t>EMP8681</t>
  </si>
  <si>
    <t>EMP19192</t>
  </si>
  <si>
    <t>EMP5987</t>
  </si>
  <si>
    <t>EMP14974</t>
  </si>
  <si>
    <t>EMP14268</t>
  </si>
  <si>
    <t>EMP23275</t>
  </si>
  <si>
    <t>EMP2260</t>
  </si>
  <si>
    <t>EMP911</t>
  </si>
  <si>
    <t>EMP16312</t>
  </si>
  <si>
    <t>EMP3563</t>
  </si>
  <si>
    <t>EMP19987</t>
  </si>
  <si>
    <t>EMP3412</t>
  </si>
  <si>
    <t>EMP14049</t>
  </si>
  <si>
    <t>EMP3093</t>
  </si>
  <si>
    <t>EMP14586</t>
  </si>
  <si>
    <t>EMP16930</t>
  </si>
  <si>
    <t>EMP8048</t>
  </si>
  <si>
    <t>EMP24005</t>
  </si>
  <si>
    <t>EMP8288</t>
  </si>
  <si>
    <t>EMP25850</t>
  </si>
  <si>
    <t>EMP16029</t>
  </si>
  <si>
    <t>EMP23829</t>
  </si>
  <si>
    <t>EMP16232</t>
  </si>
  <si>
    <t>EMP3056</t>
  </si>
  <si>
    <t>EMP16872</t>
  </si>
  <si>
    <t>EMP6844</t>
  </si>
  <si>
    <t>EMP10572</t>
  </si>
  <si>
    <t>EMP5537</t>
  </si>
  <si>
    <t>EMP18575</t>
  </si>
  <si>
    <t>EMP52</t>
  </si>
  <si>
    <t>EMP353</t>
  </si>
  <si>
    <t>EMP7135</t>
  </si>
  <si>
    <t>EMP18699</t>
  </si>
  <si>
    <t>EMP17099</t>
  </si>
  <si>
    <t>EMP3980</t>
  </si>
  <si>
    <t>EMP219</t>
  </si>
  <si>
    <t>EMP8495</t>
  </si>
  <si>
    <t>EMP13047</t>
  </si>
  <si>
    <t>EMP8255</t>
  </si>
  <si>
    <t>EMP475</t>
  </si>
  <si>
    <t>EMP23298</t>
  </si>
  <si>
    <t>EMP991</t>
  </si>
  <si>
    <t>EMP18694</t>
  </si>
  <si>
    <t>EMP17819</t>
  </si>
  <si>
    <t>EMP13298</t>
  </si>
  <si>
    <t>EMP3872</t>
  </si>
  <si>
    <t>EMP6952</t>
  </si>
  <si>
    <t>EMP21861</t>
  </si>
  <si>
    <t>EMP18425</t>
  </si>
  <si>
    <t>EMP23143</t>
  </si>
  <si>
    <t>EMP17401</t>
  </si>
  <si>
    <t>EMP22838</t>
  </si>
  <si>
    <t>EMP23147</t>
  </si>
  <si>
    <t>EMP11095</t>
  </si>
  <si>
    <t>EMP8754</t>
  </si>
  <si>
    <t>EMP15887</t>
  </si>
  <si>
    <t>EMP7774</t>
  </si>
  <si>
    <t>EMP25099</t>
  </si>
  <si>
    <t>EMP23771</t>
  </si>
  <si>
    <t>EMP26773</t>
  </si>
  <si>
    <t>EMP12305</t>
  </si>
  <si>
    <t>EMP23198</t>
  </si>
  <si>
    <t>EMP12197</t>
  </si>
  <si>
    <t>EMP26478</t>
  </si>
  <si>
    <t>EMP22559</t>
  </si>
  <si>
    <t>EMP20646</t>
  </si>
  <si>
    <t>EMP1455</t>
  </si>
  <si>
    <t>EMP17014</t>
  </si>
  <si>
    <t>EMP8892</t>
  </si>
  <si>
    <t>EMP7353</t>
  </si>
  <si>
    <t>EMP253</t>
  </si>
  <si>
    <t>EMP20450</t>
  </si>
  <si>
    <t>EMP10383</t>
  </si>
  <si>
    <t>EMP24275</t>
  </si>
  <si>
    <t>EMP17809</t>
  </si>
  <si>
    <t>EMP1954</t>
  </si>
  <si>
    <t>EMP20400</t>
  </si>
  <si>
    <t>EMP310</t>
  </si>
  <si>
    <t>EMP11173</t>
  </si>
  <si>
    <t>EMP21982</t>
  </si>
  <si>
    <t>EMP22942</t>
  </si>
  <si>
    <t>EMP9909</t>
  </si>
  <si>
    <t>EMP10085</t>
  </si>
  <si>
    <t>EMP25430</t>
  </si>
  <si>
    <t>EMP15187</t>
  </si>
  <si>
    <t>EMP24686</t>
  </si>
  <si>
    <t>EMP18808</t>
  </si>
  <si>
    <t>EMP14083</t>
  </si>
  <si>
    <t>EMP21677</t>
  </si>
  <si>
    <t>EMP398</t>
  </si>
  <si>
    <t>EMP12653</t>
  </si>
  <si>
    <t>EMP18341</t>
  </si>
  <si>
    <t>EMP7559</t>
  </si>
  <si>
    <t>EMP12458</t>
  </si>
  <si>
    <t>EMP16192</t>
  </si>
  <si>
    <t>EMP26117</t>
  </si>
  <si>
    <t>EMP21663</t>
  </si>
  <si>
    <t>EMP9534</t>
  </si>
  <si>
    <t>EMP22544</t>
  </si>
  <si>
    <t>EMP18835</t>
  </si>
  <si>
    <t>EMP17432</t>
  </si>
  <si>
    <t>EMP22189</t>
  </si>
  <si>
    <t>EMP14242</t>
  </si>
  <si>
    <t>EMP10884</t>
  </si>
  <si>
    <t>EMP9521</t>
  </si>
  <si>
    <t>EMP3215</t>
  </si>
  <si>
    <t>EMP15663</t>
  </si>
  <si>
    <t>EMP10787</t>
  </si>
  <si>
    <t>EMP5111</t>
  </si>
  <si>
    <t>EMP21881</t>
  </si>
  <si>
    <t>EMP5854</t>
  </si>
  <si>
    <t>EMP19422</t>
  </si>
  <si>
    <t>EMP12556</t>
  </si>
  <si>
    <t>EMP9113</t>
  </si>
  <si>
    <t>EMP13604</t>
  </si>
  <si>
    <t>EMP5528</t>
  </si>
  <si>
    <t>EMP22826</t>
  </si>
  <si>
    <t>EMP4004</t>
  </si>
  <si>
    <t>EMP8679</t>
  </si>
  <si>
    <t>EMP1607</t>
  </si>
  <si>
    <t>EMP15464</t>
  </si>
  <si>
    <t>EMP22704</t>
  </si>
  <si>
    <t>EMP14720</t>
  </si>
  <si>
    <t>EMP26670</t>
  </si>
  <si>
    <t>EMP19944</t>
  </si>
  <si>
    <t>EMP25673</t>
  </si>
  <si>
    <t>EMP17444</t>
  </si>
  <si>
    <t>EMP15569</t>
  </si>
  <si>
    <t>EMP10501</t>
  </si>
  <si>
    <t>EMP21052</t>
  </si>
  <si>
    <t>EMP14449</t>
  </si>
  <si>
    <t>EMP15417</t>
  </si>
  <si>
    <t>EMP15930</t>
  </si>
  <si>
    <t>EMP18973</t>
  </si>
  <si>
    <t>EMP3182</t>
  </si>
  <si>
    <t>EMP23708</t>
  </si>
  <si>
    <t>EMP22330</t>
  </si>
  <si>
    <t>EMP21434</t>
  </si>
  <si>
    <t>EMP1012</t>
  </si>
  <si>
    <t>EMP23995</t>
  </si>
  <si>
    <t>EMP15658</t>
  </si>
  <si>
    <t>EMP26064</t>
  </si>
  <si>
    <t>EMP13198</t>
  </si>
  <si>
    <t>EMP19132</t>
  </si>
  <si>
    <t>EMP23980</t>
  </si>
  <si>
    <t>EMP14456</t>
  </si>
  <si>
    <t>EMP10283</t>
  </si>
  <si>
    <t>EMP23063</t>
  </si>
  <si>
    <t>EMP22480</t>
  </si>
  <si>
    <t>EMP19470</t>
  </si>
  <si>
    <t>EMP5400</t>
  </si>
  <si>
    <t>EMP13509</t>
  </si>
  <si>
    <t>EMP11736</t>
  </si>
  <si>
    <t>EMP20057</t>
  </si>
  <si>
    <t>EMP6978</t>
  </si>
  <si>
    <t>EMP15778</t>
  </si>
  <si>
    <t>EMP26828</t>
  </si>
  <si>
    <t>EMP26088</t>
  </si>
  <si>
    <t>EMP8420</t>
  </si>
  <si>
    <t>EMP25184</t>
  </si>
  <si>
    <t>EMP24253</t>
  </si>
  <si>
    <t>EMP20540</t>
  </si>
  <si>
    <t>EMP22347</t>
  </si>
  <si>
    <t>EMP21435</t>
  </si>
  <si>
    <t>EMP26192</t>
  </si>
  <si>
    <t>EMP22575</t>
  </si>
  <si>
    <t>EMP2519</t>
  </si>
  <si>
    <t>EMP10909</t>
  </si>
  <si>
    <t>EMP11338</t>
  </si>
  <si>
    <t>EMP2347</t>
  </si>
  <si>
    <t>EMP25930</t>
  </si>
  <si>
    <t>EMP20420</t>
  </si>
  <si>
    <t>EMP9103</t>
  </si>
  <si>
    <t>EMP13723</t>
  </si>
  <si>
    <t>EMP17021</t>
  </si>
  <si>
    <t>EMP24923</t>
  </si>
  <si>
    <t>EMP25506</t>
  </si>
  <si>
    <t>EMP11294</t>
  </si>
  <si>
    <t>EMP21571</t>
  </si>
  <si>
    <t>EMP19901</t>
  </si>
  <si>
    <t>EMP26269</t>
  </si>
  <si>
    <t>EMP4894</t>
  </si>
  <si>
    <t>EMP17539</t>
  </si>
  <si>
    <t>EMP21015</t>
  </si>
  <si>
    <t>EMP3359</t>
  </si>
  <si>
    <t>EMP5289</t>
  </si>
  <si>
    <t>EMP6427</t>
  </si>
  <si>
    <t>EMP11434</t>
  </si>
  <si>
    <t>EMP20213</t>
  </si>
  <si>
    <t>EMP12832</t>
  </si>
  <si>
    <t>EMP23565</t>
  </si>
  <si>
    <t>EMP23898</t>
  </si>
  <si>
    <t>EMP21427</t>
  </si>
  <si>
    <t>EMP13235</t>
  </si>
  <si>
    <t>EMP7712</t>
  </si>
  <si>
    <t>EMP23796</t>
  </si>
  <si>
    <t>EMP8207</t>
  </si>
  <si>
    <t>EMP13095</t>
  </si>
  <si>
    <t>EMP13318</t>
  </si>
  <si>
    <t>EMP24636</t>
  </si>
  <si>
    <t>EMP12781</t>
  </si>
  <si>
    <t>EMP5800</t>
  </si>
  <si>
    <t>EMP19326</t>
  </si>
  <si>
    <t>EMP6116</t>
  </si>
  <si>
    <t>EMP22387</t>
  </si>
  <si>
    <t>EMP24461</t>
  </si>
  <si>
    <t>EMP20923</t>
  </si>
  <si>
    <t>EMP2100</t>
  </si>
  <si>
    <t>EMP7198</t>
  </si>
  <si>
    <t>EMP13659</t>
  </si>
  <si>
    <t>EMP17156</t>
  </si>
  <si>
    <t>EMP13233</t>
  </si>
  <si>
    <t>EMP20373</t>
  </si>
  <si>
    <t>EMP4538</t>
  </si>
  <si>
    <t>EMP24892</t>
  </si>
  <si>
    <t>EMP9969</t>
  </si>
  <si>
    <t>EMP23025</t>
  </si>
  <si>
    <t>EMP9386</t>
  </si>
  <si>
    <t>EMP15315</t>
  </si>
  <si>
    <t>EMP2657</t>
  </si>
  <si>
    <t>EMP13993</t>
  </si>
  <si>
    <t>EMP5238</t>
  </si>
  <si>
    <t>EMP9812</t>
  </si>
  <si>
    <t>EMP22300</t>
  </si>
  <si>
    <t>EMP16916</t>
  </si>
  <si>
    <t>EMP13216</t>
  </si>
  <si>
    <t>EMP21201</t>
  </si>
  <si>
    <t>EMP12960</t>
  </si>
  <si>
    <t>EMP3037</t>
  </si>
  <si>
    <t>EMP3392</t>
  </si>
  <si>
    <t>EMP850</t>
  </si>
  <si>
    <t>EMP17910</t>
  </si>
  <si>
    <t>EMP13340</t>
  </si>
  <si>
    <t>EMP6826</t>
  </si>
  <si>
    <t>EMP13116</t>
  </si>
  <si>
    <t>EMP10646</t>
  </si>
  <si>
    <t>EMP9740</t>
  </si>
  <si>
    <t>EMP7936</t>
  </si>
  <si>
    <t>EMP3312</t>
  </si>
  <si>
    <t>EMP6182</t>
  </si>
  <si>
    <t>EMP17531</t>
  </si>
  <si>
    <t>EMP4405</t>
  </si>
  <si>
    <t>EMP20566</t>
  </si>
  <si>
    <t>EMP22027</t>
  </si>
  <si>
    <t>EMP21303</t>
  </si>
  <si>
    <t>EMP9765</t>
  </si>
  <si>
    <t>EMP4306</t>
  </si>
  <si>
    <t>EMP8712</t>
  </si>
  <si>
    <t>EMP1438</t>
  </si>
  <si>
    <t>EMP12359</t>
  </si>
  <si>
    <t>EMP23494</t>
  </si>
  <si>
    <t>EMP23395</t>
  </si>
  <si>
    <t>EMP4413</t>
  </si>
  <si>
    <t>EMP9770</t>
  </si>
  <si>
    <t>EMP11887</t>
  </si>
  <si>
    <t>EMP1277</t>
  </si>
  <si>
    <t>EMP26410</t>
  </si>
  <si>
    <t>EMP3916</t>
  </si>
  <si>
    <t>EMP23314</t>
  </si>
  <si>
    <t>EMP10345</t>
  </si>
  <si>
    <t>EMP7784</t>
  </si>
  <si>
    <t>EMP18365</t>
  </si>
  <si>
    <t>EMP941</t>
  </si>
  <si>
    <t>EMP21716</t>
  </si>
  <si>
    <t>EMP20326</t>
  </si>
  <si>
    <t>EMP14137</t>
  </si>
  <si>
    <t>EMP20239</t>
  </si>
  <si>
    <t>EMP23087</t>
  </si>
  <si>
    <t>EMP16249</t>
  </si>
  <si>
    <t>EMP2191</t>
  </si>
  <si>
    <t>EMP26397</t>
  </si>
  <si>
    <t>EMP20129</t>
  </si>
  <si>
    <t>EMP1684</t>
  </si>
  <si>
    <t>EMP12076</t>
  </si>
  <si>
    <t>EMP14331</t>
  </si>
  <si>
    <t>EMP23732</t>
  </si>
  <si>
    <t>EMP11909</t>
  </si>
  <si>
    <t>EMP25751</t>
  </si>
  <si>
    <t>EMP2446</t>
  </si>
  <si>
    <t>EMP10726</t>
  </si>
  <si>
    <t>EMP15512</t>
  </si>
  <si>
    <t>EMP22075</t>
  </si>
  <si>
    <t>EMP2026</t>
  </si>
  <si>
    <t>EMP9708</t>
  </si>
  <si>
    <t>EMP7395</t>
  </si>
  <si>
    <t>EMP7995</t>
  </si>
  <si>
    <t>EMP21444</t>
  </si>
  <si>
    <t>EMP9654</t>
  </si>
  <si>
    <t>EMP997</t>
  </si>
  <si>
    <t>EMP20558</t>
  </si>
  <si>
    <t>EMP696</t>
  </si>
  <si>
    <t>EMP87</t>
  </si>
  <si>
    <t>EMP23686</t>
  </si>
  <si>
    <t>EMP22610</t>
  </si>
  <si>
    <t>EMP11349</t>
  </si>
  <si>
    <t>EMP1663</t>
  </si>
  <si>
    <t>EMP12495</t>
  </si>
  <si>
    <t>EMP2250</t>
  </si>
  <si>
    <t>EMP7472</t>
  </si>
  <si>
    <t>EMP15384</t>
  </si>
  <si>
    <t>EMP209</t>
  </si>
  <si>
    <t>EMP9470</t>
  </si>
  <si>
    <t>EMP4184</t>
  </si>
  <si>
    <t>EMP8860</t>
  </si>
  <si>
    <t>EMP10745</t>
  </si>
  <si>
    <t>EMP21778</t>
  </si>
  <si>
    <t>EMP2047</t>
  </si>
  <si>
    <t>EMP4383</t>
  </si>
  <si>
    <t>EMP15690</t>
  </si>
  <si>
    <t>EMP25179</t>
  </si>
  <si>
    <t>EMP23835</t>
  </si>
  <si>
    <t>EMP67</t>
  </si>
  <si>
    <t>EMP22973</t>
  </si>
  <si>
    <t>EMP10658</t>
  </si>
  <si>
    <t>EMP25479</t>
  </si>
  <si>
    <t>EMP11635</t>
  </si>
  <si>
    <t>EMP6770</t>
  </si>
  <si>
    <t>EMP15552</t>
  </si>
  <si>
    <t>EMP10192</t>
  </si>
  <si>
    <t>EMP10546</t>
  </si>
  <si>
    <t>EMP21061</t>
  </si>
  <si>
    <t>EMP11242</t>
  </si>
  <si>
    <t>EMP20691</t>
  </si>
  <si>
    <t>EMP15632</t>
  </si>
  <si>
    <t>EMP22846</t>
  </si>
  <si>
    <t>EMP16633</t>
  </si>
  <si>
    <t>EMP18311</t>
  </si>
  <si>
    <t>EMP25158</t>
  </si>
  <si>
    <t>EMP2414</t>
  </si>
  <si>
    <t>EMP15412</t>
  </si>
  <si>
    <t>EMP19377</t>
  </si>
  <si>
    <t>EMP22490</t>
  </si>
  <si>
    <t>EMP11217</t>
  </si>
  <si>
    <t>EMP9490</t>
  </si>
  <si>
    <t>EMP17158</t>
  </si>
  <si>
    <t>EMP17857</t>
  </si>
  <si>
    <t>EMP19076</t>
  </si>
  <si>
    <t>EMP24116</t>
  </si>
  <si>
    <t>EMP5646</t>
  </si>
  <si>
    <t>EMP21219</t>
  </si>
  <si>
    <t>EMP20015</t>
  </si>
  <si>
    <t>EMP17072</t>
  </si>
  <si>
    <t>EMP16714</t>
  </si>
  <si>
    <t>EMP17219</t>
  </si>
  <si>
    <t>EMP26658</t>
  </si>
  <si>
    <t>EMP20046</t>
  </si>
  <si>
    <t>EMP16403</t>
  </si>
  <si>
    <t>EMP16381</t>
  </si>
  <si>
    <t>EMP19450</t>
  </si>
  <si>
    <t>EMP6823</t>
  </si>
  <si>
    <t>EMP12025</t>
  </si>
  <si>
    <t>EMP663</t>
  </si>
  <si>
    <t>EMP14954</t>
  </si>
  <si>
    <t>EMP25373</t>
  </si>
  <si>
    <t>EMP25326</t>
  </si>
  <si>
    <t>EMP24761</t>
  </si>
  <si>
    <t>EMP4389</t>
  </si>
  <si>
    <t>EMP13483</t>
  </si>
  <si>
    <t>EMP25173</t>
  </si>
  <si>
    <t>EMP9074</t>
  </si>
  <si>
    <t>EMP111</t>
  </si>
  <si>
    <t>EMP2647</t>
  </si>
  <si>
    <t>EMP2076</t>
  </si>
  <si>
    <t>EMP16545</t>
  </si>
  <si>
    <t>EMP16669</t>
  </si>
  <si>
    <t>EMP13434</t>
  </si>
  <si>
    <t>EMP14099</t>
  </si>
  <si>
    <t>EMP7603</t>
  </si>
  <si>
    <t>EMP13761</t>
  </si>
  <si>
    <t>EMP18266</t>
  </si>
  <si>
    <t>EMP12294</t>
  </si>
  <si>
    <t>EMP24496</t>
  </si>
  <si>
    <t>EMP15360</t>
  </si>
  <si>
    <t>EMP12816</t>
  </si>
  <si>
    <t>EMP5560</t>
  </si>
  <si>
    <t>EMP17033</t>
  </si>
  <si>
    <t>EMP4358</t>
  </si>
  <si>
    <t>EMP18053</t>
  </si>
  <si>
    <t>EMP7437</t>
  </si>
  <si>
    <t>EMP23191</t>
  </si>
  <si>
    <t>EMP11154</t>
  </si>
  <si>
    <t>EMP9286</t>
  </si>
  <si>
    <t>EMP11860</t>
  </si>
  <si>
    <t>EMP7027</t>
  </si>
  <si>
    <t>EMP23689</t>
  </si>
  <si>
    <t>EMP12229</t>
  </si>
  <si>
    <t>EMP6867</t>
  </si>
  <si>
    <t>EMP3911</t>
  </si>
  <si>
    <t>EMP2836</t>
  </si>
  <si>
    <t>EMP2980</t>
  </si>
  <si>
    <t>EMP13008</t>
  </si>
  <si>
    <t>EMP25222</t>
  </si>
  <si>
    <t>EMP16271</t>
  </si>
  <si>
    <t>EMP14382</t>
  </si>
  <si>
    <t>EMP5251</t>
  </si>
  <si>
    <t>EMP418</t>
  </si>
  <si>
    <t>EMP12767</t>
  </si>
  <si>
    <t>EMP962</t>
  </si>
  <si>
    <t>EMP9195</t>
  </si>
  <si>
    <t>EMP5799</t>
  </si>
  <si>
    <t>EMP21123</t>
  </si>
  <si>
    <t>EMP25898</t>
  </si>
  <si>
    <t>EMP22081</t>
  </si>
  <si>
    <t>EMP10733</t>
  </si>
  <si>
    <t>EMP12654</t>
  </si>
  <si>
    <t>EMP21074</t>
  </si>
  <si>
    <t>EMP19656</t>
  </si>
  <si>
    <t>EMP17592</t>
  </si>
  <si>
    <t>EMP6733</t>
  </si>
  <si>
    <t>EMP18178</t>
  </si>
  <si>
    <t>EMP26107</t>
  </si>
  <si>
    <t>EMP19643</t>
  </si>
  <si>
    <t>EMP13841</t>
  </si>
  <si>
    <t>EMP1623</t>
  </si>
  <si>
    <t>EMP15581</t>
  </si>
  <si>
    <t>EMP8418</t>
  </si>
  <si>
    <t>EMP12998</t>
  </si>
  <si>
    <t>EMP13251</t>
  </si>
  <si>
    <t>EMP6206</t>
  </si>
  <si>
    <t>EMP14442</t>
  </si>
  <si>
    <t>EMP23813</t>
  </si>
  <si>
    <t>EMP17223</t>
  </si>
  <si>
    <t>EMP2559</t>
  </si>
  <si>
    <t>EMP12969</t>
  </si>
  <si>
    <t>EMP14225</t>
  </si>
  <si>
    <t>EMP9502</t>
  </si>
  <si>
    <t>EMP17739</t>
  </si>
  <si>
    <t>EMP3953</t>
  </si>
  <si>
    <t>EMP4573</t>
  </si>
  <si>
    <t>EMP8190</t>
  </si>
  <si>
    <t>EMP10982</t>
  </si>
  <si>
    <t>EMP8371</t>
  </si>
  <si>
    <t>EMP7728</t>
  </si>
  <si>
    <t>EMP7227</t>
  </si>
  <si>
    <t>EMP24387</t>
  </si>
  <si>
    <t>EMP20631</t>
  </si>
  <si>
    <t>EMP3151</t>
  </si>
  <si>
    <t>EMP9643</t>
  </si>
  <si>
    <t>EMP23543</t>
  </si>
  <si>
    <t>Department Slicer</t>
  </si>
  <si>
    <t>Department Percentage</t>
  </si>
  <si>
    <t>- / &gt;25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</si>
</sst>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43" formatCode="_(* #,##0.00_);_(* \(#,##0.00\);_(* &quot;-&quot;??_);_(@_)"/>
    <numFmt numFmtId="164" formatCode="0.0"/>
    <numFmt numFmtId="165" formatCode="#,##0.0"/>
    <numFmt numFmtId="166" formatCode="_(&quot;$&quot;* #,##0.0_);_(&quot;$&quot;* \(#,##0.0\);_(&quot;$&quot;* &quot;-&quot;??_);_(@_)"/>
    <numFmt numFmtId="167" formatCode="0.0%;\-0.0%;0.0%"/>
    <numFmt numFmtId="168" formatCode="0.0%"/>
    <numFmt numFmtId="169" formatCode="_(* #,##0_);_(* \(#,##0\);_(* &quot;-&quot;??_);_(@_)"/>
  </numFmts>
  <fonts count="7" x14ac:knownFonts="1">
    <font>
      <sz val="11"/>
      <color theme="1"/>
      <name val="Segoe UI Light"/>
      <family val="2"/>
      <scheme val="minor"/>
    </font>
    <font>
      <sz val="28"/>
      <color theme="1"/>
      <name val="Segoe UI Light"/>
      <family val="2"/>
    </font>
    <font>
      <sz val="12"/>
      <color theme="1"/>
      <name val="Segoe UI Light"/>
      <family val="2"/>
      <scheme val="minor"/>
    </font>
    <font>
      <b/>
      <sz val="48"/>
      <color theme="1"/>
      <name val="Segoe UI Light"/>
      <family val="2"/>
      <scheme val="minor"/>
    </font>
    <font>
      <sz val="11"/>
      <color theme="1"/>
      <name val="Segoe UI Light"/>
      <family val="2"/>
      <scheme val="minor"/>
    </font>
    <font>
      <b/>
      <sz val="11"/>
      <color theme="1"/>
      <name val="Segoe UI Light"/>
      <family val="2"/>
      <scheme val="minor"/>
    </font>
    <font>
      <sz val="36"/>
      <color theme="0" tint="-0.249977111117893"/>
      <name val="Segoe UI Light"/>
      <family val="2"/>
      <scheme val="minor"/>
    </font>
  </fonts>
  <fills count="8">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1" tint="0.14999847407452621"/>
        <bgColor indexed="64"/>
      </patternFill>
    </fill>
    <fill>
      <patternFill patternType="solid">
        <fgColor rgb="FFFFFFCC"/>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35">
    <xf numFmtId="0" fontId="0" fillId="0" borderId="0" xfId="0"/>
    <xf numFmtId="0" fontId="0" fillId="2" borderId="0" xfId="0" applyFill="1"/>
    <xf numFmtId="0" fontId="1" fillId="2" borderId="0" xfId="0" applyFont="1" applyFill="1" applyAlignment="1">
      <alignment vertical="center"/>
    </xf>
    <xf numFmtId="15" fontId="0" fillId="0" borderId="0" xfId="0" applyNumberFormat="1"/>
    <xf numFmtId="6" fontId="0" fillId="0" borderId="0" xfId="0" applyNumberFormat="1"/>
    <xf numFmtId="2" fontId="0" fillId="0" borderId="0" xfId="0" applyNumberFormat="1"/>
    <xf numFmtId="0" fontId="0" fillId="3" borderId="0" xfId="0" applyFill="1"/>
    <xf numFmtId="164" fontId="0" fillId="0" borderId="0" xfId="0" applyNumberFormat="1"/>
    <xf numFmtId="3"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1" applyNumberFormat="1" applyFont="1"/>
    <xf numFmtId="168" fontId="0" fillId="0" borderId="0" xfId="0" applyNumberFormat="1"/>
    <xf numFmtId="0" fontId="0" fillId="5" borderId="0" xfId="0" applyFill="1" applyAlignment="1">
      <alignment horizontal="left"/>
    </xf>
    <xf numFmtId="0" fontId="5" fillId="0" borderId="0" xfId="0" applyFont="1"/>
    <xf numFmtId="0" fontId="5" fillId="0" borderId="0" xfId="0" applyFont="1" applyAlignment="1">
      <alignment horizontal="center"/>
    </xf>
    <xf numFmtId="169" fontId="0" fillId="0" borderId="0" xfId="2" applyNumberFormat="1" applyFont="1"/>
    <xf numFmtId="0" fontId="3" fillId="4" borderId="0" xfId="0" applyFont="1" applyFill="1"/>
    <xf numFmtId="0" fontId="3" fillId="4" borderId="0" xfId="0" applyFont="1" applyFill="1" applyAlignment="1">
      <alignment horizontal="center"/>
    </xf>
    <xf numFmtId="0" fontId="0" fillId="0" borderId="0" xfId="0" applyAlignment="1">
      <alignment horizontal="center"/>
    </xf>
    <xf numFmtId="0" fontId="0" fillId="6" borderId="0" xfId="0" applyFill="1"/>
    <xf numFmtId="0" fontId="2" fillId="6" borderId="0" xfId="0" applyFont="1" applyFill="1"/>
    <xf numFmtId="0" fontId="6" fillId="6" borderId="0" xfId="0" applyFont="1" applyFill="1"/>
    <xf numFmtId="0" fontId="5" fillId="0" borderId="0" xfId="0" applyFont="1" applyAlignment="1">
      <alignment horizontal="right"/>
    </xf>
    <xf numFmtId="0" fontId="5" fillId="0" borderId="0" xfId="0" applyFont="1" applyAlignment="1">
      <alignment horizontal="center" vertical="center"/>
    </xf>
    <xf numFmtId="0" fontId="0" fillId="7" borderId="0" xfId="0" applyFill="1"/>
    <xf numFmtId="49" fontId="0" fillId="0" borderId="0" xfId="0" applyNumberFormat="1" applyFill="1"/>
    <xf numFmtId="0" fontId="0" fillId="0" borderId="0" xfId="0" applyFill="1"/>
    <xf numFmtId="0" fontId="0" fillId="0" borderId="0" xfId="0" applyFill="1" applyAlignment="1">
      <alignment vertical="center"/>
    </xf>
    <xf numFmtId="0" fontId="5" fillId="0" borderId="0" xfId="0" applyFont="1" applyFill="1" applyAlignment="1"/>
    <xf numFmtId="49" fontId="5" fillId="0" borderId="0" xfId="0" applyNumberFormat="1" applyFont="1" applyAlignment="1">
      <alignment horizontal="center" vertical="center"/>
    </xf>
    <xf numFmtId="49" fontId="5" fillId="0" borderId="0" xfId="0" applyNumberFormat="1" applyFont="1" applyAlignment="1">
      <alignment vertical="center"/>
    </xf>
  </cellXfs>
  <cellStyles count="3">
    <cellStyle name="Comma" xfId="2" builtinId="3"/>
    <cellStyle name="Normal" xfId="0" builtinId="0"/>
    <cellStyle name="Percent" xfId="1" builtinId="5"/>
  </cellStyles>
  <dxfs count="2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2" formatCode="0.00"/>
    </dxf>
    <dxf>
      <numFmt numFmtId="0" formatCode="General"/>
    </dxf>
    <dxf>
      <numFmt numFmtId="2" formatCode="0.00"/>
    </dxf>
    <dxf>
      <numFmt numFmtId="20" formatCode="d\-mmm\-yy"/>
    </dxf>
    <dxf>
      <numFmt numFmtId="20" formatCode="d\-mmm\-yy"/>
    </dxf>
    <dxf>
      <numFmt numFmtId="10" formatCode="&quot;$&quot;#,##0_);[Red]\(&quot;$&quot;#,##0\)"/>
    </dxf>
    <dxf>
      <numFmt numFmtId="168" formatCode="0.0%"/>
    </dxf>
    <dxf>
      <numFmt numFmtId="13" formatCode="0%"/>
    </dxf>
    <dxf>
      <numFmt numFmtId="166" formatCode="_(&quot;$&quot;* #,##0.0_);_(&quot;$&quot;* \(#,##0.0\);_(&quot;$&quot;* &quot;-&quot;??_);_(@_)"/>
    </dxf>
    <dxf>
      <numFmt numFmtId="34" formatCode="_(&quot;$&quot;* #,##0.00_);_(&quot;$&quot;* \(#,##0.00\);_(&quot;$&quot;* &quot;-&quot;??_);_(@_)"/>
    </dxf>
    <dxf>
      <numFmt numFmtId="170" formatCode="_(&quot;$&quot;* #,##0.000_);_(&quot;$&quot;* \(#,##0.000\);_(&quot;$&quot;* &quot;-&quot;??_);_(@_)"/>
    </dxf>
    <dxf>
      <numFmt numFmtId="34" formatCode="_(&quot;$&quot;* #,##0.00_);_(&quot;$&quot;* \(#,##0.00\);_(&quot;$&quot;* &quot;-&quot;??_);_(@_)"/>
    </dxf>
    <dxf>
      <fill>
        <patternFill patternType="solid">
          <bgColor rgb="FFFFFF00"/>
        </patternFill>
      </fill>
    </dxf>
    <dxf>
      <font>
        <b/>
        <color theme="1"/>
      </font>
      <border>
        <bottom style="thin">
          <color theme="5"/>
        </bottom>
        <vertical/>
        <horizontal/>
      </border>
    </dxf>
    <dxf>
      <font>
        <color theme="1"/>
        <name val="Segoe UI Light"/>
        <scheme val="minor"/>
      </font>
      <fill>
        <patternFill>
          <bgColor theme="1" tint="0.14996795556505021"/>
        </patternFill>
      </fill>
      <border diagonalUp="0" diagonalDown="0">
        <left/>
        <right/>
        <top/>
        <bottom/>
        <vertical/>
        <horizontal/>
      </border>
    </dxf>
    <dxf>
      <font>
        <b/>
        <color theme="1"/>
      </font>
      <border>
        <bottom style="thin">
          <color theme="5"/>
        </bottom>
        <vertical/>
        <horizontal/>
      </border>
    </dxf>
    <dxf>
      <font>
        <color rgb="FFFCAF58"/>
      </font>
      <fill>
        <patternFill patternType="solid">
          <fgColor auto="1"/>
          <bgColor theme="1" tint="0.14996795556505021"/>
        </patternFill>
      </fill>
      <border diagonalUp="0" diagonalDown="0">
        <left/>
        <right/>
        <top/>
        <bottom/>
        <vertical/>
        <horizontal/>
      </border>
    </dxf>
  </dxfs>
  <tableStyles count="2" defaultTableStyle="TableStyleMedium2" defaultPivotStyle="PivotStyleLight16">
    <tableStyle name="HR DB" pivot="0" table="0" count="10">
      <tableStyleElement type="wholeTable" dxfId="26"/>
      <tableStyleElement type="headerRow" dxfId="25"/>
    </tableStyle>
    <tableStyle name="SlicerStyleDark2 2" pivot="0" table="0" count="10">
      <tableStyleElement type="wholeTable" dxfId="24"/>
      <tableStyleElement type="headerRow" dxfId="23"/>
    </tableStyle>
  </tableStyles>
  <colors>
    <mruColors>
      <color rgb="FFFF8C42"/>
      <color rgb="FFFFFFCC"/>
      <color rgb="FFFF99FF"/>
      <color rgb="FFFCAF58"/>
      <color rgb="FFBB3F3F"/>
      <color rgb="FF6F9576"/>
      <color rgb="FF4E598C"/>
      <color rgb="FFF9C784"/>
      <color rgb="FFFCDEA2"/>
      <color rgb="FF672D0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4"/>
            <color rgb="FF000000"/>
          </font>
          <fill>
            <patternFill patternType="darkGray">
              <fgColor rgb="FFFF8C42"/>
              <bgColor auto="1"/>
            </patternFill>
          </fill>
          <border>
            <left style="thin">
              <color rgb="FF999999"/>
            </left>
            <right style="thin">
              <color rgb="FF999999"/>
            </right>
            <top style="thin">
              <color rgb="FF999999"/>
            </top>
            <bottom style="thin">
              <color rgb="FF999999"/>
            </bottom>
            <vertical/>
            <horizontal/>
          </border>
        </dxf>
        <dxf>
          <font>
            <b val="0"/>
            <i val="0"/>
            <sz val="14"/>
            <color theme="0"/>
          </font>
          <fill>
            <patternFill patternType="solid">
              <fgColor auto="1"/>
              <bgColor theme="1"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sz val="14"/>
            <color theme="1"/>
            <name val="Segoe UI Semilight"/>
            <scheme val="none"/>
          </font>
          <fill>
            <patternFill patternType="solid">
              <fgColor rgb="FFFCAF58"/>
              <bgColor theme="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4"/>
            <color theme="0" tint="-0.24994659260841701"/>
            <name val="Segoe UI Semilight"/>
            <scheme val="none"/>
          </font>
          <fill>
            <patternFill patternType="solid">
              <fgColor indexed="64"/>
              <bgColor theme="1"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HR DB">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63" Type="http://schemas.openxmlformats.org/officeDocument/2006/relationships/customXml" Target="../customXml/item4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Table" Target="pivotTables/pivotTable3.xml"/><Relationship Id="rId29" Type="http://schemas.openxmlformats.org/officeDocument/2006/relationships/customXml" Target="../customXml/item6.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2.xml"/><Relationship Id="rId61" Type="http://schemas.openxmlformats.org/officeDocument/2006/relationships/customXml" Target="../customXml/item38.xml"/><Relationship Id="rId19" Type="http://schemas.openxmlformats.org/officeDocument/2006/relationships/connections" Target="connections.xml"/><Relationship Id="rId14" Type="http://schemas.openxmlformats.org/officeDocument/2006/relationships/pivotTable" Target="pivotTables/pivotTabl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Table" Target="pivotTables/pivotTabl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Table" Target="pivotTables/pivotTabl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6.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openxmlformats.org/officeDocument/2006/relationships/pivotCacheDefinition" Target="pivotCache/pivotCacheDefinition1.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rgbClr val="7030A0"/>
            </a:solidFill>
            <a:round/>
          </a:ln>
          <a:effectLst/>
        </c:spPr>
        <c:marker>
          <c:symbol val="circle"/>
          <c:size val="4"/>
          <c:spPr>
            <a:solidFill>
              <a:srgbClr val="7030A0"/>
            </a:solidFill>
            <a:ln w="9525" cap="flat" cmpd="sng" algn="ctr">
              <a:solidFill>
                <a:srgbClr val="7030A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rgbClr val="7030A0"/>
            </a:solidFill>
            <a:round/>
          </a:ln>
          <a:effectLst/>
        </c:spPr>
        <c:marker>
          <c:symbol val="circle"/>
          <c:size val="4"/>
          <c:spPr>
            <a:solidFill>
              <a:srgbClr val="7030A0"/>
            </a:solidFill>
            <a:ln w="9525" cap="flat" cmpd="sng" algn="ctr">
              <a:solidFill>
                <a:srgbClr val="7030A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rgbClr val="7030A0"/>
            </a:solidFill>
            <a:round/>
          </a:ln>
          <a:effectLst/>
        </c:spPr>
        <c:marker>
          <c:symbol val="circle"/>
          <c:size val="4"/>
          <c:spPr>
            <a:solidFill>
              <a:srgbClr val="7030A0"/>
            </a:solidFill>
            <a:ln w="9525" cap="flat" cmpd="sng" algn="ctr">
              <a:solidFill>
                <a:srgbClr val="7030A0"/>
              </a:solidFill>
              <a:round/>
            </a:ln>
            <a:effectLst/>
          </c:spPr>
        </c:marker>
      </c:pivotFmt>
      <c:pivotFmt>
        <c:idx val="23"/>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4"/>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5"/>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6"/>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7"/>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8"/>
        <c:spPr>
          <a:gradFill rotWithShape="1">
            <a:gsLst>
              <a:gs pos="0">
                <a:schemeClr val="accent1">
                  <a:tint val="62000"/>
                  <a:alpha val="60000"/>
                  <a:satMod val="109000"/>
                  <a:lumMod val="110000"/>
                </a:schemeClr>
              </a:gs>
              <a:gs pos="100000">
                <a:schemeClr val="accent1">
                  <a:tint val="78000"/>
                  <a:alpha val="92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9"/>
        <c:spPr>
          <a:ln w="22225" cap="rnd" cmpd="sng" algn="ctr">
            <a:solidFill>
              <a:srgbClr val="FF99FF"/>
            </a:solidFill>
            <a:round/>
          </a:ln>
          <a:effectLst/>
        </c:spPr>
        <c:marker>
          <c:symbol val="circle"/>
          <c:size val="4"/>
          <c:spPr>
            <a:solidFill>
              <a:srgbClr val="FF99FF"/>
            </a:solidFill>
            <a:ln w="9525" cap="flat" cmpd="sng" algn="ctr">
              <a:solidFill>
                <a:srgbClr val="FF99FF"/>
              </a:solidFill>
              <a:round/>
            </a:ln>
            <a:effectLst/>
          </c:spPr>
        </c:marker>
      </c:pivotFmt>
      <c:pivotFmt>
        <c:idx val="30"/>
        <c:spPr>
          <a:ln w="22225" cap="rnd" cmpd="sng" algn="ctr">
            <a:solidFill>
              <a:schemeClr val="bg1"/>
            </a:solidFill>
            <a:round/>
          </a:ln>
          <a:effectLst/>
        </c:spPr>
        <c:marker>
          <c:symbol val="circle"/>
          <c:size val="4"/>
          <c:spPr>
            <a:solidFill>
              <a:schemeClr val="bg1"/>
            </a:solidFill>
            <a:ln w="9525" cap="flat" cmpd="sng" algn="ctr">
              <a:solidFill>
                <a:schemeClr val="bg1"/>
              </a:solidFill>
              <a:round/>
            </a:ln>
            <a:effectLst/>
          </c:spPr>
        </c:marker>
      </c:pivotFmt>
      <c:pivotFmt>
        <c:idx val="31"/>
        <c:spPr>
          <a:ln w="22225" cap="rnd" cmpd="sng" algn="ctr">
            <a:solidFill>
              <a:srgbClr val="FFFF00"/>
            </a:solidFill>
            <a:round/>
          </a:ln>
          <a:effectLst/>
        </c:spPr>
        <c:marker>
          <c:symbol val="circle"/>
          <c:size val="4"/>
          <c:spPr>
            <a:solidFill>
              <a:srgbClr val="FFFF00"/>
            </a:solidFill>
            <a:ln w="9525" cap="flat" cmpd="sng" algn="ctr">
              <a:solidFill>
                <a:srgbClr val="FFFF00"/>
              </a:solidFill>
              <a:round/>
            </a:ln>
            <a:effectLst/>
          </c:spPr>
        </c:marker>
      </c:pivotFmt>
      <c:pivotFmt>
        <c:idx val="32"/>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33"/>
        <c:spPr>
          <a:ln w="22225" cap="rnd" cmpd="sng" algn="ctr">
            <a:solidFill>
              <a:schemeClr val="accent4">
                <a:lumMod val="50000"/>
              </a:schemeClr>
            </a:solidFill>
            <a:round/>
          </a:ln>
          <a:effectLst/>
        </c:spPr>
        <c:marker>
          <c:symbol val="circle"/>
          <c:size val="4"/>
          <c:spPr>
            <a:solidFill>
              <a:schemeClr val="accent4">
                <a:lumMod val="50000"/>
              </a:schemeClr>
            </a:solidFill>
            <a:ln w="9525" cap="flat" cmpd="sng" algn="ctr">
              <a:solidFill>
                <a:schemeClr val="accent4">
                  <a:lumMod val="50000"/>
                </a:schemeClr>
              </a:solidFill>
              <a:round/>
            </a:ln>
            <a:effectLst/>
          </c:spPr>
        </c:marker>
      </c:pivotFmt>
      <c:pivotFmt>
        <c:idx val="34"/>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35"/>
        <c:spPr>
          <a:ln w="22225" cap="rnd" cmpd="sng" algn="ctr">
            <a:solidFill>
              <a:schemeClr val="accent1">
                <a:lumMod val="60000"/>
                <a:lumOff val="40000"/>
              </a:schemeClr>
            </a:solidFill>
            <a:round/>
          </a:ln>
          <a:effectLst/>
        </c:spPr>
        <c:marker>
          <c:symbol val="circle"/>
          <c:size val="4"/>
          <c:spPr>
            <a:solidFill>
              <a:schemeClr val="accent1">
                <a:lumMod val="60000"/>
                <a:lumOff val="40000"/>
              </a:schemeClr>
            </a:solidFill>
            <a:ln w="9525" cap="flat" cmpd="sng" algn="ctr">
              <a:solidFill>
                <a:schemeClr val="accent1">
                  <a:lumMod val="60000"/>
                  <a:lumOff val="40000"/>
                </a:schemeClr>
              </a:solidFill>
              <a:round/>
            </a:ln>
            <a:effectLst/>
          </c:spPr>
        </c:marker>
      </c:pivotFmt>
    </c:pivotFmts>
    <c:plotArea>
      <c:layout/>
      <c:lineChart>
        <c:grouping val="standard"/>
        <c:varyColors val="0"/>
        <c:ser>
          <c:idx val="0"/>
          <c:order val="0"/>
          <c:tx>
            <c:v>&lt;50K</c:v>
          </c:tx>
          <c:spPr>
            <a:ln w="22225" cap="rnd" cmpd="sng" algn="ctr">
              <a:solidFill>
                <a:srgbClr val="FF99FF"/>
              </a:solidFill>
              <a:round/>
            </a:ln>
            <a:effectLst/>
          </c:spPr>
          <c:marker>
            <c:symbol val="circle"/>
            <c:size val="4"/>
            <c:spPr>
              <a:solidFill>
                <a:srgbClr val="FF99FF"/>
              </a:solidFill>
              <a:ln w="9525" cap="flat" cmpd="sng" algn="ctr">
                <a:solidFill>
                  <a:srgbClr val="FF99FF"/>
                </a:solidFill>
                <a:round/>
              </a:ln>
              <a:effectLst/>
            </c:spPr>
          </c:marker>
          <c:cat>
            <c:strLit>
              <c:ptCount val="4"/>
              <c:pt idx="0">
                <c:v>1. New</c:v>
              </c:pt>
              <c:pt idx="1">
                <c:v>2. Under 1 yr</c:v>
              </c:pt>
              <c:pt idx="2">
                <c:v>3. Under 2 yrs</c:v>
              </c:pt>
              <c:pt idx="3">
                <c:v>4. Over 2 yrs</c:v>
              </c:pt>
            </c:strLit>
          </c:cat>
          <c:val>
            <c:numLit>
              <c:formatCode>General</c:formatCode>
              <c:ptCount val="4"/>
              <c:pt idx="0">
                <c:v>6</c:v>
              </c:pt>
              <c:pt idx="1">
                <c:v>6</c:v>
              </c:pt>
              <c:pt idx="2">
                <c:v>1</c:v>
              </c:pt>
            </c:numLit>
          </c:val>
          <c:smooth val="0"/>
          <c:extLst>
            <c:ext xmlns:c16="http://schemas.microsoft.com/office/drawing/2014/chart" uri="{C3380CC4-5D6E-409C-BE32-E72D297353CC}">
              <c16:uniqueId val="{00000000-4340-437B-A09A-BF3ACDC33B3E}"/>
            </c:ext>
          </c:extLst>
        </c:ser>
        <c:ser>
          <c:idx val="1"/>
          <c:order val="1"/>
          <c:tx>
            <c:v>&gt;50K &amp; &lt;60K</c:v>
          </c:tx>
          <c:spPr>
            <a:ln w="22225" cap="rnd" cmpd="sng" algn="ctr">
              <a:solidFill>
                <a:schemeClr val="bg1"/>
              </a:solidFill>
              <a:round/>
            </a:ln>
            <a:effectLst/>
          </c:spPr>
          <c:marker>
            <c:symbol val="circle"/>
            <c:size val="4"/>
            <c:spPr>
              <a:solidFill>
                <a:schemeClr val="bg1"/>
              </a:solidFill>
              <a:ln w="9525" cap="flat" cmpd="sng" algn="ctr">
                <a:solidFill>
                  <a:schemeClr val="bg1"/>
                </a:solidFill>
                <a:round/>
              </a:ln>
              <a:effectLst/>
            </c:spPr>
          </c:marker>
          <c:cat>
            <c:strLit>
              <c:ptCount val="4"/>
              <c:pt idx="0">
                <c:v>1. New</c:v>
              </c:pt>
              <c:pt idx="1">
                <c:v>2. Under 1 yr</c:v>
              </c:pt>
              <c:pt idx="2">
                <c:v>3. Under 2 yrs</c:v>
              </c:pt>
              <c:pt idx="3">
                <c:v>4. Over 2 yrs</c:v>
              </c:pt>
            </c:strLit>
          </c:cat>
          <c:val>
            <c:numLit>
              <c:formatCode>General</c:formatCode>
              <c:ptCount val="4"/>
              <c:pt idx="0">
                <c:v>14</c:v>
              </c:pt>
              <c:pt idx="1">
                <c:v>16</c:v>
              </c:pt>
              <c:pt idx="2">
                <c:v>4</c:v>
              </c:pt>
              <c:pt idx="3">
                <c:v>1</c:v>
              </c:pt>
            </c:numLit>
          </c:val>
          <c:smooth val="0"/>
          <c:extLst>
            <c:ext xmlns:c16="http://schemas.microsoft.com/office/drawing/2014/chart" uri="{C3380CC4-5D6E-409C-BE32-E72D297353CC}">
              <c16:uniqueId val="{00000001-4340-437B-A09A-BF3ACDC33B3E}"/>
            </c:ext>
          </c:extLst>
        </c:ser>
        <c:ser>
          <c:idx val="2"/>
          <c:order val="2"/>
          <c:tx>
            <c:v>&gt;60K &amp; &lt;70K</c:v>
          </c:tx>
          <c:spPr>
            <a:ln w="22225" cap="rnd" cmpd="sng" algn="ctr">
              <a:solidFill>
                <a:srgbClr val="FFFF00"/>
              </a:solidFill>
              <a:round/>
            </a:ln>
            <a:effectLst/>
          </c:spPr>
          <c:marker>
            <c:symbol val="circle"/>
            <c:size val="4"/>
            <c:spPr>
              <a:solidFill>
                <a:srgbClr val="FFFF00"/>
              </a:solidFill>
              <a:ln w="9525" cap="flat" cmpd="sng" algn="ctr">
                <a:solidFill>
                  <a:srgbClr val="FFFF00"/>
                </a:solidFill>
                <a:round/>
              </a:ln>
              <a:effectLst/>
            </c:spPr>
          </c:marker>
          <c:cat>
            <c:strLit>
              <c:ptCount val="4"/>
              <c:pt idx="0">
                <c:v>1. New</c:v>
              </c:pt>
              <c:pt idx="1">
                <c:v>2. Under 1 yr</c:v>
              </c:pt>
              <c:pt idx="2">
                <c:v>3. Under 2 yrs</c:v>
              </c:pt>
              <c:pt idx="3">
                <c:v>4. Over 2 yrs</c:v>
              </c:pt>
            </c:strLit>
          </c:cat>
          <c:val>
            <c:numLit>
              <c:formatCode>General</c:formatCode>
              <c:ptCount val="4"/>
              <c:pt idx="0">
                <c:v>15</c:v>
              </c:pt>
              <c:pt idx="1">
                <c:v>22</c:v>
              </c:pt>
              <c:pt idx="2">
                <c:v>4</c:v>
              </c:pt>
            </c:numLit>
          </c:val>
          <c:smooth val="0"/>
          <c:extLst>
            <c:ext xmlns:c16="http://schemas.microsoft.com/office/drawing/2014/chart" uri="{C3380CC4-5D6E-409C-BE32-E72D297353CC}">
              <c16:uniqueId val="{00000002-4340-437B-A09A-BF3ACDC33B3E}"/>
            </c:ext>
          </c:extLst>
        </c:ser>
        <c:ser>
          <c:idx val="3"/>
          <c:order val="3"/>
          <c:tx>
            <c:v>&gt;70K &amp; &lt;80K</c:v>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Lit>
              <c:ptCount val="4"/>
              <c:pt idx="0">
                <c:v>1. New</c:v>
              </c:pt>
              <c:pt idx="1">
                <c:v>2. Under 1 yr</c:v>
              </c:pt>
              <c:pt idx="2">
                <c:v>3. Under 2 yrs</c:v>
              </c:pt>
              <c:pt idx="3">
                <c:v>4. Over 2 yrs</c:v>
              </c:pt>
            </c:strLit>
          </c:cat>
          <c:val>
            <c:numLit>
              <c:formatCode>General</c:formatCode>
              <c:ptCount val="4"/>
              <c:pt idx="0">
                <c:v>29</c:v>
              </c:pt>
              <c:pt idx="1">
                <c:v>19</c:v>
              </c:pt>
              <c:pt idx="2">
                <c:v>11</c:v>
              </c:pt>
            </c:numLit>
          </c:val>
          <c:smooth val="0"/>
          <c:extLst>
            <c:ext xmlns:c16="http://schemas.microsoft.com/office/drawing/2014/chart" uri="{C3380CC4-5D6E-409C-BE32-E72D297353CC}">
              <c16:uniqueId val="{00000003-4340-437B-A09A-BF3ACDC33B3E}"/>
            </c:ext>
          </c:extLst>
        </c:ser>
        <c:ser>
          <c:idx val="4"/>
          <c:order val="4"/>
          <c:tx>
            <c:v>&gt;80K &amp; &lt;90K</c:v>
          </c:tx>
          <c:spPr>
            <a:ln w="22225" cap="rnd" cmpd="sng" algn="ctr">
              <a:solidFill>
                <a:schemeClr val="accent4">
                  <a:lumMod val="50000"/>
                </a:schemeClr>
              </a:solidFill>
              <a:round/>
            </a:ln>
            <a:effectLst/>
          </c:spPr>
          <c:marker>
            <c:symbol val="circle"/>
            <c:size val="4"/>
            <c:spPr>
              <a:solidFill>
                <a:schemeClr val="accent4">
                  <a:lumMod val="50000"/>
                </a:schemeClr>
              </a:solidFill>
              <a:ln w="9525" cap="flat" cmpd="sng" algn="ctr">
                <a:solidFill>
                  <a:schemeClr val="accent4">
                    <a:lumMod val="50000"/>
                  </a:schemeClr>
                </a:solidFill>
                <a:round/>
              </a:ln>
              <a:effectLst/>
            </c:spPr>
          </c:marker>
          <c:cat>
            <c:strLit>
              <c:ptCount val="4"/>
              <c:pt idx="0">
                <c:v>1. New</c:v>
              </c:pt>
              <c:pt idx="1">
                <c:v>2. Under 1 yr</c:v>
              </c:pt>
              <c:pt idx="2">
                <c:v>3. Under 2 yrs</c:v>
              </c:pt>
              <c:pt idx="3">
                <c:v>4. Over 2 yrs</c:v>
              </c:pt>
            </c:strLit>
          </c:cat>
          <c:val>
            <c:numLit>
              <c:formatCode>General</c:formatCode>
              <c:ptCount val="4"/>
              <c:pt idx="0">
                <c:v>26</c:v>
              </c:pt>
              <c:pt idx="1">
                <c:v>19</c:v>
              </c:pt>
              <c:pt idx="2">
                <c:v>3</c:v>
              </c:pt>
              <c:pt idx="3">
                <c:v>3</c:v>
              </c:pt>
            </c:numLit>
          </c:val>
          <c:smooth val="0"/>
          <c:extLst>
            <c:ext xmlns:c16="http://schemas.microsoft.com/office/drawing/2014/chart" uri="{C3380CC4-5D6E-409C-BE32-E72D297353CC}">
              <c16:uniqueId val="{00000004-4340-437B-A09A-BF3ACDC33B3E}"/>
            </c:ext>
          </c:extLst>
        </c:ser>
        <c:ser>
          <c:idx val="5"/>
          <c:order val="5"/>
          <c:tx>
            <c:v>&gt;90K &amp; &lt;100K</c:v>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Lit>
              <c:ptCount val="4"/>
              <c:pt idx="0">
                <c:v>1. New</c:v>
              </c:pt>
              <c:pt idx="1">
                <c:v>2. Under 1 yr</c:v>
              </c:pt>
              <c:pt idx="2">
                <c:v>3. Under 2 yrs</c:v>
              </c:pt>
              <c:pt idx="3">
                <c:v>4. Over 2 yrs</c:v>
              </c:pt>
            </c:strLit>
          </c:cat>
          <c:val>
            <c:numLit>
              <c:formatCode>General</c:formatCode>
              <c:ptCount val="4"/>
              <c:pt idx="0">
                <c:v>13</c:v>
              </c:pt>
              <c:pt idx="1">
                <c:v>11</c:v>
              </c:pt>
              <c:pt idx="2">
                <c:v>3</c:v>
              </c:pt>
            </c:numLit>
          </c:val>
          <c:smooth val="0"/>
          <c:extLst>
            <c:ext xmlns:c16="http://schemas.microsoft.com/office/drawing/2014/chart" uri="{C3380CC4-5D6E-409C-BE32-E72D297353CC}">
              <c16:uniqueId val="{00000005-4340-437B-A09A-BF3ACDC33B3E}"/>
            </c:ext>
          </c:extLst>
        </c:ser>
        <c:ser>
          <c:idx val="6"/>
          <c:order val="6"/>
          <c:tx>
            <c:v>&gt;100K</c:v>
          </c:tx>
          <c:spPr>
            <a:ln w="22225" cap="rnd" cmpd="sng" algn="ctr">
              <a:solidFill>
                <a:schemeClr val="accent1">
                  <a:lumMod val="60000"/>
                  <a:lumOff val="40000"/>
                </a:schemeClr>
              </a:solidFill>
              <a:round/>
            </a:ln>
            <a:effectLst/>
          </c:spPr>
          <c:marker>
            <c:symbol val="circle"/>
            <c:size val="4"/>
            <c:spPr>
              <a:solidFill>
                <a:schemeClr val="accent1">
                  <a:lumMod val="60000"/>
                  <a:lumOff val="40000"/>
                </a:schemeClr>
              </a:solidFill>
              <a:ln w="9525" cap="flat" cmpd="sng" algn="ctr">
                <a:solidFill>
                  <a:schemeClr val="accent1">
                    <a:lumMod val="60000"/>
                    <a:lumOff val="40000"/>
                  </a:schemeClr>
                </a:solidFill>
                <a:round/>
              </a:ln>
              <a:effectLst/>
            </c:spPr>
          </c:marker>
          <c:cat>
            <c:strLit>
              <c:ptCount val="4"/>
              <c:pt idx="0">
                <c:v>1. New</c:v>
              </c:pt>
              <c:pt idx="1">
                <c:v>2. Under 1 yr</c:v>
              </c:pt>
              <c:pt idx="2">
                <c:v>3. Under 2 yrs</c:v>
              </c:pt>
              <c:pt idx="3">
                <c:v>4. Over 2 yrs</c:v>
              </c:pt>
            </c:strLit>
          </c:cat>
          <c:val>
            <c:numLit>
              <c:formatCode>General</c:formatCode>
              <c:ptCount val="4"/>
              <c:pt idx="0">
                <c:v>10</c:v>
              </c:pt>
              <c:pt idx="1">
                <c:v>8</c:v>
              </c:pt>
            </c:numLit>
          </c:val>
          <c:smooth val="0"/>
          <c:extLst>
            <c:ext xmlns:c16="http://schemas.microsoft.com/office/drawing/2014/chart" uri="{C3380CC4-5D6E-409C-BE32-E72D297353CC}">
              <c16:uniqueId val="{00000006-4340-437B-A09A-BF3ACDC33B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97561536"/>
        <c:axId val="635548320"/>
      </c:lineChart>
      <c:catAx>
        <c:axId val="1597561536"/>
        <c:scaling>
          <c:orientation val="minMax"/>
        </c:scaling>
        <c:delete val="0"/>
        <c:axPos val="b"/>
        <c:numFmt formatCode="General"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bg1">
                    <a:lumMod val="95000"/>
                  </a:schemeClr>
                </a:solidFill>
                <a:latin typeface="+mn-lt"/>
                <a:ea typeface="+mn-ea"/>
                <a:cs typeface="+mn-cs"/>
              </a:defRPr>
            </a:pPr>
            <a:endParaRPr lang="en-US"/>
          </a:p>
        </c:txPr>
        <c:crossAx val="635548320"/>
        <c:crosses val="autoZero"/>
        <c:auto val="1"/>
        <c:lblAlgn val="ctr"/>
        <c:lblOffset val="100"/>
        <c:noMultiLvlLbl val="0"/>
        <c:extLst>
          <c:ext xmlns:c15="http://schemas.microsoft.com/office/drawing/2012/chart" uri="{F40574EE-89B7-4290-83BB-5DA773EAF853}">
            <c15:numFmt c:formatCode="General" c:sourceLinked="1"/>
          </c:ext>
        </c:extLst>
      </c:catAx>
      <c:valAx>
        <c:axId val="635548320"/>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bg1">
                    <a:lumMod val="95000"/>
                  </a:schemeClr>
                </a:solidFill>
                <a:latin typeface="+mn-lt"/>
                <a:ea typeface="+mn-ea"/>
                <a:cs typeface="+mn-cs"/>
              </a:defRPr>
            </a:pPr>
            <a:endParaRPr lang="en-US"/>
          </a:p>
        </c:txPr>
        <c:crossAx val="15975615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9689227745148286"/>
          <c:y val="5.3635667725688327E-2"/>
          <c:w val="0.30055531735664953"/>
          <c:h val="0.892728664548623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[final _hr_dashboard.xlsx]PivotChartTable4</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pivotFmt>
      <c:pivotFmt>
        <c:idx val="18"/>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alpha val="70000"/>
            </a:schemeClr>
          </a:solidFill>
          <a:ln>
            <a:noFill/>
          </a:ln>
          <a:effectLst/>
        </c:spPr>
        <c:marker>
          <c:symbol val="none"/>
        </c:marker>
      </c:pivotFmt>
      <c:pivotFmt>
        <c:idx val="24"/>
        <c:spPr>
          <a:solidFill>
            <a:schemeClr val="accent2">
              <a:alpha val="70000"/>
            </a:schemeClr>
          </a:solidFill>
          <a:ln>
            <a:noFill/>
          </a:ln>
          <a:effectLst/>
        </c:spPr>
        <c:marker>
          <c:symbol val="none"/>
        </c:marker>
      </c:pivotFmt>
      <c:pivotFmt>
        <c:idx val="25"/>
        <c:spPr>
          <a:solidFill>
            <a:schemeClr val="accent2">
              <a:alpha val="70000"/>
            </a:schemeClr>
          </a:solidFill>
          <a:ln>
            <a:noFill/>
          </a:ln>
          <a:effectLst/>
        </c:spPr>
        <c:marker>
          <c:symbol val="none"/>
        </c:marker>
      </c:pivotFmt>
      <c:pivotFmt>
        <c:idx val="26"/>
        <c:spPr>
          <a:solidFill>
            <a:schemeClr val="accent2">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2">
              <a:alpha val="70000"/>
            </a:schemeClr>
          </a:solidFill>
          <a:ln>
            <a:noFill/>
          </a:ln>
          <a:effectLst/>
        </c:spPr>
        <c:marker>
          <c:symbol val="none"/>
        </c:marker>
      </c:pivotFmt>
      <c:pivotFmt>
        <c:idx val="29"/>
        <c:spPr>
          <a:solidFill>
            <a:schemeClr val="accent2">
              <a:alpha val="70000"/>
            </a:schemeClr>
          </a:solidFill>
          <a:ln>
            <a:noFill/>
          </a:ln>
          <a:effectLst/>
        </c:spPr>
        <c:marker>
          <c:symbol val="none"/>
        </c:marker>
      </c:pivotFmt>
    </c:pivotFmts>
    <c:plotArea>
      <c:layout>
        <c:manualLayout>
          <c:layoutTarget val="inner"/>
          <c:xMode val="edge"/>
          <c:yMode val="edge"/>
          <c:x val="0"/>
          <c:y val="0"/>
          <c:w val="1"/>
          <c:h val="1"/>
        </c:manualLayout>
      </c:layout>
      <c:barChart>
        <c:barDir val="col"/>
        <c:grouping val="clustered"/>
        <c:varyColors val="0"/>
        <c:ser>
          <c:idx val="0"/>
          <c:order val="0"/>
          <c:tx>
            <c:v>&lt;50K</c:v>
          </c:tx>
          <c:spPr>
            <a:solidFill>
              <a:schemeClr val="accent2">
                <a:tint val="48000"/>
                <a:alpha val="70000"/>
              </a:schemeClr>
            </a:solidFill>
            <a:ln>
              <a:noFill/>
            </a:ln>
            <a:effectLst/>
          </c:spPr>
          <c:invertIfNegative val="0"/>
          <c:dLbls>
            <c:delete val="1"/>
          </c:dLbls>
          <c:cat>
            <c:strLit>
              <c:ptCount val="1"/>
              <c:pt idx="0">
                <c:v>Total</c:v>
              </c:pt>
            </c:strLit>
          </c:cat>
          <c:val>
            <c:numLit>
              <c:formatCode>General</c:formatCode>
              <c:ptCount val="1"/>
              <c:pt idx="0">
                <c:v>13</c:v>
              </c:pt>
            </c:numLit>
          </c:val>
          <c:extLst>
            <c:ext xmlns:c16="http://schemas.microsoft.com/office/drawing/2014/chart" uri="{C3380CC4-5D6E-409C-BE32-E72D297353CC}">
              <c16:uniqueId val="{00000000-6079-4B23-8246-E2810F5D75AB}"/>
            </c:ext>
          </c:extLst>
        </c:ser>
        <c:ser>
          <c:idx val="1"/>
          <c:order val="1"/>
          <c:tx>
            <c:v>&gt;50K &amp; &lt;60K</c:v>
          </c:tx>
          <c:spPr>
            <a:solidFill>
              <a:schemeClr val="accent2">
                <a:tint val="65000"/>
                <a:alpha val="70000"/>
              </a:schemeClr>
            </a:solidFill>
            <a:ln>
              <a:noFill/>
            </a:ln>
            <a:effectLst/>
          </c:spPr>
          <c:invertIfNegative val="0"/>
          <c:dLbls>
            <c:delete val="1"/>
          </c:dLbls>
          <c:cat>
            <c:strLit>
              <c:ptCount val="1"/>
              <c:pt idx="0">
                <c:v>Total</c:v>
              </c:pt>
            </c:strLit>
          </c:cat>
          <c:val>
            <c:numLit>
              <c:formatCode>General</c:formatCode>
              <c:ptCount val="1"/>
              <c:pt idx="0">
                <c:v>35</c:v>
              </c:pt>
            </c:numLit>
          </c:val>
          <c:extLst>
            <c:ext xmlns:c16="http://schemas.microsoft.com/office/drawing/2014/chart" uri="{C3380CC4-5D6E-409C-BE32-E72D297353CC}">
              <c16:uniqueId val="{00000001-6079-4B23-8246-E2810F5D75AB}"/>
            </c:ext>
          </c:extLst>
        </c:ser>
        <c:ser>
          <c:idx val="2"/>
          <c:order val="2"/>
          <c:tx>
            <c:v>&gt;60K &amp; &lt;70K</c:v>
          </c:tx>
          <c:spPr>
            <a:solidFill>
              <a:schemeClr val="accent2">
                <a:tint val="83000"/>
                <a:alpha val="70000"/>
              </a:schemeClr>
            </a:solidFill>
            <a:ln>
              <a:noFill/>
            </a:ln>
            <a:effectLst/>
          </c:spPr>
          <c:invertIfNegative val="0"/>
          <c:dPt>
            <c:idx val="0"/>
            <c:invertIfNegative val="0"/>
            <c:bubble3D val="0"/>
            <c:extLst>
              <c:ext xmlns:c16="http://schemas.microsoft.com/office/drawing/2014/chart" uri="{C3380CC4-5D6E-409C-BE32-E72D297353CC}">
                <c16:uniqueId val="{00000007-6079-4B23-8246-E2810F5D75AB}"/>
              </c:ext>
            </c:extLst>
          </c:dPt>
          <c:dLbls>
            <c:delete val="1"/>
          </c:dLbls>
          <c:cat>
            <c:strLit>
              <c:ptCount val="1"/>
              <c:pt idx="0">
                <c:v>Total</c:v>
              </c:pt>
            </c:strLit>
          </c:cat>
          <c:val>
            <c:numLit>
              <c:formatCode>General</c:formatCode>
              <c:ptCount val="1"/>
              <c:pt idx="0">
                <c:v>41</c:v>
              </c:pt>
            </c:numLit>
          </c:val>
          <c:extLst>
            <c:ext xmlns:c16="http://schemas.microsoft.com/office/drawing/2014/chart" uri="{C3380CC4-5D6E-409C-BE32-E72D297353CC}">
              <c16:uniqueId val="{00000002-6079-4B23-8246-E2810F5D75AB}"/>
            </c:ext>
          </c:extLst>
        </c:ser>
        <c:ser>
          <c:idx val="3"/>
          <c:order val="3"/>
          <c:tx>
            <c:v>&gt;70K &amp; &lt;80K</c:v>
          </c:tx>
          <c:spPr>
            <a:solidFill>
              <a:schemeClr val="accent2">
                <a:alpha val="70000"/>
              </a:schemeClr>
            </a:solidFill>
            <a:ln>
              <a:noFill/>
            </a:ln>
            <a:effectLst/>
          </c:spPr>
          <c:invertIfNegative val="0"/>
          <c:dLbls>
            <c:delete val="1"/>
          </c:dLbls>
          <c:cat>
            <c:strLit>
              <c:ptCount val="1"/>
              <c:pt idx="0">
                <c:v>Total</c:v>
              </c:pt>
            </c:strLit>
          </c:cat>
          <c:val>
            <c:numLit>
              <c:formatCode>General</c:formatCode>
              <c:ptCount val="1"/>
              <c:pt idx="0">
                <c:v>59</c:v>
              </c:pt>
            </c:numLit>
          </c:val>
          <c:extLst>
            <c:ext xmlns:c16="http://schemas.microsoft.com/office/drawing/2014/chart" uri="{C3380CC4-5D6E-409C-BE32-E72D297353CC}">
              <c16:uniqueId val="{00000003-6079-4B23-8246-E2810F5D75AB}"/>
            </c:ext>
          </c:extLst>
        </c:ser>
        <c:ser>
          <c:idx val="4"/>
          <c:order val="4"/>
          <c:tx>
            <c:v>&gt;80K &amp; &lt;90K</c:v>
          </c:tx>
          <c:spPr>
            <a:solidFill>
              <a:schemeClr val="accent2">
                <a:shade val="82000"/>
                <a:alpha val="70000"/>
              </a:schemeClr>
            </a:solidFill>
            <a:ln>
              <a:noFill/>
            </a:ln>
            <a:effectLst/>
          </c:spPr>
          <c:invertIfNegative val="0"/>
          <c:dLbls>
            <c:delete val="1"/>
          </c:dLbls>
          <c:cat>
            <c:strLit>
              <c:ptCount val="1"/>
              <c:pt idx="0">
                <c:v>Total</c:v>
              </c:pt>
            </c:strLit>
          </c:cat>
          <c:val>
            <c:numLit>
              <c:formatCode>General</c:formatCode>
              <c:ptCount val="1"/>
              <c:pt idx="0">
                <c:v>51</c:v>
              </c:pt>
            </c:numLit>
          </c:val>
          <c:extLst>
            <c:ext xmlns:c16="http://schemas.microsoft.com/office/drawing/2014/chart" uri="{C3380CC4-5D6E-409C-BE32-E72D297353CC}">
              <c16:uniqueId val="{00000004-6079-4B23-8246-E2810F5D75AB}"/>
            </c:ext>
          </c:extLst>
        </c:ser>
        <c:ser>
          <c:idx val="5"/>
          <c:order val="5"/>
          <c:tx>
            <c:v>&gt;90K &amp; &lt;100K</c:v>
          </c:tx>
          <c:spPr>
            <a:solidFill>
              <a:schemeClr val="accent2">
                <a:shade val="65000"/>
                <a:alpha val="70000"/>
              </a:schemeClr>
            </a:solidFill>
            <a:ln>
              <a:noFill/>
            </a:ln>
            <a:effectLst/>
          </c:spPr>
          <c:invertIfNegative val="0"/>
          <c:dLbls>
            <c:delete val="1"/>
          </c:dLbls>
          <c:cat>
            <c:strLit>
              <c:ptCount val="1"/>
              <c:pt idx="0">
                <c:v>Total</c:v>
              </c:pt>
            </c:strLit>
          </c:cat>
          <c:val>
            <c:numLit>
              <c:formatCode>General</c:formatCode>
              <c:ptCount val="1"/>
              <c:pt idx="0">
                <c:v>27</c:v>
              </c:pt>
            </c:numLit>
          </c:val>
          <c:extLst>
            <c:ext xmlns:c16="http://schemas.microsoft.com/office/drawing/2014/chart" uri="{C3380CC4-5D6E-409C-BE32-E72D297353CC}">
              <c16:uniqueId val="{00000005-6079-4B23-8246-E2810F5D75AB}"/>
            </c:ext>
          </c:extLst>
        </c:ser>
        <c:ser>
          <c:idx val="6"/>
          <c:order val="6"/>
          <c:tx>
            <c:v>&gt;100K</c:v>
          </c:tx>
          <c:spPr>
            <a:solidFill>
              <a:schemeClr val="accent2">
                <a:shade val="47000"/>
                <a:alpha val="70000"/>
              </a:schemeClr>
            </a:solidFill>
            <a:ln>
              <a:noFill/>
            </a:ln>
            <a:effectLst/>
          </c:spPr>
          <c:invertIfNegative val="0"/>
          <c:dLbls>
            <c:delete val="1"/>
          </c:dLbls>
          <c:cat>
            <c:strLit>
              <c:ptCount val="1"/>
              <c:pt idx="0">
                <c:v>Total</c:v>
              </c:pt>
            </c:strLit>
          </c:cat>
          <c:val>
            <c:numLit>
              <c:formatCode>General</c:formatCode>
              <c:ptCount val="1"/>
              <c:pt idx="0">
                <c:v>18</c:v>
              </c:pt>
            </c:numLit>
          </c:val>
          <c:extLst>
            <c:ext xmlns:c16="http://schemas.microsoft.com/office/drawing/2014/chart" uri="{C3380CC4-5D6E-409C-BE32-E72D297353CC}">
              <c16:uniqueId val="{00000006-6079-4B23-8246-E2810F5D75AB}"/>
            </c:ext>
          </c:extLst>
        </c:ser>
        <c:dLbls>
          <c:dLblPos val="outEnd"/>
          <c:showLegendKey val="0"/>
          <c:showVal val="1"/>
          <c:showCatName val="0"/>
          <c:showSerName val="0"/>
          <c:showPercent val="0"/>
          <c:showBubbleSize val="0"/>
        </c:dLbls>
        <c:gapWidth val="80"/>
        <c:overlap val="25"/>
        <c:axId val="718314687"/>
        <c:axId val="718320399"/>
      </c:barChart>
      <c:catAx>
        <c:axId val="718314687"/>
        <c:scaling>
          <c:orientation val="minMax"/>
        </c:scaling>
        <c:delete val="1"/>
        <c:axPos val="b"/>
        <c:numFmt formatCode="General" sourceLinked="0"/>
        <c:majorTickMark val="out"/>
        <c:minorTickMark val="none"/>
        <c:tickLblPos val="nextTo"/>
        <c:crossAx val="718320399"/>
        <c:crosses val="autoZero"/>
        <c:auto val="1"/>
        <c:lblAlgn val="ctr"/>
        <c:lblOffset val="100"/>
        <c:noMultiLvlLbl val="0"/>
        <c:extLst>
          <c:ext xmlns:c15="http://schemas.microsoft.com/office/drawing/2012/chart" uri="{F40574EE-89B7-4290-83BB-5DA773EAF853}">
            <c15:numFmt c:formatCode="General" c:sourceLinked="1"/>
          </c:ext>
        </c:extLst>
      </c:catAx>
      <c:valAx>
        <c:axId val="718320399"/>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1831468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[final _hr_dashboard.xlsx]PivotChartTable1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rgbClr val="7030A0"/>
            </a:solidFill>
            <a:round/>
          </a:ln>
          <a:effectLst/>
        </c:spPr>
        <c:marker>
          <c:symbol val="circle"/>
          <c:size val="4"/>
          <c:spPr>
            <a:solidFill>
              <a:srgbClr val="7030A0"/>
            </a:solidFill>
            <a:ln w="9525" cap="flat" cmpd="sng" algn="ctr">
              <a:solidFill>
                <a:srgbClr val="7030A0"/>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v>&lt;50K</c:v>
          </c:tx>
          <c:spPr>
            <a:ln w="22225" cap="rnd" cmpd="sng" algn="ctr">
              <a:solidFill>
                <a:srgbClr val="7030A0"/>
              </a:solidFill>
              <a:round/>
            </a:ln>
            <a:effectLst/>
          </c:spPr>
          <c:marker>
            <c:symbol val="circle"/>
            <c:size val="4"/>
            <c:spPr>
              <a:solidFill>
                <a:srgbClr val="7030A0"/>
              </a:solidFill>
              <a:ln w="9525" cap="flat" cmpd="sng" algn="ctr">
                <a:solidFill>
                  <a:srgbClr val="7030A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6</c:v>
              </c:pt>
              <c:pt idx="1">
                <c:v>6</c:v>
              </c:pt>
              <c:pt idx="2">
                <c:v>1</c:v>
              </c:pt>
            </c:numLit>
          </c:val>
          <c:smooth val="0"/>
          <c:extLst>
            <c:ext xmlns:c16="http://schemas.microsoft.com/office/drawing/2014/chart" uri="{C3380CC4-5D6E-409C-BE32-E72D297353CC}">
              <c16:uniqueId val="{00000005-D5AA-481E-B191-5F1CB174FFCF}"/>
            </c:ext>
          </c:extLst>
        </c:ser>
        <c:ser>
          <c:idx val="1"/>
          <c:order val="1"/>
          <c:tx>
            <c:v>&gt;50K &amp; &lt;60K</c:v>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14</c:v>
              </c:pt>
              <c:pt idx="1">
                <c:v>16</c:v>
              </c:pt>
              <c:pt idx="2">
                <c:v>4</c:v>
              </c:pt>
              <c:pt idx="3">
                <c:v>1</c:v>
              </c:pt>
            </c:numLit>
          </c:val>
          <c:smooth val="0"/>
          <c:extLst>
            <c:ext xmlns:c16="http://schemas.microsoft.com/office/drawing/2014/chart" uri="{C3380CC4-5D6E-409C-BE32-E72D297353CC}">
              <c16:uniqueId val="{00000006-D5AA-481E-B191-5F1CB174FFCF}"/>
            </c:ext>
          </c:extLst>
        </c:ser>
        <c:ser>
          <c:idx val="2"/>
          <c:order val="2"/>
          <c:tx>
            <c:v>&gt;60K &amp; &lt;70K</c:v>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15</c:v>
              </c:pt>
              <c:pt idx="1">
                <c:v>22</c:v>
              </c:pt>
              <c:pt idx="2">
                <c:v>4</c:v>
              </c:pt>
            </c:numLit>
          </c:val>
          <c:smooth val="0"/>
          <c:extLst>
            <c:ext xmlns:c16="http://schemas.microsoft.com/office/drawing/2014/chart" uri="{C3380CC4-5D6E-409C-BE32-E72D297353CC}">
              <c16:uniqueId val="{00000007-D5AA-481E-B191-5F1CB174FFCF}"/>
            </c:ext>
          </c:extLst>
        </c:ser>
        <c:ser>
          <c:idx val="3"/>
          <c:order val="3"/>
          <c:tx>
            <c:v>&gt;70K &amp; &lt;80K</c:v>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29</c:v>
              </c:pt>
              <c:pt idx="1">
                <c:v>19</c:v>
              </c:pt>
              <c:pt idx="2">
                <c:v>11</c:v>
              </c:pt>
            </c:numLit>
          </c:val>
          <c:smooth val="0"/>
          <c:extLst>
            <c:ext xmlns:c16="http://schemas.microsoft.com/office/drawing/2014/chart" uri="{C3380CC4-5D6E-409C-BE32-E72D297353CC}">
              <c16:uniqueId val="{00000008-D5AA-481E-B191-5F1CB174FFCF}"/>
            </c:ext>
          </c:extLst>
        </c:ser>
        <c:ser>
          <c:idx val="4"/>
          <c:order val="4"/>
          <c:tx>
            <c:v>&gt;80K &amp; &lt;90K</c:v>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26</c:v>
              </c:pt>
              <c:pt idx="1">
                <c:v>19</c:v>
              </c:pt>
              <c:pt idx="2">
                <c:v>3</c:v>
              </c:pt>
              <c:pt idx="3">
                <c:v>3</c:v>
              </c:pt>
            </c:numLit>
          </c:val>
          <c:smooth val="0"/>
          <c:extLst>
            <c:ext xmlns:c16="http://schemas.microsoft.com/office/drawing/2014/chart" uri="{C3380CC4-5D6E-409C-BE32-E72D297353CC}">
              <c16:uniqueId val="{00000009-D5AA-481E-B191-5F1CB174FFCF}"/>
            </c:ext>
          </c:extLst>
        </c:ser>
        <c:ser>
          <c:idx val="5"/>
          <c:order val="5"/>
          <c:tx>
            <c:v>&gt;90K &amp; &lt;100K</c:v>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13</c:v>
              </c:pt>
              <c:pt idx="1">
                <c:v>11</c:v>
              </c:pt>
              <c:pt idx="2">
                <c:v>3</c:v>
              </c:pt>
            </c:numLit>
          </c:val>
          <c:smooth val="0"/>
          <c:extLst>
            <c:ext xmlns:c16="http://schemas.microsoft.com/office/drawing/2014/chart" uri="{C3380CC4-5D6E-409C-BE32-E72D297353CC}">
              <c16:uniqueId val="{0000000A-D5AA-481E-B191-5F1CB174FFCF}"/>
            </c:ext>
          </c:extLst>
        </c:ser>
        <c:ser>
          <c:idx val="6"/>
          <c:order val="6"/>
          <c:tx>
            <c:v>&gt;100K</c:v>
          </c:tx>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Lit>
              <c:ptCount val="4"/>
              <c:pt idx="0">
                <c:v>1. New</c:v>
              </c:pt>
              <c:pt idx="1">
                <c:v>2. Under 1 yr</c:v>
              </c:pt>
              <c:pt idx="2">
                <c:v>3. Under 2 yrs</c:v>
              </c:pt>
              <c:pt idx="3">
                <c:v>4. Over 2 yrs</c:v>
              </c:pt>
            </c:strLit>
          </c:cat>
          <c:val>
            <c:numLit>
              <c:formatCode>General</c:formatCode>
              <c:ptCount val="4"/>
              <c:pt idx="0">
                <c:v>10</c:v>
              </c:pt>
              <c:pt idx="1">
                <c:v>8</c:v>
              </c:pt>
            </c:numLit>
          </c:val>
          <c:smooth val="0"/>
          <c:extLst>
            <c:ext xmlns:c16="http://schemas.microsoft.com/office/drawing/2014/chart" uri="{C3380CC4-5D6E-409C-BE32-E72D297353CC}">
              <c16:uniqueId val="{0000000B-D5AA-481E-B191-5F1CB174FFC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97561536"/>
        <c:axId val="635548320"/>
      </c:lineChart>
      <c:catAx>
        <c:axId val="1597561536"/>
        <c:scaling>
          <c:orientation val="minMax"/>
        </c:scaling>
        <c:delete val="0"/>
        <c:axPos val="b"/>
        <c:numFmt formatCode="General"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5548320"/>
        <c:crosses val="autoZero"/>
        <c:auto val="1"/>
        <c:lblAlgn val="ctr"/>
        <c:lblOffset val="100"/>
        <c:noMultiLvlLbl val="0"/>
        <c:extLst>
          <c:ext xmlns:c15="http://schemas.microsoft.com/office/drawing/2012/chart" uri="{F40574EE-89B7-4290-83BB-5DA773EAF853}">
            <c15:numFmt c:formatCode="General" c:sourceLinked="1"/>
          </c:ext>
        </c:extLst>
      </c:catAx>
      <c:valAx>
        <c:axId val="635548320"/>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975615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[final _hr_dashboard.xlsx]PivotChartTable3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F8C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Calculations!$I$39:$I$45</c:f>
              <c:strCache>
                <c:ptCount val="7"/>
                <c:pt idx="0">
                  <c:v>Alpha</c:v>
                </c:pt>
                <c:pt idx="1">
                  <c:v>Gamma</c:v>
                </c:pt>
                <c:pt idx="2">
                  <c:v>Beta</c:v>
                </c:pt>
                <c:pt idx="3">
                  <c:v>Zeta</c:v>
                </c:pt>
                <c:pt idx="4">
                  <c:v>Delta</c:v>
                </c:pt>
                <c:pt idx="5">
                  <c:v>Epsilon</c:v>
                </c:pt>
                <c:pt idx="6">
                  <c:v>Eta</c:v>
                </c:pt>
              </c:strCache>
            </c:strRef>
          </c:cat>
          <c:val>
            <c:numRef>
              <c:f>Calculations!$L$39:$L$45</c:f>
              <c:numCache>
                <c:formatCode>0.0</c:formatCode>
                <c:ptCount val="7"/>
                <c:pt idx="0">
                  <c:v>13.057109557109557</c:v>
                </c:pt>
                <c:pt idx="1">
                  <c:v>12.717118997912317</c:v>
                </c:pt>
                <c:pt idx="2">
                  <c:v>13.464895635673624</c:v>
                </c:pt>
                <c:pt idx="3">
                  <c:v>12.881720430107526</c:v>
                </c:pt>
                <c:pt idx="4">
                  <c:v>13.655737704918034</c:v>
                </c:pt>
                <c:pt idx="5">
                  <c:v>13.254098360655737</c:v>
                </c:pt>
                <c:pt idx="6">
                  <c:v>13.590909090909092</c:v>
                </c:pt>
              </c:numCache>
            </c:numRef>
          </c:val>
          <c:extLst>
            <c:ext xmlns:c16="http://schemas.microsoft.com/office/drawing/2014/chart" uri="{C3380CC4-5D6E-409C-BE32-E72D297353CC}">
              <c16:uniqueId val="{00000000-506C-4CEA-B15A-B31D6BF34548}"/>
            </c:ext>
          </c:extLst>
        </c:ser>
        <c:ser>
          <c:idx val="1"/>
          <c:order val="1"/>
          <c:spPr>
            <a:solidFill>
              <a:srgbClr val="4E5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Calculations!$I$39:$I$45</c:f>
              <c:strCache>
                <c:ptCount val="7"/>
                <c:pt idx="0">
                  <c:v>Alpha</c:v>
                </c:pt>
                <c:pt idx="1">
                  <c:v>Gamma</c:v>
                </c:pt>
                <c:pt idx="2">
                  <c:v>Beta</c:v>
                </c:pt>
                <c:pt idx="3">
                  <c:v>Zeta</c:v>
                </c:pt>
                <c:pt idx="4">
                  <c:v>Delta</c:v>
                </c:pt>
                <c:pt idx="5">
                  <c:v>Epsilon</c:v>
                </c:pt>
                <c:pt idx="6">
                  <c:v>Eta</c:v>
                </c:pt>
              </c:strCache>
            </c:strRef>
          </c:cat>
          <c:val>
            <c:numRef>
              <c:f>Calculations!$O$39:$O$45</c:f>
              <c:numCache>
                <c:formatCode>0.0</c:formatCode>
                <c:ptCount val="7"/>
                <c:pt idx="0">
                  <c:v>0</c:v>
                </c:pt>
                <c:pt idx="1">
                  <c:v>0</c:v>
                </c:pt>
                <c:pt idx="2">
                  <c:v>0</c:v>
                </c:pt>
                <c:pt idx="3">
                  <c:v>0</c:v>
                </c:pt>
                <c:pt idx="4">
                  <c:v>13.655737704918034</c:v>
                </c:pt>
                <c:pt idx="5">
                  <c:v>0</c:v>
                </c:pt>
                <c:pt idx="6">
                  <c:v>0</c:v>
                </c:pt>
              </c:numCache>
            </c:numRef>
          </c:val>
          <c:extLst>
            <c:ext xmlns:c16="http://schemas.microsoft.com/office/drawing/2014/chart" uri="{C3380CC4-5D6E-409C-BE32-E72D297353CC}">
              <c16:uniqueId val="{00000001-506C-4CEA-B15A-B31D6BF34548}"/>
            </c:ext>
          </c:extLst>
        </c:ser>
        <c:dLbls>
          <c:dLblPos val="ctr"/>
          <c:showLegendKey val="0"/>
          <c:showVal val="1"/>
          <c:showCatName val="0"/>
          <c:showSerName val="0"/>
          <c:showPercent val="0"/>
          <c:showBubbleSize val="0"/>
        </c:dLbls>
        <c:gapWidth val="150"/>
        <c:overlap val="100"/>
        <c:axId val="1943804928"/>
        <c:axId val="1943802432"/>
      </c:barChart>
      <c:catAx>
        <c:axId val="194380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2432"/>
        <c:crosses val="autoZero"/>
        <c:auto val="1"/>
        <c:lblAlgn val="ctr"/>
        <c:lblOffset val="100"/>
        <c:tickLblSkip val="1"/>
        <c:noMultiLvlLbl val="0"/>
      </c:catAx>
      <c:valAx>
        <c:axId val="1943802432"/>
        <c:scaling>
          <c:orientation val="minMax"/>
          <c:max val="14"/>
          <c:min val="0"/>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49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275389455997104E-2"/>
          <c:y val="0.12886847574514484"/>
          <c:w val="0.82077672165694437"/>
          <c:h val="0.57891372269385855"/>
        </c:manualLayout>
      </c:layout>
      <c:barChart>
        <c:barDir val="bar"/>
        <c:grouping val="stacked"/>
        <c:varyColors val="0"/>
        <c:ser>
          <c:idx val="0"/>
          <c:order val="0"/>
          <c:tx>
            <c:strRef>
              <c:f>Calculations!$J$38</c:f>
              <c:strCache>
                <c:ptCount val="1"/>
                <c:pt idx="0">
                  <c:v>Excess</c:v>
                </c:pt>
              </c:strCache>
            </c:strRef>
          </c:tx>
          <c:spPr>
            <a:solidFill>
              <a:schemeClr val="accent1"/>
            </a:solidFill>
            <a:ln>
              <a:noFill/>
            </a:ln>
            <a:effectLst/>
          </c:spPr>
          <c:invertIfNegative val="0"/>
          <c:cat>
            <c:strRef>
              <c:f>Calculations!$I$39:$I$45</c:f>
              <c:strCache>
                <c:ptCount val="7"/>
                <c:pt idx="0">
                  <c:v>Alpha</c:v>
                </c:pt>
                <c:pt idx="1">
                  <c:v>Gamma</c:v>
                </c:pt>
                <c:pt idx="2">
                  <c:v>Beta</c:v>
                </c:pt>
                <c:pt idx="3">
                  <c:v>Zeta</c:v>
                </c:pt>
                <c:pt idx="4">
                  <c:v>Delta</c:v>
                </c:pt>
                <c:pt idx="5">
                  <c:v>Epsilon</c:v>
                </c:pt>
                <c:pt idx="6">
                  <c:v>Eta</c:v>
                </c:pt>
              </c:strCache>
            </c:strRef>
          </c:cat>
          <c:val>
            <c:numRef>
              <c:f>Calculations!$J$39:$J$45</c:f>
              <c:numCache>
                <c:formatCode>General</c:formatCode>
                <c:ptCount val="7"/>
                <c:pt idx="0">
                  <c:v>20</c:v>
                </c:pt>
                <c:pt idx="1">
                  <c:v>11</c:v>
                </c:pt>
                <c:pt idx="2">
                  <c:v>8</c:v>
                </c:pt>
                <c:pt idx="3">
                  <c:v>2</c:v>
                </c:pt>
                <c:pt idx="4">
                  <c:v>6</c:v>
                </c:pt>
                <c:pt idx="5">
                  <c:v>2</c:v>
                </c:pt>
                <c:pt idx="6">
                  <c:v>2</c:v>
                </c:pt>
              </c:numCache>
            </c:numRef>
          </c:val>
          <c:extLst>
            <c:ext xmlns:c16="http://schemas.microsoft.com/office/drawing/2014/chart" uri="{C3380CC4-5D6E-409C-BE32-E72D297353CC}">
              <c16:uniqueId val="{00000000-9FD4-46FA-9DA0-99BC949E3C33}"/>
            </c:ext>
          </c:extLst>
        </c:ser>
        <c:ser>
          <c:idx val="1"/>
          <c:order val="1"/>
          <c:tx>
            <c:strRef>
              <c:f>Calculations!$K$38</c:f>
              <c:strCache>
                <c:ptCount val="1"/>
                <c:pt idx="0">
                  <c:v>Negative</c:v>
                </c:pt>
              </c:strCache>
            </c:strRef>
          </c:tx>
          <c:spPr>
            <a:solidFill>
              <a:schemeClr val="accent2"/>
            </a:solidFill>
            <a:ln>
              <a:noFill/>
            </a:ln>
            <a:effectLst/>
          </c:spPr>
          <c:invertIfNegative val="0"/>
          <c:cat>
            <c:strRef>
              <c:f>Calculations!$I$39:$I$45</c:f>
              <c:strCache>
                <c:ptCount val="7"/>
                <c:pt idx="0">
                  <c:v>Alpha</c:v>
                </c:pt>
                <c:pt idx="1">
                  <c:v>Gamma</c:v>
                </c:pt>
                <c:pt idx="2">
                  <c:v>Beta</c:v>
                </c:pt>
                <c:pt idx="3">
                  <c:v>Zeta</c:v>
                </c:pt>
                <c:pt idx="4">
                  <c:v>Delta</c:v>
                </c:pt>
                <c:pt idx="5">
                  <c:v>Epsilon</c:v>
                </c:pt>
                <c:pt idx="6">
                  <c:v>Eta</c:v>
                </c:pt>
              </c:strCache>
            </c:strRef>
          </c:cat>
          <c:val>
            <c:numRef>
              <c:f>Calculations!$K$39:$K$45</c:f>
              <c:numCache>
                <c:formatCode>General</c:formatCode>
                <c:ptCount val="7"/>
                <c:pt idx="0">
                  <c:v>-10</c:v>
                </c:pt>
                <c:pt idx="1">
                  <c:v>-9</c:v>
                </c:pt>
                <c:pt idx="2">
                  <c:v>-2</c:v>
                </c:pt>
                <c:pt idx="3">
                  <c:v>-1</c:v>
                </c:pt>
                <c:pt idx="4">
                  <c:v>-1</c:v>
                </c:pt>
                <c:pt idx="5">
                  <c:v>-1</c:v>
                </c:pt>
                <c:pt idx="6">
                  <c:v>0</c:v>
                </c:pt>
              </c:numCache>
            </c:numRef>
          </c:val>
          <c:extLst>
            <c:ext xmlns:c16="http://schemas.microsoft.com/office/drawing/2014/chart" uri="{C3380CC4-5D6E-409C-BE32-E72D297353CC}">
              <c16:uniqueId val="{00000001-9FD4-46FA-9DA0-99BC949E3C33}"/>
            </c:ext>
          </c:extLst>
        </c:ser>
        <c:dLbls>
          <c:showLegendKey val="0"/>
          <c:showVal val="0"/>
          <c:showCatName val="0"/>
          <c:showSerName val="0"/>
          <c:showPercent val="0"/>
          <c:showBubbleSize val="0"/>
        </c:dLbls>
        <c:gapWidth val="150"/>
        <c:overlap val="100"/>
        <c:axId val="1387966704"/>
        <c:axId val="1387965040"/>
      </c:barChart>
      <c:catAx>
        <c:axId val="1387966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65040"/>
        <c:crosses val="autoZero"/>
        <c:auto val="1"/>
        <c:lblAlgn val="ctr"/>
        <c:lblOffset val="100"/>
        <c:noMultiLvlLbl val="0"/>
      </c:catAx>
      <c:valAx>
        <c:axId val="13879650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6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3093799499812419E-2"/>
          <c:y val="5.0971304359692056E-2"/>
          <c:w val="0.81381240100037522"/>
          <c:h val="0.88786313040867748"/>
        </c:manualLayout>
      </c:layout>
      <c:bubbleChart>
        <c:varyColors val="0"/>
        <c:ser>
          <c:idx val="0"/>
          <c:order val="0"/>
          <c:tx>
            <c:v>Headcount</c:v>
          </c:tx>
          <c:spPr>
            <a:solidFill>
              <a:schemeClr val="accent2">
                <a:shade val="58000"/>
              </a:schemeClr>
            </a:solidFill>
            <a:ln>
              <a:noFill/>
            </a:ln>
            <a:effectLst/>
          </c:spPr>
          <c:invertIfNegative val="0"/>
          <c:dLbls>
            <c:delete val="1"/>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Lit>
              <c:formatCode>General</c:formatCode>
              <c:ptCount val="7"/>
              <c:pt idx="0">
                <c:v>1</c:v>
              </c:pt>
              <c:pt idx="1">
                <c:v>1</c:v>
              </c:pt>
              <c:pt idx="2">
                <c:v>1</c:v>
              </c:pt>
              <c:pt idx="3">
                <c:v>1</c:v>
              </c:pt>
              <c:pt idx="4">
                <c:v>1</c:v>
              </c:pt>
              <c:pt idx="5">
                <c:v>1</c:v>
              </c:pt>
              <c:pt idx="6">
                <c:v>1</c:v>
              </c:pt>
            </c:numLit>
          </c:bubbleSize>
          <c:bubble3D val="0"/>
          <c:extLst>
            <c:ext xmlns:c16="http://schemas.microsoft.com/office/drawing/2014/chart" uri="{C3380CC4-5D6E-409C-BE32-E72D297353CC}">
              <c16:uniqueId val="{00000004-72E7-405B-B8B3-8A9418BEB702}"/>
            </c:ext>
          </c:extLst>
        </c:ser>
        <c:ser>
          <c:idx val="1"/>
          <c:order val="1"/>
          <c:tx>
            <c:v>Size</c:v>
          </c:tx>
          <c:spPr>
            <a:solidFill>
              <a:schemeClr val="accent2">
                <a:shade val="86000"/>
              </a:schemeClr>
            </a:solidFill>
            <a:ln>
              <a:noFill/>
            </a:ln>
            <a:effectLst/>
          </c:spPr>
          <c:invertIfNegative val="0"/>
          <c:dLbls>
            <c:delete val="1"/>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Calculations!$J$17:$J$23</c:f>
              <c:numCache>
                <c:formatCode>_(* #,##0_);_(* \(#,##0\);_(* "-"??_);_(@_)</c:formatCode>
                <c:ptCount val="7"/>
                <c:pt idx="0">
                  <c:v>1716</c:v>
                </c:pt>
                <c:pt idx="1">
                  <c:v>958</c:v>
                </c:pt>
                <c:pt idx="2">
                  <c:v>527</c:v>
                </c:pt>
                <c:pt idx="3">
                  <c:v>279</c:v>
                </c:pt>
                <c:pt idx="4">
                  <c:v>244</c:v>
                </c:pt>
                <c:pt idx="5">
                  <c:v>122</c:v>
                </c:pt>
                <c:pt idx="6">
                  <c:v>44</c:v>
                </c:pt>
              </c:numCache>
            </c:numRef>
          </c:bubbleSize>
          <c:bubble3D val="0"/>
          <c:extLst>
            <c:ext xmlns:c16="http://schemas.microsoft.com/office/drawing/2014/chart" uri="{C3380CC4-5D6E-409C-BE32-E72D297353CC}">
              <c16:uniqueId val="{00000000-EA70-40E4-B27E-4F1F5AC37F36}"/>
            </c:ext>
          </c:extLst>
        </c:ser>
        <c:ser>
          <c:idx val="2"/>
          <c:order val="2"/>
          <c:tx>
            <c:v>Max</c:v>
          </c:tx>
          <c:spPr>
            <a:solidFill>
              <a:schemeClr val="accent2">
                <a:tint val="86000"/>
              </a:schemeClr>
            </a:solidFill>
            <a:ln>
              <a:noFill/>
            </a:ln>
            <a:effectLst/>
          </c:spPr>
          <c:invertIfNegative val="0"/>
          <c:dLbls>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68CCE7A-F5A9-4DC6-9631-2DCEFCB23AE8}" type="CELLRANGE">
                      <a:rPr lang="en-US"/>
                      <a:pPr>
                        <a:defRPr sz="1000"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A70-40E4-B27E-4F1F5AC37F36}"/>
                </c:ext>
              </c:extLst>
            </c:dLbl>
            <c:dLbl>
              <c:idx val="1"/>
              <c:layout/>
              <c:tx>
                <c:rich>
                  <a:bodyPr/>
                  <a:lstStyle/>
                  <a:p>
                    <a:fld id="{DA485F34-9178-452E-A9EA-66EA27F2CD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A70-40E4-B27E-4F1F5AC37F36}"/>
                </c:ext>
              </c:extLst>
            </c:dLbl>
            <c:dLbl>
              <c:idx val="2"/>
              <c:layout/>
              <c:tx>
                <c:rich>
                  <a:bodyPr/>
                  <a:lstStyle/>
                  <a:p>
                    <a:fld id="{83BCFB8B-6DAC-4AE2-B1B0-DEBA9EC6EF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A70-40E4-B27E-4F1F5AC37F36}"/>
                </c:ext>
              </c:extLst>
            </c:dLbl>
            <c:dLbl>
              <c:idx val="3"/>
              <c:layout/>
              <c:tx>
                <c:rich>
                  <a:bodyPr/>
                  <a:lstStyle/>
                  <a:p>
                    <a:fld id="{2B748549-274E-4EED-AFBC-FE3E0E766D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A70-40E4-B27E-4F1F5AC37F36}"/>
                </c:ext>
              </c:extLst>
            </c:dLbl>
            <c:dLbl>
              <c:idx val="4"/>
              <c:layout/>
              <c:tx>
                <c:rich>
                  <a:bodyPr/>
                  <a:lstStyle/>
                  <a:p>
                    <a:fld id="{DDBE2434-041A-4369-A7B0-DE06B9AE90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A70-40E4-B27E-4F1F5AC37F36}"/>
                </c:ext>
              </c:extLst>
            </c:dLbl>
            <c:dLbl>
              <c:idx val="5"/>
              <c:layout/>
              <c:tx>
                <c:rich>
                  <a:bodyPr/>
                  <a:lstStyle/>
                  <a:p>
                    <a:fld id="{5345CED2-3108-4D3F-AEB9-D66C5A6164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A70-40E4-B27E-4F1F5AC37F36}"/>
                </c:ext>
              </c:extLst>
            </c:dLbl>
            <c:dLbl>
              <c:idx val="6"/>
              <c:layout/>
              <c:tx>
                <c:rich>
                  <a:bodyPr/>
                  <a:lstStyle/>
                  <a:p>
                    <a:fld id="{8CC31BB7-BBF5-4507-A95D-A3722F33BD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A70-40E4-B27E-4F1F5AC37F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Calculations!$K$17:$K$23</c:f>
              <c:numCache>
                <c:formatCode>General</c:formatCode>
                <c:ptCount val="7"/>
                <c:pt idx="0">
                  <c:v>#N/A</c:v>
                </c:pt>
                <c:pt idx="1">
                  <c:v>#N/A</c:v>
                </c:pt>
                <c:pt idx="2">
                  <c:v>#N/A</c:v>
                </c:pt>
                <c:pt idx="3">
                  <c:v>#N/A</c:v>
                </c:pt>
                <c:pt idx="4">
                  <c:v>244</c:v>
                </c:pt>
                <c:pt idx="5">
                  <c:v>#N/A</c:v>
                </c:pt>
                <c:pt idx="6">
                  <c:v>#N/A</c:v>
                </c:pt>
              </c:numCache>
            </c:numRef>
          </c:bubbleSize>
          <c:bubble3D val="0"/>
          <c:extLst>
            <c:ext xmlns:c15="http://schemas.microsoft.com/office/drawing/2012/chart" uri="{02D57815-91ED-43cb-92C2-25804820EDAC}">
              <c15:datalabelsRange>
                <c15:f>Calculations!$K$17:$K$23</c15:f>
                <c15:dlblRangeCache>
                  <c:ptCount val="7"/>
                  <c:pt idx="0">
                    <c:v>#N/A</c:v>
                  </c:pt>
                  <c:pt idx="1">
                    <c:v>#N/A</c:v>
                  </c:pt>
                  <c:pt idx="2">
                    <c:v>#N/A</c:v>
                  </c:pt>
                  <c:pt idx="3">
                    <c:v>#N/A</c:v>
                  </c:pt>
                  <c:pt idx="4">
                    <c:v>244</c:v>
                  </c:pt>
                  <c:pt idx="5">
                    <c:v>#N/A</c:v>
                  </c:pt>
                  <c:pt idx="6">
                    <c:v>#N/A</c:v>
                  </c:pt>
                </c15:dlblRangeCache>
              </c15:datalabelsRange>
            </c:ext>
            <c:ext xmlns:c16="http://schemas.microsoft.com/office/drawing/2014/chart" uri="{C3380CC4-5D6E-409C-BE32-E72D297353CC}">
              <c16:uniqueId val="{00000001-EA70-40E4-B27E-4F1F5AC37F36}"/>
            </c:ext>
          </c:extLst>
        </c:ser>
        <c:ser>
          <c:idx val="3"/>
          <c:order val="3"/>
          <c:tx>
            <c:v>Not Max</c:v>
          </c:tx>
          <c:spPr>
            <a:solidFill>
              <a:schemeClr val="bg1">
                <a:lumMod val="95000"/>
              </a:schemeClr>
            </a:solidFill>
            <a:ln>
              <a:noFill/>
            </a:ln>
            <a:effectLst/>
          </c:spPr>
          <c:invertIfNegative val="0"/>
          <c:dLbls>
            <c:dLbl>
              <c:idx val="0"/>
              <c:layout/>
              <c:tx>
                <c:rich>
                  <a:bodyPr/>
                  <a:lstStyle/>
                  <a:p>
                    <a:fld id="{5D9625FD-F990-432B-8352-01A85AFC999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A70-40E4-B27E-4F1F5AC37F36}"/>
                </c:ext>
              </c:extLst>
            </c:dLbl>
            <c:dLbl>
              <c:idx val="1"/>
              <c:layout/>
              <c:tx>
                <c:rich>
                  <a:bodyPr/>
                  <a:lstStyle/>
                  <a:p>
                    <a:fld id="{3500E243-7016-47CA-A854-451737E174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A70-40E4-B27E-4F1F5AC37F36}"/>
                </c:ext>
              </c:extLst>
            </c:dLbl>
            <c:dLbl>
              <c:idx val="2"/>
              <c:layout/>
              <c:tx>
                <c:rich>
                  <a:bodyPr/>
                  <a:lstStyle/>
                  <a:p>
                    <a:fld id="{F4ECD549-71BD-48E1-B245-BDA2905389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A70-40E4-B27E-4F1F5AC37F36}"/>
                </c:ext>
              </c:extLst>
            </c:dLbl>
            <c:dLbl>
              <c:idx val="3"/>
              <c:layout/>
              <c:tx>
                <c:rich>
                  <a:bodyPr/>
                  <a:lstStyle/>
                  <a:p>
                    <a:fld id="{5E915163-8860-4748-A1E6-B018B9557E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EA70-40E4-B27E-4F1F5AC37F36}"/>
                </c:ext>
              </c:extLst>
            </c:dLbl>
            <c:dLbl>
              <c:idx val="4"/>
              <c:layout/>
              <c:tx>
                <c:rich>
                  <a:bodyPr/>
                  <a:lstStyle/>
                  <a:p>
                    <a:fld id="{DB48E896-0226-4222-9797-A7E88E57E9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EA70-40E4-B27E-4F1F5AC37F36}"/>
                </c:ext>
              </c:extLst>
            </c:dLbl>
            <c:dLbl>
              <c:idx val="5"/>
              <c:layout/>
              <c:tx>
                <c:rich>
                  <a:bodyPr/>
                  <a:lstStyle/>
                  <a:p>
                    <a:fld id="{648B3B8F-7BA2-43CF-98BE-C93B3E0C2A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EA70-40E4-B27E-4F1F5AC37F36}"/>
                </c:ext>
              </c:extLst>
            </c:dLbl>
            <c:dLbl>
              <c:idx val="6"/>
              <c:layout/>
              <c:tx>
                <c:rich>
                  <a:bodyPr/>
                  <a:lstStyle/>
                  <a:p>
                    <a:fld id="{164BDDC6-1F51-4329-8B93-945E48BE97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A70-40E4-B27E-4F1F5AC37F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Calculations!$L$17:$L$23</c:f>
              <c:numCache>
                <c:formatCode>General</c:formatCode>
                <c:ptCount val="7"/>
                <c:pt idx="0">
                  <c:v>1716</c:v>
                </c:pt>
                <c:pt idx="1">
                  <c:v>958</c:v>
                </c:pt>
                <c:pt idx="2">
                  <c:v>527</c:v>
                </c:pt>
                <c:pt idx="3">
                  <c:v>279</c:v>
                </c:pt>
                <c:pt idx="4">
                  <c:v>#N/A</c:v>
                </c:pt>
                <c:pt idx="5">
                  <c:v>122</c:v>
                </c:pt>
                <c:pt idx="6">
                  <c:v>44</c:v>
                </c:pt>
              </c:numCache>
            </c:numRef>
          </c:bubbleSize>
          <c:bubble3D val="0"/>
          <c:extLst>
            <c:ext xmlns:c15="http://schemas.microsoft.com/office/drawing/2012/chart" uri="{02D57815-91ED-43cb-92C2-25804820EDAC}">
              <c15:datalabelsRange>
                <c15:f>Calculations!$L$17:$L$23</c15:f>
                <c15:dlblRangeCache>
                  <c:ptCount val="7"/>
                  <c:pt idx="0">
                    <c:v>1716</c:v>
                  </c:pt>
                  <c:pt idx="1">
                    <c:v>958</c:v>
                  </c:pt>
                  <c:pt idx="2">
                    <c:v>527</c:v>
                  </c:pt>
                  <c:pt idx="3">
                    <c:v>279</c:v>
                  </c:pt>
                  <c:pt idx="4">
                    <c:v>#N/A</c:v>
                  </c:pt>
                  <c:pt idx="5">
                    <c:v>122</c:v>
                  </c:pt>
                  <c:pt idx="6">
                    <c:v>44</c:v>
                  </c:pt>
                </c15:dlblRangeCache>
              </c15:datalabelsRange>
            </c:ext>
            <c:ext xmlns:c16="http://schemas.microsoft.com/office/drawing/2014/chart" uri="{C3380CC4-5D6E-409C-BE32-E72D297353CC}">
              <c16:uniqueId val="{00000002-EA70-40E4-B27E-4F1F5AC37F36}"/>
            </c:ext>
          </c:extLst>
        </c:ser>
        <c:dLbls>
          <c:dLblPos val="ctr"/>
          <c:showLegendKey val="0"/>
          <c:showVal val="1"/>
          <c:showCatName val="0"/>
          <c:showSerName val="0"/>
          <c:showPercent val="0"/>
          <c:showBubbleSize val="0"/>
        </c:dLbls>
        <c:bubbleScale val="120"/>
        <c:showNegBubbles val="0"/>
        <c:axId val="1127285407"/>
        <c:axId val="1127280831"/>
      </c:bubbleChart>
      <c:valAx>
        <c:axId val="1127285407"/>
        <c:scaling>
          <c:orientation val="minMax"/>
          <c:max val="8"/>
          <c:min val="0"/>
        </c:scaling>
        <c:delete val="1"/>
        <c:axPos val="b"/>
        <c:numFmt formatCode="General" sourceLinked="1"/>
        <c:majorTickMark val="none"/>
        <c:minorTickMark val="none"/>
        <c:tickLblPos val="nextTo"/>
        <c:crossAx val="1127280831"/>
        <c:crosses val="autoZero"/>
        <c:crossBetween val="midCat"/>
      </c:valAx>
      <c:valAx>
        <c:axId val="1127280831"/>
        <c:scaling>
          <c:orientation val="minMax"/>
          <c:max val="10"/>
          <c:min val="0"/>
        </c:scaling>
        <c:delete val="1"/>
        <c:axPos val="l"/>
        <c:numFmt formatCode="General" sourceLinked="1"/>
        <c:majorTickMark val="none"/>
        <c:minorTickMark val="none"/>
        <c:tickLblPos val="nextTo"/>
        <c:crossAx val="1127285407"/>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2">
              <a:alpha val="70000"/>
            </a:schemeClr>
          </a:solidFill>
          <a:ln>
            <a:noFill/>
          </a:ln>
          <a:effectLst/>
        </c:spPr>
        <c:marker>
          <c:symbol val="circle"/>
          <c:size val="6"/>
          <c:spPr>
            <a:solidFill>
              <a:schemeClr val="accent2">
                <a:tint val="48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70000"/>
            </a:schemeClr>
          </a:solidFill>
          <a:ln>
            <a:noFill/>
          </a:ln>
          <a:effectLst/>
        </c:spPr>
        <c:marker>
          <c:symbol val="circle"/>
          <c:size val="6"/>
          <c:spPr>
            <a:solidFill>
              <a:schemeClr val="accent2">
                <a:tint val="65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tint val="83000"/>
              <a:alpha val="70000"/>
            </a:schemeClr>
          </a:solidFill>
          <a:ln>
            <a:noFill/>
          </a:ln>
          <a:effectLst/>
        </c:spPr>
      </c:pivotFmt>
      <c:pivotFmt>
        <c:idx val="18"/>
        <c:spPr>
          <a:solidFill>
            <a:schemeClr val="accent2">
              <a:alpha val="70000"/>
            </a:schemeClr>
          </a:solidFill>
          <a:ln>
            <a:noFill/>
          </a:ln>
          <a:effectLst/>
        </c:spPr>
        <c:marker>
          <c:symbol val="circle"/>
          <c:size val="6"/>
          <c:spPr>
            <a:solidFill>
              <a:schemeClr val="accent2">
                <a:tint val="83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70000"/>
            </a:schemeClr>
          </a:solidFill>
          <a:ln>
            <a:noFill/>
          </a:ln>
          <a:effectLst/>
        </c:spPr>
        <c:marker>
          <c:symbol val="circle"/>
          <c:size val="6"/>
          <c:spPr>
            <a:solidFill>
              <a:schemeClr val="accent2">
                <a:shade val="82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70000"/>
            </a:schemeClr>
          </a:solidFill>
          <a:ln>
            <a:noFill/>
          </a:ln>
          <a:effectLst/>
        </c:spPr>
        <c:marker>
          <c:symbol val="circle"/>
          <c:size val="6"/>
          <c:spPr>
            <a:solidFill>
              <a:schemeClr val="accent2">
                <a:shade val="65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70000"/>
            </a:schemeClr>
          </a:solidFill>
          <a:ln>
            <a:noFill/>
          </a:ln>
          <a:effectLst/>
        </c:spPr>
        <c:marker>
          <c:symbol val="circle"/>
          <c:size val="6"/>
          <c:spPr>
            <a:solidFill>
              <a:schemeClr val="accent2">
                <a:shade val="47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542071348781413E-2"/>
          <c:y val="3.0970332929337128E-2"/>
          <c:w val="0.9664579286512186"/>
          <c:h val="0.96902966707066285"/>
        </c:manualLayout>
      </c:layout>
      <c:barChart>
        <c:barDir val="col"/>
        <c:grouping val="clustered"/>
        <c:varyColors val="0"/>
        <c:ser>
          <c:idx val="0"/>
          <c:order val="0"/>
          <c:tx>
            <c:v>&lt;50K</c:v>
          </c:tx>
          <c:spPr>
            <a:solidFill>
              <a:schemeClr val="accent2">
                <a:tint val="48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13</c:v>
              </c:pt>
            </c:numLit>
          </c:val>
          <c:extLst>
            <c:ext xmlns:c16="http://schemas.microsoft.com/office/drawing/2014/chart" uri="{C3380CC4-5D6E-409C-BE32-E72D297353CC}">
              <c16:uniqueId val="{00000000-DAB3-4B0D-814D-197614507DBA}"/>
            </c:ext>
          </c:extLst>
        </c:ser>
        <c:ser>
          <c:idx val="1"/>
          <c:order val="1"/>
          <c:tx>
            <c:v>&gt;50K &amp; &lt;60K</c:v>
          </c:tx>
          <c:spPr>
            <a:solidFill>
              <a:schemeClr val="accent2">
                <a:tint val="6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35</c:v>
              </c:pt>
            </c:numLit>
          </c:val>
          <c:extLst>
            <c:ext xmlns:c16="http://schemas.microsoft.com/office/drawing/2014/chart" uri="{C3380CC4-5D6E-409C-BE32-E72D297353CC}">
              <c16:uniqueId val="{00000001-DAB3-4B0D-814D-197614507DBA}"/>
            </c:ext>
          </c:extLst>
        </c:ser>
        <c:ser>
          <c:idx val="2"/>
          <c:order val="2"/>
          <c:tx>
            <c:v>&gt;60K &amp; &lt;70K</c:v>
          </c:tx>
          <c:spPr>
            <a:solidFill>
              <a:schemeClr val="accent2">
                <a:tint val="83000"/>
                <a:alpha val="70000"/>
              </a:schemeClr>
            </a:solidFill>
            <a:ln>
              <a:noFill/>
            </a:ln>
            <a:effectLst/>
          </c:spPr>
          <c:invertIfNegative val="0"/>
          <c:dPt>
            <c:idx val="0"/>
            <c:invertIfNegative val="0"/>
            <c:bubble3D val="0"/>
            <c:extLst>
              <c:ext xmlns:c16="http://schemas.microsoft.com/office/drawing/2014/chart" uri="{C3380CC4-5D6E-409C-BE32-E72D297353CC}">
                <c16:uniqueId val="{00000002-DAB3-4B0D-814D-197614507DB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41</c:v>
              </c:pt>
            </c:numLit>
          </c:val>
          <c:extLst>
            <c:ext xmlns:c16="http://schemas.microsoft.com/office/drawing/2014/chart" uri="{C3380CC4-5D6E-409C-BE32-E72D297353CC}">
              <c16:uniqueId val="{00000003-DAB3-4B0D-814D-197614507DBA}"/>
            </c:ext>
          </c:extLst>
        </c:ser>
        <c:ser>
          <c:idx val="3"/>
          <c:order val="3"/>
          <c:tx>
            <c:v>&gt;70K &amp; &lt;80K</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59</c:v>
              </c:pt>
            </c:numLit>
          </c:val>
          <c:extLst>
            <c:ext xmlns:c16="http://schemas.microsoft.com/office/drawing/2014/chart" uri="{C3380CC4-5D6E-409C-BE32-E72D297353CC}">
              <c16:uniqueId val="{00000004-DAB3-4B0D-814D-197614507DBA}"/>
            </c:ext>
          </c:extLst>
        </c:ser>
        <c:ser>
          <c:idx val="4"/>
          <c:order val="4"/>
          <c:tx>
            <c:v>&gt;80K &amp; &lt;90K</c:v>
          </c:tx>
          <c:spPr>
            <a:solidFill>
              <a:schemeClr val="accent2">
                <a:shade val="82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51</c:v>
              </c:pt>
            </c:numLit>
          </c:val>
          <c:extLst>
            <c:ext xmlns:c16="http://schemas.microsoft.com/office/drawing/2014/chart" uri="{C3380CC4-5D6E-409C-BE32-E72D297353CC}">
              <c16:uniqueId val="{00000005-DAB3-4B0D-814D-197614507DBA}"/>
            </c:ext>
          </c:extLst>
        </c:ser>
        <c:ser>
          <c:idx val="5"/>
          <c:order val="5"/>
          <c:tx>
            <c:v>&gt;90K &amp; &lt;100K</c:v>
          </c:tx>
          <c:spPr>
            <a:solidFill>
              <a:schemeClr val="accent2">
                <a:shade val="6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27</c:v>
              </c:pt>
            </c:numLit>
          </c:val>
          <c:extLst>
            <c:ext xmlns:c16="http://schemas.microsoft.com/office/drawing/2014/chart" uri="{C3380CC4-5D6E-409C-BE32-E72D297353CC}">
              <c16:uniqueId val="{00000006-DAB3-4B0D-814D-197614507DBA}"/>
            </c:ext>
          </c:extLst>
        </c:ser>
        <c:ser>
          <c:idx val="6"/>
          <c:order val="6"/>
          <c:tx>
            <c:v>&gt;100K</c:v>
          </c:tx>
          <c:spPr>
            <a:solidFill>
              <a:schemeClr val="accent2">
                <a:shade val="4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18</c:v>
              </c:pt>
            </c:numLit>
          </c:val>
          <c:extLst>
            <c:ext xmlns:c16="http://schemas.microsoft.com/office/drawing/2014/chart" uri="{C3380CC4-5D6E-409C-BE32-E72D297353CC}">
              <c16:uniqueId val="{00000007-DAB3-4B0D-814D-197614507DBA}"/>
            </c:ext>
          </c:extLst>
        </c:ser>
        <c:dLbls>
          <c:dLblPos val="outEnd"/>
          <c:showLegendKey val="0"/>
          <c:showVal val="1"/>
          <c:showCatName val="0"/>
          <c:showSerName val="0"/>
          <c:showPercent val="0"/>
          <c:showBubbleSize val="0"/>
        </c:dLbls>
        <c:gapWidth val="80"/>
        <c:overlap val="25"/>
        <c:axId val="718314687"/>
        <c:axId val="718320399"/>
      </c:barChart>
      <c:catAx>
        <c:axId val="718314687"/>
        <c:scaling>
          <c:orientation val="minMax"/>
        </c:scaling>
        <c:delete val="1"/>
        <c:axPos val="b"/>
        <c:numFmt formatCode="General" sourceLinked="0"/>
        <c:majorTickMark val="out"/>
        <c:minorTickMark val="none"/>
        <c:tickLblPos val="nextTo"/>
        <c:crossAx val="718320399"/>
        <c:crosses val="autoZero"/>
        <c:auto val="1"/>
        <c:lblAlgn val="ctr"/>
        <c:lblOffset val="100"/>
        <c:noMultiLvlLbl val="0"/>
        <c:extLst>
          <c:ext xmlns:c15="http://schemas.microsoft.com/office/drawing/2012/chart" uri="{F40574EE-89B7-4290-83BB-5DA773EAF853}">
            <c15:numFmt c:formatCode="General" c:sourceLinked="1"/>
          </c:ext>
        </c:extLst>
      </c:catAx>
      <c:valAx>
        <c:axId val="718320399"/>
        <c:scaling>
          <c:orientation val="minMax"/>
        </c:scaling>
        <c:delete val="1"/>
        <c:axPos val="l"/>
        <c:numFmt formatCode="General" sourceLinked="0"/>
        <c:majorTickMark val="out"/>
        <c:minorTickMark val="none"/>
        <c:tickLblPos val="nextTo"/>
        <c:crossAx val="71831468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[final _hr_dashboard.xlsx]PivotChartTable2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88194981070256"/>
          <c:y val="4.5267497046028492E-3"/>
          <c:w val="0.77197993127457665"/>
          <c:h val="0.99094650059079425"/>
        </c:manualLayout>
      </c:layout>
      <c:barChart>
        <c:barDir val="bar"/>
        <c:grouping val="stacked"/>
        <c:varyColors val="0"/>
        <c:ser>
          <c:idx val="0"/>
          <c:order val="0"/>
          <c:tx>
            <c:v>Average Leaves by Department</c:v>
          </c:tx>
          <c:spPr>
            <a:solidFill>
              <a:srgbClr val="FF8C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Calculations!$I$39:$I$45</c:f>
              <c:strCache>
                <c:ptCount val="7"/>
                <c:pt idx="0">
                  <c:v>Alpha</c:v>
                </c:pt>
                <c:pt idx="1">
                  <c:v>Gamma</c:v>
                </c:pt>
                <c:pt idx="2">
                  <c:v>Beta</c:v>
                </c:pt>
                <c:pt idx="3">
                  <c:v>Zeta</c:v>
                </c:pt>
                <c:pt idx="4">
                  <c:v>Delta</c:v>
                </c:pt>
                <c:pt idx="5">
                  <c:v>Epsilon</c:v>
                </c:pt>
                <c:pt idx="6">
                  <c:v>Eta</c:v>
                </c:pt>
              </c:strCache>
            </c:strRef>
          </c:cat>
          <c:val>
            <c:numRef>
              <c:f>Calculations!$L$39:$L$45</c:f>
              <c:numCache>
                <c:formatCode>0.0</c:formatCode>
                <c:ptCount val="7"/>
                <c:pt idx="0">
                  <c:v>13.057109557109557</c:v>
                </c:pt>
                <c:pt idx="1">
                  <c:v>12.717118997912317</c:v>
                </c:pt>
                <c:pt idx="2">
                  <c:v>13.464895635673624</c:v>
                </c:pt>
                <c:pt idx="3">
                  <c:v>12.881720430107526</c:v>
                </c:pt>
                <c:pt idx="4">
                  <c:v>13.655737704918034</c:v>
                </c:pt>
                <c:pt idx="5">
                  <c:v>13.254098360655737</c:v>
                </c:pt>
                <c:pt idx="6">
                  <c:v>13.590909090909092</c:v>
                </c:pt>
              </c:numCache>
            </c:numRef>
          </c:val>
          <c:extLst>
            <c:ext xmlns:c16="http://schemas.microsoft.com/office/drawing/2014/chart" uri="{C3380CC4-5D6E-409C-BE32-E72D297353CC}">
              <c16:uniqueId val="{00000000-243E-43BD-B2E9-6DDE5FE245BC}"/>
            </c:ext>
          </c:extLst>
        </c:ser>
        <c:ser>
          <c:idx val="1"/>
          <c:order val="1"/>
          <c:tx>
            <c:v>Highlight</c:v>
          </c:tx>
          <c:spPr>
            <a:solidFill>
              <a:srgbClr val="4E598C"/>
            </a:solidFill>
            <a:ln>
              <a:noFill/>
            </a:ln>
            <a:effectLst/>
          </c:spPr>
          <c:invertIfNegative val="0"/>
          <c:dLbls>
            <c:delete val="1"/>
          </c:dLbls>
          <c:cat>
            <c:strRef>
              <c:f>Calculations!$I$39:$I$45</c:f>
              <c:strCache>
                <c:ptCount val="7"/>
                <c:pt idx="0">
                  <c:v>Alpha</c:v>
                </c:pt>
                <c:pt idx="1">
                  <c:v>Gamma</c:v>
                </c:pt>
                <c:pt idx="2">
                  <c:v>Beta</c:v>
                </c:pt>
                <c:pt idx="3">
                  <c:v>Zeta</c:v>
                </c:pt>
                <c:pt idx="4">
                  <c:v>Delta</c:v>
                </c:pt>
                <c:pt idx="5">
                  <c:v>Epsilon</c:v>
                </c:pt>
                <c:pt idx="6">
                  <c:v>Eta</c:v>
                </c:pt>
              </c:strCache>
            </c:strRef>
          </c:cat>
          <c:val>
            <c:numRef>
              <c:f>Calculations!$O$39:$O$45</c:f>
              <c:numCache>
                <c:formatCode>0.0</c:formatCode>
                <c:ptCount val="7"/>
                <c:pt idx="0">
                  <c:v>0</c:v>
                </c:pt>
                <c:pt idx="1">
                  <c:v>0</c:v>
                </c:pt>
                <c:pt idx="2">
                  <c:v>0</c:v>
                </c:pt>
                <c:pt idx="3">
                  <c:v>0</c:v>
                </c:pt>
                <c:pt idx="4">
                  <c:v>13.655737704918034</c:v>
                </c:pt>
                <c:pt idx="5">
                  <c:v>0</c:v>
                </c:pt>
                <c:pt idx="6">
                  <c:v>0</c:v>
                </c:pt>
              </c:numCache>
            </c:numRef>
          </c:val>
          <c:extLst>
            <c:ext xmlns:c16="http://schemas.microsoft.com/office/drawing/2014/chart" uri="{C3380CC4-5D6E-409C-BE32-E72D297353CC}">
              <c16:uniqueId val="{00000001-243E-43BD-B2E9-6DDE5FE245BC}"/>
            </c:ext>
          </c:extLst>
        </c:ser>
        <c:dLbls>
          <c:dLblPos val="ctr"/>
          <c:showLegendKey val="0"/>
          <c:showVal val="1"/>
          <c:showCatName val="0"/>
          <c:showSerName val="0"/>
          <c:showPercent val="0"/>
          <c:showBubbleSize val="0"/>
        </c:dLbls>
        <c:gapWidth val="50"/>
        <c:overlap val="100"/>
        <c:axId val="1943804928"/>
        <c:axId val="1943802432"/>
      </c:barChart>
      <c:catAx>
        <c:axId val="194380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1943802432"/>
        <c:crosses val="autoZero"/>
        <c:auto val="1"/>
        <c:lblAlgn val="ctr"/>
        <c:lblOffset val="100"/>
        <c:tickLblSkip val="1"/>
        <c:noMultiLvlLbl val="0"/>
      </c:catAx>
      <c:valAx>
        <c:axId val="1943802432"/>
        <c:scaling>
          <c:orientation val="minMax"/>
          <c:max val="14"/>
          <c:min val="0"/>
        </c:scaling>
        <c:delete val="1"/>
        <c:axPos val="b"/>
        <c:numFmt formatCode="0.0" sourceLinked="1"/>
        <c:majorTickMark val="out"/>
        <c:minorTickMark val="none"/>
        <c:tickLblPos val="nextTo"/>
        <c:crossAx val="1943804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
          <c:y val="4.8555566200614478E-2"/>
          <c:w val="1"/>
          <c:h val="0.95144443379938548"/>
        </c:manualLayout>
      </c:layout>
      <c:bubbleChart>
        <c:varyColors val="0"/>
        <c:ser>
          <c:idx val="0"/>
          <c:order val="0"/>
          <c:tx>
            <c:v>Headcount</c:v>
          </c:tx>
          <c:spPr>
            <a:solidFill>
              <a:schemeClr val="accent2">
                <a:shade val="58000"/>
              </a:schemeClr>
            </a:solidFill>
            <a:ln>
              <a:noFill/>
            </a:ln>
            <a:effectLst/>
          </c:spPr>
          <c:invertIfNegative val="0"/>
          <c:dLbls>
            <c:delete val="1"/>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Lit>
              <c:formatCode>General</c:formatCode>
              <c:ptCount val="7"/>
              <c:pt idx="0">
                <c:v>1</c:v>
              </c:pt>
              <c:pt idx="1">
                <c:v>1</c:v>
              </c:pt>
              <c:pt idx="2">
                <c:v>1</c:v>
              </c:pt>
              <c:pt idx="3">
                <c:v>1</c:v>
              </c:pt>
              <c:pt idx="4">
                <c:v>1</c:v>
              </c:pt>
              <c:pt idx="5">
                <c:v>1</c:v>
              </c:pt>
              <c:pt idx="6">
                <c:v>1</c:v>
              </c:pt>
            </c:numLit>
          </c:bubbleSize>
          <c:bubble3D val="0"/>
          <c:extLst>
            <c:ext xmlns:c16="http://schemas.microsoft.com/office/drawing/2014/chart" uri="{C3380CC4-5D6E-409C-BE32-E72D297353CC}">
              <c16:uniqueId val="{00000000-4D81-49C4-86F9-C1E17C0DDCFB}"/>
            </c:ext>
          </c:extLst>
        </c:ser>
        <c:ser>
          <c:idx val="1"/>
          <c:order val="1"/>
          <c:tx>
            <c:v>Size</c:v>
          </c:tx>
          <c:spPr>
            <a:solidFill>
              <a:schemeClr val="accent2">
                <a:shade val="86000"/>
              </a:schemeClr>
            </a:solidFill>
            <a:ln>
              <a:noFill/>
            </a:ln>
            <a:effectLst/>
          </c:spPr>
          <c:invertIfNegative val="0"/>
          <c:dLbls>
            <c:delete val="1"/>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Calculations!$J$17:$J$23</c:f>
              <c:numCache>
                <c:formatCode>_(* #,##0_);_(* \(#,##0\);_(* "-"??_);_(@_)</c:formatCode>
                <c:ptCount val="7"/>
                <c:pt idx="0">
                  <c:v>1716</c:v>
                </c:pt>
                <c:pt idx="1">
                  <c:v>958</c:v>
                </c:pt>
                <c:pt idx="2">
                  <c:v>527</c:v>
                </c:pt>
                <c:pt idx="3">
                  <c:v>279</c:v>
                </c:pt>
                <c:pt idx="4">
                  <c:v>244</c:v>
                </c:pt>
                <c:pt idx="5">
                  <c:v>122</c:v>
                </c:pt>
                <c:pt idx="6">
                  <c:v>44</c:v>
                </c:pt>
              </c:numCache>
            </c:numRef>
          </c:bubbleSize>
          <c:bubble3D val="0"/>
          <c:extLst>
            <c:ext xmlns:c16="http://schemas.microsoft.com/office/drawing/2014/chart" uri="{C3380CC4-5D6E-409C-BE32-E72D297353CC}">
              <c16:uniqueId val="{00000001-4D81-49C4-86F9-C1E17C0DDCFB}"/>
            </c:ext>
          </c:extLst>
        </c:ser>
        <c:ser>
          <c:idx val="2"/>
          <c:order val="2"/>
          <c:tx>
            <c:v>Max</c:v>
          </c:tx>
          <c:spPr>
            <a:solidFill>
              <a:srgbClr val="FF8C42"/>
            </a:solidFill>
            <a:ln>
              <a:noFill/>
            </a:ln>
            <a:effectLst>
              <a:outerShdw blurRad="114300" sx="110000" sy="110000" algn="ctr" rotWithShape="0">
                <a:srgbClr val="FF8C42">
                  <a:alpha val="88000"/>
                </a:srgbClr>
              </a:outerShdw>
            </a:effectLst>
          </c:spPr>
          <c:invertIfNegative val="0"/>
          <c:dLbls>
            <c:dLbl>
              <c:idx val="0"/>
              <c:layout/>
              <c:tx>
                <c:rich>
                  <a:bodyPr/>
                  <a:lstStyle/>
                  <a:p>
                    <a:fld id="{CA5E577F-4B89-46DC-8C09-2950B52A5B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4D81-49C4-86F9-C1E17C0DDCFB}"/>
                </c:ext>
              </c:extLst>
            </c:dLbl>
            <c:dLbl>
              <c:idx val="1"/>
              <c:layout/>
              <c:tx>
                <c:rich>
                  <a:bodyPr/>
                  <a:lstStyle/>
                  <a:p>
                    <a:fld id="{8591EFE8-54FA-4635-AFA8-F84866079B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4D81-49C4-86F9-C1E17C0DDCFB}"/>
                </c:ext>
              </c:extLst>
            </c:dLbl>
            <c:dLbl>
              <c:idx val="2"/>
              <c:layout/>
              <c:tx>
                <c:rich>
                  <a:bodyPr/>
                  <a:lstStyle/>
                  <a:p>
                    <a:fld id="{B76C1E89-8552-4DC6-9B14-0F7815950A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4D81-49C4-86F9-C1E17C0DDCFB}"/>
                </c:ext>
              </c:extLst>
            </c:dLbl>
            <c:dLbl>
              <c:idx val="3"/>
              <c:layout/>
              <c:tx>
                <c:rich>
                  <a:bodyPr/>
                  <a:lstStyle/>
                  <a:p>
                    <a:fld id="{6CF068BE-390B-460F-BDD7-D20A9B34A53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4D81-49C4-86F9-C1E17C0DDCFB}"/>
                </c:ext>
              </c:extLst>
            </c:dLbl>
            <c:dLbl>
              <c:idx val="4"/>
              <c:layout/>
              <c:tx>
                <c:rich>
                  <a:bodyPr/>
                  <a:lstStyle/>
                  <a:p>
                    <a:fld id="{898077BC-C6E8-4866-B574-36A9B50CE6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4D81-49C4-86F9-C1E17C0DDCFB}"/>
                </c:ext>
              </c:extLst>
            </c:dLbl>
            <c:dLbl>
              <c:idx val="5"/>
              <c:layout/>
              <c:tx>
                <c:rich>
                  <a:bodyPr/>
                  <a:lstStyle/>
                  <a:p>
                    <a:fld id="{AAF402EB-D50B-4E48-9B80-C5E71A2388D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4D81-49C4-86F9-C1E17C0DDCFB}"/>
                </c:ext>
              </c:extLst>
            </c:dLbl>
            <c:dLbl>
              <c:idx val="6"/>
              <c:layout/>
              <c:tx>
                <c:rich>
                  <a:bodyPr/>
                  <a:lstStyle/>
                  <a:p>
                    <a:fld id="{90B1E389-6BE2-4873-B349-552E0CB57E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4D81-49C4-86F9-C1E17C0DDCF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effectLst>
                      <a:glow rad="101600">
                        <a:srgbClr val="FCAF58">
                          <a:alpha val="60000"/>
                        </a:srgbClr>
                      </a:glow>
                      <a:outerShdw blurRad="63500" sx="102000" sy="102000" algn="ctr" rotWithShape="0">
                        <a:prstClr val="black">
                          <a:alpha val="40000"/>
                        </a:prstClr>
                      </a:outerShdw>
                    </a:effectLst>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Calculations!$K$17:$K$23</c:f>
              <c:numCache>
                <c:formatCode>General</c:formatCode>
                <c:ptCount val="7"/>
                <c:pt idx="0">
                  <c:v>#N/A</c:v>
                </c:pt>
                <c:pt idx="1">
                  <c:v>#N/A</c:v>
                </c:pt>
                <c:pt idx="2">
                  <c:v>#N/A</c:v>
                </c:pt>
                <c:pt idx="3">
                  <c:v>#N/A</c:v>
                </c:pt>
                <c:pt idx="4">
                  <c:v>244</c:v>
                </c:pt>
                <c:pt idx="5">
                  <c:v>#N/A</c:v>
                </c:pt>
                <c:pt idx="6">
                  <c:v>#N/A</c:v>
                </c:pt>
              </c:numCache>
            </c:numRef>
          </c:bubbleSize>
          <c:bubble3D val="0"/>
          <c:extLst>
            <c:ext xmlns:c15="http://schemas.microsoft.com/office/drawing/2012/chart" uri="{02D57815-91ED-43cb-92C2-25804820EDAC}">
              <c15:datalabelsRange>
                <c15:f>Calculations!$K$17:$K$23</c15:f>
                <c15:dlblRangeCache>
                  <c:ptCount val="7"/>
                  <c:pt idx="0">
                    <c:v>#N/A</c:v>
                  </c:pt>
                  <c:pt idx="1">
                    <c:v>#N/A</c:v>
                  </c:pt>
                  <c:pt idx="2">
                    <c:v>#N/A</c:v>
                  </c:pt>
                  <c:pt idx="3">
                    <c:v>#N/A</c:v>
                  </c:pt>
                  <c:pt idx="4">
                    <c:v>244</c:v>
                  </c:pt>
                  <c:pt idx="5">
                    <c:v>#N/A</c:v>
                  </c:pt>
                  <c:pt idx="6">
                    <c:v>#N/A</c:v>
                  </c:pt>
                </c15:dlblRangeCache>
              </c15:datalabelsRange>
            </c:ext>
            <c:ext xmlns:c16="http://schemas.microsoft.com/office/drawing/2014/chart" uri="{C3380CC4-5D6E-409C-BE32-E72D297353CC}">
              <c16:uniqueId val="{00000009-4D81-49C4-86F9-C1E17C0DDCFB}"/>
            </c:ext>
          </c:extLst>
        </c:ser>
        <c:ser>
          <c:idx val="3"/>
          <c:order val="3"/>
          <c:tx>
            <c:v>Not Max</c:v>
          </c:tx>
          <c:spPr>
            <a:solidFill>
              <a:schemeClr val="bg1">
                <a:lumMod val="95000"/>
              </a:schemeClr>
            </a:solidFill>
            <a:ln>
              <a:noFill/>
            </a:ln>
            <a:effectLst>
              <a:outerShdw blurRad="88900" sx="109000" sy="109000" algn="ctr" rotWithShape="0">
                <a:schemeClr val="bg1">
                  <a:lumMod val="95000"/>
                  <a:alpha val="88000"/>
                </a:schemeClr>
              </a:outerShdw>
            </a:effectLst>
          </c:spPr>
          <c:invertIfNegative val="0"/>
          <c:dLbls>
            <c:dLbl>
              <c:idx val="0"/>
              <c:layout/>
              <c:tx>
                <c:rich>
                  <a:bodyPr/>
                  <a:lstStyle/>
                  <a:p>
                    <a:fld id="{DDB45C3C-4B07-4959-9250-795EE8C7D1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4D81-49C4-86F9-C1E17C0DDCFB}"/>
                </c:ext>
              </c:extLst>
            </c:dLbl>
            <c:dLbl>
              <c:idx val="1"/>
              <c:layout/>
              <c:tx>
                <c:rich>
                  <a:bodyPr/>
                  <a:lstStyle/>
                  <a:p>
                    <a:fld id="{27DB01BC-B548-41F4-B5C0-04BEB42A1B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4D81-49C4-86F9-C1E17C0DDCFB}"/>
                </c:ext>
              </c:extLst>
            </c:dLbl>
            <c:dLbl>
              <c:idx val="2"/>
              <c:layout/>
              <c:tx>
                <c:rich>
                  <a:bodyPr/>
                  <a:lstStyle/>
                  <a:p>
                    <a:fld id="{D20FA508-12A4-4CA6-B8E9-7644CAE5E9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4D81-49C4-86F9-C1E17C0DDCFB}"/>
                </c:ext>
              </c:extLst>
            </c:dLbl>
            <c:dLbl>
              <c:idx val="3"/>
              <c:layout/>
              <c:tx>
                <c:rich>
                  <a:bodyPr/>
                  <a:lstStyle/>
                  <a:p>
                    <a:fld id="{0733F84F-2280-4685-96D4-61ABCF321E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4D81-49C4-86F9-C1E17C0DDCFB}"/>
                </c:ext>
              </c:extLst>
            </c:dLbl>
            <c:dLbl>
              <c:idx val="4"/>
              <c:layout/>
              <c:tx>
                <c:rich>
                  <a:bodyPr/>
                  <a:lstStyle/>
                  <a:p>
                    <a:fld id="{02146F09-573B-4D92-B3A7-F6C2E7965F2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4D81-49C4-86F9-C1E17C0DDCFB}"/>
                </c:ext>
              </c:extLst>
            </c:dLbl>
            <c:dLbl>
              <c:idx val="5"/>
              <c:layout/>
              <c:tx>
                <c:rich>
                  <a:bodyPr/>
                  <a:lstStyle/>
                  <a:p>
                    <a:fld id="{B276BDB2-D8CF-40CB-BDA9-7E225705A9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4D81-49C4-86F9-C1E17C0DDCFB}"/>
                </c:ext>
              </c:extLst>
            </c:dLbl>
            <c:dLbl>
              <c:idx val="6"/>
              <c:layout/>
              <c:tx>
                <c:rich>
                  <a:bodyPr/>
                  <a:lstStyle/>
                  <a:p>
                    <a:fld id="{2D1A3AD6-0243-436F-A87E-814C683D5F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4D81-49C4-86F9-C1E17C0DDCF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effectLst>
                      <a:glow rad="101600">
                        <a:schemeClr val="bg1">
                          <a:lumMod val="95000"/>
                          <a:alpha val="60000"/>
                        </a:schemeClr>
                      </a:glow>
                      <a:outerShdw blurRad="63500" sx="102000" sy="102000" algn="ctr" rotWithShape="0">
                        <a:prstClr val="black">
                          <a:alpha val="40000"/>
                        </a:prstClr>
                      </a:outerShdw>
                    </a:effectLst>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Calculations!$G$17:$G$23</c:f>
              <c:numCache>
                <c:formatCode>General</c:formatCode>
                <c:ptCount val="7"/>
                <c:pt idx="0">
                  <c:v>2</c:v>
                </c:pt>
                <c:pt idx="1">
                  <c:v>2</c:v>
                </c:pt>
                <c:pt idx="2">
                  <c:v>7</c:v>
                </c:pt>
                <c:pt idx="3">
                  <c:v>5</c:v>
                </c:pt>
                <c:pt idx="4">
                  <c:v>4</c:v>
                </c:pt>
                <c:pt idx="5">
                  <c:v>7</c:v>
                </c:pt>
                <c:pt idx="6">
                  <c:v>6</c:v>
                </c:pt>
              </c:numCache>
            </c:numRef>
          </c:xVal>
          <c:yVal>
            <c:numRef>
              <c:f>Calculations!$H$17:$H$23</c:f>
              <c:numCache>
                <c:formatCode>General</c:formatCode>
                <c:ptCount val="7"/>
                <c:pt idx="0">
                  <c:v>2</c:v>
                </c:pt>
                <c:pt idx="1">
                  <c:v>6</c:v>
                </c:pt>
                <c:pt idx="2">
                  <c:v>2</c:v>
                </c:pt>
                <c:pt idx="3">
                  <c:v>1</c:v>
                </c:pt>
                <c:pt idx="4">
                  <c:v>8</c:v>
                </c:pt>
                <c:pt idx="5">
                  <c:v>7</c:v>
                </c:pt>
                <c:pt idx="6">
                  <c:v>9</c:v>
                </c:pt>
              </c:numCache>
            </c:numRef>
          </c:yVal>
          <c:bubbleSize>
            <c:numRef>
              <c:f>Calculations!$L$17:$L$23</c:f>
              <c:numCache>
                <c:formatCode>General</c:formatCode>
                <c:ptCount val="7"/>
                <c:pt idx="0">
                  <c:v>1716</c:v>
                </c:pt>
                <c:pt idx="1">
                  <c:v>958</c:v>
                </c:pt>
                <c:pt idx="2">
                  <c:v>527</c:v>
                </c:pt>
                <c:pt idx="3">
                  <c:v>279</c:v>
                </c:pt>
                <c:pt idx="4">
                  <c:v>#N/A</c:v>
                </c:pt>
                <c:pt idx="5">
                  <c:v>122</c:v>
                </c:pt>
                <c:pt idx="6">
                  <c:v>44</c:v>
                </c:pt>
              </c:numCache>
            </c:numRef>
          </c:bubbleSize>
          <c:bubble3D val="0"/>
          <c:extLst>
            <c:ext xmlns:c15="http://schemas.microsoft.com/office/drawing/2012/chart" uri="{02D57815-91ED-43cb-92C2-25804820EDAC}">
              <c15:datalabelsRange>
                <c15:f>Calculations!$L$17:$L$23</c15:f>
                <c15:dlblRangeCache>
                  <c:ptCount val="7"/>
                  <c:pt idx="0">
                    <c:v>1716</c:v>
                  </c:pt>
                  <c:pt idx="1">
                    <c:v>958</c:v>
                  </c:pt>
                  <c:pt idx="2">
                    <c:v>527</c:v>
                  </c:pt>
                  <c:pt idx="3">
                    <c:v>279</c:v>
                  </c:pt>
                  <c:pt idx="4">
                    <c:v>#N/A</c:v>
                  </c:pt>
                  <c:pt idx="5">
                    <c:v>122</c:v>
                  </c:pt>
                  <c:pt idx="6">
                    <c:v>44</c:v>
                  </c:pt>
                </c15:dlblRangeCache>
              </c15:datalabelsRange>
            </c:ext>
            <c:ext xmlns:c16="http://schemas.microsoft.com/office/drawing/2014/chart" uri="{C3380CC4-5D6E-409C-BE32-E72D297353CC}">
              <c16:uniqueId val="{00000011-4D81-49C4-86F9-C1E17C0DDCFB}"/>
            </c:ext>
          </c:extLst>
        </c:ser>
        <c:dLbls>
          <c:dLblPos val="ctr"/>
          <c:showLegendKey val="0"/>
          <c:showVal val="1"/>
          <c:showCatName val="0"/>
          <c:showSerName val="0"/>
          <c:showPercent val="0"/>
          <c:showBubbleSize val="0"/>
        </c:dLbls>
        <c:bubbleScale val="150"/>
        <c:showNegBubbles val="0"/>
        <c:axId val="1127285407"/>
        <c:axId val="1127280831"/>
      </c:bubbleChart>
      <c:valAx>
        <c:axId val="1127285407"/>
        <c:scaling>
          <c:orientation val="minMax"/>
          <c:max val="8"/>
          <c:min val="0"/>
        </c:scaling>
        <c:delete val="1"/>
        <c:axPos val="b"/>
        <c:numFmt formatCode="General" sourceLinked="1"/>
        <c:majorTickMark val="none"/>
        <c:minorTickMark val="none"/>
        <c:tickLblPos val="nextTo"/>
        <c:crossAx val="1127280831"/>
        <c:crosses val="autoZero"/>
        <c:crossBetween val="midCat"/>
      </c:valAx>
      <c:valAx>
        <c:axId val="1127280831"/>
        <c:scaling>
          <c:orientation val="minMax"/>
          <c:max val="10"/>
          <c:min val="0"/>
        </c:scaling>
        <c:delete val="1"/>
        <c:axPos val="l"/>
        <c:numFmt formatCode="General" sourceLinked="1"/>
        <c:majorTickMark val="none"/>
        <c:minorTickMark val="none"/>
        <c:tickLblPos val="nextTo"/>
        <c:crossAx val="1127285407"/>
        <c:crosses val="autoZero"/>
        <c:crossBetween val="midCat"/>
        <c:majorUnit val="2"/>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760224143266909E-2"/>
          <c:y val="1.2941180466629756E-2"/>
          <c:w val="0.85847955171346613"/>
          <c:h val="0.98705881953337027"/>
        </c:manualLayout>
      </c:layout>
      <c:barChart>
        <c:barDir val="bar"/>
        <c:grouping val="stacked"/>
        <c:varyColors val="0"/>
        <c:ser>
          <c:idx val="0"/>
          <c:order val="0"/>
          <c:tx>
            <c:strRef>
              <c:f>Calculations!$J$38</c:f>
              <c:strCache>
                <c:ptCount val="1"/>
                <c:pt idx="0">
                  <c:v>Excess</c:v>
                </c:pt>
              </c:strCache>
            </c:strRef>
          </c:tx>
          <c:spPr>
            <a:solidFill>
              <a:srgbClr val="6F9576"/>
            </a:solidFill>
            <a:ln>
              <a:noFill/>
            </a:ln>
            <a:effectLst/>
          </c:spPr>
          <c:invertIfNegative val="0"/>
          <c:dLbls>
            <c:dLbl>
              <c:idx val="0"/>
              <c:layout>
                <c:manualLayout>
                  <c:x val="0.19981684397243948"/>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738-470D-AD4E-55F6D23C45DC}"/>
                </c:ext>
              </c:extLst>
            </c:dLbl>
            <c:dLbl>
              <c:idx val="1"/>
              <c:layout>
                <c:manualLayout>
                  <c:x val="0.16055074450190018"/>
                  <c:y val="-4.6121608518334247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B738-470D-AD4E-55F6D23C45DC}"/>
                </c:ext>
              </c:extLst>
            </c:dLbl>
            <c:dLbl>
              <c:idx val="2"/>
              <c:layout>
                <c:manualLayout>
                  <c:x val="0.12098073569359444"/>
                  <c:y val="-8.4555305493508345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B738-470D-AD4E-55F6D23C45DC}"/>
                </c:ext>
              </c:extLst>
            </c:dLbl>
            <c:dLbl>
              <c:idx val="3"/>
              <c:layout>
                <c:manualLayout>
                  <c:x val="5.8758337879310514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B738-470D-AD4E-55F6D23C45DC}"/>
                </c:ext>
              </c:extLst>
            </c:dLbl>
            <c:dLbl>
              <c:idx val="4"/>
              <c:layout>
                <c:manualLayout>
                  <c:x val="8.7374441123390684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738-470D-AD4E-55F6D23C45DC}"/>
                </c:ext>
              </c:extLst>
            </c:dLbl>
            <c:dLbl>
              <c:idx val="5"/>
              <c:layout>
                <c:manualLayout>
                  <c:x val="4.5892842580534707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738-470D-AD4E-55F6D23C45DC}"/>
                </c:ext>
              </c:extLst>
            </c:dLbl>
            <c:dLbl>
              <c:idx val="6"/>
              <c:layout>
                <c:manualLayout>
                  <c:x val="3.9460094931146751E-2"/>
                  <c:y val="4.6121608518334247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738-470D-AD4E-55F6D23C45D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Calculations!$I$39:$I$45</c:f>
              <c:strCache>
                <c:ptCount val="7"/>
                <c:pt idx="0">
                  <c:v>Alpha</c:v>
                </c:pt>
                <c:pt idx="1">
                  <c:v>Gamma</c:v>
                </c:pt>
                <c:pt idx="2">
                  <c:v>Beta</c:v>
                </c:pt>
                <c:pt idx="3">
                  <c:v>Zeta</c:v>
                </c:pt>
                <c:pt idx="4">
                  <c:v>Delta</c:v>
                </c:pt>
                <c:pt idx="5">
                  <c:v>Epsilon</c:v>
                </c:pt>
                <c:pt idx="6">
                  <c:v>Eta</c:v>
                </c:pt>
              </c:strCache>
            </c:strRef>
          </c:cat>
          <c:val>
            <c:numRef>
              <c:f>Calculations!$J$39:$J$45</c:f>
              <c:numCache>
                <c:formatCode>General</c:formatCode>
                <c:ptCount val="7"/>
                <c:pt idx="0">
                  <c:v>20</c:v>
                </c:pt>
                <c:pt idx="1">
                  <c:v>11</c:v>
                </c:pt>
                <c:pt idx="2">
                  <c:v>8</c:v>
                </c:pt>
                <c:pt idx="3">
                  <c:v>2</c:v>
                </c:pt>
                <c:pt idx="4">
                  <c:v>6</c:v>
                </c:pt>
                <c:pt idx="5">
                  <c:v>2</c:v>
                </c:pt>
                <c:pt idx="6">
                  <c:v>2</c:v>
                </c:pt>
              </c:numCache>
            </c:numRef>
          </c:val>
          <c:extLst>
            <c:ext xmlns:c16="http://schemas.microsoft.com/office/drawing/2014/chart" uri="{C3380CC4-5D6E-409C-BE32-E72D297353CC}">
              <c16:uniqueId val="{00000000-B738-470D-AD4E-55F6D23C45DC}"/>
            </c:ext>
          </c:extLst>
        </c:ser>
        <c:ser>
          <c:idx val="1"/>
          <c:order val="1"/>
          <c:tx>
            <c:strRef>
              <c:f>Calculations!$K$38</c:f>
              <c:strCache>
                <c:ptCount val="1"/>
                <c:pt idx="0">
                  <c:v>Negative</c:v>
                </c:pt>
              </c:strCache>
            </c:strRef>
          </c:tx>
          <c:spPr>
            <a:solidFill>
              <a:srgbClr val="BB3F3F"/>
            </a:solidFill>
            <a:ln>
              <a:noFill/>
            </a:ln>
            <a:effectLst/>
          </c:spPr>
          <c:invertIfNegative val="0"/>
          <c:cat>
            <c:strRef>
              <c:f>Calculations!$I$39:$I$45</c:f>
              <c:strCache>
                <c:ptCount val="7"/>
                <c:pt idx="0">
                  <c:v>Alpha</c:v>
                </c:pt>
                <c:pt idx="1">
                  <c:v>Gamma</c:v>
                </c:pt>
                <c:pt idx="2">
                  <c:v>Beta</c:v>
                </c:pt>
                <c:pt idx="3">
                  <c:v>Zeta</c:v>
                </c:pt>
                <c:pt idx="4">
                  <c:v>Delta</c:v>
                </c:pt>
                <c:pt idx="5">
                  <c:v>Epsilon</c:v>
                </c:pt>
                <c:pt idx="6">
                  <c:v>Eta</c:v>
                </c:pt>
              </c:strCache>
            </c:strRef>
          </c:cat>
          <c:val>
            <c:numRef>
              <c:f>Calculations!$K$39:$K$45</c:f>
              <c:numCache>
                <c:formatCode>General</c:formatCode>
                <c:ptCount val="7"/>
                <c:pt idx="0">
                  <c:v>-10</c:v>
                </c:pt>
                <c:pt idx="1">
                  <c:v>-9</c:v>
                </c:pt>
                <c:pt idx="2">
                  <c:v>-2</c:v>
                </c:pt>
                <c:pt idx="3">
                  <c:v>-1</c:v>
                </c:pt>
                <c:pt idx="4">
                  <c:v>-1</c:v>
                </c:pt>
                <c:pt idx="5">
                  <c:v>-1</c:v>
                </c:pt>
                <c:pt idx="6">
                  <c:v>0</c:v>
                </c:pt>
              </c:numCache>
            </c:numRef>
          </c:val>
          <c:extLst>
            <c:ext xmlns:c16="http://schemas.microsoft.com/office/drawing/2014/chart" uri="{C3380CC4-5D6E-409C-BE32-E72D297353CC}">
              <c16:uniqueId val="{00000001-B738-470D-AD4E-55F6D23C45DC}"/>
            </c:ext>
          </c:extLst>
        </c:ser>
        <c:dLbls>
          <c:showLegendKey val="0"/>
          <c:showVal val="0"/>
          <c:showCatName val="0"/>
          <c:showSerName val="0"/>
          <c:showPercent val="0"/>
          <c:showBubbleSize val="0"/>
        </c:dLbls>
        <c:gapWidth val="50"/>
        <c:overlap val="100"/>
        <c:axId val="1387966704"/>
        <c:axId val="1387965040"/>
      </c:barChart>
      <c:catAx>
        <c:axId val="1387966704"/>
        <c:scaling>
          <c:orientation val="minMax"/>
        </c:scaling>
        <c:delete val="1"/>
        <c:axPos val="l"/>
        <c:numFmt formatCode="General" sourceLinked="1"/>
        <c:majorTickMark val="none"/>
        <c:minorTickMark val="none"/>
        <c:tickLblPos val="nextTo"/>
        <c:crossAx val="1387965040"/>
        <c:crosses val="autoZero"/>
        <c:auto val="1"/>
        <c:lblAlgn val="ctr"/>
        <c:lblOffset val="100"/>
        <c:noMultiLvlLbl val="0"/>
      </c:catAx>
      <c:valAx>
        <c:axId val="1387965040"/>
        <c:scaling>
          <c:orientation val="minMax"/>
        </c:scaling>
        <c:delete val="1"/>
        <c:axPos val="b"/>
        <c:numFmt formatCode="General" sourceLinked="1"/>
        <c:majorTickMark val="none"/>
        <c:minorTickMark val="none"/>
        <c:tickLblPos val="nextTo"/>
        <c:crossAx val="1387966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4336917562724014E-2"/>
          <c:w val="1"/>
          <c:h val="0.98566308243727596"/>
        </c:manualLayout>
      </c:layout>
      <c:barChart>
        <c:barDir val="bar"/>
        <c:grouping val="stacked"/>
        <c:varyColors val="0"/>
        <c:ser>
          <c:idx val="0"/>
          <c:order val="0"/>
          <c:tx>
            <c:strRef>
              <c:f>Calculations!$I$5</c:f>
              <c:strCache>
                <c:ptCount val="1"/>
                <c:pt idx="0">
                  <c:v>Female %</c:v>
                </c:pt>
              </c:strCache>
            </c:strRef>
          </c:tx>
          <c:spPr>
            <a:solidFill>
              <a:srgbClr val="4E598C"/>
            </a:solidFill>
            <a:ln>
              <a:noFill/>
            </a:ln>
            <a:effectLst/>
          </c:spPr>
          <c:invertIfNegative val="0"/>
          <c:val>
            <c:numRef>
              <c:f>Calculations!$J$5</c:f>
              <c:numCache>
                <c:formatCode>0.0%</c:formatCode>
                <c:ptCount val="1"/>
                <c:pt idx="0">
                  <c:v>0.61928020565552699</c:v>
                </c:pt>
              </c:numCache>
            </c:numRef>
          </c:val>
          <c:extLst>
            <c:ext xmlns:c16="http://schemas.microsoft.com/office/drawing/2014/chart" uri="{C3380CC4-5D6E-409C-BE32-E72D297353CC}">
              <c16:uniqueId val="{00000000-C191-43B4-8709-A55E527CCD64}"/>
            </c:ext>
          </c:extLst>
        </c:ser>
        <c:ser>
          <c:idx val="1"/>
          <c:order val="1"/>
          <c:tx>
            <c:strRef>
              <c:f>Calculations!$I$6</c:f>
              <c:strCache>
                <c:ptCount val="1"/>
                <c:pt idx="0">
                  <c:v>Male %</c:v>
                </c:pt>
              </c:strCache>
            </c:strRef>
          </c:tx>
          <c:spPr>
            <a:solidFill>
              <a:schemeClr val="bg1">
                <a:lumMod val="75000"/>
              </a:schemeClr>
            </a:solidFill>
            <a:ln>
              <a:solidFill>
                <a:schemeClr val="tx1">
                  <a:lumMod val="15000"/>
                  <a:lumOff val="85000"/>
                </a:schemeClr>
              </a:solidFill>
            </a:ln>
            <a:effectLst>
              <a:outerShdw blurRad="50800" dist="38100" dir="18900000" algn="bl" rotWithShape="0">
                <a:prstClr val="black">
                  <a:alpha val="40000"/>
                </a:prstClr>
              </a:outerShdw>
            </a:effectLst>
          </c:spPr>
          <c:invertIfNegative val="0"/>
          <c:val>
            <c:numRef>
              <c:f>Calculations!$J$6</c:f>
              <c:numCache>
                <c:formatCode>0.0%</c:formatCode>
                <c:ptCount val="1"/>
                <c:pt idx="0">
                  <c:v>0.38071979434447301</c:v>
                </c:pt>
              </c:numCache>
            </c:numRef>
          </c:val>
          <c:extLst>
            <c:ext xmlns:c16="http://schemas.microsoft.com/office/drawing/2014/chart" uri="{C3380CC4-5D6E-409C-BE32-E72D297353CC}">
              <c16:uniqueId val="{00000001-C191-43B4-8709-A55E527CCD64}"/>
            </c:ext>
          </c:extLst>
        </c:ser>
        <c:dLbls>
          <c:showLegendKey val="0"/>
          <c:showVal val="0"/>
          <c:showCatName val="0"/>
          <c:showSerName val="0"/>
          <c:showPercent val="0"/>
          <c:showBubbleSize val="0"/>
        </c:dLbls>
        <c:gapWidth val="0"/>
        <c:overlap val="100"/>
        <c:axId val="489867423"/>
        <c:axId val="489861599"/>
      </c:barChart>
      <c:catAx>
        <c:axId val="489867423"/>
        <c:scaling>
          <c:orientation val="minMax"/>
        </c:scaling>
        <c:delete val="1"/>
        <c:axPos val="l"/>
        <c:numFmt formatCode="General" sourceLinked="1"/>
        <c:majorTickMark val="none"/>
        <c:minorTickMark val="none"/>
        <c:tickLblPos val="nextTo"/>
        <c:crossAx val="489861599"/>
        <c:crosses val="autoZero"/>
        <c:auto val="1"/>
        <c:lblAlgn val="ctr"/>
        <c:lblOffset val="100"/>
        <c:noMultiLvlLbl val="0"/>
      </c:catAx>
      <c:valAx>
        <c:axId val="489861599"/>
        <c:scaling>
          <c:orientation val="minMax"/>
          <c:max val="1"/>
        </c:scaling>
        <c:delete val="1"/>
        <c:axPos val="b"/>
        <c:numFmt formatCode="0.0%" sourceLinked="1"/>
        <c:majorTickMark val="none"/>
        <c:minorTickMark val="none"/>
        <c:tickLblPos val="nextTo"/>
        <c:crossAx val="489867423"/>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arChart>
        <c:barDir val="bar"/>
        <c:grouping val="stacked"/>
        <c:varyColors val="0"/>
        <c:ser>
          <c:idx val="0"/>
          <c:order val="0"/>
          <c:tx>
            <c:strRef>
              <c:f>Calculations!$I$8</c:f>
              <c:strCache>
                <c:ptCount val="1"/>
                <c:pt idx="0">
                  <c:v>Full Time</c:v>
                </c:pt>
              </c:strCache>
            </c:strRef>
          </c:tx>
          <c:spPr>
            <a:solidFill>
              <a:srgbClr val="4E598C"/>
            </a:solidFill>
            <a:ln>
              <a:solidFill>
                <a:schemeClr val="tx1">
                  <a:lumMod val="15000"/>
                  <a:lumOff val="85000"/>
                </a:schemeClr>
              </a:solidFill>
            </a:ln>
            <a:effectLst/>
          </c:spPr>
          <c:invertIfNegative val="0"/>
          <c:dPt>
            <c:idx val="0"/>
            <c:invertIfNegative val="0"/>
            <c:bubble3D val="0"/>
            <c:spPr>
              <a:solidFill>
                <a:srgbClr val="4E598C"/>
              </a:solidFill>
              <a:ln>
                <a:noFill/>
              </a:ln>
              <a:effectLst/>
            </c:spPr>
            <c:extLst>
              <c:ext xmlns:c16="http://schemas.microsoft.com/office/drawing/2014/chart" uri="{C3380CC4-5D6E-409C-BE32-E72D297353CC}">
                <c16:uniqueId val="{00000001-0504-4E1B-B5FC-352794172A20}"/>
              </c:ext>
            </c:extLst>
          </c:dPt>
          <c:val>
            <c:numRef>
              <c:f>Calculations!$J$8</c:f>
              <c:numCache>
                <c:formatCode>0.0%</c:formatCode>
                <c:ptCount val="1"/>
                <c:pt idx="0">
                  <c:v>0.92287917737789205</c:v>
                </c:pt>
              </c:numCache>
            </c:numRef>
          </c:val>
          <c:extLst>
            <c:ext xmlns:c16="http://schemas.microsoft.com/office/drawing/2014/chart" uri="{C3380CC4-5D6E-409C-BE32-E72D297353CC}">
              <c16:uniqueId val="{00000002-0504-4E1B-B5FC-352794172A20}"/>
            </c:ext>
          </c:extLst>
        </c:ser>
        <c:ser>
          <c:idx val="1"/>
          <c:order val="1"/>
          <c:tx>
            <c:strRef>
              <c:f>Calculations!$I$9</c:f>
              <c:strCache>
                <c:ptCount val="1"/>
                <c:pt idx="0">
                  <c:v>Part Time</c:v>
                </c:pt>
              </c:strCache>
            </c:strRef>
          </c:tx>
          <c:spPr>
            <a:solidFill>
              <a:schemeClr val="bg1">
                <a:lumMod val="75000"/>
              </a:schemeClr>
            </a:solidFill>
            <a:ln>
              <a:noFill/>
            </a:ln>
            <a:effectLst/>
          </c:spPr>
          <c:invertIfNegative val="0"/>
          <c:val>
            <c:numRef>
              <c:f>Calculations!$J$9</c:f>
              <c:numCache>
                <c:formatCode>0.0%</c:formatCode>
                <c:ptCount val="1"/>
                <c:pt idx="0">
                  <c:v>7.7120822622107954E-2</c:v>
                </c:pt>
              </c:numCache>
            </c:numRef>
          </c:val>
          <c:extLst>
            <c:ext xmlns:c16="http://schemas.microsoft.com/office/drawing/2014/chart" uri="{C3380CC4-5D6E-409C-BE32-E72D297353CC}">
              <c16:uniqueId val="{00000003-0504-4E1B-B5FC-352794172A20}"/>
            </c:ext>
          </c:extLst>
        </c:ser>
        <c:dLbls>
          <c:showLegendKey val="0"/>
          <c:showVal val="0"/>
          <c:showCatName val="0"/>
          <c:showSerName val="0"/>
          <c:showPercent val="0"/>
          <c:showBubbleSize val="0"/>
        </c:dLbls>
        <c:gapWidth val="0"/>
        <c:overlap val="100"/>
        <c:axId val="1005001424"/>
        <c:axId val="1004994768"/>
      </c:barChart>
      <c:catAx>
        <c:axId val="1005001424"/>
        <c:scaling>
          <c:orientation val="minMax"/>
        </c:scaling>
        <c:delete val="1"/>
        <c:axPos val="l"/>
        <c:numFmt formatCode="General" sourceLinked="1"/>
        <c:majorTickMark val="none"/>
        <c:minorTickMark val="none"/>
        <c:tickLblPos val="nextTo"/>
        <c:crossAx val="1004994768"/>
        <c:crosses val="autoZero"/>
        <c:auto val="1"/>
        <c:lblAlgn val="ctr"/>
        <c:lblOffset val="100"/>
        <c:noMultiLvlLbl val="0"/>
      </c:catAx>
      <c:valAx>
        <c:axId val="1004994768"/>
        <c:scaling>
          <c:orientation val="minMax"/>
          <c:max val="1"/>
          <c:min val="0"/>
        </c:scaling>
        <c:delete val="1"/>
        <c:axPos val="b"/>
        <c:numFmt formatCode="0.0%" sourceLinked="1"/>
        <c:majorTickMark val="none"/>
        <c:minorTickMark val="none"/>
        <c:tickLblPos val="nextTo"/>
        <c:crossAx val="1005001424"/>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4336917562724014E-2"/>
          <c:w val="1"/>
          <c:h val="0.98566308243727596"/>
        </c:manualLayout>
      </c:layout>
      <c:barChart>
        <c:barDir val="bar"/>
        <c:grouping val="stacked"/>
        <c:varyColors val="0"/>
        <c:ser>
          <c:idx val="0"/>
          <c:order val="0"/>
          <c:tx>
            <c:strRef>
              <c:f>Calculations!$I$5</c:f>
              <c:strCache>
                <c:ptCount val="1"/>
                <c:pt idx="0">
                  <c:v>Female %</c:v>
                </c:pt>
              </c:strCache>
            </c:strRef>
          </c:tx>
          <c:spPr>
            <a:solidFill>
              <a:schemeClr val="accent1"/>
            </a:solidFill>
            <a:ln>
              <a:noFill/>
            </a:ln>
            <a:effectLst/>
          </c:spPr>
          <c:invertIfNegative val="0"/>
          <c:val>
            <c:numRef>
              <c:f>Calculations!$J$5</c:f>
              <c:numCache>
                <c:formatCode>0.0%</c:formatCode>
                <c:ptCount val="1"/>
                <c:pt idx="0">
                  <c:v>0.61928020565552699</c:v>
                </c:pt>
              </c:numCache>
            </c:numRef>
          </c:val>
          <c:extLst>
            <c:ext xmlns:c16="http://schemas.microsoft.com/office/drawing/2014/chart" uri="{C3380CC4-5D6E-409C-BE32-E72D297353CC}">
              <c16:uniqueId val="{00000000-6CD4-4505-BF18-D85B94765525}"/>
            </c:ext>
          </c:extLst>
        </c:ser>
        <c:ser>
          <c:idx val="1"/>
          <c:order val="1"/>
          <c:tx>
            <c:strRef>
              <c:f>Calculations!$I$6</c:f>
              <c:strCache>
                <c:ptCount val="1"/>
                <c:pt idx="0">
                  <c:v>Male %</c:v>
                </c:pt>
              </c:strCache>
            </c:strRef>
          </c:tx>
          <c:spPr>
            <a:solidFill>
              <a:schemeClr val="bg1">
                <a:lumMod val="75000"/>
              </a:schemeClr>
            </a:solidFill>
            <a:ln>
              <a:noFill/>
            </a:ln>
            <a:effectLst>
              <a:outerShdw blurRad="50800" dist="38100" dir="18900000" algn="bl" rotWithShape="0">
                <a:prstClr val="black">
                  <a:alpha val="40000"/>
                </a:prstClr>
              </a:outerShdw>
            </a:effectLst>
          </c:spPr>
          <c:invertIfNegative val="0"/>
          <c:val>
            <c:numRef>
              <c:f>Calculations!$J$6</c:f>
              <c:numCache>
                <c:formatCode>0.0%</c:formatCode>
                <c:ptCount val="1"/>
                <c:pt idx="0">
                  <c:v>0.38071979434447301</c:v>
                </c:pt>
              </c:numCache>
            </c:numRef>
          </c:val>
          <c:extLst>
            <c:ext xmlns:c16="http://schemas.microsoft.com/office/drawing/2014/chart" uri="{C3380CC4-5D6E-409C-BE32-E72D297353CC}">
              <c16:uniqueId val="{00000001-6CD4-4505-BF18-D85B94765525}"/>
            </c:ext>
          </c:extLst>
        </c:ser>
        <c:dLbls>
          <c:showLegendKey val="0"/>
          <c:showVal val="0"/>
          <c:showCatName val="0"/>
          <c:showSerName val="0"/>
          <c:showPercent val="0"/>
          <c:showBubbleSize val="0"/>
        </c:dLbls>
        <c:gapWidth val="0"/>
        <c:overlap val="100"/>
        <c:axId val="489867423"/>
        <c:axId val="489861599"/>
      </c:barChart>
      <c:catAx>
        <c:axId val="489867423"/>
        <c:scaling>
          <c:orientation val="minMax"/>
        </c:scaling>
        <c:delete val="1"/>
        <c:axPos val="l"/>
        <c:numFmt formatCode="General" sourceLinked="1"/>
        <c:majorTickMark val="none"/>
        <c:minorTickMark val="none"/>
        <c:tickLblPos val="nextTo"/>
        <c:crossAx val="489861599"/>
        <c:crosses val="autoZero"/>
        <c:auto val="1"/>
        <c:lblAlgn val="ctr"/>
        <c:lblOffset val="100"/>
        <c:noMultiLvlLbl val="0"/>
      </c:catAx>
      <c:valAx>
        <c:axId val="489861599"/>
        <c:scaling>
          <c:orientation val="minMax"/>
          <c:max val="1"/>
        </c:scaling>
        <c:delete val="1"/>
        <c:axPos val="b"/>
        <c:numFmt formatCode="0.0%" sourceLinked="1"/>
        <c:majorTickMark val="none"/>
        <c:minorTickMark val="none"/>
        <c:tickLblPos val="nextTo"/>
        <c:crossAx val="4898674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arChart>
        <c:barDir val="bar"/>
        <c:grouping val="stacked"/>
        <c:varyColors val="0"/>
        <c:ser>
          <c:idx val="0"/>
          <c:order val="0"/>
          <c:tx>
            <c:strRef>
              <c:f>Calculations!$I$8</c:f>
              <c:strCache>
                <c:ptCount val="1"/>
                <c:pt idx="0">
                  <c:v>Full Time</c:v>
                </c:pt>
              </c:strCache>
            </c:strRef>
          </c:tx>
          <c:spPr>
            <a:solidFill>
              <a:schemeClr val="accent1"/>
            </a:solidFill>
            <a:ln>
              <a:solidFill>
                <a:schemeClr val="tx1">
                  <a:lumMod val="15000"/>
                  <a:lumOff val="85000"/>
                </a:schemeClr>
              </a:solid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3AF9-4B92-BA4F-FD0EDC1532E3}"/>
              </c:ext>
            </c:extLst>
          </c:dPt>
          <c:val>
            <c:numRef>
              <c:f>Calculations!$J$8</c:f>
              <c:numCache>
                <c:formatCode>0.0%</c:formatCode>
                <c:ptCount val="1"/>
                <c:pt idx="0">
                  <c:v>0.92287917737789205</c:v>
                </c:pt>
              </c:numCache>
            </c:numRef>
          </c:val>
          <c:extLst>
            <c:ext xmlns:c16="http://schemas.microsoft.com/office/drawing/2014/chart" uri="{C3380CC4-5D6E-409C-BE32-E72D297353CC}">
              <c16:uniqueId val="{00000000-3AF9-4B92-BA4F-FD0EDC1532E3}"/>
            </c:ext>
          </c:extLst>
        </c:ser>
        <c:ser>
          <c:idx val="1"/>
          <c:order val="1"/>
          <c:tx>
            <c:strRef>
              <c:f>Calculations!$I$9</c:f>
              <c:strCache>
                <c:ptCount val="1"/>
                <c:pt idx="0">
                  <c:v>Part Time</c:v>
                </c:pt>
              </c:strCache>
            </c:strRef>
          </c:tx>
          <c:spPr>
            <a:solidFill>
              <a:schemeClr val="bg1">
                <a:lumMod val="75000"/>
              </a:schemeClr>
            </a:solidFill>
            <a:ln>
              <a:noFill/>
            </a:ln>
            <a:effectLst/>
          </c:spPr>
          <c:invertIfNegative val="0"/>
          <c:val>
            <c:numRef>
              <c:f>Calculations!$J$9</c:f>
              <c:numCache>
                <c:formatCode>0.0%</c:formatCode>
                <c:ptCount val="1"/>
                <c:pt idx="0">
                  <c:v>7.7120822622107954E-2</c:v>
                </c:pt>
              </c:numCache>
            </c:numRef>
          </c:val>
          <c:extLst>
            <c:ext xmlns:c16="http://schemas.microsoft.com/office/drawing/2014/chart" uri="{C3380CC4-5D6E-409C-BE32-E72D297353CC}">
              <c16:uniqueId val="{00000001-3AF9-4B92-BA4F-FD0EDC1532E3}"/>
            </c:ext>
          </c:extLst>
        </c:ser>
        <c:dLbls>
          <c:showLegendKey val="0"/>
          <c:showVal val="0"/>
          <c:showCatName val="0"/>
          <c:showSerName val="0"/>
          <c:showPercent val="0"/>
          <c:showBubbleSize val="0"/>
        </c:dLbls>
        <c:gapWidth val="0"/>
        <c:overlap val="100"/>
        <c:axId val="1005001424"/>
        <c:axId val="1004994768"/>
      </c:barChart>
      <c:catAx>
        <c:axId val="1005001424"/>
        <c:scaling>
          <c:orientation val="minMax"/>
        </c:scaling>
        <c:delete val="1"/>
        <c:axPos val="l"/>
        <c:numFmt formatCode="General" sourceLinked="1"/>
        <c:majorTickMark val="none"/>
        <c:minorTickMark val="none"/>
        <c:tickLblPos val="nextTo"/>
        <c:crossAx val="1004994768"/>
        <c:crosses val="autoZero"/>
        <c:auto val="1"/>
        <c:lblAlgn val="ctr"/>
        <c:lblOffset val="100"/>
        <c:noMultiLvlLbl val="0"/>
      </c:catAx>
      <c:valAx>
        <c:axId val="1004994768"/>
        <c:scaling>
          <c:orientation val="minMax"/>
          <c:max val="1"/>
          <c:min val="0"/>
        </c:scaling>
        <c:delete val="1"/>
        <c:axPos val="b"/>
        <c:numFmt formatCode="0.0%" sourceLinked="1"/>
        <c:majorTickMark val="none"/>
        <c:minorTickMark val="none"/>
        <c:tickLblPos val="nextTo"/>
        <c:crossAx val="1005001424"/>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plotSurface>
          <cx:spPr>
            <a:noFill/>
          </cx:spPr>
        </cx:plotSurface>
        <cx:series layoutId="clusteredColumn" uniqueId="{639144CD-F7B6-45D8-A5FE-86A9DD294DD9}">
          <cx:tx>
            <cx:txData>
              <cx:f>_xlchart.v1.0</cx:f>
              <cx:v/>
            </cx:txData>
          </cx:tx>
          <cx:spPr>
            <a:solidFill>
              <a:schemeClr val="bg1">
                <a:lumMod val="85000"/>
              </a:schemeClr>
            </a:solidFill>
          </cx:spPr>
          <cx:dataId val="0"/>
          <cx:layoutPr>
            <cx:binning intervalClosed="r" underflow="50000" overflow="100000">
              <cx:binSize val="10000"/>
            </cx:binning>
          </cx:layoutPr>
        </cx:series>
      </cx:plotAreaRegion>
      <cx:axis id="0" hidden="1">
        <cx:catScaling gapWidth="0.25"/>
        <cx:tickLabels/>
      </cx:axis>
      <cx:axis id="1" hidden="1">
        <cx:valScaling/>
        <cx:tickLabels/>
      </cx:axis>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173182</xdr:colOff>
      <xdr:row>3</xdr:row>
      <xdr:rowOff>43300</xdr:rowOff>
    </xdr:from>
    <xdr:to>
      <xdr:col>11</xdr:col>
      <xdr:colOff>14432</xdr:colOff>
      <xdr:row>18</xdr:row>
      <xdr:rowOff>43296</xdr:rowOff>
    </xdr:to>
    <xdr:sp macro="" textlink="">
      <xdr:nvSpPr>
        <xdr:cNvPr id="53" name="Rectangle: Rounded Corners 8">
          <a:extLst>
            <a:ext uri="{FF2B5EF4-FFF2-40B4-BE49-F238E27FC236}">
              <a16:creationId xmlns:a16="http://schemas.microsoft.com/office/drawing/2014/main" id="{00000000-0008-0000-0000-000035000000}"/>
            </a:ext>
          </a:extLst>
        </xdr:cNvPr>
        <xdr:cNvSpPr/>
      </xdr:nvSpPr>
      <xdr:spPr>
        <a:xfrm>
          <a:off x="1472046" y="1140118"/>
          <a:ext cx="5296477" cy="3420337"/>
        </a:xfrm>
        <a:prstGeom prst="roundRect">
          <a:avLst>
            <a:gd name="adj" fmla="val 8485"/>
          </a:avLst>
        </a:prstGeom>
        <a:solidFill>
          <a:schemeClr val="tx1">
            <a:lumMod val="85000"/>
            <a:lumOff val="15000"/>
          </a:schemeClr>
        </a:solidFill>
        <a:ln>
          <a:noFill/>
        </a:ln>
        <a:effectLst>
          <a:outerShdw blurRad="444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8C42"/>
            </a:solidFill>
          </a:endParaRPr>
        </a:p>
      </xdr:txBody>
    </xdr:sp>
    <xdr:clientData/>
  </xdr:twoCellAnchor>
  <xdr:twoCellAnchor>
    <xdr:from>
      <xdr:col>11</xdr:col>
      <xdr:colOff>294409</xdr:colOff>
      <xdr:row>19</xdr:row>
      <xdr:rowOff>46078</xdr:rowOff>
    </xdr:from>
    <xdr:to>
      <xdr:col>21</xdr:col>
      <xdr:colOff>34635</xdr:colOff>
      <xdr:row>24</xdr:row>
      <xdr:rowOff>51640</xdr:rowOff>
    </xdr:to>
    <xdr:sp macro="" textlink="">
      <xdr:nvSpPr>
        <xdr:cNvPr id="24" name="Rectangle: Rounded Corners 23">
          <a:extLst>
            <a:ext uri="{FF2B5EF4-FFF2-40B4-BE49-F238E27FC236}">
              <a16:creationId xmlns:a16="http://schemas.microsoft.com/office/drawing/2014/main" id="{00000000-0008-0000-0000-000018000000}"/>
            </a:ext>
          </a:extLst>
        </xdr:cNvPr>
        <xdr:cNvSpPr/>
      </xdr:nvSpPr>
      <xdr:spPr>
        <a:xfrm>
          <a:off x="7013551" y="4716771"/>
          <a:ext cx="5856882" cy="1067083"/>
        </a:xfrm>
        <a:prstGeom prst="roundRect">
          <a:avLst>
            <a:gd name="adj" fmla="val 20441"/>
          </a:avLst>
        </a:prstGeom>
        <a:solidFill>
          <a:schemeClr val="tx1">
            <a:lumMod val="85000"/>
            <a:lumOff val="15000"/>
          </a:schemeClr>
        </a:solidFill>
        <a:ln>
          <a:noFill/>
        </a:ln>
        <a:effectLst>
          <a:outerShdw blurRad="203200" dist="38100" dir="2700000" algn="tl"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solidFill>
              <a:srgbClr val="FF8C42"/>
            </a:solidFill>
            <a:effectLst>
              <a:outerShdw blurRad="50800" dist="38100" dir="5400000" algn="t" rotWithShape="0">
                <a:schemeClr val="tx1">
                  <a:lumMod val="85000"/>
                  <a:lumOff val="15000"/>
                  <a:alpha val="40000"/>
                </a:schemeClr>
              </a:outerShdw>
            </a:effectLst>
            <a:latin typeface="Segoe UI Semibold" panose="020B0702040204020203" pitchFamily="34" charset="0"/>
            <a:cs typeface="Segoe UI Semibold" panose="020B0702040204020203" pitchFamily="34" charset="0"/>
          </a:endParaRPr>
        </a:p>
      </xdr:txBody>
    </xdr:sp>
    <xdr:clientData/>
  </xdr:twoCellAnchor>
  <xdr:twoCellAnchor>
    <xdr:from>
      <xdr:col>11</xdr:col>
      <xdr:colOff>277091</xdr:colOff>
      <xdr:row>24</xdr:row>
      <xdr:rowOff>144319</xdr:rowOff>
    </xdr:from>
    <xdr:to>
      <xdr:col>21</xdr:col>
      <xdr:colOff>51954</xdr:colOff>
      <xdr:row>34</xdr:row>
      <xdr:rowOff>34638</xdr:rowOff>
    </xdr:to>
    <xdr:sp macro="" textlink="">
      <xdr:nvSpPr>
        <xdr:cNvPr id="44" name="Rectangle: Rounded Corners 14">
          <a:extLst>
            <a:ext uri="{FF2B5EF4-FFF2-40B4-BE49-F238E27FC236}">
              <a16:creationId xmlns:a16="http://schemas.microsoft.com/office/drawing/2014/main" id="{00000000-0008-0000-0000-00002C000000}"/>
            </a:ext>
          </a:extLst>
        </xdr:cNvPr>
        <xdr:cNvSpPr/>
      </xdr:nvSpPr>
      <xdr:spPr>
        <a:xfrm>
          <a:off x="7031182" y="5960342"/>
          <a:ext cx="5922817" cy="2141682"/>
        </a:xfrm>
        <a:prstGeom prst="roundRect">
          <a:avLst>
            <a:gd name="adj" fmla="val 8485"/>
          </a:avLst>
        </a:prstGeom>
        <a:solidFill>
          <a:schemeClr val="tx1">
            <a:lumMod val="85000"/>
            <a:lumOff val="15000"/>
          </a:schemeClr>
        </a:solidFill>
        <a:ln>
          <a:noFill/>
        </a:ln>
        <a:effectLst>
          <a:outerShdw blurRad="444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8C42"/>
            </a:solidFill>
          </a:endParaRPr>
        </a:p>
      </xdr:txBody>
    </xdr:sp>
    <xdr:clientData/>
  </xdr:twoCellAnchor>
  <xdr:twoCellAnchor>
    <xdr:from>
      <xdr:col>2</xdr:col>
      <xdr:colOff>158750</xdr:colOff>
      <xdr:row>19</xdr:row>
      <xdr:rowOff>43296</xdr:rowOff>
    </xdr:from>
    <xdr:to>
      <xdr:col>11</xdr:col>
      <xdr:colOff>0</xdr:colOff>
      <xdr:row>34</xdr:row>
      <xdr:rowOff>43296</xdr:rowOff>
    </xdr:to>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457614" y="4776932"/>
          <a:ext cx="5296477" cy="3333750"/>
        </a:xfrm>
        <a:prstGeom prst="roundRect">
          <a:avLst>
            <a:gd name="adj" fmla="val 8485"/>
          </a:avLst>
        </a:prstGeom>
        <a:solidFill>
          <a:schemeClr val="tx1">
            <a:lumMod val="85000"/>
            <a:lumOff val="15000"/>
          </a:schemeClr>
        </a:solidFill>
        <a:ln>
          <a:noFill/>
        </a:ln>
        <a:effectLst>
          <a:outerShdw blurRad="444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8C42"/>
            </a:solidFill>
          </a:endParaRPr>
        </a:p>
      </xdr:txBody>
    </xdr:sp>
    <xdr:clientData/>
  </xdr:twoCellAnchor>
  <xdr:twoCellAnchor>
    <xdr:from>
      <xdr:col>11</xdr:col>
      <xdr:colOff>285750</xdr:colOff>
      <xdr:row>3</xdr:row>
      <xdr:rowOff>40821</xdr:rowOff>
    </xdr:from>
    <xdr:to>
      <xdr:col>20</xdr:col>
      <xdr:colOff>666750</xdr:colOff>
      <xdr:row>18</xdr:row>
      <xdr:rowOff>40821</xdr:rowOff>
    </xdr:to>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6926036" y="979714"/>
          <a:ext cx="5742214" cy="3170464"/>
        </a:xfrm>
        <a:prstGeom prst="roundRect">
          <a:avLst>
            <a:gd name="adj" fmla="val 8485"/>
          </a:avLst>
        </a:prstGeom>
        <a:solidFill>
          <a:schemeClr val="tx1">
            <a:lumMod val="85000"/>
            <a:lumOff val="15000"/>
          </a:schemeClr>
        </a:solidFill>
        <a:ln>
          <a:noFill/>
        </a:ln>
        <a:effectLst>
          <a:outerShdw blurRad="444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8C42"/>
            </a:solidFill>
          </a:endParaRPr>
        </a:p>
      </xdr:txBody>
    </xdr:sp>
    <xdr:clientData/>
  </xdr:twoCellAnchor>
  <xdr:twoCellAnchor editAs="oneCell">
    <xdr:from>
      <xdr:col>12</xdr:col>
      <xdr:colOff>189923</xdr:colOff>
      <xdr:row>19</xdr:row>
      <xdr:rowOff>60611</xdr:rowOff>
    </xdr:from>
    <xdr:to>
      <xdr:col>20</xdr:col>
      <xdr:colOff>571499</xdr:colOff>
      <xdr:row>24</xdr:row>
      <xdr:rowOff>34018</xdr:rowOff>
    </xdr:to>
    <mc:AlternateContent xmlns:mc="http://schemas.openxmlformats.org/markup-compatibility/2006" xmlns:a14="http://schemas.microsoft.com/office/drawing/2010/main">
      <mc:Choice Requires="a14">
        <xdr:graphicFrame macro="">
          <xdr:nvGraphicFramePr>
            <xdr:cNvPr id="34" name="Department 2">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7162942" y="4787168"/>
              <a:ext cx="5467566" cy="1051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163285</xdr:colOff>
      <xdr:row>3</xdr:row>
      <xdr:rowOff>81643</xdr:rowOff>
    </xdr:from>
    <xdr:to>
      <xdr:col>20</xdr:col>
      <xdr:colOff>639535</xdr:colOff>
      <xdr:row>17</xdr:row>
      <xdr:rowOff>122464</xdr:rowOff>
    </xdr:to>
    <xdr:graphicFrame macro="">
      <xdr:nvGraphicFramePr>
        <xdr:cNvPr id="41" name="Tenure vs Salary Groups">
          <a:extLst>
            <a:ext uri="{FF2B5EF4-FFF2-40B4-BE49-F238E27FC236}">
              <a16:creationId xmlns:a16="http://schemas.microsoft.com/office/drawing/2014/main" id="{00000000-0008-0000-00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225136</xdr:colOff>
      <xdr:row>20</xdr:row>
      <xdr:rowOff>156092</xdr:rowOff>
    </xdr:from>
    <xdr:to>
      <xdr:col>11</xdr:col>
      <xdr:colOff>12531</xdr:colOff>
      <xdr:row>34</xdr:row>
      <xdr:rowOff>17820</xdr:rowOff>
    </xdr:to>
    <xdr:grpSp>
      <xdr:nvGrpSpPr>
        <xdr:cNvPr id="19" name="Group 18">
          <a:extLst>
            <a:ext uri="{FF2B5EF4-FFF2-40B4-BE49-F238E27FC236}">
              <a16:creationId xmlns:a16="http://schemas.microsoft.com/office/drawing/2014/main" id="{00000000-0008-0000-0000-000013000000}"/>
            </a:ext>
          </a:extLst>
        </xdr:cNvPr>
        <xdr:cNvGrpSpPr/>
      </xdr:nvGrpSpPr>
      <xdr:grpSpPr>
        <a:xfrm>
          <a:off x="1501127" y="5098309"/>
          <a:ext cx="5178904" cy="2970832"/>
          <a:chOff x="2669506" y="4939785"/>
          <a:chExt cx="4148388" cy="3006070"/>
        </a:xfrm>
      </xdr:grpSpPr>
      <xdr:graphicFrame macro="">
        <xdr:nvGraphicFramePr>
          <xdr:cNvPr id="39" name="Salary Distribution">
            <a:extLst>
              <a:ext uri="{FF2B5EF4-FFF2-40B4-BE49-F238E27FC236}">
                <a16:creationId xmlns:a16="http://schemas.microsoft.com/office/drawing/2014/main" id="{00000000-0008-0000-0000-000027000000}"/>
              </a:ext>
            </a:extLst>
          </xdr:cNvPr>
          <xdr:cNvGraphicFramePr>
            <a:graphicFrameLocks/>
          </xdr:cNvGraphicFramePr>
        </xdr:nvGraphicFramePr>
        <xdr:xfrm>
          <a:off x="2669506" y="4939785"/>
          <a:ext cx="4098257" cy="28214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020428" y="7708414"/>
            <a:ext cx="3797466" cy="237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            50K</a:t>
            </a:r>
            <a:r>
              <a:rPr lang="en-US" sz="1100" baseline="0">
                <a:solidFill>
                  <a:schemeClr val="bg1">
                    <a:lumMod val="95000"/>
                  </a:schemeClr>
                </a:solidFill>
              </a:rPr>
              <a:t>           60K          70K          80K          90K         100K           +</a:t>
            </a:r>
            <a:endParaRPr lang="en-US" sz="1100">
              <a:solidFill>
                <a:schemeClr val="bg1">
                  <a:lumMod val="95000"/>
                </a:schemeClr>
              </a:solidFill>
            </a:endParaRPr>
          </a:p>
        </xdr:txBody>
      </xdr:sp>
    </xdr:grpSp>
    <xdr:clientData/>
  </xdr:twoCellAnchor>
  <xdr:twoCellAnchor>
    <xdr:from>
      <xdr:col>9</xdr:col>
      <xdr:colOff>227102</xdr:colOff>
      <xdr:row>19</xdr:row>
      <xdr:rowOff>89714</xdr:rowOff>
    </xdr:from>
    <xdr:to>
      <xdr:col>10</xdr:col>
      <xdr:colOff>620568</xdr:colOff>
      <xdr:row>24</xdr:row>
      <xdr:rowOff>187614</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5528753" y="4816271"/>
          <a:ext cx="1076390" cy="1176201"/>
          <a:chOff x="1944148" y="4675884"/>
          <a:chExt cx="927938" cy="1079298"/>
        </a:xfrm>
      </xdr:grpSpPr>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0000000-0008-0000-0000-000021000000}"/>
                  </a:ext>
                </a:extLst>
              </xdr:cNvPr>
              <xdr:cNvGraphicFramePr/>
            </xdr:nvGraphicFramePr>
            <xdr:xfrm>
              <a:off x="1944148" y="4675884"/>
              <a:ext cx="927938" cy="860695"/>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44436" y="5464547"/>
            <a:ext cx="727363" cy="290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b="0" i="0" u="none" strike="noStrike">
                <a:solidFill>
                  <a:srgbClr val="F9C784"/>
                </a:solidFill>
                <a:effectLst>
                  <a:outerShdw blurRad="50800" dist="38100" dir="5400000" algn="t" rotWithShape="0">
                    <a:schemeClr val="tx2">
                      <a:lumMod val="50000"/>
                      <a:alpha val="40000"/>
                    </a:schemeClr>
                  </a:outerShdw>
                </a:effectLst>
                <a:latin typeface="+mn-lt"/>
                <a:cs typeface="Segoe UI Semibold" panose="020B0702040204020203" pitchFamily="34" charset="0"/>
              </a:rPr>
              <a:t>Total</a:t>
            </a:r>
            <a:r>
              <a:rPr lang="en-US" sz="1200" b="0" i="0" u="none" strike="noStrike">
                <a:solidFill>
                  <a:srgbClr val="F9C784"/>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t> </a:t>
            </a:r>
            <a:endParaRPr lang="en-US" sz="1200" b="0" i="0" u="none" strike="noStrike">
              <a:solidFill>
                <a:srgbClr val="F9C784"/>
              </a:solidFill>
              <a:effectLst>
                <a:outerShdw blurRad="50800" dist="38100" dir="5400000" algn="t" rotWithShape="0">
                  <a:schemeClr val="tx2">
                    <a:lumMod val="50000"/>
                    <a:alpha val="40000"/>
                  </a:schemeClr>
                </a:outerShdw>
              </a:effectLst>
              <a:latin typeface="+mn-lt"/>
              <a:cs typeface="Segoe UI Semibold" panose="020B0702040204020203" pitchFamily="34" charset="0"/>
            </a:endParaRPr>
          </a:p>
        </xdr:txBody>
      </xdr:sp>
    </xdr:grpSp>
    <xdr:clientData/>
  </xdr:twoCellAnchor>
  <xdr:twoCellAnchor>
    <xdr:from>
      <xdr:col>12</xdr:col>
      <xdr:colOff>34636</xdr:colOff>
      <xdr:row>26</xdr:row>
      <xdr:rowOff>121228</xdr:rowOff>
    </xdr:from>
    <xdr:to>
      <xdr:col>18</xdr:col>
      <xdr:colOff>606135</xdr:colOff>
      <xdr:row>33</xdr:row>
      <xdr:rowOff>103909</xdr:rowOff>
    </xdr:to>
    <xdr:graphicFrame macro="">
      <xdr:nvGraphicFramePr>
        <xdr:cNvPr id="45" name="Chart 44">
          <a:extLst>
            <a:ext uri="{FF2B5EF4-FFF2-40B4-BE49-F238E27FC236}">
              <a16:creationId xmlns:a16="http://schemas.microsoft.com/office/drawing/2014/main" id="{00000000-0008-0000-00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79375</xdr:colOff>
      <xdr:row>2</xdr:row>
      <xdr:rowOff>175458</xdr:rowOff>
    </xdr:from>
    <xdr:to>
      <xdr:col>10</xdr:col>
      <xdr:colOff>587375</xdr:colOff>
      <xdr:row>18</xdr:row>
      <xdr:rowOff>14431</xdr:rowOff>
    </xdr:to>
    <xdr:graphicFrame macro="">
      <xdr:nvGraphicFramePr>
        <xdr:cNvPr id="40" name="Chart 39">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398317</xdr:colOff>
      <xdr:row>26</xdr:row>
      <xdr:rowOff>109579</xdr:rowOff>
    </xdr:from>
    <xdr:to>
      <xdr:col>21</xdr:col>
      <xdr:colOff>294408</xdr:colOff>
      <xdr:row>33</xdr:row>
      <xdr:rowOff>96935</xdr:rowOff>
    </xdr:to>
    <xdr:graphicFrame macro="">
      <xdr:nvGraphicFramePr>
        <xdr:cNvPr id="46" name="Chart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34638</xdr:colOff>
      <xdr:row>3</xdr:row>
      <xdr:rowOff>43303</xdr:rowOff>
    </xdr:from>
    <xdr:ext cx="5697682" cy="297004"/>
    <xdr:sp macro="" textlink="Calculations!D26">
      <xdr:nvSpPr>
        <xdr:cNvPr id="37" name="TextBox 36">
          <a:extLst>
            <a:ext uri="{FF2B5EF4-FFF2-40B4-BE49-F238E27FC236}">
              <a16:creationId xmlns:a16="http://schemas.microsoft.com/office/drawing/2014/main" id="{00000000-0008-0000-0000-000025000000}"/>
            </a:ext>
          </a:extLst>
        </xdr:cNvPr>
        <xdr:cNvSpPr txBox="1"/>
      </xdr:nvSpPr>
      <xdr:spPr>
        <a:xfrm>
          <a:off x="7053059" y="1133665"/>
          <a:ext cx="5697682"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182CF4F-A1CF-4879-9F49-B90DF5D6D5B2}" type="TxLink">
            <a:rPr lang="en-US" sz="12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ctr"/>
            <a:t>Salary Distribution vs. Tenure from Delta</a:t>
          </a:fld>
          <a:endParaRPr lang="en-US" sz="28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clientData/>
  </xdr:oneCellAnchor>
  <xdr:twoCellAnchor>
    <xdr:from>
      <xdr:col>7</xdr:col>
      <xdr:colOff>192097</xdr:colOff>
      <xdr:row>7</xdr:row>
      <xdr:rowOff>206234</xdr:rowOff>
    </xdr:from>
    <xdr:to>
      <xdr:col>10</xdr:col>
      <xdr:colOff>8659</xdr:colOff>
      <xdr:row>14</xdr:row>
      <xdr:rowOff>8659</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4127899" y="2165149"/>
          <a:ext cx="1865335" cy="1401906"/>
          <a:chOff x="3967460" y="1933722"/>
          <a:chExt cx="1874540" cy="1352402"/>
        </a:xfrm>
      </xdr:grpSpPr>
      <xdr:sp macro="" textlink="Calculations!E16">
        <xdr:nvSpPr>
          <xdr:cNvPr id="32" name="TextBox 31">
            <a:extLst>
              <a:ext uri="{FF2B5EF4-FFF2-40B4-BE49-F238E27FC236}">
                <a16:creationId xmlns:a16="http://schemas.microsoft.com/office/drawing/2014/main" id="{00000000-0008-0000-0000-000020000000}"/>
              </a:ext>
            </a:extLst>
          </xdr:cNvPr>
          <xdr:cNvSpPr txBox="1"/>
        </xdr:nvSpPr>
        <xdr:spPr>
          <a:xfrm>
            <a:off x="4130824" y="1933722"/>
            <a:ext cx="1547813" cy="7491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040599B-1C58-4BDD-BED6-EAEDB608E946}" type="TxLink">
              <a:rPr lang="en-US" sz="3200" b="1"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ea typeface="Segoe UI Symbol" panose="020B0502040204020203" pitchFamily="34" charset="0"/>
                <a:cs typeface="Segoe UI Semibold" panose="020B0702040204020203" pitchFamily="34" charset="0"/>
              </a:rPr>
              <a:pPr algn="ctr"/>
              <a:t>6.3%</a:t>
            </a:fld>
            <a:endParaRPr lang="en-US" sz="4800" b="1"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ea typeface="Segoe UI Symbol" panose="020B0502040204020203" pitchFamily="34" charset="0"/>
              <a:cs typeface="Segoe UI Semibold" panose="020B0702040204020203" pitchFamily="34" charset="0"/>
            </a:endParaRPr>
          </a:p>
        </xdr:txBody>
      </xdr:sp>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967460" y="2492375"/>
            <a:ext cx="187454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8C42"/>
                </a:solidFill>
              </a:rPr>
              <a:t>of staff are</a:t>
            </a:r>
            <a:r>
              <a:rPr lang="en-US" sz="1400" baseline="0">
                <a:solidFill>
                  <a:srgbClr val="FF8C42"/>
                </a:solidFill>
              </a:rPr>
              <a:t> from</a:t>
            </a:r>
            <a:endParaRPr lang="en-US" sz="1400">
              <a:solidFill>
                <a:srgbClr val="FF8C42"/>
              </a:solidFill>
            </a:endParaRPr>
          </a:p>
        </xdr:txBody>
      </xdr:sp>
      <xdr:sp macro="" textlink="sel.dept">
        <xdr:nvSpPr>
          <xdr:cNvPr id="49" name="TextBox 48">
            <a:extLst>
              <a:ext uri="{FF2B5EF4-FFF2-40B4-BE49-F238E27FC236}">
                <a16:creationId xmlns:a16="http://schemas.microsoft.com/office/drawing/2014/main" id="{00000000-0008-0000-0000-000031000000}"/>
              </a:ext>
            </a:extLst>
          </xdr:cNvPr>
          <xdr:cNvSpPr txBox="1"/>
        </xdr:nvSpPr>
        <xdr:spPr>
          <a:xfrm>
            <a:off x="4030315" y="2663971"/>
            <a:ext cx="1748831" cy="622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274E1D7-C99B-4DEC-A6B0-BDA2CBB9FE68}" type="TxLink">
              <a:rPr lang="en-US" sz="2800" b="1"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ea typeface="Segoe UI Symbol" panose="020B0502040204020203" pitchFamily="34" charset="0"/>
                <a:cs typeface="Segoe UI Semibold" panose="020B0702040204020203" pitchFamily="34" charset="0"/>
              </a:rPr>
              <a:pPr algn="ctr"/>
              <a:t>Delta</a:t>
            </a:fld>
            <a:endParaRPr lang="en-US" sz="8800" b="1"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ea typeface="Segoe UI Symbol" panose="020B0502040204020203" pitchFamily="34" charset="0"/>
              <a:cs typeface="Segoe UI Semibold" panose="020B0702040204020203" pitchFamily="34" charset="0"/>
            </a:endParaRPr>
          </a:p>
        </xdr:txBody>
      </xdr:sp>
    </xdr:grpSp>
    <xdr:clientData/>
  </xdr:twoCellAnchor>
  <xdr:twoCellAnchor>
    <xdr:from>
      <xdr:col>12</xdr:col>
      <xdr:colOff>15782</xdr:colOff>
      <xdr:row>24</xdr:row>
      <xdr:rowOff>156732</xdr:rowOff>
    </xdr:from>
    <xdr:to>
      <xdr:col>17</xdr:col>
      <xdr:colOff>452029</xdr:colOff>
      <xdr:row>26</xdr:row>
      <xdr:rowOff>67324</xdr:rowOff>
    </xdr:to>
    <xdr:grpSp>
      <xdr:nvGrpSpPr>
        <xdr:cNvPr id="80" name="Group 79">
          <a:extLst>
            <a:ext uri="{FF2B5EF4-FFF2-40B4-BE49-F238E27FC236}">
              <a16:creationId xmlns:a16="http://schemas.microsoft.com/office/drawing/2014/main" id="{00000000-0008-0000-0000-000050000000}"/>
            </a:ext>
          </a:extLst>
        </xdr:cNvPr>
        <xdr:cNvGrpSpPr/>
      </xdr:nvGrpSpPr>
      <xdr:grpSpPr>
        <a:xfrm>
          <a:off x="6988801" y="5961590"/>
          <a:ext cx="3473464" cy="431772"/>
          <a:chOff x="7054011" y="5781369"/>
          <a:chExt cx="1198551" cy="421352"/>
        </a:xfrm>
      </xdr:grpSpPr>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7215084" y="5843543"/>
            <a:ext cx="1037478"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200">
                <a:ln>
                  <a:noFill/>
                </a:ln>
                <a:solidFill>
                  <a:srgbClr val="FF8C42"/>
                </a:solidFill>
                <a:effectLst/>
              </a:rPr>
              <a:t>Average Leave Balance</a:t>
            </a:r>
          </a:p>
        </xdr:txBody>
      </xdr:sp>
      <xdr:sp macro="" textlink="Calculations!E6">
        <xdr:nvSpPr>
          <xdr:cNvPr id="76" name="TextBox 75">
            <a:extLst>
              <a:ext uri="{FF2B5EF4-FFF2-40B4-BE49-F238E27FC236}">
                <a16:creationId xmlns:a16="http://schemas.microsoft.com/office/drawing/2014/main" id="{00000000-0008-0000-0000-00004C000000}"/>
              </a:ext>
            </a:extLst>
          </xdr:cNvPr>
          <xdr:cNvSpPr txBox="1"/>
        </xdr:nvSpPr>
        <xdr:spPr>
          <a:xfrm>
            <a:off x="7054011" y="5781369"/>
            <a:ext cx="219612" cy="421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1B03B6A-0131-4707-A8FE-AEFB026B77AF}" type="TxLink">
              <a:rPr lang="en-US" sz="20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l"/>
              <a:t>13.1</a:t>
            </a:fld>
            <a:endParaRPr lang="en-US" sz="66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grpSp>
    <xdr:clientData/>
  </xdr:twoCellAnchor>
  <xdr:twoCellAnchor>
    <xdr:from>
      <xdr:col>2</xdr:col>
      <xdr:colOff>193251</xdr:colOff>
      <xdr:row>19</xdr:row>
      <xdr:rowOff>79215</xdr:rowOff>
    </xdr:from>
    <xdr:to>
      <xdr:col>6</xdr:col>
      <xdr:colOff>230908</xdr:colOff>
      <xdr:row>25</xdr:row>
      <xdr:rowOff>106427</xdr:rowOff>
    </xdr:to>
    <xdr:grpSp>
      <xdr:nvGrpSpPr>
        <xdr:cNvPr id="77" name="Group 76">
          <a:extLst>
            <a:ext uri="{FF2B5EF4-FFF2-40B4-BE49-F238E27FC236}">
              <a16:creationId xmlns:a16="http://schemas.microsoft.com/office/drawing/2014/main" id="{00000000-0008-0000-0000-00004D000000}"/>
            </a:ext>
          </a:extLst>
        </xdr:cNvPr>
        <xdr:cNvGrpSpPr/>
      </xdr:nvGrpSpPr>
      <xdr:grpSpPr>
        <a:xfrm>
          <a:off x="1469242" y="4805772"/>
          <a:ext cx="2014543" cy="1411032"/>
          <a:chOff x="1477055" y="4662335"/>
          <a:chExt cx="2025483" cy="1366155"/>
        </a:xfrm>
      </xdr:grpSpPr>
      <xdr:sp macro="" textlink="Calculations!E5">
        <xdr:nvSpPr>
          <xdr:cNvPr id="47" name="TextBox 46">
            <a:extLst>
              <a:ext uri="{FF2B5EF4-FFF2-40B4-BE49-F238E27FC236}">
                <a16:creationId xmlns:a16="http://schemas.microsoft.com/office/drawing/2014/main" id="{00000000-0008-0000-0000-00002F000000}"/>
              </a:ext>
            </a:extLst>
          </xdr:cNvPr>
          <xdr:cNvSpPr txBox="1"/>
        </xdr:nvSpPr>
        <xdr:spPr>
          <a:xfrm>
            <a:off x="1477055" y="5394847"/>
            <a:ext cx="1349700" cy="421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78C0501-2AB4-4AA6-ADA5-B48F5F4D6CAA}" type="TxLink">
              <a:rPr lang="en-US" sz="20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l"/>
              <a:t> $76,415.1 </a:t>
            </a:fld>
            <a:endParaRPr lang="en-US" sz="40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490288" y="5739777"/>
            <a:ext cx="1323235" cy="288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200" b="0" i="0" u="none" strike="noStrike">
                <a:solidFill>
                  <a:srgbClr val="FF8C42"/>
                </a:solidFill>
                <a:effectLst>
                  <a:outerShdw blurRad="50800" dist="38100" dir="5400000" algn="t" rotWithShape="0">
                    <a:schemeClr val="tx2">
                      <a:lumMod val="50000"/>
                      <a:alpha val="40000"/>
                    </a:schemeClr>
                  </a:outerShdw>
                </a:effectLst>
                <a:latin typeface="+mn-lt"/>
                <a:cs typeface="Segoe UI Semibold" panose="020B0702040204020203" pitchFamily="34" charset="0"/>
              </a:rPr>
              <a:t> Average</a:t>
            </a:r>
            <a:r>
              <a:rPr lang="en-US" sz="1200" b="0" i="0" u="none" strike="noStrike" baseline="0">
                <a:solidFill>
                  <a:srgbClr val="FF8C42"/>
                </a:solidFill>
                <a:effectLst>
                  <a:outerShdw blurRad="50800" dist="38100" dir="5400000" algn="t" rotWithShape="0">
                    <a:schemeClr val="tx2">
                      <a:lumMod val="50000"/>
                      <a:alpha val="40000"/>
                    </a:schemeClr>
                  </a:outerShdw>
                </a:effectLst>
                <a:latin typeface="+mn-lt"/>
                <a:cs typeface="Segoe UI Semibold" panose="020B0702040204020203" pitchFamily="34" charset="0"/>
              </a:rPr>
              <a:t> Salary</a:t>
            </a:r>
            <a:r>
              <a:rPr lang="en-US" sz="1200" b="0" i="0" u="none" strike="noStrike">
                <a:solidFill>
                  <a:srgbClr val="FF8C42"/>
                </a:solidFill>
                <a:effectLst>
                  <a:outerShdw blurRad="50800" dist="38100" dir="5400000" algn="t" rotWithShape="0">
                    <a:schemeClr val="tx2">
                      <a:lumMod val="50000"/>
                      <a:alpha val="40000"/>
                    </a:schemeClr>
                  </a:outerShdw>
                </a:effectLst>
                <a:latin typeface="+mn-lt"/>
                <a:cs typeface="Segoe UI Semibold" panose="020B0702040204020203" pitchFamily="34" charset="0"/>
              </a:rPr>
              <a:t> </a:t>
            </a:r>
          </a:p>
        </xdr:txBody>
      </xdr:sp>
      <xdr:grpSp>
        <xdr:nvGrpSpPr>
          <xdr:cNvPr id="20" name="Group 19">
            <a:extLst>
              <a:ext uri="{FF2B5EF4-FFF2-40B4-BE49-F238E27FC236}">
                <a16:creationId xmlns:a16="http://schemas.microsoft.com/office/drawing/2014/main" id="{00000000-0008-0000-0000-000014000000}"/>
              </a:ext>
            </a:extLst>
          </xdr:cNvPr>
          <xdr:cNvGrpSpPr/>
        </xdr:nvGrpSpPr>
        <xdr:grpSpPr>
          <a:xfrm>
            <a:off x="1534782" y="4662335"/>
            <a:ext cx="1967756" cy="680039"/>
            <a:chOff x="1419955" y="4783956"/>
            <a:chExt cx="1713208" cy="708444"/>
          </a:xfrm>
        </xdr:grpSpPr>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419955" y="5192257"/>
              <a:ext cx="1713208" cy="300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0" i="0" u="none" strike="noStrike">
                  <a:solidFill>
                    <a:srgbClr val="FF8C42"/>
                  </a:solidFill>
                  <a:effectLst>
                    <a:outerShdw blurRad="50800" dist="38100" dir="5400000" algn="t" rotWithShape="0">
                      <a:schemeClr val="tx2">
                        <a:lumMod val="50000"/>
                        <a:alpha val="40000"/>
                      </a:schemeClr>
                    </a:outerShdw>
                  </a:effectLst>
                  <a:latin typeface="+mn-lt"/>
                  <a:cs typeface="Segoe UI Semibold" panose="020B0702040204020203" pitchFamily="34" charset="0"/>
                </a:rPr>
                <a:t>Salary Distribution</a:t>
              </a:r>
            </a:p>
          </xdr:txBody>
        </xdr:sp>
        <xdr:sp macro="" textlink="sel.dept">
          <xdr:nvSpPr>
            <xdr:cNvPr id="52" name="TextBox 51">
              <a:extLst>
                <a:ext uri="{FF2B5EF4-FFF2-40B4-BE49-F238E27FC236}">
                  <a16:creationId xmlns:a16="http://schemas.microsoft.com/office/drawing/2014/main" id="{00000000-0008-0000-0000-000034000000}"/>
                </a:ext>
              </a:extLst>
            </xdr:cNvPr>
            <xdr:cNvSpPr txBox="1"/>
          </xdr:nvSpPr>
          <xdr:spPr>
            <a:xfrm>
              <a:off x="1419955" y="4783956"/>
              <a:ext cx="1197842" cy="507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CDAB5E1B-9511-4181-9F87-936C799EA43D}" type="TxLink">
                <a:rPr lang="en-US" sz="24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l"/>
                <a:t>Delta</a:t>
              </a:fld>
              <a:endParaRPr lang="en-US" sz="48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grpSp>
    </xdr:grpSp>
    <xdr:clientData/>
  </xdr:twoCellAnchor>
  <xdr:twoCellAnchor>
    <xdr:from>
      <xdr:col>2</xdr:col>
      <xdr:colOff>272420</xdr:colOff>
      <xdr:row>3</xdr:row>
      <xdr:rowOff>60717</xdr:rowOff>
    </xdr:from>
    <xdr:to>
      <xdr:col>5</xdr:col>
      <xdr:colOff>395005</xdr:colOff>
      <xdr:row>8</xdr:row>
      <xdr:rowOff>266939</xdr:rowOff>
    </xdr:to>
    <xdr:grpSp>
      <xdr:nvGrpSpPr>
        <xdr:cNvPr id="74" name="Group 73">
          <a:extLst>
            <a:ext uri="{FF2B5EF4-FFF2-40B4-BE49-F238E27FC236}">
              <a16:creationId xmlns:a16="http://schemas.microsoft.com/office/drawing/2014/main" id="{00000000-0008-0000-0000-00004A000000}"/>
            </a:ext>
          </a:extLst>
        </xdr:cNvPr>
        <xdr:cNvGrpSpPr/>
      </xdr:nvGrpSpPr>
      <xdr:grpSpPr>
        <a:xfrm>
          <a:off x="1548411" y="1156991"/>
          <a:ext cx="1416547" cy="1284523"/>
          <a:chOff x="1571284" y="2990380"/>
          <a:chExt cx="1421448" cy="1288649"/>
        </a:xfrm>
      </xdr:grpSpPr>
      <xdr:grpSp>
        <xdr:nvGrpSpPr>
          <xdr:cNvPr id="22" name="Group 21">
            <a:extLst>
              <a:ext uri="{FF2B5EF4-FFF2-40B4-BE49-F238E27FC236}">
                <a16:creationId xmlns:a16="http://schemas.microsoft.com/office/drawing/2014/main" id="{00000000-0008-0000-0000-000016000000}"/>
              </a:ext>
            </a:extLst>
          </xdr:cNvPr>
          <xdr:cNvGrpSpPr/>
        </xdr:nvGrpSpPr>
        <xdr:grpSpPr>
          <a:xfrm>
            <a:off x="1571286" y="2990380"/>
            <a:ext cx="1421446" cy="767045"/>
            <a:chOff x="1594804" y="1143103"/>
            <a:chExt cx="1421446" cy="776413"/>
          </a:xfrm>
        </xdr:grpSpPr>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1594805" y="1613927"/>
              <a:ext cx="1421445" cy="30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a:solidFill>
                    <a:srgbClr val="FF8C42"/>
                  </a:solidFill>
                  <a:effectLst/>
                </a:rPr>
                <a:t>Total Headcount</a:t>
              </a:r>
            </a:p>
          </xdr:txBody>
        </xdr:sp>
        <xdr:sp macro="" textlink="Calculations!E3">
          <xdr:nvSpPr>
            <xdr:cNvPr id="54" name="TextBox 53">
              <a:extLst>
                <a:ext uri="{FF2B5EF4-FFF2-40B4-BE49-F238E27FC236}">
                  <a16:creationId xmlns:a16="http://schemas.microsoft.com/office/drawing/2014/main" id="{00000000-0008-0000-0000-000036000000}"/>
                </a:ext>
              </a:extLst>
            </xdr:cNvPr>
            <xdr:cNvSpPr txBox="1"/>
          </xdr:nvSpPr>
          <xdr:spPr>
            <a:xfrm>
              <a:off x="1594804" y="1143103"/>
              <a:ext cx="1392581" cy="62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516F35BE-A4F9-49B0-B2C0-428DD236566C}" type="TxLink">
                <a:rPr lang="en-US" sz="24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l"/>
                <a:t>3,890</a:t>
              </a:fld>
              <a:endParaRPr lang="en-US" sz="80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grpSp>
      <xdr:grpSp>
        <xdr:nvGrpSpPr>
          <xdr:cNvPr id="23" name="Group 22">
            <a:extLst>
              <a:ext uri="{FF2B5EF4-FFF2-40B4-BE49-F238E27FC236}">
                <a16:creationId xmlns:a16="http://schemas.microsoft.com/office/drawing/2014/main" id="{00000000-0008-0000-0000-000017000000}"/>
              </a:ext>
            </a:extLst>
          </xdr:cNvPr>
          <xdr:cNvGrpSpPr/>
        </xdr:nvGrpSpPr>
        <xdr:grpSpPr>
          <a:xfrm>
            <a:off x="1571284" y="3838864"/>
            <a:ext cx="903137" cy="440165"/>
            <a:chOff x="1769995" y="2222500"/>
            <a:chExt cx="903137" cy="440165"/>
          </a:xfrm>
        </xdr:grpSpPr>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769995" y="2360763"/>
              <a:ext cx="809679" cy="301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200">
                  <a:solidFill>
                    <a:srgbClr val="FF8C42"/>
                  </a:solidFill>
                  <a:effectLst/>
                </a:rPr>
                <a:t>Female %</a:t>
              </a:r>
            </a:p>
          </xdr:txBody>
        </xdr:sp>
        <xdr:graphicFrame macro="">
          <xdr:nvGraphicFramePr>
            <xdr:cNvPr id="56" name="Chart 55">
              <a:extLst>
                <a:ext uri="{FF2B5EF4-FFF2-40B4-BE49-F238E27FC236}">
                  <a16:creationId xmlns:a16="http://schemas.microsoft.com/office/drawing/2014/main" id="{00000000-0008-0000-0000-000038000000}"/>
                </a:ext>
              </a:extLst>
            </xdr:cNvPr>
            <xdr:cNvGraphicFramePr>
              <a:graphicFrameLocks/>
            </xdr:cNvGraphicFramePr>
          </xdr:nvGraphicFramePr>
          <xdr:xfrm>
            <a:off x="1877396" y="2222500"/>
            <a:ext cx="795736" cy="146195"/>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twoCellAnchor>
    <xdr:from>
      <xdr:col>2</xdr:col>
      <xdr:colOff>243559</xdr:colOff>
      <xdr:row>9</xdr:row>
      <xdr:rowOff>60727</xdr:rowOff>
    </xdr:from>
    <xdr:to>
      <xdr:col>5</xdr:col>
      <xdr:colOff>373443</xdr:colOff>
      <xdr:row>15</xdr:row>
      <xdr:rowOff>66716</xdr:rowOff>
    </xdr:to>
    <xdr:grpSp>
      <xdr:nvGrpSpPr>
        <xdr:cNvPr id="73" name="Group 72">
          <a:extLst>
            <a:ext uri="{FF2B5EF4-FFF2-40B4-BE49-F238E27FC236}">
              <a16:creationId xmlns:a16="http://schemas.microsoft.com/office/drawing/2014/main" id="{00000000-0008-0000-0000-000049000000}"/>
            </a:ext>
          </a:extLst>
        </xdr:cNvPr>
        <xdr:cNvGrpSpPr/>
      </xdr:nvGrpSpPr>
      <xdr:grpSpPr>
        <a:xfrm>
          <a:off x="1519550" y="2540821"/>
          <a:ext cx="1423846" cy="1299952"/>
          <a:chOff x="1542423" y="1374023"/>
          <a:chExt cx="1428747" cy="1304852"/>
        </a:xfrm>
      </xdr:grpSpPr>
      <xdr:grpSp>
        <xdr:nvGrpSpPr>
          <xdr:cNvPr id="63" name="Group 62">
            <a:extLst>
              <a:ext uri="{FF2B5EF4-FFF2-40B4-BE49-F238E27FC236}">
                <a16:creationId xmlns:a16="http://schemas.microsoft.com/office/drawing/2014/main" id="{00000000-0008-0000-0000-00003F000000}"/>
              </a:ext>
            </a:extLst>
          </xdr:cNvPr>
          <xdr:cNvGrpSpPr/>
        </xdr:nvGrpSpPr>
        <xdr:grpSpPr>
          <a:xfrm>
            <a:off x="1542423" y="1374023"/>
            <a:ext cx="1428747" cy="772688"/>
            <a:chOff x="1558638" y="1143103"/>
            <a:chExt cx="1428747" cy="782123"/>
          </a:xfrm>
        </xdr:grpSpPr>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1558638" y="1618714"/>
              <a:ext cx="983146" cy="306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a:solidFill>
                    <a:srgbClr val="FF8C42"/>
                  </a:solidFill>
                  <a:effectLst>
                    <a:outerShdw blurRad="50800" dist="38100" dir="5400000" algn="t" rotWithShape="0">
                      <a:schemeClr val="bg2">
                        <a:alpha val="40000"/>
                      </a:schemeClr>
                    </a:outerShdw>
                  </a:effectLst>
                </a:rPr>
                <a:t> </a:t>
              </a:r>
              <a:r>
                <a:rPr lang="en-US" sz="1200">
                  <a:solidFill>
                    <a:srgbClr val="FF8C42"/>
                  </a:solidFill>
                  <a:effectLst/>
                </a:rPr>
                <a:t>Full Time </a:t>
              </a:r>
            </a:p>
          </xdr:txBody>
        </xdr:sp>
        <xdr:sp macro="" textlink="Calculations!E4">
          <xdr:nvSpPr>
            <xdr:cNvPr id="68" name="TextBox 67">
              <a:extLst>
                <a:ext uri="{FF2B5EF4-FFF2-40B4-BE49-F238E27FC236}">
                  <a16:creationId xmlns:a16="http://schemas.microsoft.com/office/drawing/2014/main" id="{00000000-0008-0000-0000-000044000000}"/>
                </a:ext>
              </a:extLst>
            </xdr:cNvPr>
            <xdr:cNvSpPr txBox="1"/>
          </xdr:nvSpPr>
          <xdr:spPr>
            <a:xfrm>
              <a:off x="1594804" y="1143103"/>
              <a:ext cx="1392581" cy="62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75576686-5D25-4230-8C16-C2B2DD3F7F03}" type="TxLink">
                <a:rPr lang="en-US" sz="24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rPr>
                <a:pPr algn="l"/>
                <a:t>3,762.6</a:t>
              </a:fld>
              <a:endParaRPr lang="en-US" sz="19900" b="0" i="0" u="none" strike="noStrike">
                <a:solidFill>
                  <a:srgbClr val="FF8C42"/>
                </a:solidFill>
                <a:effectLst>
                  <a:outerShdw blurRad="50800" dist="38100" dir="5400000" algn="t" rotWithShape="0">
                    <a:schemeClr val="tx2">
                      <a:lumMod val="50000"/>
                      <a:alpha val="40000"/>
                    </a:schemeClr>
                  </a:outerShdw>
                </a:effectLst>
                <a:latin typeface="Segoe UI Semibold" panose="020B0702040204020203" pitchFamily="34" charset="0"/>
                <a:cs typeface="Segoe UI Semibold" panose="020B0702040204020203" pitchFamily="34" charset="0"/>
              </a:endParaRPr>
            </a:p>
          </xdr:txBody>
        </xdr: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1574671" y="2222501"/>
            <a:ext cx="901720" cy="456374"/>
            <a:chOff x="1820012" y="2265797"/>
            <a:chExt cx="901720" cy="456374"/>
          </a:xfrm>
        </xdr:grpSpPr>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820012" y="2425167"/>
              <a:ext cx="88800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200">
                  <a:solidFill>
                    <a:srgbClr val="FF8C42"/>
                  </a:solidFill>
                  <a:effectLst/>
                </a:rPr>
                <a:t>Full time %</a:t>
              </a:r>
            </a:p>
          </xdr:txBody>
        </xdr:sp>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1921036" y="2265797"/>
            <a:ext cx="800696" cy="145205"/>
          </xdr:xfrm>
          <a:graphic>
            <a:graphicData uri="http://schemas.openxmlformats.org/drawingml/2006/chart">
              <c:chart xmlns:c="http://schemas.openxmlformats.org/drawingml/2006/chart" xmlns:r="http://schemas.openxmlformats.org/officeDocument/2006/relationships" r:id="rId8"/>
            </a:graphicData>
          </a:graphic>
        </xdr:graphicFrame>
      </xdr:grpSp>
    </xdr:grpSp>
    <xdr:clientData/>
  </xdr:twoCellAnchor>
  <xdr:twoCellAnchor>
    <xdr:from>
      <xdr:col>18</xdr:col>
      <xdr:colOff>314364</xdr:colOff>
      <xdr:row>24</xdr:row>
      <xdr:rowOff>176914</xdr:rowOff>
    </xdr:from>
    <xdr:to>
      <xdr:col>20</xdr:col>
      <xdr:colOff>440611</xdr:colOff>
      <xdr:row>26</xdr:row>
      <xdr:rowOff>156418</xdr:rowOff>
    </xdr:to>
    <xdr:grpSp>
      <xdr:nvGrpSpPr>
        <xdr:cNvPr id="82" name="Group 81">
          <a:extLst>
            <a:ext uri="{FF2B5EF4-FFF2-40B4-BE49-F238E27FC236}">
              <a16:creationId xmlns:a16="http://schemas.microsoft.com/office/drawing/2014/main" id="{00000000-0008-0000-0000-000052000000}"/>
            </a:ext>
          </a:extLst>
        </xdr:cNvPr>
        <xdr:cNvGrpSpPr/>
      </xdr:nvGrpSpPr>
      <xdr:grpSpPr>
        <a:xfrm>
          <a:off x="11007524" y="5981772"/>
          <a:ext cx="1492096" cy="500684"/>
          <a:chOff x="11109364" y="5822891"/>
          <a:chExt cx="1506681" cy="490264"/>
        </a:xfrm>
      </xdr:grpSpPr>
      <xdr:sp macro="" textlink="Calculations!J47">
        <xdr:nvSpPr>
          <xdr:cNvPr id="79" name="TextBox 78">
            <a:extLst>
              <a:ext uri="{FF2B5EF4-FFF2-40B4-BE49-F238E27FC236}">
                <a16:creationId xmlns:a16="http://schemas.microsoft.com/office/drawing/2014/main" id="{00000000-0008-0000-0000-00004F000000}"/>
              </a:ext>
            </a:extLst>
          </xdr:cNvPr>
          <xdr:cNvSpPr txBox="1"/>
        </xdr:nvSpPr>
        <xdr:spPr>
          <a:xfrm>
            <a:off x="11109364" y="6016151"/>
            <a:ext cx="150668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85320BC-6547-46C4-9AA7-172A6C325782}" type="TxLink">
              <a:rPr lang="en-US" sz="1050" b="0" i="0" u="none" strike="noStrike">
                <a:solidFill>
                  <a:srgbClr val="FF8C42"/>
                </a:solidFill>
                <a:effectLst/>
                <a:latin typeface="Segoe UI Light"/>
                <a:cs typeface="Segoe UI Light"/>
              </a:rPr>
              <a:pPr algn="ctr"/>
              <a:t>24         51</a:t>
            </a:fld>
            <a:endParaRPr lang="en-US" sz="1100">
              <a:solidFill>
                <a:srgbClr val="FF8C42"/>
              </a:solidFill>
              <a:effectLst/>
            </a:endParaRPr>
          </a:p>
        </xdr:txBody>
      </xdr:sp>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11109364" y="5822891"/>
            <a:ext cx="150668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solidFill>
                  <a:srgbClr val="FF8C42"/>
                </a:solidFill>
                <a:effectLst/>
              </a:rPr>
              <a:t>Negative | Over</a:t>
            </a:r>
            <a:r>
              <a:rPr lang="en-US" sz="1100" b="1" baseline="0">
                <a:solidFill>
                  <a:srgbClr val="FF8C42"/>
                </a:solidFill>
                <a:effectLst/>
              </a:rPr>
              <a:t> 25</a:t>
            </a:r>
            <a:endParaRPr lang="en-US" sz="1100" b="1">
              <a:solidFill>
                <a:srgbClr val="FF8C42"/>
              </a:solidFill>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4</xdr:row>
      <xdr:rowOff>142875</xdr:rowOff>
    </xdr:from>
    <xdr:to>
      <xdr:col>11</xdr:col>
      <xdr:colOff>476252</xdr:colOff>
      <xdr:row>5</xdr:row>
      <xdr:rowOff>82153</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366513</xdr:colOff>
      <xdr:row>7</xdr:row>
      <xdr:rowOff>156962</xdr:rowOff>
    </xdr:from>
    <xdr:to>
      <xdr:col>11</xdr:col>
      <xdr:colOff>485775</xdr:colOff>
      <xdr:row>8</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366443</xdr:colOff>
      <xdr:row>5</xdr:row>
      <xdr:rowOff>44930</xdr:rowOff>
    </xdr:from>
    <xdr:to>
      <xdr:col>2</xdr:col>
      <xdr:colOff>494222</xdr:colOff>
      <xdr:row>13</xdr:row>
      <xdr:rowOff>44928</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66443" y="1653397"/>
              <a:ext cx="1951906" cy="1653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253941</xdr:colOff>
      <xdr:row>26</xdr:row>
      <xdr:rowOff>167678</xdr:rowOff>
    </xdr:from>
    <xdr:to>
      <xdr:col>2</xdr:col>
      <xdr:colOff>799742</xdr:colOff>
      <xdr:row>34</xdr:row>
      <xdr:rowOff>2</xdr:rowOff>
    </xdr:to>
    <xdr:graphicFrame macro="">
      <xdr:nvGraphicFramePr>
        <xdr:cNvPr id="9" name="Salary Distribution">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971013</xdr:colOff>
      <xdr:row>26</xdr:row>
      <xdr:rowOff>179717</xdr:rowOff>
    </xdr:from>
    <xdr:to>
      <xdr:col>8</xdr:col>
      <xdr:colOff>215661</xdr:colOff>
      <xdr:row>33</xdr:row>
      <xdr:rowOff>161745</xdr:rowOff>
    </xdr:to>
    <xdr:graphicFrame macro="">
      <xdr:nvGraphicFramePr>
        <xdr:cNvPr id="11" name="Tenure vs Salary Groups">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185109</xdr:colOff>
      <xdr:row>45</xdr:row>
      <xdr:rowOff>138022</xdr:rowOff>
    </xdr:from>
    <xdr:to>
      <xdr:col>2</xdr:col>
      <xdr:colOff>503208</xdr:colOff>
      <xdr:row>52</xdr:row>
      <xdr:rowOff>8985</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562516</xdr:colOff>
      <xdr:row>46</xdr:row>
      <xdr:rowOff>3236</xdr:rowOff>
    </xdr:from>
    <xdr:to>
      <xdr:col>4</xdr:col>
      <xdr:colOff>377405</xdr:colOff>
      <xdr:row>51</xdr:row>
      <xdr:rowOff>53915</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826699</xdr:colOff>
      <xdr:row>16</xdr:row>
      <xdr:rowOff>93092</xdr:rowOff>
    </xdr:from>
    <xdr:to>
      <xdr:col>4</xdr:col>
      <xdr:colOff>503208</xdr:colOff>
      <xdr:row>22</xdr:row>
      <xdr:rowOff>98844</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J" refreshedDate="44817.643508217596" backgroundQuery="1" createdVersion="6" refreshedVersion="6" minRefreshableVersion="3" recordCount="0" supportSubquery="1" supportAdvancedDrill="1">
  <cacheSource type="external" connectionId="4"/>
  <cacheFields count="4">
    <cacheField name="[staff].[Department].[Department]" caption="Department" numFmtId="0" hierarchy="8" level="1">
      <sharedItems count="7">
        <s v="Alpha"/>
        <s v="Beta"/>
        <s v="Delta"/>
        <s v="Epsilon"/>
        <s v="Eta"/>
        <s v="Gamma"/>
        <s v="Zeta"/>
      </sharedItems>
    </cacheField>
    <cacheField name="[Measures].[Excess Leave Balance]" caption="Excess Leave Balance" numFmtId="0" hierarchy="27" level="32767"/>
    <cacheField name="[Measures].[Negative Leave Balance]" caption="Negative Leave Balance" numFmtId="0" hierarchy="26" level="32767"/>
    <cacheField name="[Measures].[Average Leave Balance]" caption="Average Leave Balance" numFmtId="0" hierarchy="22" level="32767"/>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oneField="1">
      <fieldsUsage count="1">
        <fieldUsage x="3"/>
      </fieldsUsage>
    </cacheHierarchy>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oneField="1">
      <fieldsUsage count="1">
        <fieldUsage x="2"/>
      </fieldsUsage>
    </cacheHierarchy>
    <cacheHierarchy uniqueName="[Measures].[Excess Leave Balance]" caption="Excess Leave Balance" measure="1" displayFolder="" measureGroup="staff" count="0" oneField="1">
      <fieldsUsage count="1">
        <fieldUsage x="1"/>
      </fieldsUsage>
    </cacheHierarchy>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cacheHierarchy uniqueName="[Measures].[&gt;50K &amp; &lt;60K]" caption="&gt;50K &amp; &lt;60K" measure="1" displayFolder="" measureGroup="staff" count="0"/>
    <cacheHierarchy uniqueName="[Measures].[&gt;60K &amp; &lt;70K]" caption="&gt;60K &amp; &lt;70K" measure="1" displayFolder="" measureGroup="staff" count="0"/>
    <cacheHierarchy uniqueName="[Measures].[&gt;70K &amp; &lt;80K]" caption="&gt;70K &amp; &lt;80K" measure="1" displayFolder="" measureGroup="staff" count="0"/>
    <cacheHierarchy uniqueName="[Measures].[&gt;80K &amp; &lt;90K]" caption="&gt;80K &amp; &lt;90K" measure="1" displayFolder="" measureGroup="staff" count="0"/>
    <cacheHierarchy uniqueName="[Measures].[&gt;90K &amp; &lt;100K]" caption="&gt;90K &amp; &lt;100K" measure="1" displayFolder="" measureGroup="staff" count="0"/>
    <cacheHierarchy uniqueName="[Measures].[&gt;100K]" caption="&gt;100K" measure="1" displayFolder="" measureGroup="staff" count="0"/>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J" refreshedDate="44817.643507407411" backgroundQuery="1" createdVersion="6" refreshedVersion="6" minRefreshableVersion="3" recordCount="0" supportSubquery="1" supportAdvancedDrill="1">
  <cacheSource type="external" connectionId="4"/>
  <cacheFields count="11">
    <cacheField name="[Measures].[Headcount]" caption="Headcount" numFmtId="0" hierarchy="19" level="32767"/>
    <cacheField name="[Measures].[Total FTE]" caption="Total FTE" numFmtId="0" hierarchy="20" level="32767"/>
    <cacheField name="[Measures].[Average Salary]" caption="Average Salary" numFmtId="0" hierarchy="21" level="32767"/>
    <cacheField name="[Measures].[Average Leave Balance]" caption="Average Leave Balance" numFmtId="0" hierarchy="22" level="32767"/>
    <cacheField name="[Measures].[Female Headcount]" caption="Female Headcount" numFmtId="0" hierarchy="23" level="32767"/>
    <cacheField name="[Measures].[Female %]" caption="Female %" numFmtId="0" hierarchy="24" level="32767"/>
    <cacheField name="[Measures].[Fulltime %]" caption="Fulltime %" numFmtId="0" hierarchy="25" level="32767"/>
    <cacheField name="[Measures].[Negative Leave Balance]" caption="Negative Leave Balance" numFmtId="0" hierarchy="26" level="32767"/>
    <cacheField name="[Measures].[Excess Leave Balance]" caption="Excess Leave Balance" numFmtId="0" hierarchy="27" level="32767"/>
    <cacheField name="[Measures].[Zero Leave Balance]" caption="Zero Leave Balance" numFmtId="0" hierarchy="28" level="32767"/>
    <cacheField name="[Measures].[Over $100,000]" caption="Over $100,000" numFmtId="0" hierarchy="29" level="32767"/>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oneField="1">
      <fieldsUsage count="1">
        <fieldUsage x="0"/>
      </fieldsUsage>
    </cacheHierarchy>
    <cacheHierarchy uniqueName="[Measures].[Total FTE]" caption="Total FTE" measure="1" displayFolder="" measureGroup="staff" count="0" oneField="1">
      <fieldsUsage count="1">
        <fieldUsage x="1"/>
      </fieldsUsage>
    </cacheHierarchy>
    <cacheHierarchy uniqueName="[Measures].[Average Salary]" caption="Average Salary" measure="1" displayFolder="" measureGroup="staff" count="0" oneField="1">
      <fieldsUsage count="1">
        <fieldUsage x="2"/>
      </fieldsUsage>
    </cacheHierarchy>
    <cacheHierarchy uniqueName="[Measures].[Average Leave Balance]" caption="Average Leave Balance" measure="1" displayFolder="" measureGroup="staff" count="0" oneField="1">
      <fieldsUsage count="1">
        <fieldUsage x="3"/>
      </fieldsUsage>
    </cacheHierarchy>
    <cacheHierarchy uniqueName="[Measures].[Female Headcount]" caption="Female Headcount" measure="1" displayFolder="" measureGroup="staff" count="0" oneField="1">
      <fieldsUsage count="1">
        <fieldUsage x="4"/>
      </fieldsUsage>
    </cacheHierarchy>
    <cacheHierarchy uniqueName="[Measures].[Female %]" caption="Female %" measure="1" displayFolder="" measureGroup="staff" count="0" oneField="1">
      <fieldsUsage count="1">
        <fieldUsage x="5"/>
      </fieldsUsage>
    </cacheHierarchy>
    <cacheHierarchy uniqueName="[Measures].[Fulltime %]" caption="Fulltime %" measure="1" displayFolder="" measureGroup="staff" count="0" oneField="1">
      <fieldsUsage count="1">
        <fieldUsage x="6"/>
      </fieldsUsage>
    </cacheHierarchy>
    <cacheHierarchy uniqueName="[Measures].[Negative Leave Balance]" caption="Negative Leave Balance" measure="1" displayFolder="" measureGroup="staff" count="0" oneField="1">
      <fieldsUsage count="1">
        <fieldUsage x="7"/>
      </fieldsUsage>
    </cacheHierarchy>
    <cacheHierarchy uniqueName="[Measures].[Excess Leave Balance]" caption="Excess Leave Balance" measure="1" displayFolder="" measureGroup="staff" count="0" oneField="1">
      <fieldsUsage count="1">
        <fieldUsage x="8"/>
      </fieldsUsage>
    </cacheHierarchy>
    <cacheHierarchy uniqueName="[Measures].[Zero Leave Balance]" caption="Zero Leave Balance" measure="1" displayFolder="" measureGroup="staff" count="0" oneField="1">
      <fieldsUsage count="1">
        <fieldUsage x="9"/>
      </fieldsUsage>
    </cacheHierarchy>
    <cacheHierarchy uniqueName="[Measures].[Over $100,000]" caption="Over $100,000" measure="1" displayFolder="" measureGroup="staff" count="0" oneField="1">
      <fieldsUsage count="1">
        <fieldUsage x="10"/>
      </fieldsUsage>
    </cacheHierarchy>
    <cacheHierarchy uniqueName="[Measures].[&lt;50K]" caption="&lt;50K" measure="1" displayFolder="" measureGroup="staff" count="0"/>
    <cacheHierarchy uniqueName="[Measures].[&gt;50K &amp; &lt;60K]" caption="&gt;50K &amp; &lt;60K" measure="1" displayFolder="" measureGroup="staff" count="0"/>
    <cacheHierarchy uniqueName="[Measures].[&gt;60K &amp; &lt;70K]" caption="&gt;60K &amp; &lt;70K" measure="1" displayFolder="" measureGroup="staff" count="0"/>
    <cacheHierarchy uniqueName="[Measures].[&gt;70K &amp; &lt;80K]" caption="&gt;70K &amp; &lt;80K" measure="1" displayFolder="" measureGroup="staff" count="0"/>
    <cacheHierarchy uniqueName="[Measures].[&gt;80K &amp; &lt;90K]" caption="&gt;80K &amp; &lt;90K" measure="1" displayFolder="" measureGroup="staff" count="0"/>
    <cacheHierarchy uniqueName="[Measures].[&gt;90K &amp; &lt;100K]" caption="&gt;90K &amp; &lt;100K" measure="1" displayFolder="" measureGroup="staff" count="0"/>
    <cacheHierarchy uniqueName="[Measures].[&gt;100K]" caption="&gt;100K" measure="1" displayFolder="" measureGroup="staff" count="0"/>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J" refreshedDate="44821.877490856481" backgroundQuery="1" createdVersion="6" refreshedVersion="6" minRefreshableVersion="3" recordCount="0" supportSubquery="1" supportAdvancedDrill="1">
  <cacheSource type="external" connectionId="4"/>
  <cacheFields count="2">
    <cacheField name="[staff].[Department].[Department]" caption="Department" numFmtId="0" hierarchy="8" level="1">
      <sharedItems count="7">
        <s v="Alpha"/>
        <s v="Beta"/>
        <s v="Delta"/>
        <s v="Epsilon"/>
        <s v="Eta"/>
        <s v="Gamma"/>
        <s v="Zeta"/>
      </sharedItems>
    </cacheField>
    <cacheField name="[Measures].[Headcount]" caption="Headcount" numFmtId="0" hierarchy="19" level="32767"/>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oneField="1">
      <fieldsUsage count="1">
        <fieldUsage x="1"/>
      </fieldsUsage>
    </cacheHierarchy>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cacheHierarchy uniqueName="[Measures].[&gt;50K &amp; &lt;60K]" caption="&gt;50K &amp; &lt;60K" measure="1" displayFolder="" measureGroup="staff" count="0"/>
    <cacheHierarchy uniqueName="[Measures].[&gt;60K &amp; &lt;70K]" caption="&gt;60K &amp; &lt;70K" measure="1" displayFolder="" measureGroup="staff" count="0"/>
    <cacheHierarchy uniqueName="[Measures].[&gt;70K &amp; &lt;80K]" caption="&gt;70K &amp; &lt;80K" measure="1" displayFolder="" measureGroup="staff" count="0"/>
    <cacheHierarchy uniqueName="[Measures].[&gt;80K &amp; &lt;90K]" caption="&gt;80K &amp; &lt;90K" measure="1" displayFolder="" measureGroup="staff" count="0"/>
    <cacheHierarchy uniqueName="[Measures].[&gt;90K &amp; &lt;100K]" caption="&gt;90K &amp; &lt;100K" measure="1" displayFolder="" measureGroup="staff" count="0"/>
    <cacheHierarchy uniqueName="[Measures].[&gt;100K]" caption="&gt;100K" measure="1" displayFolder="" measureGroup="staff" count="0"/>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J" refreshedDate="44821.888896064818" backgroundQuery="1" createdVersion="6" refreshedVersion="6" minRefreshableVersion="3" recordCount="0" supportSubquery="1" supportAdvancedDrill="1">
  <cacheSource type="external" connectionId="4"/>
  <cacheFields count="1">
    <cacheField name="[staff].[Department].[Department]" caption="Department" numFmtId="0" hierarchy="8" level="1">
      <sharedItems count="1">
        <s v="Delta"/>
      </sharedItems>
    </cacheField>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cacheHierarchy uniqueName="[Measures].[&gt;50K &amp; &lt;60K]" caption="&gt;50K &amp; &lt;60K" measure="1" displayFolder="" measureGroup="staff" count="0"/>
    <cacheHierarchy uniqueName="[Measures].[&gt;60K &amp; &lt;70K]" caption="&gt;60K &amp; &lt;70K" measure="1" displayFolder="" measureGroup="staff" count="0"/>
    <cacheHierarchy uniqueName="[Measures].[&gt;70K &amp; &lt;80K]" caption="&gt;70K &amp; &lt;80K" measure="1" displayFolder="" measureGroup="staff" count="0"/>
    <cacheHierarchy uniqueName="[Measures].[&gt;80K &amp; &lt;90K]" caption="&gt;80K &amp; &lt;90K" measure="1" displayFolder="" measureGroup="staff" count="0"/>
    <cacheHierarchy uniqueName="[Measures].[&gt;90K &amp; &lt;100K]" caption="&gt;90K &amp; &lt;100K" measure="1" displayFolder="" measureGroup="staff" count="0"/>
    <cacheHierarchy uniqueName="[Measures].[&gt;100K]" caption="&gt;100K" measure="1" displayFolder="" measureGroup="staff" count="0"/>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J" refreshedDate="44817.643508912035"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cacheHierarchy uniqueName="[Measures].[&gt;50K &amp; &lt;60K]" caption="&gt;50K &amp; &lt;60K" measure="1" displayFolder="" measureGroup="staff" count="0"/>
    <cacheHierarchy uniqueName="[Measures].[&gt;60K &amp; &lt;70K]" caption="&gt;60K &amp; &lt;70K" measure="1" displayFolder="" measureGroup="staff" count="0"/>
    <cacheHierarchy uniqueName="[Measures].[&gt;70K &amp; &lt;80K]" caption="&gt;70K &amp; &lt;80K" measure="1" displayFolder="" measureGroup="staff" count="0"/>
    <cacheHierarchy uniqueName="[Measures].[&gt;80K &amp; &lt;90K]" caption="&gt;80K &amp; &lt;90K" measure="1" displayFolder="" measureGroup="staff" count="0"/>
    <cacheHierarchy uniqueName="[Measures].[&gt;90K &amp; &lt;100K]" caption="&gt;90K &amp; &lt;100K" measure="1" displayFolder="" measureGroup="staff" count="0"/>
    <cacheHierarchy uniqueName="[Measures].[&gt;100K]" caption="&gt;100K" measure="1" displayFolder="" measureGroup="staff" count="0"/>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J" refreshedDate="44821.88889652778" backgroundQuery="1"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9">
    <cacheField name="[staff].[Tenure Group].[Tenure Group]" caption="Tenure Group" numFmtId="0" hierarchy="15" level="1">
      <sharedItems count="4">
        <s v="1. New"/>
        <s v="2. Under 1 yr"/>
        <s v="3. Under 2 yrs"/>
        <s v="4. Over 2 yrs"/>
      </sharedItems>
    </cacheField>
    <cacheField name="[Measures].[&lt;50K]" caption="&lt;50K" numFmtId="0" hierarchy="30" level="32767"/>
    <cacheField name="[Measures].[&gt;50K &amp; &lt;60K]" caption="&gt;50K &amp; &lt;60K" numFmtId="0" hierarchy="31" level="32767"/>
    <cacheField name="[Measures].[&gt;60K &amp; &lt;70K]" caption="&gt;60K &amp; &lt;70K" numFmtId="0" hierarchy="32" level="32767"/>
    <cacheField name="[Measures].[&gt;70K &amp; &lt;80K]" caption="&gt;70K &amp; &lt;80K" numFmtId="0" hierarchy="33" level="32767"/>
    <cacheField name="[Measures].[&gt;80K &amp; &lt;90K]" caption="&gt;80K &amp; &lt;90K" numFmtId="0" hierarchy="34" level="32767"/>
    <cacheField name="[Measures].[&gt;90K &amp; &lt;100K]" caption="&gt;90K &amp; &lt;100K" numFmtId="0" hierarchy="35" level="32767"/>
    <cacheField name="[Measures].[&gt;100K]" caption="&gt;100K" numFmtId="0" hierarchy="36" level="32767"/>
    <cacheField name="[staff].[Department].[Department]" caption="Department" numFmtId="0" hierarchy="8" level="1">
      <sharedItems containsSemiMixedTypes="0" containsNonDate="0" containsString="0"/>
    </cacheField>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8"/>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2" memberValueDatatype="130" unbalanced="0">
      <fieldsUsage count="2">
        <fieldUsage x="-1"/>
        <fieldUsage x="0"/>
      </fieldsUsage>
    </cacheHierarchy>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oneField="1">
      <fieldsUsage count="1">
        <fieldUsage x="1"/>
      </fieldsUsage>
    </cacheHierarchy>
    <cacheHierarchy uniqueName="[Measures].[&gt;50K &amp; &lt;60K]" caption="&gt;50K &amp; &lt;60K" measure="1" displayFolder="" measureGroup="staff" count="0" oneField="1">
      <fieldsUsage count="1">
        <fieldUsage x="2"/>
      </fieldsUsage>
    </cacheHierarchy>
    <cacheHierarchy uniqueName="[Measures].[&gt;60K &amp; &lt;70K]" caption="&gt;60K &amp; &lt;70K" measure="1" displayFolder="" measureGroup="staff" count="0" oneField="1">
      <fieldsUsage count="1">
        <fieldUsage x="3"/>
      </fieldsUsage>
    </cacheHierarchy>
    <cacheHierarchy uniqueName="[Measures].[&gt;70K &amp; &lt;80K]" caption="&gt;70K &amp; &lt;80K" measure="1" displayFolder="" measureGroup="staff" count="0" oneField="1">
      <fieldsUsage count="1">
        <fieldUsage x="4"/>
      </fieldsUsage>
    </cacheHierarchy>
    <cacheHierarchy uniqueName="[Measures].[&gt;80K &amp; &lt;90K]" caption="&gt;80K &amp; &lt;90K" measure="1" displayFolder="" measureGroup="staff" count="0" oneField="1">
      <fieldsUsage count="1">
        <fieldUsage x="5"/>
      </fieldsUsage>
    </cacheHierarchy>
    <cacheHierarchy uniqueName="[Measures].[&gt;90K &amp; &lt;100K]" caption="&gt;90K &amp; &lt;100K" measure="1" displayFolder="" measureGroup="staff" count="0" oneField="1">
      <fieldsUsage count="1">
        <fieldUsage x="6"/>
      </fieldsUsage>
    </cacheHierarchy>
    <cacheHierarchy uniqueName="[Measures].[&gt;100K]" caption="&gt;100K" measure="1" displayFolder="" measureGroup="staff" count="0" oneField="1">
      <fieldsUsage count="1">
        <fieldUsage x="7"/>
      </fieldsUsage>
    </cacheHierarchy>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pivotCacheId="3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AJ" refreshedDate="44821.888896875003" backgroundQuery="1"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9">
    <cacheField name="[staff].[Tenure Group].[Tenure Group]" caption="Tenure Group" numFmtId="0" hierarchy="15" level="1">
      <sharedItems count="4">
        <s v="1. New"/>
        <s v="2. Under 1 yr"/>
        <s v="3. Under 2 yrs"/>
        <s v="4. Over 2 yrs"/>
      </sharedItems>
    </cacheField>
    <cacheField name="[Measures].[&lt;50K]" caption="&lt;50K" numFmtId="0" hierarchy="30" level="32767"/>
    <cacheField name="[Measures].[&gt;50K &amp; &lt;60K]" caption="&gt;50K &amp; &lt;60K" numFmtId="0" hierarchy="31" level="32767"/>
    <cacheField name="[Measures].[&gt;60K &amp; &lt;70K]" caption="&gt;60K &amp; &lt;70K" numFmtId="0" hierarchy="32" level="32767"/>
    <cacheField name="[Measures].[&gt;70K &amp; &lt;80K]" caption="&gt;70K &amp; &lt;80K" numFmtId="0" hierarchy="33" level="32767"/>
    <cacheField name="[Measures].[&gt;80K &amp; &lt;90K]" caption="&gt;80K &amp; &lt;90K" numFmtId="0" hierarchy="34" level="32767"/>
    <cacheField name="[Measures].[&gt;90K &amp; &lt;100K]" caption="&gt;90K &amp; &lt;100K" numFmtId="0" hierarchy="35" level="32767"/>
    <cacheField name="[Measures].[&gt;100K]" caption="&gt;100K" numFmtId="0" hierarchy="36" level="32767"/>
    <cacheField name="[staff].[Department].[Department]" caption="Department" numFmtId="0" hierarchy="8" level="1">
      <sharedItems containsSemiMixedTypes="0" containsNonDate="0" containsString="0"/>
    </cacheField>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8"/>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2" memberValueDatatype="130" unbalanced="0">
      <fieldsUsage count="2">
        <fieldUsage x="-1"/>
        <fieldUsage x="0"/>
      </fieldsUsage>
    </cacheHierarchy>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oneField="1">
      <fieldsUsage count="1">
        <fieldUsage x="1"/>
      </fieldsUsage>
    </cacheHierarchy>
    <cacheHierarchy uniqueName="[Measures].[&gt;50K &amp; &lt;60K]" caption="&gt;50K &amp; &lt;60K" measure="1" displayFolder="" measureGroup="staff" count="0" oneField="1">
      <fieldsUsage count="1">
        <fieldUsage x="2"/>
      </fieldsUsage>
    </cacheHierarchy>
    <cacheHierarchy uniqueName="[Measures].[&gt;60K &amp; &lt;70K]" caption="&gt;60K &amp; &lt;70K" measure="1" displayFolder="" measureGroup="staff" count="0" oneField="1">
      <fieldsUsage count="1">
        <fieldUsage x="3"/>
      </fieldsUsage>
    </cacheHierarchy>
    <cacheHierarchy uniqueName="[Measures].[&gt;70K &amp; &lt;80K]" caption="&gt;70K &amp; &lt;80K" measure="1" displayFolder="" measureGroup="staff" count="0" oneField="1">
      <fieldsUsage count="1">
        <fieldUsage x="4"/>
      </fieldsUsage>
    </cacheHierarchy>
    <cacheHierarchy uniqueName="[Measures].[&gt;80K &amp; &lt;90K]" caption="&gt;80K &amp; &lt;90K" measure="1" displayFolder="" measureGroup="staff" count="0" oneField="1">
      <fieldsUsage count="1">
        <fieldUsage x="5"/>
      </fieldsUsage>
    </cacheHierarchy>
    <cacheHierarchy uniqueName="[Measures].[&gt;90K &amp; &lt;100K]" caption="&gt;90K &amp; &lt;100K" measure="1" displayFolder="" measureGroup="staff" count="0" oneField="1">
      <fieldsUsage count="1">
        <fieldUsage x="6"/>
      </fieldsUsage>
    </cacheHierarchy>
    <cacheHierarchy uniqueName="[Measures].[&gt;100K]" caption="&gt;100K" measure="1" displayFolder="" measureGroup="staff" count="0" oneField="1">
      <fieldsUsage count="1">
        <fieldUsage x="7"/>
      </fieldsUsage>
    </cacheHierarchy>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pivotCacheId="3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AJ" refreshedDate="44821.888897222219" backgroundQuery="1"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8">
    <cacheField name="[Measures].[&lt;50K]" caption="&lt;50K" numFmtId="0" hierarchy="30" level="32767"/>
    <cacheField name="[Measures].[&gt;50K &amp; &lt;60K]" caption="&gt;50K &amp; &lt;60K" numFmtId="0" hierarchy="31" level="32767"/>
    <cacheField name="[Measures].[&gt;60K &amp; &lt;70K]" caption="&gt;60K &amp; &lt;70K" numFmtId="0" hierarchy="32" level="32767"/>
    <cacheField name="[Measures].[&gt;70K &amp; &lt;80K]" caption="&gt;70K &amp; &lt;80K" numFmtId="0" hierarchy="33" level="32767"/>
    <cacheField name="[Measures].[&gt;80K &amp; &lt;90K]" caption="&gt;80K &amp; &lt;90K" numFmtId="0" hierarchy="34" level="32767"/>
    <cacheField name="[Measures].[&gt;90K &amp; &lt;100K]" caption="&gt;90K &amp; &lt;100K" numFmtId="0" hierarchy="35" level="32767"/>
    <cacheField name="[Measures].[&gt;100K]" caption="&gt;100K" numFmtId="0" hierarchy="36" level="32767"/>
    <cacheField name="[staff].[Department].[Department]" caption="Department" numFmtId="0" hierarchy="8" level="1">
      <sharedItems containsSemiMixedTypes="0" containsNonDate="0" containsString="0"/>
    </cacheField>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7"/>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oneField="1">
      <fieldsUsage count="1">
        <fieldUsage x="0"/>
      </fieldsUsage>
    </cacheHierarchy>
    <cacheHierarchy uniqueName="[Measures].[&gt;50K &amp; &lt;60K]" caption="&gt;50K &amp; &lt;60K" measure="1" displayFolder="" measureGroup="staff" count="0" oneField="1">
      <fieldsUsage count="1">
        <fieldUsage x="1"/>
      </fieldsUsage>
    </cacheHierarchy>
    <cacheHierarchy uniqueName="[Measures].[&gt;60K &amp; &lt;70K]" caption="&gt;60K &amp; &lt;70K" measure="1" displayFolder="" measureGroup="staff" count="0" oneField="1">
      <fieldsUsage count="1">
        <fieldUsage x="2"/>
      </fieldsUsage>
    </cacheHierarchy>
    <cacheHierarchy uniqueName="[Measures].[&gt;70K &amp; &lt;80K]" caption="&gt;70K &amp; &lt;80K" measure="1" displayFolder="" measureGroup="staff" count="0" oneField="1">
      <fieldsUsage count="1">
        <fieldUsage x="3"/>
      </fieldsUsage>
    </cacheHierarchy>
    <cacheHierarchy uniqueName="[Measures].[&gt;80K &amp; &lt;90K]" caption="&gt;80K &amp; &lt;90K" measure="1" displayFolder="" measureGroup="staff" count="0" oneField="1">
      <fieldsUsage count="1">
        <fieldUsage x="4"/>
      </fieldsUsage>
    </cacheHierarchy>
    <cacheHierarchy uniqueName="[Measures].[&gt;90K &amp; &lt;100K]" caption="&gt;90K &amp; &lt;100K" measure="1" displayFolder="" measureGroup="staff" count="0" oneField="1">
      <fieldsUsage count="1">
        <fieldUsage x="5"/>
      </fieldsUsage>
    </cacheHierarchy>
    <cacheHierarchy uniqueName="[Measures].[&gt;100K]" caption="&gt;100K" measure="1" displayFolder="" measureGroup="staff" count="0" oneField="1">
      <fieldsUsage count="1">
        <fieldUsage x="6"/>
      </fieldsUsage>
    </cacheHierarchy>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pivotCacheId="3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saveData="0" refreshedBy="AJ" refreshedDate="44821.888897569443" backgroundQuery="1"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8">
    <cacheField name="[Measures].[&lt;50K]" caption="&lt;50K" numFmtId="0" hierarchy="30" level="32767"/>
    <cacheField name="[Measures].[&gt;50K &amp; &lt;60K]" caption="&gt;50K &amp; &lt;60K" numFmtId="0" hierarchy="31" level="32767"/>
    <cacheField name="[Measures].[&gt;60K &amp; &lt;70K]" caption="&gt;60K &amp; &lt;70K" numFmtId="0" hierarchy="32" level="32767"/>
    <cacheField name="[Measures].[&gt;70K &amp; &lt;80K]" caption="&gt;70K &amp; &lt;80K" numFmtId="0" hierarchy="33" level="32767"/>
    <cacheField name="[Measures].[&gt;80K &amp; &lt;90K]" caption="&gt;80K &amp; &lt;90K" numFmtId="0" hierarchy="34" level="32767"/>
    <cacheField name="[Measures].[&gt;90K &amp; &lt;100K]" caption="&gt;90K &amp; &lt;100K" numFmtId="0" hierarchy="35" level="32767"/>
    <cacheField name="[Measures].[&gt;100K]" caption="&gt;100K" numFmtId="0" hierarchy="36" level="32767"/>
    <cacheField name="[staff].[Department].[Department]" caption="Department" numFmtId="0" hierarchy="8" level="1">
      <sharedItems containsSemiMixedTypes="0" containsNonDate="0" containsString="0"/>
    </cacheField>
  </cacheFields>
  <cacheHierarchies count="55">
    <cacheHierarchy uniqueName="[Bridge_Table].[Bridge Table]" caption="Bridge Table" attribute="1" defaultMemberUniqueName="[Bridge_Table].[Bridge Table].[All]" allUniqueName="[Bridge_Table].[Bridge Table].[All]" dimensionUniqueName="[Bridge_Table]" displayFolder="" count="0" memberValueDatatype="130" unbalanced="0"/>
    <cacheHierarchy uniqueName="[Salaries   Tenure].[Department]" caption="Department" attribute="1" defaultMemberUniqueName="[Salaries   Tenure].[Department].[All]" allUniqueName="[Salaries   Tenure].[Department].[All]" dimensionUniqueName="[Salaries   Tenure]" displayFolder="" count="0" memberValueDatatype="130" unbalanced="0"/>
    <cacheHierarchy uniqueName="[Salaries   Tenure].[Salary]" caption="Salary" attribute="1" defaultMemberUniqueName="[Salaries   Tenure].[Salary].[All]" allUniqueName="[Salaries   Tenure].[Salary].[All]" dimensionUniqueName="[Salaries   Tenure]" displayFolder="" count="0" memberValueDatatype="20" unbalanced="0"/>
    <cacheHierarchy uniqueName="[Salaries   Tenure].[Tenure]" caption="Tenure" attribute="1" defaultMemberUniqueName="[Salaries   Tenure].[Tenure].[All]" allUniqueName="[Salaries   Tenure].[Tenure].[All]" dimensionUniqueName="[Salaries   Tenure]" displayFolder="" count="0" memberValueDatatype="5" unbalanced="0"/>
    <cacheHierarchy uniqueName="[staff].[ID]" caption="ID" attribute="1" defaultMemberUniqueName="[staff].[ID].[All]" allUniqueName="[staff].[ID].[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FTE]" caption="FTE" attribute="1" defaultMemberUniqueName="[staff].[FTE].[All]" allUniqueName="[staff].[FTE].[All]" dimensionUniqueName="[staff]" displayFolder="" count="0" memberValueDatatype="5" unbalanced="0"/>
    <cacheHierarchy uniqueName="[staff].[Emp Type]" caption="Emp Type" attribute="1" defaultMemberUniqueName="[staff].[Emp Type].[All]" allUniqueName="[staff].[Emp Type].[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7"/>
      </fieldsUsage>
    </cacheHierarchy>
    <cacheHierarchy uniqueName="[staff].[Branch]" caption="Branch" attribute="1" defaultMemberUniqueName="[staff].[Branch].[All]" allUniqueName="[staff].[Branch].[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Leave Balance]" caption="Leave Balance" attribute="1" defaultMemberUniqueName="[staff].[Leave Balance].[All]" allUniqueName="[staff].[Leave Balance].[All]" dimensionUniqueName="[staff]" displayFolder="" count="0" memberValueDatatype="20" unbalanced="0"/>
    <cacheHierarchy uniqueName="[staff].[Date of Join]" caption="Date of Join" attribute="1" time="1" defaultMemberUniqueName="[staff].[Date of Join].[All]" allUniqueName="[staff].[Date of Join].[All]" dimensionUniqueName="[staff]" displayFolder="" count="0" memberValueDatatype="7" unbalanced="0"/>
    <cacheHierarchy uniqueName="[staff].[Date of Birth]" caption="Date of Birth" attribute="1" defaultMemberUniqueName="[staff].[Date of Birth].[All]" allUniqueName="[staff].[Date of Birth].[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Tenure Group]" caption="Tenure Group" attribute="1" defaultMemberUniqueName="[staff].[Tenure Group].[All]" allUniqueName="[staff].[Tenure Group].[All]" dimensionUniqueName="[staff]" displayFolder="" count="0" memberValueDatatype="130" unbalanced="0"/>
    <cacheHierarchy uniqueName="[staff].[X-Age]" caption="X-Age" attribute="1" defaultMemberUniqueName="[staff].[X-Age].[All]" allUniqueName="[staff].[X-Age].[All]" dimensionUniqueName="[staff]" displayFolder="" count="0" memberValueDatatype="5" unbalanced="0"/>
    <cacheHierarchy uniqueName="[staff].[Age]" caption="Age" attribute="1" defaultMemberUniqueName="[staff].[Age].[All]" allUniqueName="[staff].[Age].[All]" dimensionUniqueName="[staff]" displayFolder="" count="0" memberValueDatatype="20" unbalanced="0"/>
    <cacheHierarchy uniqueName="[staff].[Column1]" caption="Column1" attribute="1" defaultMemberUniqueName="[staff].[Column1].[All]" allUniqueName="[staff].[Column1].[All]" dimensionUniqueName="[staff]" displayFolder="" count="0" memberValueDatatype="130" unbalanced="0"/>
    <cacheHierarchy uniqueName="[Measures].[Headcount]" caption="Headcount" measure="1" displayFolder="" measureGroup="staff" count="0"/>
    <cacheHierarchy uniqueName="[Measures].[Total FTE]" caption="Total FTE" measure="1" displayFolder="" measureGroup="staff" count="0"/>
    <cacheHierarchy uniqueName="[Measures].[Average Salary]" caption="Average Salary" measure="1" displayFolder="" measureGroup="staff" count="0"/>
    <cacheHierarchy uniqueName="[Measures].[Average Leave Balance]" caption="Average Leave Balance" measure="1" displayFolder="" measureGroup="staff" count="0"/>
    <cacheHierarchy uniqueName="[Measures].[Female Headcount]" caption="Female Headcount" measure="1" displayFolder="" measureGroup="staff" count="0"/>
    <cacheHierarchy uniqueName="[Measures].[Female %]" caption="Female %" measure="1" displayFolder="" measureGroup="staff" count="0"/>
    <cacheHierarchy uniqueName="[Measures].[Fulltime %]" caption="Fulltime %" measure="1" displayFolder="" measureGroup="staff" count="0"/>
    <cacheHierarchy uniqueName="[Measures].[Negative Leave Balance]" caption="Negative Leave Balance" measure="1" displayFolder="" measureGroup="staff" count="0"/>
    <cacheHierarchy uniqueName="[Measures].[Excess Leave Balance]" caption="Excess Leave Balance" measure="1" displayFolder="" measureGroup="staff" count="0"/>
    <cacheHierarchy uniqueName="[Measures].[Zero Leave Balance]" caption="Zero Leave Balance" measure="1" displayFolder="" measureGroup="staff" count="0"/>
    <cacheHierarchy uniqueName="[Measures].[Over $100,000]" caption="Over $100,000" measure="1" displayFolder="" measureGroup="staff" count="0"/>
    <cacheHierarchy uniqueName="[Measures].[&lt;50K]" caption="&lt;50K" measure="1" displayFolder="" measureGroup="staff" count="0" oneField="1">
      <fieldsUsage count="1">
        <fieldUsage x="0"/>
      </fieldsUsage>
    </cacheHierarchy>
    <cacheHierarchy uniqueName="[Measures].[&gt;50K &amp; &lt;60K]" caption="&gt;50K &amp; &lt;60K" measure="1" displayFolder="" measureGroup="staff" count="0" oneField="1">
      <fieldsUsage count="1">
        <fieldUsage x="1"/>
      </fieldsUsage>
    </cacheHierarchy>
    <cacheHierarchy uniqueName="[Measures].[&gt;60K &amp; &lt;70K]" caption="&gt;60K &amp; &lt;70K" measure="1" displayFolder="" measureGroup="staff" count="0" oneField="1">
      <fieldsUsage count="1">
        <fieldUsage x="2"/>
      </fieldsUsage>
    </cacheHierarchy>
    <cacheHierarchy uniqueName="[Measures].[&gt;70K &amp; &lt;80K]" caption="&gt;70K &amp; &lt;80K" measure="1" displayFolder="" measureGroup="staff" count="0" oneField="1">
      <fieldsUsage count="1">
        <fieldUsage x="3"/>
      </fieldsUsage>
    </cacheHierarchy>
    <cacheHierarchy uniqueName="[Measures].[&gt;80K &amp; &lt;90K]" caption="&gt;80K &amp; &lt;90K" measure="1" displayFolder="" measureGroup="staff" count="0" oneField="1">
      <fieldsUsage count="1">
        <fieldUsage x="4"/>
      </fieldsUsage>
    </cacheHierarchy>
    <cacheHierarchy uniqueName="[Measures].[&gt;90K &amp; &lt;100K]" caption="&gt;90K &amp; &lt;100K" measure="1" displayFolder="" measureGroup="staff" count="0" oneField="1">
      <fieldsUsage count="1">
        <fieldUsage x="5"/>
      </fieldsUsage>
    </cacheHierarchy>
    <cacheHierarchy uniqueName="[Measures].[&gt;100K]" caption="&gt;100K" measure="1" displayFolder="" measureGroup="staff" count="0" oneField="1">
      <fieldsUsage count="1">
        <fieldUsage x="6"/>
      </fieldsUsage>
    </cacheHierarchy>
    <cacheHierarchy uniqueName="[Measures].[__XL_Count staff]" caption="__XL_Count staff" measure="1" displayFolder="" measureGroup="staff" count="0" hidden="1"/>
    <cacheHierarchy uniqueName="[Measures].[__XL_Count Salaries   Tenure]" caption="__XL_Count Salaries   Tenure" measure="1" displayFolder="" measureGroup="Salaries   Tenure" count="0" hidden="1"/>
    <cacheHierarchy uniqueName="[Measures].[__XL_Count Bridge_Table]" caption="__XL_Count Bridge_Table" measure="1" displayFolder="" measureGroup="Bridge_Table" count="0" hidden="1"/>
    <cacheHierarchy uniqueName="[Measures].[__No measures defined]" caption="__No measures defined" measure="1" displayFolder="" count="0" hidden="1"/>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staff"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17"/>
        </ext>
      </extLst>
    </cacheHierarchy>
    <cacheHierarchy uniqueName="[Measures].[Count of Salary]" caption="Count of Salary" measure="1" displayFolder="" measureGroup="staff" count="0" hidden="1">
      <extLst>
        <ext xmlns:x15="http://schemas.microsoft.com/office/spreadsheetml/2010/11/main" uri="{B97F6D7D-B522-45F9-BDA1-12C45D357490}">
          <x15:cacheHierarchy aggregatedColumn="10"/>
        </ext>
      </extLst>
    </cacheHierarchy>
    <cacheHierarchy uniqueName="[Measures].[Sum of FTE]" caption="Sum of FTE" measure="1" displayFolder="" measureGroup="staff" count="0" hidden="1">
      <extLst>
        <ext xmlns:x15="http://schemas.microsoft.com/office/spreadsheetml/2010/11/main" uri="{B97F6D7D-B522-45F9-BDA1-12C45D357490}">
          <x15:cacheHierarchy aggregatedColumn="6"/>
        </ext>
      </extLst>
    </cacheHierarchy>
    <cacheHierarchy uniqueName="[Measures].[Sum of Salary 2]" caption="Sum of Salary 2" measure="1" displayFolder="" measureGroup="Salaries   Tenure" count="0" hidden="1">
      <extLst>
        <ext xmlns:x15="http://schemas.microsoft.com/office/spreadsheetml/2010/11/main" uri="{B97F6D7D-B522-45F9-BDA1-12C45D357490}">
          <x15:cacheHierarchy aggregatedColumn="2"/>
        </ext>
      </extLst>
    </cacheHierarchy>
    <cacheHierarchy uniqueName="[Measures].[Sum of Tenure 2]" caption="Sum of Tenure 2" measure="1" displayFolder="" measureGroup="Salaries   Tenure" count="0" hidden="1">
      <extLst>
        <ext xmlns:x15="http://schemas.microsoft.com/office/spreadsheetml/2010/11/main" uri="{B97F6D7D-B522-45F9-BDA1-12C45D357490}">
          <x15:cacheHierarchy aggregatedColumn="3"/>
        </ext>
      </extLst>
    </cacheHierarchy>
    <cacheHierarchy uniqueName="[Measures].[Min of Salary]" caption="Min of Salary" measure="1" displayFolder="" measureGroup="Salaries   Tenure" count="0" hidden="1">
      <extLst>
        <ext xmlns:x15="http://schemas.microsoft.com/office/spreadsheetml/2010/11/main" uri="{B97F6D7D-B522-45F9-BDA1-12C45D357490}">
          <x15:cacheHierarchy aggregatedColumn="2"/>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4"/>
        </ext>
      </extLst>
    </cacheHierarchy>
    <cacheHierarchy uniqueName="[Measures].[Count of Tenure]" caption="Count of Tenure" measure="1" displayFolder="" measureGroup="staff" count="0" hidden="1">
      <extLst>
        <ext xmlns:x15="http://schemas.microsoft.com/office/spreadsheetml/2010/11/main" uri="{B97F6D7D-B522-45F9-BDA1-12C45D357490}">
          <x15:cacheHierarchy aggregatedColumn="14"/>
        </ext>
      </extLst>
    </cacheHierarchy>
    <cacheHierarchy uniqueName="[Measures].[Min of Salary 2]" caption="Min of Salary 2" measure="1" displayFolder="" measureGroup="staff" count="0" hidden="1">
      <extLst>
        <ext xmlns:x15="http://schemas.microsoft.com/office/spreadsheetml/2010/11/main" uri="{B97F6D7D-B522-45F9-BDA1-12C45D357490}">
          <x15:cacheHierarchy aggregatedColumn="10"/>
        </ext>
      </extLst>
    </cacheHierarchy>
    <cacheHierarchy uniqueName="[Measures].[Max of Salary]" caption="Max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4">
    <dimension name="Bridge_Table" uniqueName="[Bridge_Table]" caption="Bridge_Table"/>
    <dimension measure="1" name="Measures" uniqueName="[Measures]" caption="Measures"/>
    <dimension name="Salaries   Tenure" uniqueName="[Salaries   Tenure]" caption="Salaries   Tenure"/>
    <dimension name="staff" uniqueName="[staff]" caption="staff"/>
  </dimensions>
  <measureGroups count="3">
    <measureGroup name="Bridge_Table" caption="Bridge_Table"/>
    <measureGroup name="Salaries   Tenure" caption="Salaries   Tenure"/>
    <measureGroup name="staff" caption="staff"/>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pivotCacheId="3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ChartTable1" cacheId="26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G2"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chartFormats count="7">
    <chartFormat chart="0" format="23"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0" format="25" series="1">
      <pivotArea type="data" outline="0" fieldPosition="0">
        <references count="1">
          <reference field="4294967294" count="1" selected="0">
            <x v="2"/>
          </reference>
        </references>
      </pivotArea>
    </chartFormat>
    <chartFormat chart="0" format="26" series="1">
      <pivotArea type="data" outline="0" fieldPosition="0">
        <references count="1">
          <reference field="4294967294" count="1" selected="0">
            <x v="3"/>
          </reference>
        </references>
      </pivotArea>
    </chartFormat>
    <chartFormat chart="0" format="27" series="1">
      <pivotArea type="data" outline="0" fieldPosition="0">
        <references count="1">
          <reference field="4294967294" count="1" selected="0">
            <x v="4"/>
          </reference>
        </references>
      </pivotArea>
    </chartFormat>
    <chartFormat chart="0" format="28" series="1">
      <pivotArea type="data" outline="0" fieldPosition="0">
        <references count="1">
          <reference field="4294967294" count="1" selected="0">
            <x v="5"/>
          </reference>
        </references>
      </pivotArea>
    </chartFormat>
    <chartFormat chart="0" format="29" series="1">
      <pivotArea type="data" outline="0" fieldPosition="0">
        <references count="1">
          <reference field="4294967294" count="1" selected="0">
            <x v="6"/>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Department].&amp;[Del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7" cacheId="30">
        <x15:pivotRow count="7">
          <x15:c>
            <x15:v>13</x15:v>
            <x15:x in="0"/>
          </x15:c>
          <x15:c>
            <x15:v>35</x15:v>
            <x15:x in="0"/>
          </x15:c>
          <x15:c>
            <x15:v>41</x15:v>
            <x15:x in="0"/>
          </x15:c>
          <x15:c>
            <x15:v>59</x15:v>
            <x15:x in="0"/>
          </x15:c>
          <x15:c>
            <x15:v>51</x15:v>
            <x15:x in="0"/>
          </x15:c>
          <x15:c>
            <x15:v>27</x15:v>
            <x15:x in="0"/>
          </x15:c>
          <x15:c>
            <x15:v>18</x15:v>
            <x15:x in="0"/>
          </x15:c>
        </x15:pivotRow>
      </x15:pivotTableData>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2" cacheId="26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G2"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chartFormats count="22">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pivotArea type="data" outline="0" fieldPosition="0">
        <references count="1">
          <reference field="4294967294" count="1" selected="0">
            <x v="2"/>
          </reference>
        </references>
      </pivotArea>
    </chartFormat>
    <chartFormat chart="0" format="18" series="1">
      <pivotArea type="data" outline="0" fieldPosition="0">
        <references count="1">
          <reference field="4294967294" count="1" selected="0">
            <x v="2"/>
          </reference>
        </references>
      </pivotArea>
    </chartFormat>
    <chartFormat chart="0" format="19" series="1">
      <pivotArea type="data" outline="0" fieldPosition="0">
        <references count="1">
          <reference field="4294967294" count="1" selected="0">
            <x v="3"/>
          </reference>
        </references>
      </pivotArea>
    </chartFormat>
    <chartFormat chart="0" format="20" series="1">
      <pivotArea type="data" outline="0" fieldPosition="0">
        <references count="1">
          <reference field="4294967294" count="1" selected="0">
            <x v="4"/>
          </reference>
        </references>
      </pivotArea>
    </chartFormat>
    <chartFormat chart="0" format="21" series="1">
      <pivotArea type="data" outline="0" fieldPosition="0">
        <references count="1">
          <reference field="4294967294" count="1" selected="0">
            <x v="5"/>
          </reference>
        </references>
      </pivotArea>
    </chartFormat>
    <chartFormat chart="0" format="22" series="1">
      <pivotArea type="data" outline="0" fieldPosition="0">
        <references count="1">
          <reference field="4294967294" count="1" selected="0">
            <x v="6"/>
          </reference>
        </references>
      </pivotArea>
    </chartFormat>
    <chartFormat chart="1" format="23" series="1">
      <pivotArea type="data" outline="0" fieldPosition="0">
        <references count="1">
          <reference field="4294967294" count="1" selected="0">
            <x v="0"/>
          </reference>
        </references>
      </pivotArea>
    </chartFormat>
    <chartFormat chart="1" format="24" series="1">
      <pivotArea type="data" outline="0" fieldPosition="0">
        <references count="1">
          <reference field="4294967294" count="1" selected="0">
            <x v="1"/>
          </reference>
        </references>
      </pivotArea>
    </chartFormat>
    <chartFormat chart="1" format="25" series="1">
      <pivotArea type="data" outline="0" fieldPosition="0">
        <references count="1">
          <reference field="4294967294" count="1" selected="0">
            <x v="2"/>
          </reference>
        </references>
      </pivotArea>
    </chartFormat>
    <chartFormat chart="1" format="26" series="1">
      <pivotArea type="data" outline="0" fieldPosition="0">
        <references count="1">
          <reference field="4294967294" count="1" selected="0">
            <x v="3"/>
          </reference>
        </references>
      </pivotArea>
    </chartFormat>
    <chartFormat chart="1" format="27" series="1">
      <pivotArea type="data" outline="0" fieldPosition="0">
        <references count="1">
          <reference field="4294967294" count="1" selected="0">
            <x v="4"/>
          </reference>
        </references>
      </pivotArea>
    </chartFormat>
    <chartFormat chart="1" format="28" series="1">
      <pivotArea type="data" outline="0" fieldPosition="0">
        <references count="1">
          <reference field="4294967294" count="1" selected="0">
            <x v="5"/>
          </reference>
        </references>
      </pivotArea>
    </chartFormat>
    <chartFormat chart="1" format="29" series="1">
      <pivotArea type="data" outline="0" fieldPosition="0">
        <references count="1">
          <reference field="4294967294" count="1" selected="0">
            <x v="6"/>
          </reference>
        </references>
      </pivotArea>
    </chartFormat>
    <chartFormat chart="2" format="37" series="1">
      <pivotArea type="data" outline="0" fieldPosition="0">
        <references count="1">
          <reference field="4294967294" count="1" selected="0">
            <x v="0"/>
          </reference>
        </references>
      </pivotArea>
    </chartFormat>
    <chartFormat chart="2" format="38" series="1">
      <pivotArea type="data" outline="0" fieldPosition="0">
        <references count="1">
          <reference field="4294967294" count="1" selected="0">
            <x v="1"/>
          </reference>
        </references>
      </pivotArea>
    </chartFormat>
    <chartFormat chart="2" format="39" series="1">
      <pivotArea type="data" outline="0" fieldPosition="0">
        <references count="1">
          <reference field="4294967294" count="1" selected="0">
            <x v="2"/>
          </reference>
        </references>
      </pivotArea>
    </chartFormat>
    <chartFormat chart="2" format="40" series="1">
      <pivotArea type="data" outline="0" fieldPosition="0">
        <references count="1">
          <reference field="4294967294" count="1" selected="0">
            <x v="3"/>
          </reference>
        </references>
      </pivotArea>
    </chartFormat>
    <chartFormat chart="2" format="41" series="1">
      <pivotArea type="data" outline="0" fieldPosition="0">
        <references count="1">
          <reference field="4294967294" count="1" selected="0">
            <x v="4"/>
          </reference>
        </references>
      </pivotArea>
    </chartFormat>
    <chartFormat chart="2" format="42" series="1">
      <pivotArea type="data" outline="0" fieldPosition="0">
        <references count="1">
          <reference field="4294967294" count="1" selected="0">
            <x v="5"/>
          </reference>
        </references>
      </pivotArea>
    </chartFormat>
    <chartFormat chart="2" format="43" series="1">
      <pivotArea type="data" outline="0" fieldPosition="0">
        <references count="1">
          <reference field="4294967294" count="1" selected="0">
            <x v="6"/>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Department].&amp;[Del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7" cacheId="34">
        <x15:pivotRow count="7">
          <x15:c>
            <x15:v>13</x15:v>
            <x15:x in="0"/>
          </x15:c>
          <x15:c>
            <x15:v>35</x15:v>
            <x15:x in="0"/>
          </x15:c>
          <x15:c>
            <x15:v>41</x15:v>
            <x15:x in="0"/>
          </x15:c>
          <x15:c>
            <x15:v>59</x15:v>
            <x15:x in="0"/>
          </x15:c>
          <x15:c>
            <x15:v>51</x15:v>
            <x15:x in="0"/>
          </x15:c>
          <x15:c>
            <x15:v>27</x15:v>
            <x15:x in="0"/>
          </x15:c>
          <x15:c>
            <x15:v>18</x15:v>
            <x15:x in="0"/>
          </x15:c>
        </x15:pivotRow>
      </x15:pivotTableData>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ChartTable3" cacheId="26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H6" firstHeaderRow="0" firstDataRow="1" firstDataCol="1"/>
  <pivotFields count="9">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7">
    <i>
      <x/>
    </i>
    <i i="1">
      <x v="1"/>
    </i>
    <i i="2">
      <x v="2"/>
    </i>
    <i i="3">
      <x v="3"/>
    </i>
    <i i="4">
      <x v="4"/>
    </i>
    <i i="5">
      <x v="5"/>
    </i>
    <i i="6">
      <x v="6"/>
    </i>
  </colItems>
  <dataFields count="7">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chartFormats count="7">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6"/>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Department].&amp;[Del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5" columnCount="7" cacheId="35">
        <x15:pivotRow count="7">
          <x15:c>
            <x15:v>6</x15:v>
            <x15:x in="0"/>
          </x15:c>
          <x15:c>
            <x15:v>14</x15:v>
            <x15:x in="0"/>
          </x15:c>
          <x15:c>
            <x15:v>15</x15:v>
            <x15:x in="0"/>
          </x15:c>
          <x15:c>
            <x15:v>29</x15:v>
            <x15:x in="0"/>
          </x15:c>
          <x15:c>
            <x15:v>26</x15:v>
            <x15:x in="0"/>
          </x15:c>
          <x15:c>
            <x15:v>13</x15:v>
            <x15:x in="0"/>
          </x15:c>
          <x15:c>
            <x15:v>10</x15:v>
            <x15:x in="0"/>
          </x15:c>
        </x15:pivotRow>
        <x15:pivotRow count="7">
          <x15:c>
            <x15:v>6</x15:v>
            <x15:x in="0"/>
          </x15:c>
          <x15:c>
            <x15:v>16</x15:v>
            <x15:x in="0"/>
          </x15:c>
          <x15:c>
            <x15:v>22</x15:v>
            <x15:x in="0"/>
          </x15:c>
          <x15:c>
            <x15:v>19</x15:v>
            <x15:x in="0"/>
          </x15:c>
          <x15:c>
            <x15:v>19</x15:v>
            <x15:x in="0"/>
          </x15:c>
          <x15:c>
            <x15:v>11</x15:v>
            <x15:x in="0"/>
          </x15:c>
          <x15:c>
            <x15:v>8</x15:v>
            <x15:x in="0"/>
          </x15:c>
        </x15:pivotRow>
        <x15:pivotRow count="7">
          <x15:c>
            <x15:v>1</x15:v>
            <x15:x in="0"/>
          </x15:c>
          <x15:c>
            <x15:v>4</x15:v>
            <x15:x in="0"/>
          </x15:c>
          <x15:c>
            <x15:v>4</x15:v>
            <x15:x in="0"/>
          </x15:c>
          <x15:c>
            <x15:v>11</x15:v>
            <x15:x in="0"/>
          </x15:c>
          <x15:c>
            <x15:v>3</x15:v>
            <x15:x in="0"/>
          </x15:c>
          <x15:c>
            <x15:v>3</x15:v>
            <x15:x in="0"/>
          </x15:c>
          <x15:c t="e">
            <x15:v/>
            <x15:x in="0"/>
          </x15:c>
        </x15:pivotRow>
        <x15:pivotRow count="7">
          <x15:c t="e">
            <x15:v/>
            <x15:x in="0"/>
          </x15:c>
          <x15:c>
            <x15:v>1</x15:v>
            <x15:x in="0"/>
          </x15:c>
          <x15:c t="e">
            <x15:v/>
            <x15:x in="0"/>
          </x15:c>
          <x15:c t="e">
            <x15:v/>
            <x15:x in="0"/>
          </x15:c>
          <x15:c>
            <x15:v>3</x15:v>
            <x15:x in="0"/>
          </x15:c>
          <x15:c t="e">
            <x15:v/>
            <x15:x in="0"/>
          </x15:c>
          <x15:c t="e">
            <x15:v/>
            <x15:x in="0"/>
          </x15:c>
        </x15:pivotRow>
        <x15:pivotRow count="7">
          <x15:c>
            <x15:v>13</x15:v>
            <x15:x in="0"/>
          </x15:c>
          <x15:c>
            <x15:v>35</x15:v>
            <x15:x in="0"/>
          </x15:c>
          <x15:c>
            <x15:v>41</x15:v>
            <x15:x in="0"/>
          </x15:c>
          <x15:c>
            <x15:v>59</x15:v>
            <x15:x in="0"/>
          </x15:c>
          <x15:c>
            <x15:v>51</x15:v>
            <x15:x in="0"/>
          </x15:c>
          <x15:c>
            <x15:v>27</x15:v>
            <x15:x in="0"/>
          </x15:c>
          <x15:c>
            <x15:v>18</x15:v>
            <x15:x in="0"/>
          </x15:c>
        </x15:pivotRow>
      </x15:pivotTableData>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ChartTable4" cacheId="25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H6" firstHeaderRow="0" firstDataRow="1" firstDataCol="1"/>
  <pivotFields count="9">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7">
    <i>
      <x/>
    </i>
    <i i="1">
      <x v="1"/>
    </i>
    <i i="2">
      <x v="2"/>
    </i>
    <i i="3">
      <x v="3"/>
    </i>
    <i i="4">
      <x v="4"/>
    </i>
    <i i="5">
      <x v="5"/>
    </i>
    <i i="6">
      <x v="6"/>
    </i>
  </colItems>
  <dataFields count="7">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chartFormats count="21">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1"/>
          </reference>
        </references>
      </pivotArea>
    </chartFormat>
    <chartFormat chart="0" format="28" series="1">
      <pivotArea type="data" outline="0" fieldPosition="0">
        <references count="1">
          <reference field="4294967294" count="1" selected="0">
            <x v="2"/>
          </reference>
        </references>
      </pivotArea>
    </chartFormat>
    <chartFormat chart="0" format="29" series="1">
      <pivotArea type="data" outline="0" fieldPosition="0">
        <references count="1">
          <reference field="4294967294" count="1" selected="0">
            <x v="3"/>
          </reference>
        </references>
      </pivotArea>
    </chartFormat>
    <chartFormat chart="0" format="30" series="1">
      <pivotArea type="data" outline="0" fieldPosition="0">
        <references count="1">
          <reference field="4294967294" count="1" selected="0">
            <x v="4"/>
          </reference>
        </references>
      </pivotArea>
    </chartFormat>
    <chartFormat chart="0" format="31" series="1">
      <pivotArea type="data" outline="0" fieldPosition="0">
        <references count="1">
          <reference field="4294967294" count="1" selected="0">
            <x v="5"/>
          </reference>
        </references>
      </pivotArea>
    </chartFormat>
    <chartFormat chart="0" format="32"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1"/>
          </reference>
        </references>
      </pivotArea>
    </chartFormat>
    <chartFormat chart="1" format="17" series="1">
      <pivotArea type="data" outline="0" fieldPosition="0">
        <references count="1">
          <reference field="4294967294" count="1" selected="0">
            <x v="2"/>
          </reference>
        </references>
      </pivotArea>
    </chartFormat>
    <chartFormat chart="1" format="18" series="1">
      <pivotArea type="data" outline="0" fieldPosition="0">
        <references count="1">
          <reference field="4294967294" count="1" selected="0">
            <x v="3"/>
          </reference>
        </references>
      </pivotArea>
    </chartFormat>
    <chartFormat chart="1" format="19" series="1">
      <pivotArea type="data" outline="0" fieldPosition="0">
        <references count="1">
          <reference field="4294967294" count="1" selected="0">
            <x v="4"/>
          </reference>
        </references>
      </pivotArea>
    </chartFormat>
    <chartFormat chart="1" format="20" series="1">
      <pivotArea type="data" outline="0" fieldPosition="0">
        <references count="1">
          <reference field="4294967294" count="1" selected="0">
            <x v="5"/>
          </reference>
        </references>
      </pivotArea>
    </chartFormat>
    <chartFormat chart="1" format="21" series="1">
      <pivotArea type="data" outline="0" fieldPosition="0">
        <references count="1">
          <reference field="4294967294" count="1" selected="0">
            <x v="6"/>
          </reference>
        </references>
      </pivotArea>
    </chartFormat>
    <chartFormat chart="2" format="29" series="1">
      <pivotArea type="data" outline="0" fieldPosition="0">
        <references count="1">
          <reference field="4294967294" count="1" selected="0">
            <x v="0"/>
          </reference>
        </references>
      </pivotArea>
    </chartFormat>
    <chartFormat chart="2" format="30" series="1">
      <pivotArea type="data" outline="0" fieldPosition="0">
        <references count="1">
          <reference field="4294967294" count="1" selected="0">
            <x v="1"/>
          </reference>
        </references>
      </pivotArea>
    </chartFormat>
    <chartFormat chart="2" format="31" series="1">
      <pivotArea type="data" outline="0" fieldPosition="0">
        <references count="1">
          <reference field="4294967294" count="1" selected="0">
            <x v="2"/>
          </reference>
        </references>
      </pivotArea>
    </chartFormat>
    <chartFormat chart="2" format="32" series="1">
      <pivotArea type="data" outline="0" fieldPosition="0">
        <references count="1">
          <reference field="4294967294" count="1" selected="0">
            <x v="3"/>
          </reference>
        </references>
      </pivotArea>
    </chartFormat>
    <chartFormat chart="2" format="33" series="1">
      <pivotArea type="data" outline="0" fieldPosition="0">
        <references count="1">
          <reference field="4294967294" count="1" selected="0">
            <x v="4"/>
          </reference>
        </references>
      </pivotArea>
    </chartFormat>
    <chartFormat chart="2" format="34" series="1">
      <pivotArea type="data" outline="0" fieldPosition="0">
        <references count="1">
          <reference field="4294967294" count="1" selected="0">
            <x v="5"/>
          </reference>
        </references>
      </pivotArea>
    </chartFormat>
    <chartFormat chart="2" format="35" series="1">
      <pivotArea type="data" outline="0" fieldPosition="0">
        <references count="1">
          <reference field="4294967294" count="1" selected="0">
            <x v="6"/>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Department].&amp;[Del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5" columnCount="7" cacheId="39">
        <x15:pivotRow count="7">
          <x15:c>
            <x15:v>6</x15:v>
            <x15:x in="0"/>
          </x15:c>
          <x15:c>
            <x15:v>14</x15:v>
            <x15:x in="0"/>
          </x15:c>
          <x15:c>
            <x15:v>15</x15:v>
            <x15:x in="0"/>
          </x15:c>
          <x15:c>
            <x15:v>29</x15:v>
            <x15:x in="0"/>
          </x15:c>
          <x15:c>
            <x15:v>26</x15:v>
            <x15:x in="0"/>
          </x15:c>
          <x15:c>
            <x15:v>13</x15:v>
            <x15:x in="0"/>
          </x15:c>
          <x15:c>
            <x15:v>10</x15:v>
            <x15:x in="0"/>
          </x15:c>
        </x15:pivotRow>
        <x15:pivotRow count="7">
          <x15:c>
            <x15:v>6</x15:v>
            <x15:x in="0"/>
          </x15:c>
          <x15:c>
            <x15:v>16</x15:v>
            <x15:x in="0"/>
          </x15:c>
          <x15:c>
            <x15:v>22</x15:v>
            <x15:x in="0"/>
          </x15:c>
          <x15:c>
            <x15:v>19</x15:v>
            <x15:x in="0"/>
          </x15:c>
          <x15:c>
            <x15:v>19</x15:v>
            <x15:x in="0"/>
          </x15:c>
          <x15:c>
            <x15:v>11</x15:v>
            <x15:x in="0"/>
          </x15:c>
          <x15:c>
            <x15:v>8</x15:v>
            <x15:x in="0"/>
          </x15:c>
        </x15:pivotRow>
        <x15:pivotRow count="7">
          <x15:c>
            <x15:v>1</x15:v>
            <x15:x in="0"/>
          </x15:c>
          <x15:c>
            <x15:v>4</x15:v>
            <x15:x in="0"/>
          </x15:c>
          <x15:c>
            <x15:v>4</x15:v>
            <x15:x in="0"/>
          </x15:c>
          <x15:c>
            <x15:v>11</x15:v>
            <x15:x in="0"/>
          </x15:c>
          <x15:c>
            <x15:v>3</x15:v>
            <x15:x in="0"/>
          </x15:c>
          <x15:c>
            <x15:v>3</x15:v>
            <x15:x in="0"/>
          </x15:c>
          <x15:c t="e">
            <x15:v/>
            <x15:x in="0"/>
          </x15:c>
        </x15:pivotRow>
        <x15:pivotRow count="7">
          <x15:c t="e">
            <x15:v/>
            <x15:x in="0"/>
          </x15:c>
          <x15:c>
            <x15:v>1</x15:v>
            <x15:x in="0"/>
          </x15:c>
          <x15:c t="e">
            <x15:v/>
            <x15:x in="0"/>
          </x15:c>
          <x15:c t="e">
            <x15:v/>
            <x15:x in="0"/>
          </x15:c>
          <x15:c>
            <x15:v>3</x15:v>
            <x15:x in="0"/>
          </x15:c>
          <x15:c t="e">
            <x15:v/>
            <x15:x in="0"/>
          </x15:c>
          <x15:c t="e">
            <x15:v/>
            <x15:x in="0"/>
          </x15:c>
        </x15:pivotRow>
        <x15:pivotRow count="7">
          <x15:c>
            <x15:v>13</x15:v>
            <x15:x in="0"/>
          </x15:c>
          <x15:c>
            <x15:v>35</x15:v>
            <x15:x in="0"/>
          </x15:c>
          <x15:c>
            <x15:v>41</x15:v>
            <x15:x in="0"/>
          </x15:c>
          <x15:c>
            <x15:v>59</x15:v>
            <x15:x in="0"/>
          </x15:c>
          <x15:c>
            <x15:v>51</x15:v>
            <x15:x in="0"/>
          </x15:c>
          <x15:c>
            <x15:v>27</x15:v>
            <x15:x in="0"/>
          </x15:c>
          <x15:c>
            <x15:v>18</x15:v>
            <x15:x in="0"/>
          </x15:c>
        </x15:pivotRow>
      </x15:pivotTableData>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tag="efe45916-db5e-455a-bd44-7e6fb7de1031" updatedVersion="6" minRefreshableVersion="3" useAutoFormatting="1" subtotalHiddenItems="1" rowGrandTotals="0" colGrandTotals="0" itemPrintTitles="1" createdVersion="6" indent="0" outline="1" outlineData="1" multipleFieldFilters="0">
  <location ref="A38:D45"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s>
  <rowFields count="1">
    <field x="0"/>
  </rowFields>
  <rowItems count="7">
    <i>
      <x/>
    </i>
    <i>
      <x v="1"/>
    </i>
    <i>
      <x v="2"/>
    </i>
    <i>
      <x v="3"/>
    </i>
    <i>
      <x v="4"/>
    </i>
    <i>
      <x v="5"/>
    </i>
    <i>
      <x v="6"/>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Department Stats" cacheId="133" applyNumberFormats="0" applyBorderFormats="0" applyFontFormats="0" applyPatternFormats="0" applyAlignmentFormats="0" applyWidthHeightFormats="1" dataCaption="Values" tag="8d5c8a38-5048-4c9a-9da5-d73c0096879d" updatedVersion="6" minRefreshableVersion="3" useAutoFormatting="1" subtotalHiddenItems="1" rowGrandTotals="0" colGrandTotals="0" itemPrintTitles="1" createdVersion="6" indent="0" outline="1" outlineData="1" multipleFieldFilters="0">
  <location ref="A16:B23"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i>
    <i>
      <x v="5"/>
    </i>
    <i>
      <x v="1"/>
    </i>
    <i>
      <x v="6"/>
    </i>
    <i>
      <x v="2"/>
    </i>
    <i>
      <x v="3"/>
    </i>
    <i>
      <x v="4"/>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General Values" cacheId="2" dataOnRows="1" applyNumberFormats="0" applyBorderFormats="0" applyFontFormats="0" applyPatternFormats="0" applyAlignmentFormats="0" applyWidthHeightFormats="1" dataCaption="Values" tag="1c6cbb64-5936-4a8d-9328-79280510b662" updatedVersion="6" minRefreshableVersion="3" useAutoFormatting="1" subtotalHiddenItems="1" itemPrintTitles="1" createdVersion="6" indent="0" outline="1" outlineData="1" multipleFieldFilters="0">
  <location ref="D2:E13" firstHeaderRow="1" firstDataRow="1" firstDataCol="1"/>
  <pivotFields count="1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1">
    <i>
      <x/>
    </i>
    <i i="1">
      <x v="1"/>
    </i>
    <i i="2">
      <x v="2"/>
    </i>
    <i i="3">
      <x v="3"/>
    </i>
    <i i="4">
      <x v="4"/>
    </i>
    <i i="5">
      <x v="5"/>
    </i>
    <i i="6">
      <x v="6"/>
    </i>
    <i i="7">
      <x v="7"/>
    </i>
    <i i="8">
      <x v="8"/>
    </i>
    <i i="9">
      <x v="9"/>
    </i>
    <i i="10">
      <x v="10"/>
    </i>
  </rowItems>
  <colItems count="1">
    <i/>
  </colItems>
  <dataFields count="11">
    <dataField fld="0" subtotal="count" baseField="0" baseItem="0"/>
    <dataField fld="1" subtotal="count" baseField="0" baseItem="0"/>
    <dataField fld="2" subtotal="count" baseField="0" baseItem="0" numFmtId="166"/>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formats count="6">
    <format dxfId="21">
      <pivotArea outline="0" collapsedLevelsAreSubtotals="1" fieldPosition="0">
        <references count="1">
          <reference field="4294967294" count="1" selected="0">
            <x v="2"/>
          </reference>
        </references>
      </pivotArea>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2"/>
          </reference>
        </references>
      </pivotArea>
    </format>
    <format dxfId="17">
      <pivotArea collapsedLevelsAreSubtotals="1" fieldPosition="0">
        <references count="1">
          <reference field="4294967294" count="1">
            <x v="10"/>
          </reference>
        </references>
      </pivotArea>
    </format>
    <format dxfId="16">
      <pivotArea collapsedLevelsAreSubtotals="1" fieldPosition="0">
        <references count="1">
          <reference field="4294967294" count="1">
            <x v="10"/>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Department Slicer" cacheId="256" applyNumberFormats="0" applyBorderFormats="0" applyFontFormats="0" applyPatternFormats="0" applyAlignmentFormats="0" applyWidthHeightFormats="1" dataCaption="Values" tag="a091cf71-c927-4ea7-bba2-6db0f6e3333b" updatedVersion="6" minRefreshableVersion="3" useAutoFormatting="1" subtotalHiddenItems="1" rowGrandTotals="0" colGrandTotals="0" itemPrintTitles="1" createdVersion="6" indent="0" outline="1" outlineData="1" multipleFieldFilters="0">
  <location ref="A3:A4" firstHeaderRow="1" firstDataRow="1" firstDataCol="1"/>
  <pivotFields count="1">
    <pivotField axis="axisRow" allDrilled="1" showAll="0" dataSourceSort="1" defaultAttributeDrillState="1">
      <items count="2">
        <item s="1" x="0"/>
        <item t="default"/>
      </items>
    </pivotField>
  </pivotFields>
  <rowFields count="1">
    <field x="0"/>
  </rowFields>
  <rowItems count="1">
    <i>
      <x/>
    </i>
  </rowItems>
  <formats count="1">
    <format dxfId="22">
      <pivotArea dataOnly="0" labelOnly="1" fieldPosition="0">
        <references count="1">
          <reference field="0" count="0"/>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staff].[Department]">
  <pivotTables>
    <pivotTable tabId="7" name="Department Slicer"/>
  </pivotTables>
  <data>
    <olap pivotCacheId="47">
      <levels count="2">
        <level uniqueName="[staff].[Department].[(All)]" sourceCaption="(All)" count="0"/>
        <level uniqueName="[staff].[Department].[Department]" sourceCaption="Department" count="7">
          <ranges>
            <range startItem="0">
              <i n="[staff].[Department].&amp;[Alpha]" c="Alpha"/>
              <i n="[staff].[Department].&amp;[Beta]" c="Beta"/>
              <i n="[staff].[Department].&amp;[Delta]" c="Delta"/>
              <i n="[staff].[Department].&amp;[Epsilon]" c="Epsilon"/>
              <i n="[staff].[Department].&amp;[Eta]" c="Eta"/>
              <i n="[staff].[Department].&amp;[Gamma]" c="Gamma"/>
              <i n="[staff].[Department].&amp;[Zeta]" c="Zeta"/>
            </range>
          </ranges>
        </level>
      </levels>
      <selections count="1">
        <selection n="[staff].[Department].&amp;[Delta]"/>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x:ext xmlns:x15="http://schemas.microsoft.com/office/spreadsheetml/2010/11/main" uri="{470722E0-AACD-4C17-9CDC-17EF765DBC7E}">
      <x15:slicerCacheHideItemsWithNoData count="1">
        <x15:slicerCacheOlapLevelName uniqueName="[staff].[Department].[Departmen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2" cache="Slicer_Department" caption="Department" columnCount="4" showCaption="0" level="1" style="HR DB" rowHeight="36576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2" level="1" rowHeight="273050"/>
</slicers>
</file>

<file path=xl/tables/table1.xml><?xml version="1.0" encoding="utf-8"?>
<table xmlns="http://schemas.openxmlformats.org/spreadsheetml/2006/main" id="1" name="staff" displayName="staff" ref="C4:P3894" totalsRowShown="0">
  <autoFilter ref="C4:P3894"/>
  <tableColumns count="14">
    <tableColumn id="1" name="ID"/>
    <tableColumn id="2" name="Gender"/>
    <tableColumn id="3" name="FTE"/>
    <tableColumn id="4" name="Emp Type"/>
    <tableColumn id="5" name="Department"/>
    <tableColumn id="6" name="Branch"/>
    <tableColumn id="7" name="Salary" dataDxfId="15"/>
    <tableColumn id="8" name="Leave Balance"/>
    <tableColumn id="9" name="Date of Join" dataDxfId="14"/>
    <tableColumn id="10" name="Date of Birth" dataDxfId="13"/>
    <tableColumn id="11" name="Tenure" dataDxfId="12">
      <calculatedColumnFormula>(TODAY()-staff[[#This Row],[Date of Join]])/365</calculatedColumnFormula>
    </tableColumn>
    <tableColumn id="12" name="Tenure Group" dataDxfId="11">
      <calculatedColumnFormula>IF(staff[[#This Row],[Tenure]]&lt;0.25,"1. New", IF(staff[[#This Row],[Tenure]]&lt;1, "2. Under 1 yr", IF(staff[[#This Row],[Tenure]]&lt;2, "3. Under 2 yrs","4. Over 2 yrs")))</calculatedColumnFormula>
    </tableColumn>
    <tableColumn id="13" name="X-Age" dataDxfId="10">
      <calculatedColumnFormula>(TODAY()-staff[[#This Row],[Date of Birth]])/365</calculatedColumnFormula>
    </tableColumn>
    <tableColumn id="14" name="Age" dataDxfId="9">
      <calculatedColumnFormula>ROUNDDOWN(staff[[#This Row],[X-Age]],0)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Custom 1">
      <a:majorFont>
        <a:latin typeface="Segoe UI Black"/>
        <a:ea typeface=""/>
        <a:cs typeface=""/>
      </a:majorFont>
      <a:minorFont>
        <a:latin typeface="Segoe UI Light"/>
        <a:ea typeface=""/>
        <a:cs typeface=""/>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AF58"/>
  </sheetPr>
  <dimension ref="C2:X25"/>
  <sheetViews>
    <sheetView showGridLines="0" showRowColHeaders="0" tabSelected="1" zoomScale="53" zoomScaleNormal="53" workbookViewId="0">
      <selection activeCell="W16" sqref="W16"/>
    </sheetView>
  </sheetViews>
  <sheetFormatPr defaultRowHeight="16.5" x14ac:dyDescent="0.3"/>
  <cols>
    <col min="1" max="1" width="7.875" style="23" customWidth="1"/>
    <col min="2" max="3" width="9" style="23"/>
    <col min="4" max="5" width="4" style="23" customWidth="1"/>
    <col min="6" max="11" width="9" style="23"/>
    <col min="12" max="12" width="4" style="23" customWidth="1"/>
    <col min="13" max="16" width="9" style="23"/>
    <col min="17" max="17" width="4" style="23" customWidth="1"/>
    <col min="18" max="19" width="9" style="23"/>
    <col min="20" max="20" width="9" style="23" customWidth="1"/>
    <col min="21" max="21" width="9" style="23"/>
    <col min="22" max="22" width="4" style="23" customWidth="1"/>
    <col min="23" max="16384" width="9" style="23"/>
  </cols>
  <sheetData>
    <row r="2" spans="3:24" ht="52.5" x14ac:dyDescent="0.9">
      <c r="C2" s="25" t="s">
        <v>0</v>
      </c>
    </row>
    <row r="9" spans="3:24" ht="24" customHeight="1" x14ac:dyDescent="0.3">
      <c r="X9" s="24"/>
    </row>
    <row r="17" ht="24" customHeight="1" x14ac:dyDescent="0.3"/>
    <row r="25" ht="2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73"/>
  <sheetViews>
    <sheetView zoomScale="106" zoomScaleNormal="106" workbookViewId="0">
      <selection activeCell="Y21" sqref="Y21"/>
    </sheetView>
  </sheetViews>
  <sheetFormatPr defaultRowHeight="16.5" x14ac:dyDescent="0.3"/>
  <cols>
    <col min="1" max="1" width="13" bestFit="1" customWidth="1"/>
    <col min="2" max="2" width="11" bestFit="1" customWidth="1"/>
    <col min="3" max="3" width="13" customWidth="1"/>
    <col min="4" max="4" width="11" customWidth="1"/>
    <col min="5" max="5" width="9.75" customWidth="1"/>
    <col min="6" max="6" width="5.75" customWidth="1"/>
    <col min="7" max="8" width="2.25" bestFit="1" customWidth="1"/>
    <col min="9" max="9" width="11.625" customWidth="1"/>
    <col min="10" max="10" width="13" bestFit="1" customWidth="1"/>
    <col min="11" max="11" width="9.875" customWidth="1"/>
    <col min="12" max="12" width="8.75" customWidth="1"/>
    <col min="13" max="13" width="14" customWidth="1"/>
    <col min="14" max="15" width="11" customWidth="1"/>
    <col min="16" max="17" width="13.75" customWidth="1"/>
    <col min="18" max="19" width="13.625" customWidth="1"/>
    <col min="20" max="20" width="14.375" bestFit="1" customWidth="1"/>
    <col min="21" max="21" width="13.625" style="22" customWidth="1"/>
    <col min="22" max="22" width="13.75" style="22" customWidth="1"/>
    <col min="23" max="25" width="13.625" customWidth="1"/>
    <col min="26" max="26" width="13.75" customWidth="1"/>
    <col min="27" max="27" width="11.875" customWidth="1"/>
    <col min="28" max="28" width="13.625" bestFit="1" customWidth="1"/>
    <col min="29" max="29" width="11.875" customWidth="1"/>
    <col min="30" max="48" width="13.625" bestFit="1" customWidth="1"/>
    <col min="49" max="49" width="12.375" bestFit="1" customWidth="1"/>
    <col min="50" max="51" width="13.625" bestFit="1" customWidth="1"/>
    <col min="52" max="52" width="12.375" bestFit="1" customWidth="1"/>
    <col min="53" max="54" width="13.625" bestFit="1" customWidth="1"/>
    <col min="55" max="55" width="4.5" customWidth="1"/>
    <col min="56" max="62" width="13.625" bestFit="1" customWidth="1"/>
    <col min="63" max="63" width="12.375" bestFit="1" customWidth="1"/>
    <col min="64" max="65" width="13.625" bestFit="1" customWidth="1"/>
    <col min="66" max="66" width="12.375" bestFit="1" customWidth="1"/>
    <col min="67" max="96" width="13.625" bestFit="1" customWidth="1"/>
    <col min="97" max="97" width="12.375" bestFit="1" customWidth="1"/>
    <col min="98" max="99" width="13.625" bestFit="1" customWidth="1"/>
    <col min="100" max="100" width="12.375" bestFit="1" customWidth="1"/>
    <col min="101" max="107" width="13.625" bestFit="1" customWidth="1"/>
    <col min="108" max="108" width="4.5" customWidth="1"/>
    <col min="109" max="110" width="13.625" bestFit="1" customWidth="1"/>
    <col min="111" max="111" width="12.375" bestFit="1" customWidth="1"/>
    <col min="112" max="116" width="13.625" bestFit="1" customWidth="1"/>
    <col min="117" max="117" width="12.375" bestFit="1" customWidth="1"/>
    <col min="118" max="146" width="13.625" bestFit="1" customWidth="1"/>
    <col min="147" max="147" width="12.375" bestFit="1" customWidth="1"/>
    <col min="148" max="152" width="13.625" bestFit="1" customWidth="1"/>
    <col min="153" max="153" width="12.375" bestFit="1" customWidth="1"/>
    <col min="154" max="154" width="13.625" bestFit="1" customWidth="1"/>
    <col min="155" max="155" width="12.375" bestFit="1" customWidth="1"/>
    <col min="156" max="157" width="13.625" bestFit="1" customWidth="1"/>
    <col min="158" max="158" width="12.375" bestFit="1" customWidth="1"/>
    <col min="159" max="186" width="13.625" bestFit="1" customWidth="1"/>
    <col min="187" max="187" width="12.375" bestFit="1" customWidth="1"/>
    <col min="188" max="194" width="13.625" bestFit="1" customWidth="1"/>
    <col min="195" max="195" width="12.375" bestFit="1" customWidth="1"/>
    <col min="196" max="197" width="13.625" bestFit="1" customWidth="1"/>
    <col min="198" max="198" width="12.375" bestFit="1" customWidth="1"/>
    <col min="199" max="203" width="13.625" bestFit="1" customWidth="1"/>
    <col min="204" max="204" width="12.375" bestFit="1" customWidth="1"/>
    <col min="205" max="224" width="13.625" bestFit="1" customWidth="1"/>
    <col min="225" max="225" width="12.375" bestFit="1" customWidth="1"/>
    <col min="226" max="227" width="13.625" bestFit="1" customWidth="1"/>
    <col min="228" max="228" width="12.375" bestFit="1" customWidth="1"/>
    <col min="229" max="230" width="13.625" bestFit="1" customWidth="1"/>
    <col min="231" max="231" width="12.375" bestFit="1" customWidth="1"/>
    <col min="232" max="237" width="13.625" bestFit="1" customWidth="1"/>
    <col min="238" max="238" width="12.375" bestFit="1" customWidth="1"/>
    <col min="239" max="260" width="13.625" bestFit="1" customWidth="1"/>
    <col min="261" max="261" width="12.375" bestFit="1" customWidth="1"/>
    <col min="262" max="266" width="13.625" bestFit="1" customWidth="1"/>
    <col min="267" max="267" width="12.375" bestFit="1" customWidth="1"/>
    <col min="268" max="269" width="13.625" bestFit="1" customWidth="1"/>
    <col min="270" max="270" width="4.5" customWidth="1"/>
    <col min="271" max="274" width="13.625" bestFit="1" customWidth="1"/>
    <col min="275" max="275" width="12.375" bestFit="1" customWidth="1"/>
    <col min="276" max="300" width="13.625" bestFit="1" customWidth="1"/>
    <col min="301" max="301" width="12.375" bestFit="1" customWidth="1"/>
    <col min="302" max="303" width="13.625" bestFit="1" customWidth="1"/>
    <col min="304" max="304" width="12.375" bestFit="1" customWidth="1"/>
    <col min="305" max="308" width="13.625" bestFit="1" customWidth="1"/>
    <col min="309" max="309" width="4.5" customWidth="1"/>
    <col min="310" max="311" width="13.625" bestFit="1" customWidth="1"/>
    <col min="312" max="312" width="12.375" bestFit="1" customWidth="1"/>
    <col min="313" max="332" width="13.625" bestFit="1" customWidth="1"/>
    <col min="333" max="333" width="12.375" bestFit="1" customWidth="1"/>
    <col min="334" max="334" width="13.625" bestFit="1" customWidth="1"/>
    <col min="335" max="335" width="4.5" customWidth="1"/>
    <col min="336" max="359" width="13.625" bestFit="1" customWidth="1"/>
    <col min="360" max="361" width="12.375" bestFit="1" customWidth="1"/>
    <col min="362" max="374" width="13.625" bestFit="1" customWidth="1"/>
    <col min="375" max="375" width="12.375" bestFit="1" customWidth="1"/>
    <col min="376" max="392" width="13.625" bestFit="1" customWidth="1"/>
    <col min="393" max="393" width="12.375" bestFit="1" customWidth="1"/>
    <col min="394" max="420" width="13.625" bestFit="1" customWidth="1"/>
    <col min="421" max="421" width="12.375" bestFit="1" customWidth="1"/>
    <col min="422" max="426" width="13.625" bestFit="1" customWidth="1"/>
    <col min="427" max="427" width="11.5" bestFit="1" customWidth="1"/>
  </cols>
  <sheetData>
    <row r="1" spans="1:22" s="20" customFormat="1" ht="61.5" customHeight="1" x14ac:dyDescent="1.1499999999999999">
      <c r="A1" s="20" t="s">
        <v>1</v>
      </c>
      <c r="U1" s="21"/>
      <c r="V1" s="21"/>
    </row>
    <row r="2" spans="1:22" x14ac:dyDescent="0.3">
      <c r="A2" t="s">
        <v>3984</v>
      </c>
      <c r="D2" s="11" t="s">
        <v>2</v>
      </c>
    </row>
    <row r="3" spans="1:22" x14ac:dyDescent="0.3">
      <c r="A3" s="11" t="s">
        <v>4</v>
      </c>
      <c r="D3" s="12" t="s">
        <v>3</v>
      </c>
      <c r="E3" s="8">
        <v>3890</v>
      </c>
    </row>
    <row r="4" spans="1:22" x14ac:dyDescent="0.3">
      <c r="A4" s="16" t="s">
        <v>11</v>
      </c>
      <c r="D4" s="12" t="s">
        <v>7</v>
      </c>
      <c r="E4" s="9">
        <v>3762.6199999999994</v>
      </c>
      <c r="I4" s="32"/>
      <c r="J4" s="32"/>
    </row>
    <row r="5" spans="1:22" x14ac:dyDescent="0.3">
      <c r="D5" s="12" t="s">
        <v>10</v>
      </c>
      <c r="E5" s="10">
        <v>76415.082262210795</v>
      </c>
      <c r="I5" t="s">
        <v>5</v>
      </c>
      <c r="J5" s="14">
        <f>GETPIVOTDATA("[Measures].[Female %]",$D$2)</f>
        <v>0.61928020565552699</v>
      </c>
    </row>
    <row r="6" spans="1:22" x14ac:dyDescent="0.3">
      <c r="D6" s="12" t="s">
        <v>12</v>
      </c>
      <c r="E6" s="7">
        <v>13.065809768637532</v>
      </c>
      <c r="I6" t="s">
        <v>8</v>
      </c>
      <c r="J6" s="15">
        <f>1-J5</f>
        <v>0.38071979434447301</v>
      </c>
    </row>
    <row r="7" spans="1:22" x14ac:dyDescent="0.3">
      <c r="D7" s="12" t="s">
        <v>15</v>
      </c>
      <c r="E7" s="8">
        <v>2409</v>
      </c>
    </row>
    <row r="8" spans="1:22" x14ac:dyDescent="0.3">
      <c r="D8" s="12" t="s">
        <v>5</v>
      </c>
      <c r="E8" s="13">
        <v>0.61928020565552699</v>
      </c>
      <c r="I8" t="s">
        <v>13</v>
      </c>
      <c r="J8" s="14">
        <f>GETPIVOTDATA("[Measures].[Fulltime %]",$D$2)</f>
        <v>0.92287917737789205</v>
      </c>
    </row>
    <row r="9" spans="1:22" x14ac:dyDescent="0.3">
      <c r="D9" s="12" t="s">
        <v>19</v>
      </c>
      <c r="E9" s="13">
        <v>0.92287917737789205</v>
      </c>
      <c r="I9" t="s">
        <v>16</v>
      </c>
      <c r="J9" s="14">
        <f>1-J8</f>
        <v>7.7120822622107954E-2</v>
      </c>
    </row>
    <row r="10" spans="1:22" x14ac:dyDescent="0.3">
      <c r="D10" s="12" t="s">
        <v>21</v>
      </c>
      <c r="E10">
        <v>24</v>
      </c>
    </row>
    <row r="11" spans="1:22" x14ac:dyDescent="0.3">
      <c r="D11" s="12" t="s">
        <v>22</v>
      </c>
      <c r="E11">
        <v>51</v>
      </c>
      <c r="L11" s="14"/>
    </row>
    <row r="12" spans="1:22" x14ac:dyDescent="0.3">
      <c r="D12" s="12" t="s">
        <v>23</v>
      </c>
      <c r="E12">
        <v>13</v>
      </c>
      <c r="L12" s="15"/>
    </row>
    <row r="13" spans="1:22" x14ac:dyDescent="0.3">
      <c r="D13" s="12" t="s">
        <v>24</v>
      </c>
      <c r="E13" s="15">
        <v>6.8637532133676099E-2</v>
      </c>
    </row>
    <row r="14" spans="1:22" x14ac:dyDescent="0.3">
      <c r="G14" s="17"/>
      <c r="J14" s="31"/>
      <c r="K14" s="29"/>
      <c r="L14" s="30"/>
    </row>
    <row r="15" spans="1:22" x14ac:dyDescent="0.3">
      <c r="D15" t="s">
        <v>3985</v>
      </c>
      <c r="J15" s="31"/>
      <c r="K15" s="30"/>
      <c r="L15" s="30"/>
    </row>
    <row r="16" spans="1:22" x14ac:dyDescent="0.3">
      <c r="A16" s="11" t="s">
        <v>4</v>
      </c>
      <c r="B16" t="s">
        <v>3</v>
      </c>
      <c r="D16" s="17" t="s">
        <v>25</v>
      </c>
      <c r="E16" s="14">
        <f>VLOOKUP(sel.dept,$I$17:$J$23,2,FALSE)/E3</f>
        <v>6.2724935732647813E-2</v>
      </c>
      <c r="G16" s="18" t="s">
        <v>28</v>
      </c>
      <c r="H16" s="18" t="s">
        <v>29</v>
      </c>
      <c r="I16" s="27" t="s">
        <v>27</v>
      </c>
      <c r="J16" s="27" t="s">
        <v>3</v>
      </c>
      <c r="K16" s="27" t="s">
        <v>30</v>
      </c>
      <c r="L16" s="27" t="s">
        <v>31</v>
      </c>
      <c r="O16" s="17"/>
    </row>
    <row r="17" spans="1:24" x14ac:dyDescent="0.3">
      <c r="A17" s="12" t="s">
        <v>6</v>
      </c>
      <c r="B17" s="8">
        <v>1716</v>
      </c>
      <c r="G17" s="22">
        <v>2</v>
      </c>
      <c r="H17" s="22">
        <v>2</v>
      </c>
      <c r="I17" t="str">
        <f>A17</f>
        <v>Alpha</v>
      </c>
      <c r="J17" s="19">
        <f>B17</f>
        <v>1716</v>
      </c>
      <c r="K17" t="e">
        <f>IF(I17=sel.dept,J17,NA())</f>
        <v>#N/A</v>
      </c>
      <c r="L17">
        <f>IF(I17=sel.dept,NA(),J17)</f>
        <v>1716</v>
      </c>
      <c r="O17" s="17"/>
    </row>
    <row r="18" spans="1:24" x14ac:dyDescent="0.3">
      <c r="A18" s="12" t="s">
        <v>18</v>
      </c>
      <c r="B18" s="8">
        <v>958</v>
      </c>
      <c r="G18" s="22">
        <v>2</v>
      </c>
      <c r="H18" s="22">
        <v>6</v>
      </c>
      <c r="I18" t="str">
        <f>A18</f>
        <v>Gamma</v>
      </c>
      <c r="J18" s="19">
        <f>B18</f>
        <v>958</v>
      </c>
      <c r="K18" t="e">
        <f>IF(I18=sel.dept,J18,NA())</f>
        <v>#N/A</v>
      </c>
      <c r="L18">
        <f>IF(I18=sel.dept,NA(),J18)</f>
        <v>958</v>
      </c>
      <c r="O18" s="17"/>
    </row>
    <row r="19" spans="1:24" x14ac:dyDescent="0.3">
      <c r="A19" s="12" t="s">
        <v>9</v>
      </c>
      <c r="B19" s="8">
        <v>527</v>
      </c>
      <c r="G19" s="22">
        <v>7</v>
      </c>
      <c r="H19" s="22">
        <v>2</v>
      </c>
      <c r="I19" t="str">
        <f>A19</f>
        <v>Beta</v>
      </c>
      <c r="J19" s="19">
        <f>B19</f>
        <v>527</v>
      </c>
      <c r="K19" t="e">
        <f>IF(I19=sel.dept,J19,NA())</f>
        <v>#N/A</v>
      </c>
      <c r="L19">
        <f>IF(I19=sel.dept,NA(),J19)</f>
        <v>527</v>
      </c>
    </row>
    <row r="20" spans="1:24" x14ac:dyDescent="0.3">
      <c r="A20" s="12" t="s">
        <v>20</v>
      </c>
      <c r="B20" s="8">
        <v>279</v>
      </c>
      <c r="C20" s="32"/>
      <c r="G20" s="22">
        <v>5</v>
      </c>
      <c r="H20" s="22">
        <v>1</v>
      </c>
      <c r="I20" t="str">
        <f>A20</f>
        <v>Zeta</v>
      </c>
      <c r="J20" s="19">
        <f>B20</f>
        <v>279</v>
      </c>
      <c r="K20" t="e">
        <f>IF(I20=sel.dept,J20,NA())</f>
        <v>#N/A</v>
      </c>
      <c r="L20">
        <f>IF(I20=sel.dept,NA(),J20)</f>
        <v>279</v>
      </c>
      <c r="O20" s="27"/>
      <c r="P20" s="27"/>
      <c r="Q20" s="27"/>
    </row>
    <row r="21" spans="1:24" x14ac:dyDescent="0.3">
      <c r="A21" s="12" t="s">
        <v>11</v>
      </c>
      <c r="B21" s="8">
        <v>244</v>
      </c>
      <c r="G21" s="22">
        <v>4</v>
      </c>
      <c r="H21" s="22">
        <v>8</v>
      </c>
      <c r="I21" t="str">
        <f>A21</f>
        <v>Delta</v>
      </c>
      <c r="J21" s="19">
        <f>B21</f>
        <v>244</v>
      </c>
      <c r="K21">
        <f>IF(I21=sel.dept,J21,NA())</f>
        <v>244</v>
      </c>
      <c r="L21" t="e">
        <f>IF(I21=sel.dept,NA(),J21)</f>
        <v>#N/A</v>
      </c>
      <c r="N21" s="18"/>
      <c r="O21" s="18"/>
      <c r="P21" s="18"/>
      <c r="Q21" s="18"/>
      <c r="T21" s="22"/>
      <c r="V21"/>
      <c r="X21" s="12"/>
    </row>
    <row r="22" spans="1:24" x14ac:dyDescent="0.3">
      <c r="A22" s="12" t="s">
        <v>14</v>
      </c>
      <c r="B22" s="8">
        <v>122</v>
      </c>
      <c r="G22" s="22">
        <v>7</v>
      </c>
      <c r="H22" s="22">
        <v>7</v>
      </c>
      <c r="I22" t="str">
        <f>A22</f>
        <v>Epsilon</v>
      </c>
      <c r="J22" s="19">
        <f>B22</f>
        <v>122</v>
      </c>
      <c r="K22" t="e">
        <f>IF(I22=sel.dept,J22,NA())</f>
        <v>#N/A</v>
      </c>
      <c r="L22">
        <f>IF(I22=sel.dept,NA(),J22)</f>
        <v>122</v>
      </c>
      <c r="T22" s="22"/>
      <c r="U22"/>
      <c r="V22"/>
    </row>
    <row r="23" spans="1:24" x14ac:dyDescent="0.3">
      <c r="A23" s="12" t="s">
        <v>17</v>
      </c>
      <c r="B23" s="8">
        <v>44</v>
      </c>
      <c r="G23" s="22">
        <v>6</v>
      </c>
      <c r="H23" s="22">
        <v>9</v>
      </c>
      <c r="I23" t="str">
        <f>A23</f>
        <v>Eta</v>
      </c>
      <c r="J23" s="19">
        <f>B23</f>
        <v>44</v>
      </c>
      <c r="K23" t="e">
        <f>IF(I23=sel.dept,J23,NA())</f>
        <v>#N/A</v>
      </c>
      <c r="L23">
        <f>IF(I23=sel.dept,NA(),J23)</f>
        <v>44</v>
      </c>
      <c r="T23" s="22"/>
      <c r="U23"/>
      <c r="V23" s="12"/>
    </row>
    <row r="24" spans="1:24" x14ac:dyDescent="0.3">
      <c r="T24" s="22"/>
      <c r="U24"/>
      <c r="V24" s="12"/>
    </row>
    <row r="25" spans="1:24" x14ac:dyDescent="0.3">
      <c r="T25" s="22"/>
      <c r="U25"/>
      <c r="V25" s="12"/>
    </row>
    <row r="26" spans="1:24" x14ac:dyDescent="0.3">
      <c r="C26" s="26" t="s">
        <v>32</v>
      </c>
      <c r="D26" t="str">
        <f>"Salary Distribution vs. Tenure from "&amp;sel.dept</f>
        <v>Salary Distribution vs. Tenure from Delta</v>
      </c>
      <c r="T26" s="22"/>
      <c r="U26"/>
      <c r="V26" s="12"/>
    </row>
    <row r="27" spans="1:24" x14ac:dyDescent="0.3">
      <c r="T27" s="22"/>
      <c r="U27"/>
      <c r="V27" s="12"/>
    </row>
    <row r="28" spans="1:24" x14ac:dyDescent="0.3">
      <c r="T28" s="22"/>
      <c r="U28"/>
      <c r="V28" s="12"/>
    </row>
    <row r="29" spans="1:24" x14ac:dyDescent="0.3">
      <c r="V29"/>
      <c r="W29" s="12"/>
    </row>
    <row r="30" spans="1:24" x14ac:dyDescent="0.3">
      <c r="V30"/>
      <c r="W30" s="12"/>
    </row>
    <row r="31" spans="1:24" x14ac:dyDescent="0.3">
      <c r="V31"/>
      <c r="W31" s="12"/>
    </row>
    <row r="32" spans="1:24" x14ac:dyDescent="0.3">
      <c r="V32"/>
      <c r="W32" s="12"/>
    </row>
    <row r="33" spans="1:23" x14ac:dyDescent="0.3">
      <c r="V33"/>
      <c r="W33" s="12"/>
    </row>
    <row r="34" spans="1:23" x14ac:dyDescent="0.3">
      <c r="V34"/>
      <c r="W34" s="12"/>
    </row>
    <row r="35" spans="1:23" x14ac:dyDescent="0.3">
      <c r="V35"/>
      <c r="W35" s="12"/>
    </row>
    <row r="36" spans="1:23" x14ac:dyDescent="0.3">
      <c r="V36"/>
      <c r="W36" s="12"/>
    </row>
    <row r="37" spans="1:23" x14ac:dyDescent="0.3">
      <c r="V37"/>
      <c r="W37" s="12"/>
    </row>
    <row r="38" spans="1:23" x14ac:dyDescent="0.3">
      <c r="A38" s="11" t="s">
        <v>4</v>
      </c>
      <c r="B38" t="s">
        <v>22</v>
      </c>
      <c r="C38" t="s">
        <v>21</v>
      </c>
      <c r="D38" t="s">
        <v>12</v>
      </c>
      <c r="I38" s="17" t="s">
        <v>33</v>
      </c>
      <c r="J38" s="17" t="s">
        <v>34</v>
      </c>
      <c r="K38" s="17" t="s">
        <v>35</v>
      </c>
      <c r="L38" s="17" t="s">
        <v>36</v>
      </c>
      <c r="M38" s="17" t="s">
        <v>37</v>
      </c>
      <c r="N38" s="17" t="s">
        <v>38</v>
      </c>
      <c r="O38" s="17" t="s">
        <v>39</v>
      </c>
      <c r="V38"/>
      <c r="W38" s="12"/>
    </row>
    <row r="39" spans="1:23" x14ac:dyDescent="0.3">
      <c r="A39" s="12" t="s">
        <v>6</v>
      </c>
      <c r="B39">
        <v>20</v>
      </c>
      <c r="C39">
        <v>10</v>
      </c>
      <c r="D39" s="7">
        <v>13.057109557109557</v>
      </c>
      <c r="I39" t="str">
        <f>A17</f>
        <v>Alpha</v>
      </c>
      <c r="J39">
        <f>VLOOKUP($I39,$A$39:$D$45,2)</f>
        <v>20</v>
      </c>
      <c r="K39">
        <f>(VLOOKUP($I39,$A$39:$D$45,3))*-1</f>
        <v>-10</v>
      </c>
      <c r="L39" s="7">
        <f>VLOOKUP($I39,$A$39:$D$45,4)</f>
        <v>13.057109557109557</v>
      </c>
      <c r="M39" t="str">
        <f>IF($I39=sel.dept,J39,"")</f>
        <v/>
      </c>
      <c r="N39" t="str">
        <f>IF($I39=sel.dept,K39,"")</f>
        <v/>
      </c>
      <c r="O39" s="7" t="str">
        <f>IF($I39=sel.dept,L39,"")</f>
        <v/>
      </c>
      <c r="V39"/>
      <c r="W39" s="12"/>
    </row>
    <row r="40" spans="1:23" x14ac:dyDescent="0.3">
      <c r="A40" s="12" t="s">
        <v>9</v>
      </c>
      <c r="B40">
        <v>8</v>
      </c>
      <c r="C40">
        <v>2</v>
      </c>
      <c r="D40" s="7">
        <v>13.464895635673624</v>
      </c>
      <c r="I40" t="str">
        <f>A18</f>
        <v>Gamma</v>
      </c>
      <c r="J40">
        <f>VLOOKUP($I40,$A$39:$D$45,2)</f>
        <v>11</v>
      </c>
      <c r="K40">
        <f>(VLOOKUP($I40,$A$39:$D$45,3))*-1</f>
        <v>-9</v>
      </c>
      <c r="L40" s="7">
        <f>VLOOKUP($I40,$A$39:$D$45,4)</f>
        <v>12.717118997912317</v>
      </c>
      <c r="M40" t="str">
        <f>IF($I40=sel.dept,J40,"")</f>
        <v/>
      </c>
      <c r="N40" t="str">
        <f>IF($I40=sel.dept,K40,"")</f>
        <v/>
      </c>
      <c r="O40" s="7" t="str">
        <f>IF($I40=sel.dept,L40,"")</f>
        <v/>
      </c>
      <c r="V40"/>
      <c r="W40" s="12"/>
    </row>
    <row r="41" spans="1:23" x14ac:dyDescent="0.3">
      <c r="A41" s="12" t="s">
        <v>11</v>
      </c>
      <c r="B41">
        <v>6</v>
      </c>
      <c r="C41">
        <v>1</v>
      </c>
      <c r="D41" s="7">
        <v>13.655737704918034</v>
      </c>
      <c r="I41" t="str">
        <f>A19</f>
        <v>Beta</v>
      </c>
      <c r="J41">
        <f>VLOOKUP($I41,$A$39:$D$45,2)</f>
        <v>8</v>
      </c>
      <c r="K41">
        <f>(VLOOKUP($I41,$A$39:$D$45,3))*-1</f>
        <v>-2</v>
      </c>
      <c r="L41" s="7">
        <f>VLOOKUP($I41,$A$39:$D$45,4)</f>
        <v>13.464895635673624</v>
      </c>
      <c r="M41" t="str">
        <f>IF($I41=sel.dept,J41,"")</f>
        <v/>
      </c>
      <c r="N41" t="str">
        <f>IF($I41=sel.dept,K41,"")</f>
        <v/>
      </c>
      <c r="O41" s="7" t="str">
        <f>IF($I41=sel.dept,L41,"")</f>
        <v/>
      </c>
      <c r="V41"/>
      <c r="W41" s="12"/>
    </row>
    <row r="42" spans="1:23" x14ac:dyDescent="0.3">
      <c r="A42" s="12" t="s">
        <v>14</v>
      </c>
      <c r="B42">
        <v>2</v>
      </c>
      <c r="C42">
        <v>1</v>
      </c>
      <c r="D42" s="7">
        <v>13.254098360655737</v>
      </c>
      <c r="I42" t="str">
        <f>A20</f>
        <v>Zeta</v>
      </c>
      <c r="J42">
        <f>VLOOKUP($I42,$A$39:$D$45,2)</f>
        <v>2</v>
      </c>
      <c r="K42">
        <f>(VLOOKUP($I42,$A$39:$D$45,3))*-1</f>
        <v>-1</v>
      </c>
      <c r="L42" s="7">
        <f>VLOOKUP($I42,$A$39:$D$45,4)</f>
        <v>12.881720430107526</v>
      </c>
      <c r="M42" t="str">
        <f>IF($I42=sel.dept,J42,"")</f>
        <v/>
      </c>
      <c r="N42" t="str">
        <f>IF($I42=sel.dept,K42,"")</f>
        <v/>
      </c>
      <c r="O42" s="7" t="str">
        <f>IF($I42=sel.dept,L42,"")</f>
        <v/>
      </c>
      <c r="V42"/>
      <c r="W42" s="12"/>
    </row>
    <row r="43" spans="1:23" x14ac:dyDescent="0.3">
      <c r="A43" s="12" t="s">
        <v>17</v>
      </c>
      <c r="B43">
        <v>2</v>
      </c>
      <c r="D43" s="7">
        <v>13.590909090909092</v>
      </c>
      <c r="I43" t="str">
        <f>A21</f>
        <v>Delta</v>
      </c>
      <c r="J43">
        <f>VLOOKUP($I43,$A$39:$D$45,2)</f>
        <v>6</v>
      </c>
      <c r="K43">
        <f>(VLOOKUP($I43,$A$39:$D$45,3))*-1</f>
        <v>-1</v>
      </c>
      <c r="L43" s="7">
        <f>VLOOKUP($I43,$A$39:$D$45,4)</f>
        <v>13.655737704918034</v>
      </c>
      <c r="M43">
        <f>IF($I43=sel.dept,J43,"")</f>
        <v>6</v>
      </c>
      <c r="N43">
        <f>IF($I43=sel.dept,K43,"")</f>
        <v>-1</v>
      </c>
      <c r="O43" s="7">
        <f>IF($I43=sel.dept,L43,"")</f>
        <v>13.655737704918034</v>
      </c>
      <c r="V43"/>
      <c r="W43" s="12"/>
    </row>
    <row r="44" spans="1:23" x14ac:dyDescent="0.3">
      <c r="A44" s="12" t="s">
        <v>18</v>
      </c>
      <c r="B44">
        <v>11</v>
      </c>
      <c r="C44">
        <v>9</v>
      </c>
      <c r="D44" s="7">
        <v>12.717118997912317</v>
      </c>
      <c r="I44" t="str">
        <f>A22</f>
        <v>Epsilon</v>
      </c>
      <c r="J44">
        <f>VLOOKUP($I44,$A$39:$D$45,2)</f>
        <v>2</v>
      </c>
      <c r="K44">
        <f>(VLOOKUP($I44,$A$39:$D$45,3))*-1</f>
        <v>-1</v>
      </c>
      <c r="L44" s="7">
        <f>VLOOKUP($I44,$A$39:$D$45,4)</f>
        <v>13.254098360655737</v>
      </c>
      <c r="M44" t="str">
        <f>IF($I44=sel.dept,J44,"")</f>
        <v/>
      </c>
      <c r="N44" t="str">
        <f>IF($I44=sel.dept,K44,"")</f>
        <v/>
      </c>
      <c r="O44" s="7" t="str">
        <f>IF($I44=sel.dept,L44,"")</f>
        <v/>
      </c>
      <c r="V44"/>
      <c r="W44" s="12"/>
    </row>
    <row r="45" spans="1:23" x14ac:dyDescent="0.3">
      <c r="A45" s="12" t="s">
        <v>20</v>
      </c>
      <c r="B45">
        <v>2</v>
      </c>
      <c r="C45">
        <v>1</v>
      </c>
      <c r="D45" s="7">
        <v>12.881720430107526</v>
      </c>
      <c r="I45" t="str">
        <f>A23</f>
        <v>Eta</v>
      </c>
      <c r="J45">
        <f>VLOOKUP($I45,$A$39:$D$45,2)</f>
        <v>2</v>
      </c>
      <c r="K45">
        <f>(VLOOKUP($I45,$A$39:$D$45,3))*-1</f>
        <v>0</v>
      </c>
      <c r="L45" s="7">
        <f>VLOOKUP($I45,$A$39:$D$45,4)</f>
        <v>13.590909090909092</v>
      </c>
      <c r="M45" t="str">
        <f>IF($I45=sel.dept,J45,"")</f>
        <v/>
      </c>
      <c r="N45" t="str">
        <f>IF($I45=sel.dept,K45,"")</f>
        <v/>
      </c>
      <c r="O45" s="7" t="str">
        <f>IF($I45=sel.dept,L45,"")</f>
        <v/>
      </c>
      <c r="V45"/>
      <c r="W45" s="12"/>
    </row>
    <row r="46" spans="1:23" x14ac:dyDescent="0.3">
      <c r="C46" s="12"/>
      <c r="D46" s="12"/>
      <c r="V46"/>
      <c r="W46" s="12"/>
    </row>
    <row r="47" spans="1:23" x14ac:dyDescent="0.3">
      <c r="C47" s="12"/>
      <c r="D47" s="12"/>
      <c r="I47" s="33" t="s">
        <v>3986</v>
      </c>
      <c r="J47" s="28" t="str">
        <f>Calculations!E10 &amp; "         " &amp; Calculations!E11</f>
        <v>24         51</v>
      </c>
      <c r="V47"/>
      <c r="W47" s="12"/>
    </row>
    <row r="48" spans="1:23" x14ac:dyDescent="0.3">
      <c r="C48" s="12"/>
      <c r="D48" s="12"/>
      <c r="I48" s="34" t="s">
        <v>26</v>
      </c>
      <c r="J48" t="str">
        <f>TEXT(E6,"0.0")&amp;" Average Leave Balance"</f>
        <v>13.1 Average Leave Balance</v>
      </c>
      <c r="V48"/>
      <c r="W48" s="12"/>
    </row>
    <row r="49" spans="3:23" x14ac:dyDescent="0.3">
      <c r="C49" s="12"/>
      <c r="D49" s="12"/>
      <c r="V49"/>
      <c r="W49" s="12"/>
    </row>
    <row r="50" spans="3:23" x14ac:dyDescent="0.3">
      <c r="C50" s="12"/>
      <c r="D50" s="12"/>
      <c r="V50"/>
      <c r="W50" s="12"/>
    </row>
    <row r="51" spans="3:23" x14ac:dyDescent="0.3">
      <c r="C51" s="12"/>
      <c r="D51" s="12"/>
      <c r="V51"/>
      <c r="W51" s="12"/>
    </row>
    <row r="52" spans="3:23" x14ac:dyDescent="0.3">
      <c r="C52" s="12"/>
      <c r="D52" s="12"/>
      <c r="V52"/>
      <c r="W52" s="12"/>
    </row>
    <row r="53" spans="3:23" x14ac:dyDescent="0.3">
      <c r="C53" s="12"/>
      <c r="D53" s="12"/>
      <c r="V53"/>
      <c r="W53" s="12"/>
    </row>
    <row r="54" spans="3:23" x14ac:dyDescent="0.3">
      <c r="C54" s="12"/>
      <c r="D54" s="12"/>
      <c r="V54"/>
      <c r="W54" s="12"/>
    </row>
    <row r="55" spans="3:23" x14ac:dyDescent="0.3">
      <c r="V55"/>
      <c r="W55" s="12"/>
    </row>
    <row r="56" spans="3:23" x14ac:dyDescent="0.3">
      <c r="V56"/>
      <c r="W56" s="12"/>
    </row>
    <row r="57" spans="3:23" x14ac:dyDescent="0.3">
      <c r="V57"/>
      <c r="W57" s="12"/>
    </row>
    <row r="58" spans="3:23" x14ac:dyDescent="0.3">
      <c r="V58"/>
      <c r="W58" s="12"/>
    </row>
    <row r="59" spans="3:23" x14ac:dyDescent="0.3">
      <c r="V59"/>
      <c r="W59" s="12"/>
    </row>
    <row r="60" spans="3:23" x14ac:dyDescent="0.3">
      <c r="V60"/>
      <c r="W60" s="12"/>
    </row>
    <row r="61" spans="3:23" x14ac:dyDescent="0.3">
      <c r="R61" s="26"/>
      <c r="V61"/>
      <c r="W61" s="12"/>
    </row>
    <row r="62" spans="3:23" x14ac:dyDescent="0.3">
      <c r="V62"/>
      <c r="W62" s="12"/>
    </row>
    <row r="63" spans="3:23" x14ac:dyDescent="0.3">
      <c r="C63" s="12"/>
      <c r="D63" s="12"/>
      <c r="V63"/>
      <c r="W63" s="12"/>
    </row>
    <row r="64" spans="3:23" x14ac:dyDescent="0.3">
      <c r="C64" s="12"/>
      <c r="D64" s="12"/>
      <c r="V64"/>
      <c r="W64" s="12"/>
    </row>
    <row r="65" spans="3:23" x14ac:dyDescent="0.3">
      <c r="C65" s="12"/>
      <c r="D65" s="12"/>
      <c r="V65"/>
      <c r="W65" s="12"/>
    </row>
    <row r="66" spans="3:23" x14ac:dyDescent="0.3">
      <c r="C66" s="12"/>
      <c r="D66" s="12"/>
      <c r="V66"/>
      <c r="W66" s="12"/>
    </row>
    <row r="67" spans="3:23" x14ac:dyDescent="0.3">
      <c r="C67" s="12"/>
      <c r="D67" s="12"/>
      <c r="V67"/>
      <c r="W67" s="12"/>
    </row>
    <row r="68" spans="3:23" x14ac:dyDescent="0.3">
      <c r="C68" s="12"/>
      <c r="D68" s="12"/>
      <c r="V68"/>
      <c r="W68" s="12"/>
    </row>
    <row r="69" spans="3:23" x14ac:dyDescent="0.3">
      <c r="C69" s="12"/>
      <c r="D69" s="12"/>
      <c r="V69"/>
      <c r="W69" s="12"/>
    </row>
    <row r="70" spans="3:23" x14ac:dyDescent="0.3">
      <c r="C70" s="12"/>
      <c r="D70" s="12"/>
      <c r="V70"/>
      <c r="W70" s="12"/>
    </row>
    <row r="71" spans="3:23" x14ac:dyDescent="0.3">
      <c r="C71" s="12"/>
      <c r="D71" s="12"/>
      <c r="V71"/>
      <c r="W71" s="12"/>
    </row>
    <row r="72" spans="3:23" x14ac:dyDescent="0.3">
      <c r="C72" s="12"/>
      <c r="D72" s="12"/>
      <c r="V72"/>
      <c r="W72" s="12"/>
    </row>
    <row r="73" spans="3:23" x14ac:dyDescent="0.3">
      <c r="C73" s="12"/>
      <c r="D73" s="12"/>
      <c r="V73"/>
      <c r="W73" s="12"/>
    </row>
    <row r="74" spans="3:23" x14ac:dyDescent="0.3">
      <c r="C74" s="12"/>
      <c r="D74" s="12"/>
      <c r="V74"/>
      <c r="W74" s="12"/>
    </row>
    <row r="75" spans="3:23" x14ac:dyDescent="0.3">
      <c r="C75" s="12"/>
      <c r="D75" s="12"/>
      <c r="V75"/>
      <c r="W75" s="12"/>
    </row>
    <row r="76" spans="3:23" x14ac:dyDescent="0.3">
      <c r="C76" s="12"/>
      <c r="D76" s="12"/>
      <c r="V76"/>
      <c r="W76" s="12"/>
    </row>
    <row r="77" spans="3:23" x14ac:dyDescent="0.3">
      <c r="C77" s="12"/>
      <c r="D77" s="12"/>
      <c r="J77" s="8"/>
      <c r="K77" s="8"/>
      <c r="L77" s="8"/>
      <c r="V77"/>
      <c r="W77" s="12"/>
    </row>
    <row r="78" spans="3:23" x14ac:dyDescent="0.3">
      <c r="C78" s="12"/>
      <c r="D78" s="12"/>
      <c r="J78" s="8"/>
      <c r="K78" s="8"/>
      <c r="L78" s="8"/>
      <c r="V78"/>
      <c r="W78" s="12"/>
    </row>
    <row r="79" spans="3:23" x14ac:dyDescent="0.3">
      <c r="C79" s="12"/>
      <c r="D79" s="12"/>
      <c r="J79" s="8"/>
      <c r="K79" s="8"/>
      <c r="L79" s="8"/>
      <c r="V79"/>
      <c r="W79" s="12"/>
    </row>
    <row r="80" spans="3:23" x14ac:dyDescent="0.3">
      <c r="C80" s="12"/>
      <c r="D80" s="12"/>
      <c r="J80" s="8"/>
      <c r="K80" s="8"/>
      <c r="L80" s="8"/>
      <c r="V80"/>
      <c r="W80" s="12"/>
    </row>
    <row r="81" spans="3:23" x14ac:dyDescent="0.3">
      <c r="C81" s="12"/>
      <c r="D81" s="12"/>
      <c r="J81" s="8"/>
      <c r="K81" s="8"/>
      <c r="L81" s="8"/>
      <c r="V81"/>
      <c r="W81" s="12"/>
    </row>
    <row r="82" spans="3:23" x14ac:dyDescent="0.3">
      <c r="C82" s="12"/>
      <c r="D82" s="12"/>
      <c r="J82" s="8"/>
      <c r="K82" s="8"/>
      <c r="L82" s="8"/>
      <c r="V82"/>
      <c r="W82" s="12"/>
    </row>
    <row r="83" spans="3:23" x14ac:dyDescent="0.3">
      <c r="C83" s="12"/>
      <c r="D83" s="12"/>
      <c r="J83" s="8"/>
      <c r="K83" s="8"/>
      <c r="L83" s="8"/>
      <c r="V83"/>
      <c r="W83" s="12"/>
    </row>
    <row r="84" spans="3:23" x14ac:dyDescent="0.3">
      <c r="C84" s="12"/>
      <c r="D84" s="12"/>
      <c r="J84" s="8"/>
      <c r="K84" s="8"/>
      <c r="L84" s="8"/>
      <c r="V84"/>
      <c r="W84" s="12"/>
    </row>
    <row r="85" spans="3:23" x14ac:dyDescent="0.3">
      <c r="C85" s="12"/>
      <c r="D85" s="12"/>
      <c r="J85" s="8"/>
      <c r="K85" s="8"/>
      <c r="L85" s="8"/>
      <c r="V85"/>
      <c r="W85" s="12"/>
    </row>
    <row r="86" spans="3:23" x14ac:dyDescent="0.3">
      <c r="C86" s="12"/>
      <c r="D86" s="12"/>
      <c r="J86" s="8"/>
      <c r="K86" s="8"/>
      <c r="L86" s="8"/>
      <c r="V86"/>
      <c r="W86" s="12"/>
    </row>
    <row r="87" spans="3:23" x14ac:dyDescent="0.3">
      <c r="C87" s="12"/>
      <c r="D87" s="12"/>
      <c r="J87" s="8"/>
      <c r="K87" s="8"/>
      <c r="L87" s="8"/>
      <c r="V87"/>
      <c r="W87" s="12"/>
    </row>
    <row r="88" spans="3:23" x14ac:dyDescent="0.3">
      <c r="C88" s="12"/>
      <c r="D88" s="12"/>
      <c r="J88" s="8"/>
      <c r="K88" s="8"/>
      <c r="L88" s="8"/>
      <c r="V88"/>
      <c r="W88" s="12"/>
    </row>
    <row r="89" spans="3:23" x14ac:dyDescent="0.3">
      <c r="C89" s="12"/>
      <c r="D89" s="12"/>
      <c r="J89" s="8"/>
      <c r="K89" s="8"/>
      <c r="L89" s="8"/>
      <c r="V89"/>
      <c r="W89" s="12"/>
    </row>
    <row r="90" spans="3:23" x14ac:dyDescent="0.3">
      <c r="C90" s="12"/>
      <c r="D90" s="12"/>
      <c r="J90" s="8"/>
      <c r="K90" s="8"/>
      <c r="L90" s="8"/>
      <c r="V90"/>
      <c r="W90" s="12"/>
    </row>
    <row r="91" spans="3:23" x14ac:dyDescent="0.3">
      <c r="C91" s="12"/>
      <c r="D91" s="12"/>
      <c r="J91" s="8"/>
      <c r="K91" s="8"/>
      <c r="L91" s="8"/>
      <c r="V91"/>
      <c r="W91" s="12"/>
    </row>
    <row r="92" spans="3:23" x14ac:dyDescent="0.3">
      <c r="C92" s="12"/>
      <c r="D92" s="12"/>
      <c r="J92" s="8"/>
      <c r="K92" s="8"/>
      <c r="L92" s="8"/>
      <c r="V92"/>
      <c r="W92" s="12"/>
    </row>
    <row r="93" spans="3:23" x14ac:dyDescent="0.3">
      <c r="C93" s="12"/>
      <c r="D93" s="12"/>
      <c r="J93" s="8"/>
      <c r="K93" s="8"/>
      <c r="L93" s="8"/>
      <c r="V93"/>
      <c r="W93" s="12"/>
    </row>
    <row r="94" spans="3:23" x14ac:dyDescent="0.3">
      <c r="C94" s="12"/>
      <c r="D94" s="12"/>
      <c r="V94"/>
      <c r="W94" s="12"/>
    </row>
    <row r="95" spans="3:23" x14ac:dyDescent="0.3">
      <c r="C95" s="12"/>
      <c r="D95" s="12"/>
      <c r="V95"/>
      <c r="W95" s="12"/>
    </row>
    <row r="96" spans="3:23" x14ac:dyDescent="0.3">
      <c r="C96" s="12"/>
      <c r="D96" s="12"/>
      <c r="V96"/>
      <c r="W96" s="12"/>
    </row>
    <row r="97" spans="3:23" x14ac:dyDescent="0.3">
      <c r="C97" s="12"/>
      <c r="D97" s="12"/>
      <c r="V97"/>
      <c r="W97" s="12"/>
    </row>
    <row r="98" spans="3:23" x14ac:dyDescent="0.3">
      <c r="C98" s="12"/>
      <c r="D98" s="12"/>
      <c r="V98"/>
      <c r="W98" s="12"/>
    </row>
    <row r="99" spans="3:23" x14ac:dyDescent="0.3">
      <c r="C99" s="12"/>
      <c r="D99" s="12"/>
      <c r="V99"/>
      <c r="W99" s="12"/>
    </row>
    <row r="100" spans="3:23" x14ac:dyDescent="0.3">
      <c r="C100" s="12"/>
      <c r="D100" s="12"/>
      <c r="V100"/>
      <c r="W100" s="12"/>
    </row>
    <row r="101" spans="3:23" x14ac:dyDescent="0.3">
      <c r="C101" s="12"/>
      <c r="D101" s="12"/>
      <c r="V101"/>
      <c r="W101" s="12"/>
    </row>
    <row r="102" spans="3:23" x14ac:dyDescent="0.3">
      <c r="C102" s="12"/>
      <c r="D102" s="12"/>
      <c r="V102"/>
      <c r="W102" s="12"/>
    </row>
    <row r="103" spans="3:23" x14ac:dyDescent="0.3">
      <c r="C103" s="12"/>
      <c r="D103" s="12"/>
      <c r="V103"/>
      <c r="W103" s="12"/>
    </row>
    <row r="104" spans="3:23" x14ac:dyDescent="0.3">
      <c r="C104" s="12"/>
      <c r="D104" s="12"/>
      <c r="V104"/>
      <c r="W104" s="12"/>
    </row>
    <row r="105" spans="3:23" x14ac:dyDescent="0.3">
      <c r="C105" s="12"/>
      <c r="D105" s="12"/>
      <c r="V105"/>
      <c r="W105" s="12"/>
    </row>
    <row r="106" spans="3:23" x14ac:dyDescent="0.3">
      <c r="C106" s="12"/>
      <c r="D106" s="12"/>
      <c r="V106"/>
      <c r="W106" s="12"/>
    </row>
    <row r="107" spans="3:23" x14ac:dyDescent="0.3">
      <c r="C107" s="12"/>
      <c r="D107" s="12"/>
      <c r="V107"/>
      <c r="W107" s="12"/>
    </row>
    <row r="108" spans="3:23" x14ac:dyDescent="0.3">
      <c r="C108" s="12"/>
      <c r="D108" s="12"/>
      <c r="V108"/>
      <c r="W108" s="12"/>
    </row>
    <row r="109" spans="3:23" x14ac:dyDescent="0.3">
      <c r="C109" s="12"/>
      <c r="D109" s="12"/>
      <c r="V109"/>
      <c r="W109" s="12"/>
    </row>
    <row r="110" spans="3:23" x14ac:dyDescent="0.3">
      <c r="C110" s="12"/>
      <c r="D110" s="12"/>
      <c r="V110"/>
      <c r="W110" s="12"/>
    </row>
    <row r="111" spans="3:23" x14ac:dyDescent="0.3">
      <c r="C111" s="12"/>
      <c r="D111" s="12"/>
      <c r="V111"/>
      <c r="W111" s="12"/>
    </row>
    <row r="112" spans="3:23" x14ac:dyDescent="0.3">
      <c r="C112" s="12"/>
      <c r="D112" s="12"/>
      <c r="V112"/>
      <c r="W112" s="12"/>
    </row>
    <row r="113" spans="3:23" x14ac:dyDescent="0.3">
      <c r="C113" s="12"/>
      <c r="D113" s="12"/>
      <c r="V113"/>
      <c r="W113" s="12"/>
    </row>
    <row r="114" spans="3:23" x14ac:dyDescent="0.3">
      <c r="C114" s="12"/>
      <c r="D114" s="12"/>
      <c r="V114"/>
      <c r="W114" s="12"/>
    </row>
    <row r="115" spans="3:23" x14ac:dyDescent="0.3">
      <c r="C115" s="12"/>
      <c r="D115" s="12"/>
      <c r="V115"/>
      <c r="W115" s="12"/>
    </row>
    <row r="116" spans="3:23" x14ac:dyDescent="0.3">
      <c r="C116" s="12"/>
      <c r="D116" s="12"/>
      <c r="V116"/>
      <c r="W116" s="12"/>
    </row>
    <row r="117" spans="3:23" x14ac:dyDescent="0.3">
      <c r="C117" s="12"/>
      <c r="D117" s="12"/>
      <c r="V117"/>
      <c r="W117" s="12"/>
    </row>
    <row r="118" spans="3:23" x14ac:dyDescent="0.3">
      <c r="C118" s="12"/>
      <c r="D118" s="12"/>
      <c r="V118"/>
      <c r="W118" s="12"/>
    </row>
    <row r="119" spans="3:23" x14ac:dyDescent="0.3">
      <c r="C119" s="12"/>
      <c r="D119" s="12"/>
      <c r="V119"/>
      <c r="W119" s="12"/>
    </row>
    <row r="120" spans="3:23" x14ac:dyDescent="0.3">
      <c r="C120" s="12"/>
      <c r="D120" s="12"/>
      <c r="V120"/>
      <c r="W120" s="12"/>
    </row>
    <row r="121" spans="3:23" x14ac:dyDescent="0.3">
      <c r="C121" s="12"/>
      <c r="D121" s="12"/>
      <c r="V121"/>
      <c r="W121" s="12"/>
    </row>
    <row r="122" spans="3:23" x14ac:dyDescent="0.3">
      <c r="C122" s="12"/>
      <c r="D122" s="12"/>
      <c r="V122"/>
      <c r="W122" s="12"/>
    </row>
    <row r="123" spans="3:23" x14ac:dyDescent="0.3">
      <c r="C123" s="12"/>
      <c r="D123" s="12"/>
      <c r="V123"/>
      <c r="W123" s="12"/>
    </row>
    <row r="124" spans="3:23" x14ac:dyDescent="0.3">
      <c r="C124" s="12"/>
      <c r="D124" s="12"/>
      <c r="V124"/>
      <c r="W124" s="12"/>
    </row>
    <row r="125" spans="3:23" x14ac:dyDescent="0.3">
      <c r="C125" s="12"/>
      <c r="D125" s="12"/>
      <c r="V125"/>
      <c r="W125" s="12"/>
    </row>
    <row r="126" spans="3:23" x14ac:dyDescent="0.3">
      <c r="C126" s="12"/>
      <c r="D126" s="12"/>
      <c r="V126"/>
      <c r="W126" s="12"/>
    </row>
    <row r="127" spans="3:23" x14ac:dyDescent="0.3">
      <c r="C127" s="12"/>
      <c r="D127" s="12"/>
      <c r="V127"/>
      <c r="W127" s="12"/>
    </row>
    <row r="128" spans="3:23" x14ac:dyDescent="0.3">
      <c r="C128" s="12"/>
      <c r="D128" s="12"/>
      <c r="V128"/>
      <c r="W128" s="12"/>
    </row>
    <row r="129" spans="3:23" x14ac:dyDescent="0.3">
      <c r="C129" s="12"/>
      <c r="D129" s="12"/>
      <c r="V129"/>
      <c r="W129" s="12"/>
    </row>
    <row r="130" spans="3:23" x14ac:dyDescent="0.3">
      <c r="C130" s="12"/>
      <c r="D130" s="12"/>
      <c r="V130"/>
      <c r="W130" s="12"/>
    </row>
    <row r="131" spans="3:23" x14ac:dyDescent="0.3">
      <c r="C131" s="12"/>
      <c r="D131" s="12"/>
      <c r="V131"/>
      <c r="W131" s="12"/>
    </row>
    <row r="132" spans="3:23" x14ac:dyDescent="0.3">
      <c r="C132" s="12"/>
      <c r="D132" s="12"/>
      <c r="V132"/>
      <c r="W132" s="12"/>
    </row>
    <row r="133" spans="3:23" x14ac:dyDescent="0.3">
      <c r="C133" s="12"/>
      <c r="D133" s="12"/>
      <c r="V133"/>
      <c r="W133" s="12"/>
    </row>
    <row r="134" spans="3:23" x14ac:dyDescent="0.3">
      <c r="C134" s="12"/>
      <c r="D134" s="12"/>
      <c r="V134"/>
      <c r="W134" s="12"/>
    </row>
    <row r="135" spans="3:23" x14ac:dyDescent="0.3">
      <c r="C135" s="12"/>
      <c r="D135" s="12"/>
      <c r="V135"/>
      <c r="W135" s="12"/>
    </row>
    <row r="136" spans="3:23" x14ac:dyDescent="0.3">
      <c r="C136" s="12"/>
      <c r="D136" s="12"/>
      <c r="V136"/>
      <c r="W136" s="12"/>
    </row>
    <row r="137" spans="3:23" x14ac:dyDescent="0.3">
      <c r="C137" s="12"/>
      <c r="D137" s="12"/>
      <c r="V137"/>
      <c r="W137" s="12"/>
    </row>
    <row r="138" spans="3:23" x14ac:dyDescent="0.3">
      <c r="C138" s="12"/>
      <c r="D138" s="12"/>
      <c r="V138"/>
      <c r="W138" s="12"/>
    </row>
    <row r="139" spans="3:23" x14ac:dyDescent="0.3">
      <c r="C139" s="12"/>
      <c r="D139" s="12"/>
      <c r="V139"/>
      <c r="W139" s="12"/>
    </row>
    <row r="140" spans="3:23" x14ac:dyDescent="0.3">
      <c r="C140" s="12"/>
      <c r="D140" s="12"/>
      <c r="V140"/>
      <c r="W140" s="12"/>
    </row>
    <row r="141" spans="3:23" x14ac:dyDescent="0.3">
      <c r="C141" s="12"/>
      <c r="D141" s="12"/>
      <c r="V141"/>
      <c r="W141" s="12"/>
    </row>
    <row r="142" spans="3:23" x14ac:dyDescent="0.3">
      <c r="C142" s="12"/>
      <c r="D142" s="12"/>
      <c r="V142"/>
      <c r="W142" s="12"/>
    </row>
    <row r="143" spans="3:23" x14ac:dyDescent="0.3">
      <c r="C143" s="12"/>
      <c r="D143" s="12"/>
      <c r="V143"/>
      <c r="W143" s="12"/>
    </row>
    <row r="144" spans="3:23" x14ac:dyDescent="0.3">
      <c r="C144" s="12"/>
      <c r="D144" s="12"/>
      <c r="V144"/>
      <c r="W144" s="12"/>
    </row>
    <row r="145" spans="3:23" x14ac:dyDescent="0.3">
      <c r="C145" s="12"/>
      <c r="D145" s="12"/>
      <c r="V145"/>
      <c r="W145" s="12"/>
    </row>
    <row r="146" spans="3:23" x14ac:dyDescent="0.3">
      <c r="C146" s="12"/>
      <c r="D146" s="12"/>
      <c r="V146"/>
      <c r="W146" s="12"/>
    </row>
    <row r="147" spans="3:23" x14ac:dyDescent="0.3">
      <c r="C147" s="12"/>
      <c r="D147" s="12"/>
      <c r="V147"/>
      <c r="W147" s="12"/>
    </row>
    <row r="148" spans="3:23" x14ac:dyDescent="0.3">
      <c r="C148" s="12"/>
      <c r="D148" s="12"/>
      <c r="V148"/>
      <c r="W148" s="12"/>
    </row>
    <row r="149" spans="3:23" x14ac:dyDescent="0.3">
      <c r="C149" s="12"/>
      <c r="D149" s="12"/>
      <c r="V149"/>
      <c r="W149" s="12"/>
    </row>
    <row r="150" spans="3:23" x14ac:dyDescent="0.3">
      <c r="C150" s="12"/>
      <c r="D150" s="12"/>
      <c r="V150"/>
    </row>
    <row r="151" spans="3:23" x14ac:dyDescent="0.3">
      <c r="C151" s="12"/>
      <c r="D151" s="12"/>
      <c r="V151"/>
    </row>
    <row r="152" spans="3:23" x14ac:dyDescent="0.3">
      <c r="C152" s="12"/>
      <c r="D152" s="12"/>
      <c r="V152"/>
    </row>
    <row r="153" spans="3:23" x14ac:dyDescent="0.3">
      <c r="C153" s="12"/>
      <c r="D153" s="12"/>
      <c r="V153"/>
    </row>
    <row r="154" spans="3:23" x14ac:dyDescent="0.3">
      <c r="C154" s="12"/>
      <c r="D154" s="12"/>
      <c r="V154"/>
    </row>
    <row r="155" spans="3:23" x14ac:dyDescent="0.3">
      <c r="C155" s="12"/>
      <c r="D155" s="12"/>
      <c r="V155"/>
    </row>
    <row r="156" spans="3:23" x14ac:dyDescent="0.3">
      <c r="C156" s="12"/>
      <c r="D156" s="12"/>
      <c r="V156"/>
    </row>
    <row r="157" spans="3:23" x14ac:dyDescent="0.3">
      <c r="C157" s="12"/>
      <c r="D157" s="12"/>
      <c r="V157"/>
    </row>
    <row r="158" spans="3:23" x14ac:dyDescent="0.3">
      <c r="C158" s="12"/>
      <c r="D158" s="12"/>
      <c r="V158"/>
    </row>
    <row r="159" spans="3:23" x14ac:dyDescent="0.3">
      <c r="C159" s="12"/>
      <c r="D159" s="12"/>
      <c r="V159"/>
    </row>
    <row r="160" spans="3:23" x14ac:dyDescent="0.3">
      <c r="C160" s="12"/>
      <c r="D160" s="12"/>
      <c r="V160"/>
    </row>
    <row r="161" spans="3:22" x14ac:dyDescent="0.3">
      <c r="C161" s="12"/>
      <c r="D161" s="12"/>
      <c r="V161"/>
    </row>
    <row r="162" spans="3:22" x14ac:dyDescent="0.3">
      <c r="C162" s="12"/>
      <c r="D162" s="12"/>
      <c r="V162"/>
    </row>
    <row r="163" spans="3:22" x14ac:dyDescent="0.3">
      <c r="C163" s="12"/>
      <c r="D163" s="12"/>
      <c r="V163"/>
    </row>
    <row r="164" spans="3:22" x14ac:dyDescent="0.3">
      <c r="C164" s="12"/>
      <c r="D164" s="12"/>
      <c r="V164"/>
    </row>
    <row r="165" spans="3:22" x14ac:dyDescent="0.3">
      <c r="C165" s="12"/>
      <c r="D165" s="12"/>
      <c r="V165"/>
    </row>
    <row r="166" spans="3:22" x14ac:dyDescent="0.3">
      <c r="C166" s="12"/>
      <c r="D166" s="12"/>
      <c r="V166"/>
    </row>
    <row r="167" spans="3:22" x14ac:dyDescent="0.3">
      <c r="C167" s="12"/>
      <c r="D167" s="12"/>
      <c r="V167"/>
    </row>
    <row r="168" spans="3:22" x14ac:dyDescent="0.3">
      <c r="C168" s="12"/>
      <c r="D168" s="12"/>
      <c r="V168"/>
    </row>
    <row r="169" spans="3:22" x14ac:dyDescent="0.3">
      <c r="C169" s="12"/>
      <c r="D169" s="12"/>
      <c r="V169"/>
    </row>
    <row r="170" spans="3:22" x14ac:dyDescent="0.3">
      <c r="C170" s="12"/>
      <c r="D170" s="12"/>
      <c r="V170"/>
    </row>
    <row r="171" spans="3:22" x14ac:dyDescent="0.3">
      <c r="C171" s="12"/>
      <c r="D171" s="12"/>
      <c r="V171"/>
    </row>
    <row r="172" spans="3:22" x14ac:dyDescent="0.3">
      <c r="C172" s="12"/>
      <c r="D172" s="12"/>
      <c r="V172"/>
    </row>
    <row r="173" spans="3:22" x14ac:dyDescent="0.3">
      <c r="C173" s="12"/>
      <c r="D173" s="12"/>
      <c r="V173"/>
    </row>
    <row r="174" spans="3:22" x14ac:dyDescent="0.3">
      <c r="C174" s="12"/>
      <c r="D174" s="12"/>
      <c r="V174"/>
    </row>
    <row r="175" spans="3:22" x14ac:dyDescent="0.3">
      <c r="C175" s="12"/>
      <c r="D175" s="12"/>
      <c r="V175"/>
    </row>
    <row r="176" spans="3:22" x14ac:dyDescent="0.3">
      <c r="C176" s="12"/>
      <c r="D176" s="12"/>
      <c r="V176"/>
    </row>
    <row r="177" spans="3:22" x14ac:dyDescent="0.3">
      <c r="C177" s="12"/>
      <c r="D177" s="12"/>
      <c r="V177"/>
    </row>
    <row r="178" spans="3:22" x14ac:dyDescent="0.3">
      <c r="C178" s="12"/>
      <c r="D178" s="12"/>
      <c r="V178"/>
    </row>
    <row r="179" spans="3:22" x14ac:dyDescent="0.3">
      <c r="C179" s="12"/>
      <c r="D179" s="12"/>
      <c r="V179"/>
    </row>
    <row r="180" spans="3:22" x14ac:dyDescent="0.3">
      <c r="C180" s="12"/>
      <c r="D180" s="12"/>
      <c r="V180"/>
    </row>
    <row r="181" spans="3:22" x14ac:dyDescent="0.3">
      <c r="C181" s="12"/>
      <c r="D181" s="12"/>
      <c r="V181"/>
    </row>
    <row r="182" spans="3:22" x14ac:dyDescent="0.3">
      <c r="C182" s="12"/>
      <c r="D182" s="12"/>
      <c r="V182"/>
    </row>
    <row r="183" spans="3:22" x14ac:dyDescent="0.3">
      <c r="C183" s="12"/>
      <c r="D183" s="12"/>
      <c r="V183"/>
    </row>
    <row r="184" spans="3:22" x14ac:dyDescent="0.3">
      <c r="C184" s="12"/>
      <c r="D184" s="12"/>
      <c r="V184"/>
    </row>
    <row r="185" spans="3:22" x14ac:dyDescent="0.3">
      <c r="C185" s="12"/>
      <c r="D185" s="12"/>
      <c r="V185"/>
    </row>
    <row r="186" spans="3:22" x14ac:dyDescent="0.3">
      <c r="C186" s="12"/>
      <c r="D186" s="12"/>
      <c r="V186"/>
    </row>
    <row r="187" spans="3:22" x14ac:dyDescent="0.3">
      <c r="C187" s="12"/>
      <c r="D187" s="12"/>
      <c r="V187"/>
    </row>
    <row r="188" spans="3:22" x14ac:dyDescent="0.3">
      <c r="C188" s="12"/>
      <c r="D188" s="12"/>
      <c r="V188"/>
    </row>
    <row r="189" spans="3:22" x14ac:dyDescent="0.3">
      <c r="C189" s="12"/>
      <c r="D189" s="12"/>
      <c r="V189"/>
    </row>
    <row r="190" spans="3:22" x14ac:dyDescent="0.3">
      <c r="C190" s="12"/>
      <c r="D190" s="12"/>
      <c r="V190"/>
    </row>
    <row r="191" spans="3:22" x14ac:dyDescent="0.3">
      <c r="C191" s="12"/>
      <c r="D191" s="12"/>
      <c r="V191"/>
    </row>
    <row r="192" spans="3:22" x14ac:dyDescent="0.3">
      <c r="C192" s="12"/>
      <c r="D192" s="12"/>
      <c r="V192"/>
    </row>
    <row r="193" spans="3:22" x14ac:dyDescent="0.3">
      <c r="C193" s="12"/>
      <c r="D193" s="12"/>
      <c r="V193"/>
    </row>
    <row r="194" spans="3:22" x14ac:dyDescent="0.3">
      <c r="C194" s="12"/>
      <c r="D194" s="12"/>
      <c r="V194"/>
    </row>
    <row r="195" spans="3:22" x14ac:dyDescent="0.3">
      <c r="C195" s="12"/>
      <c r="D195" s="12"/>
      <c r="V195"/>
    </row>
    <row r="196" spans="3:22" x14ac:dyDescent="0.3">
      <c r="C196" s="12"/>
      <c r="D196" s="12"/>
      <c r="V196"/>
    </row>
    <row r="197" spans="3:22" x14ac:dyDescent="0.3">
      <c r="C197" s="12"/>
      <c r="D197" s="12"/>
      <c r="V197"/>
    </row>
    <row r="198" spans="3:22" x14ac:dyDescent="0.3">
      <c r="C198" s="12"/>
      <c r="D198" s="12"/>
      <c r="V198"/>
    </row>
    <row r="199" spans="3:22" x14ac:dyDescent="0.3">
      <c r="C199" s="12"/>
      <c r="D199" s="12"/>
      <c r="V199"/>
    </row>
    <row r="200" spans="3:22" x14ac:dyDescent="0.3">
      <c r="C200" s="12"/>
      <c r="D200" s="12"/>
      <c r="V200"/>
    </row>
    <row r="201" spans="3:22" x14ac:dyDescent="0.3">
      <c r="C201" s="12"/>
      <c r="D201" s="12"/>
      <c r="V201"/>
    </row>
    <row r="202" spans="3:22" x14ac:dyDescent="0.3">
      <c r="C202" s="12"/>
      <c r="D202" s="12"/>
      <c r="V202"/>
    </row>
    <row r="203" spans="3:22" x14ac:dyDescent="0.3">
      <c r="C203" s="12"/>
      <c r="D203" s="12"/>
      <c r="V203"/>
    </row>
    <row r="204" spans="3:22" x14ac:dyDescent="0.3">
      <c r="C204" s="12"/>
      <c r="D204" s="12"/>
      <c r="V204"/>
    </row>
    <row r="205" spans="3:22" x14ac:dyDescent="0.3">
      <c r="C205" s="12"/>
      <c r="D205" s="12"/>
      <c r="V205"/>
    </row>
    <row r="206" spans="3:22" x14ac:dyDescent="0.3">
      <c r="C206" s="12"/>
      <c r="D206" s="12"/>
      <c r="V206"/>
    </row>
    <row r="207" spans="3:22" x14ac:dyDescent="0.3">
      <c r="C207" s="12"/>
      <c r="D207" s="12"/>
      <c r="V207"/>
    </row>
    <row r="208" spans="3:22" x14ac:dyDescent="0.3">
      <c r="C208" s="12"/>
      <c r="D208" s="12"/>
      <c r="V208"/>
    </row>
    <row r="209" spans="3:22" x14ac:dyDescent="0.3">
      <c r="C209" s="12"/>
      <c r="D209" s="12"/>
      <c r="V209"/>
    </row>
    <row r="210" spans="3:22" x14ac:dyDescent="0.3">
      <c r="C210" s="12"/>
      <c r="D210" s="12"/>
      <c r="V210"/>
    </row>
    <row r="211" spans="3:22" x14ac:dyDescent="0.3">
      <c r="C211" s="12"/>
      <c r="D211" s="12"/>
      <c r="V211"/>
    </row>
    <row r="212" spans="3:22" x14ac:dyDescent="0.3">
      <c r="C212" s="12"/>
      <c r="D212" s="12"/>
      <c r="V212"/>
    </row>
    <row r="213" spans="3:22" x14ac:dyDescent="0.3">
      <c r="C213" s="12"/>
      <c r="D213" s="12"/>
      <c r="V213"/>
    </row>
    <row r="214" spans="3:22" x14ac:dyDescent="0.3">
      <c r="C214" s="12"/>
      <c r="D214" s="12"/>
      <c r="V214"/>
    </row>
    <row r="215" spans="3:22" x14ac:dyDescent="0.3">
      <c r="C215" s="12"/>
      <c r="D215" s="12"/>
      <c r="V215"/>
    </row>
    <row r="216" spans="3:22" x14ac:dyDescent="0.3">
      <c r="C216" s="12"/>
      <c r="D216" s="12"/>
      <c r="V216"/>
    </row>
    <row r="217" spans="3:22" x14ac:dyDescent="0.3">
      <c r="C217" s="12"/>
      <c r="D217" s="12"/>
      <c r="V217"/>
    </row>
    <row r="218" spans="3:22" x14ac:dyDescent="0.3">
      <c r="C218" s="12"/>
      <c r="D218" s="12"/>
      <c r="V218"/>
    </row>
    <row r="219" spans="3:22" x14ac:dyDescent="0.3">
      <c r="C219" s="12"/>
      <c r="D219" s="12"/>
      <c r="V219"/>
    </row>
    <row r="220" spans="3:22" x14ac:dyDescent="0.3">
      <c r="C220" s="12"/>
      <c r="D220" s="12"/>
      <c r="V220"/>
    </row>
    <row r="221" spans="3:22" x14ac:dyDescent="0.3">
      <c r="C221" s="12"/>
      <c r="D221" s="12"/>
      <c r="V221"/>
    </row>
    <row r="222" spans="3:22" x14ac:dyDescent="0.3">
      <c r="C222" s="12"/>
      <c r="D222" s="12"/>
      <c r="V222"/>
    </row>
    <row r="223" spans="3:22" x14ac:dyDescent="0.3">
      <c r="C223" s="12"/>
      <c r="D223" s="12"/>
      <c r="V223"/>
    </row>
    <row r="224" spans="3:22" x14ac:dyDescent="0.3">
      <c r="C224" s="12"/>
      <c r="D224" s="12"/>
      <c r="V224"/>
    </row>
    <row r="225" spans="3:22" x14ac:dyDescent="0.3">
      <c r="C225" s="12"/>
      <c r="D225" s="12"/>
      <c r="V225"/>
    </row>
    <row r="226" spans="3:22" x14ac:dyDescent="0.3">
      <c r="C226" s="12"/>
      <c r="D226" s="12"/>
      <c r="V226"/>
    </row>
    <row r="227" spans="3:22" x14ac:dyDescent="0.3">
      <c r="C227" s="12"/>
      <c r="D227" s="12"/>
      <c r="V227"/>
    </row>
    <row r="228" spans="3:22" x14ac:dyDescent="0.3">
      <c r="C228" s="12"/>
      <c r="D228" s="12"/>
      <c r="V228"/>
    </row>
    <row r="229" spans="3:22" x14ac:dyDescent="0.3">
      <c r="C229" s="12"/>
      <c r="D229" s="12"/>
      <c r="V229"/>
    </row>
    <row r="230" spans="3:22" x14ac:dyDescent="0.3">
      <c r="C230" s="12"/>
      <c r="D230" s="12"/>
      <c r="V230"/>
    </row>
    <row r="231" spans="3:22" x14ac:dyDescent="0.3">
      <c r="C231" s="12"/>
      <c r="D231" s="12"/>
      <c r="V231"/>
    </row>
    <row r="232" spans="3:22" x14ac:dyDescent="0.3">
      <c r="C232" s="12"/>
      <c r="D232" s="12"/>
      <c r="V232"/>
    </row>
    <row r="233" spans="3:22" x14ac:dyDescent="0.3">
      <c r="C233" s="12"/>
      <c r="D233" s="12"/>
      <c r="V233"/>
    </row>
    <row r="234" spans="3:22" x14ac:dyDescent="0.3">
      <c r="C234" s="12"/>
      <c r="D234" s="12"/>
      <c r="V234"/>
    </row>
    <row r="235" spans="3:22" x14ac:dyDescent="0.3">
      <c r="C235" s="12"/>
      <c r="D235" s="12"/>
      <c r="V235"/>
    </row>
    <row r="236" spans="3:22" x14ac:dyDescent="0.3">
      <c r="C236" s="12"/>
      <c r="D236" s="12"/>
      <c r="V236"/>
    </row>
    <row r="237" spans="3:22" x14ac:dyDescent="0.3">
      <c r="C237" s="12"/>
      <c r="D237" s="12"/>
      <c r="V237"/>
    </row>
    <row r="238" spans="3:22" x14ac:dyDescent="0.3">
      <c r="C238" s="12"/>
      <c r="D238" s="12"/>
      <c r="V238"/>
    </row>
    <row r="239" spans="3:22" x14ac:dyDescent="0.3">
      <c r="C239" s="12"/>
      <c r="D239" s="12"/>
      <c r="V239"/>
    </row>
    <row r="240" spans="3:22" x14ac:dyDescent="0.3">
      <c r="C240" s="12"/>
      <c r="D240" s="12"/>
      <c r="V240"/>
    </row>
    <row r="241" spans="3:22" x14ac:dyDescent="0.3">
      <c r="C241" s="12"/>
      <c r="D241" s="12"/>
      <c r="V241"/>
    </row>
    <row r="242" spans="3:22" x14ac:dyDescent="0.3">
      <c r="C242" s="12"/>
      <c r="D242" s="12"/>
      <c r="V242"/>
    </row>
    <row r="243" spans="3:22" x14ac:dyDescent="0.3">
      <c r="C243" s="12"/>
      <c r="D243" s="12"/>
      <c r="V243"/>
    </row>
    <row r="244" spans="3:22" x14ac:dyDescent="0.3">
      <c r="C244" s="12"/>
      <c r="D244" s="12"/>
      <c r="V244"/>
    </row>
    <row r="245" spans="3:22" x14ac:dyDescent="0.3">
      <c r="C245" s="12"/>
      <c r="D245" s="12"/>
      <c r="V245"/>
    </row>
    <row r="246" spans="3:22" x14ac:dyDescent="0.3">
      <c r="C246" s="12"/>
      <c r="D246" s="12"/>
      <c r="V246"/>
    </row>
    <row r="247" spans="3:22" x14ac:dyDescent="0.3">
      <c r="C247" s="12"/>
      <c r="D247" s="12"/>
      <c r="V247"/>
    </row>
    <row r="248" spans="3:22" x14ac:dyDescent="0.3">
      <c r="C248" s="12"/>
      <c r="D248" s="12"/>
      <c r="V248"/>
    </row>
    <row r="249" spans="3:22" x14ac:dyDescent="0.3">
      <c r="C249" s="12"/>
      <c r="D249" s="12"/>
      <c r="V249"/>
    </row>
    <row r="250" spans="3:22" x14ac:dyDescent="0.3">
      <c r="C250" s="12"/>
      <c r="D250" s="12"/>
      <c r="V250"/>
    </row>
    <row r="251" spans="3:22" x14ac:dyDescent="0.3">
      <c r="C251" s="12"/>
      <c r="D251" s="12"/>
      <c r="V251"/>
    </row>
    <row r="252" spans="3:22" x14ac:dyDescent="0.3">
      <c r="C252" s="12"/>
      <c r="D252" s="12"/>
      <c r="V252"/>
    </row>
    <row r="253" spans="3:22" x14ac:dyDescent="0.3">
      <c r="C253" s="12"/>
      <c r="D253" s="12"/>
      <c r="V253"/>
    </row>
    <row r="254" spans="3:22" x14ac:dyDescent="0.3">
      <c r="C254" s="12"/>
      <c r="D254" s="12"/>
      <c r="V254"/>
    </row>
    <row r="255" spans="3:22" x14ac:dyDescent="0.3">
      <c r="C255" s="12"/>
      <c r="D255" s="12"/>
      <c r="V255"/>
    </row>
    <row r="256" spans="3:22" x14ac:dyDescent="0.3">
      <c r="C256" s="12"/>
      <c r="D256" s="12"/>
      <c r="V256"/>
    </row>
    <row r="257" spans="3:22" x14ac:dyDescent="0.3">
      <c r="C257" s="12"/>
      <c r="D257" s="12"/>
      <c r="V257"/>
    </row>
    <row r="258" spans="3:22" x14ac:dyDescent="0.3">
      <c r="C258" s="12"/>
      <c r="D258" s="12"/>
      <c r="V258"/>
    </row>
    <row r="259" spans="3:22" x14ac:dyDescent="0.3">
      <c r="C259" s="12"/>
      <c r="D259" s="12"/>
      <c r="V259"/>
    </row>
    <row r="260" spans="3:22" x14ac:dyDescent="0.3">
      <c r="C260" s="12"/>
      <c r="D260" s="12"/>
      <c r="V260"/>
    </row>
    <row r="261" spans="3:22" x14ac:dyDescent="0.3">
      <c r="C261" s="12"/>
      <c r="D261" s="12"/>
      <c r="V261"/>
    </row>
    <row r="262" spans="3:22" x14ac:dyDescent="0.3">
      <c r="C262" s="12"/>
      <c r="D262" s="12"/>
      <c r="V262"/>
    </row>
    <row r="263" spans="3:22" x14ac:dyDescent="0.3">
      <c r="C263" s="12"/>
      <c r="D263" s="12"/>
      <c r="V263"/>
    </row>
    <row r="264" spans="3:22" x14ac:dyDescent="0.3">
      <c r="C264" s="12"/>
      <c r="D264" s="12"/>
      <c r="V264"/>
    </row>
    <row r="265" spans="3:22" x14ac:dyDescent="0.3">
      <c r="C265" s="12"/>
      <c r="D265" s="12"/>
      <c r="V265"/>
    </row>
    <row r="266" spans="3:22" x14ac:dyDescent="0.3">
      <c r="C266" s="12"/>
      <c r="D266" s="12"/>
      <c r="V266"/>
    </row>
    <row r="267" spans="3:22" x14ac:dyDescent="0.3">
      <c r="C267" s="12"/>
      <c r="D267" s="12"/>
      <c r="V267"/>
    </row>
    <row r="268" spans="3:22" x14ac:dyDescent="0.3">
      <c r="C268" s="12"/>
      <c r="D268" s="12"/>
      <c r="V268"/>
    </row>
    <row r="269" spans="3:22" x14ac:dyDescent="0.3">
      <c r="C269" s="12"/>
      <c r="D269" s="12"/>
      <c r="V269"/>
    </row>
    <row r="270" spans="3:22" x14ac:dyDescent="0.3">
      <c r="C270" s="12"/>
      <c r="D270" s="12"/>
      <c r="V270"/>
    </row>
    <row r="271" spans="3:22" x14ac:dyDescent="0.3">
      <c r="C271" s="12"/>
      <c r="D271" s="12"/>
      <c r="V271"/>
    </row>
    <row r="272" spans="3:22" x14ac:dyDescent="0.3">
      <c r="C272" s="12"/>
      <c r="D272" s="12"/>
      <c r="V272"/>
    </row>
    <row r="273" spans="3:22" x14ac:dyDescent="0.3">
      <c r="C273" s="12"/>
      <c r="D273" s="12"/>
      <c r="V273"/>
    </row>
    <row r="274" spans="3:22" x14ac:dyDescent="0.3">
      <c r="C274" s="12"/>
      <c r="D274" s="12"/>
      <c r="V274"/>
    </row>
    <row r="275" spans="3:22" x14ac:dyDescent="0.3">
      <c r="C275" s="12"/>
      <c r="D275" s="12"/>
      <c r="V275"/>
    </row>
    <row r="276" spans="3:22" x14ac:dyDescent="0.3">
      <c r="C276" s="12"/>
      <c r="D276" s="12"/>
      <c r="V276"/>
    </row>
    <row r="277" spans="3:22" x14ac:dyDescent="0.3">
      <c r="C277" s="12"/>
      <c r="D277" s="12"/>
      <c r="V277"/>
    </row>
    <row r="278" spans="3:22" x14ac:dyDescent="0.3">
      <c r="C278" s="12"/>
      <c r="D278" s="12"/>
      <c r="V278"/>
    </row>
    <row r="279" spans="3:22" x14ac:dyDescent="0.3">
      <c r="C279" s="12"/>
      <c r="D279" s="12"/>
      <c r="V279"/>
    </row>
    <row r="280" spans="3:22" x14ac:dyDescent="0.3">
      <c r="C280" s="12"/>
      <c r="D280" s="12"/>
      <c r="V280"/>
    </row>
    <row r="281" spans="3:22" x14ac:dyDescent="0.3">
      <c r="C281" s="12"/>
      <c r="D281" s="12"/>
      <c r="V281"/>
    </row>
    <row r="282" spans="3:22" x14ac:dyDescent="0.3">
      <c r="C282" s="12"/>
      <c r="D282" s="12"/>
      <c r="V282"/>
    </row>
    <row r="283" spans="3:22" x14ac:dyDescent="0.3">
      <c r="C283" s="12"/>
      <c r="D283" s="12"/>
      <c r="V283"/>
    </row>
    <row r="284" spans="3:22" x14ac:dyDescent="0.3">
      <c r="C284" s="12"/>
      <c r="D284" s="12"/>
      <c r="V284"/>
    </row>
    <row r="285" spans="3:22" x14ac:dyDescent="0.3">
      <c r="C285" s="12"/>
      <c r="D285" s="12"/>
      <c r="U285"/>
      <c r="V285"/>
    </row>
    <row r="286" spans="3:22" x14ac:dyDescent="0.3">
      <c r="C286" s="12"/>
      <c r="D286" s="12"/>
      <c r="U286"/>
      <c r="V286"/>
    </row>
    <row r="287" spans="3:22" x14ac:dyDescent="0.3">
      <c r="C287" s="12"/>
      <c r="D287" s="12"/>
      <c r="U287"/>
      <c r="V287"/>
    </row>
    <row r="288" spans="3:22" x14ac:dyDescent="0.3">
      <c r="C288" s="12"/>
      <c r="D288" s="12"/>
      <c r="U288"/>
      <c r="V288"/>
    </row>
    <row r="289" spans="3:22" x14ac:dyDescent="0.3">
      <c r="C289" s="12"/>
      <c r="D289" s="12"/>
      <c r="U289"/>
      <c r="V289"/>
    </row>
    <row r="290" spans="3:22" x14ac:dyDescent="0.3">
      <c r="C290" s="12"/>
      <c r="D290" s="12"/>
      <c r="U290"/>
      <c r="V290"/>
    </row>
    <row r="291" spans="3:22" x14ac:dyDescent="0.3">
      <c r="C291" s="12"/>
      <c r="D291" s="12"/>
      <c r="U291"/>
      <c r="V291"/>
    </row>
    <row r="292" spans="3:22" x14ac:dyDescent="0.3">
      <c r="C292" s="12"/>
      <c r="D292" s="12"/>
      <c r="U292"/>
      <c r="V292"/>
    </row>
    <row r="293" spans="3:22" x14ac:dyDescent="0.3">
      <c r="C293" s="12"/>
      <c r="D293" s="12"/>
      <c r="U293"/>
      <c r="V293"/>
    </row>
    <row r="294" spans="3:22" x14ac:dyDescent="0.3">
      <c r="C294" s="12"/>
      <c r="D294" s="12"/>
      <c r="U294"/>
      <c r="V294"/>
    </row>
    <row r="295" spans="3:22" x14ac:dyDescent="0.3">
      <c r="C295" s="12"/>
      <c r="D295" s="12"/>
      <c r="U295"/>
      <c r="V295"/>
    </row>
    <row r="296" spans="3:22" x14ac:dyDescent="0.3">
      <c r="C296" s="12"/>
      <c r="D296" s="12"/>
      <c r="U296"/>
      <c r="V296"/>
    </row>
    <row r="297" spans="3:22" x14ac:dyDescent="0.3">
      <c r="C297" s="12"/>
      <c r="D297" s="12"/>
      <c r="U297"/>
      <c r="V297"/>
    </row>
    <row r="298" spans="3:22" x14ac:dyDescent="0.3">
      <c r="C298" s="12"/>
      <c r="D298" s="12"/>
      <c r="U298"/>
      <c r="V298"/>
    </row>
    <row r="299" spans="3:22" x14ac:dyDescent="0.3">
      <c r="C299" s="12"/>
      <c r="D299" s="12"/>
      <c r="U299"/>
      <c r="V299"/>
    </row>
    <row r="300" spans="3:22" x14ac:dyDescent="0.3">
      <c r="C300" s="12"/>
      <c r="D300" s="12"/>
      <c r="U300"/>
      <c r="V300"/>
    </row>
    <row r="301" spans="3:22" x14ac:dyDescent="0.3">
      <c r="C301" s="12"/>
      <c r="D301" s="12"/>
      <c r="U301"/>
      <c r="V301"/>
    </row>
    <row r="302" spans="3:22" x14ac:dyDescent="0.3">
      <c r="C302" s="12"/>
      <c r="D302" s="12"/>
      <c r="U302"/>
      <c r="V302"/>
    </row>
    <row r="303" spans="3:22" x14ac:dyDescent="0.3">
      <c r="C303" s="12"/>
      <c r="D303" s="12"/>
      <c r="U303"/>
      <c r="V303"/>
    </row>
    <row r="304" spans="3:22" x14ac:dyDescent="0.3">
      <c r="C304" s="12"/>
      <c r="D304" s="12"/>
      <c r="U304"/>
      <c r="V304"/>
    </row>
    <row r="305" spans="3:22" x14ac:dyDescent="0.3">
      <c r="C305" s="12"/>
      <c r="D305" s="12"/>
      <c r="U305"/>
      <c r="V305"/>
    </row>
    <row r="306" spans="3:22" x14ac:dyDescent="0.3">
      <c r="C306" s="12"/>
      <c r="D306" s="12"/>
      <c r="U306"/>
      <c r="V306"/>
    </row>
    <row r="307" spans="3:22" x14ac:dyDescent="0.3">
      <c r="C307" s="12"/>
      <c r="D307" s="12"/>
      <c r="U307"/>
      <c r="V307"/>
    </row>
    <row r="308" spans="3:22" x14ac:dyDescent="0.3">
      <c r="C308" s="12"/>
      <c r="D308" s="12"/>
      <c r="U308"/>
      <c r="V308"/>
    </row>
    <row r="309" spans="3:22" x14ac:dyDescent="0.3">
      <c r="C309" s="12"/>
      <c r="D309" s="12"/>
      <c r="U309"/>
      <c r="V309"/>
    </row>
    <row r="310" spans="3:22" x14ac:dyDescent="0.3">
      <c r="C310" s="12"/>
      <c r="D310" s="12"/>
      <c r="U310"/>
      <c r="V310"/>
    </row>
    <row r="311" spans="3:22" x14ac:dyDescent="0.3">
      <c r="C311" s="12"/>
      <c r="D311" s="12"/>
      <c r="U311"/>
      <c r="V311"/>
    </row>
    <row r="312" spans="3:22" x14ac:dyDescent="0.3">
      <c r="C312" s="12"/>
      <c r="D312" s="12"/>
      <c r="U312"/>
      <c r="V312"/>
    </row>
    <row r="313" spans="3:22" x14ac:dyDescent="0.3">
      <c r="C313" s="12"/>
      <c r="D313" s="12"/>
      <c r="U313"/>
      <c r="V313"/>
    </row>
    <row r="314" spans="3:22" x14ac:dyDescent="0.3">
      <c r="C314" s="12"/>
      <c r="D314" s="12"/>
      <c r="U314"/>
      <c r="V314"/>
    </row>
    <row r="315" spans="3:22" x14ac:dyDescent="0.3">
      <c r="C315" s="12"/>
      <c r="D315" s="12"/>
      <c r="U315"/>
      <c r="V315"/>
    </row>
    <row r="316" spans="3:22" x14ac:dyDescent="0.3">
      <c r="C316" s="12"/>
      <c r="D316" s="12"/>
      <c r="U316"/>
      <c r="V316"/>
    </row>
    <row r="317" spans="3:22" x14ac:dyDescent="0.3">
      <c r="C317" s="12"/>
      <c r="D317" s="12"/>
      <c r="U317"/>
      <c r="V317"/>
    </row>
    <row r="318" spans="3:22" x14ac:dyDescent="0.3">
      <c r="C318" s="12"/>
      <c r="D318" s="12"/>
      <c r="U318"/>
      <c r="V318"/>
    </row>
    <row r="319" spans="3:22" x14ac:dyDescent="0.3">
      <c r="C319" s="12"/>
      <c r="D319" s="12"/>
      <c r="U319"/>
      <c r="V319"/>
    </row>
    <row r="320" spans="3:22" x14ac:dyDescent="0.3">
      <c r="C320" s="12"/>
      <c r="D320" s="12"/>
      <c r="U320"/>
      <c r="V320"/>
    </row>
    <row r="321" spans="3:22" x14ac:dyDescent="0.3">
      <c r="C321" s="12"/>
      <c r="D321" s="12"/>
      <c r="U321"/>
      <c r="V321"/>
    </row>
    <row r="322" spans="3:22" x14ac:dyDescent="0.3">
      <c r="C322" s="12"/>
      <c r="D322" s="12"/>
      <c r="U322"/>
      <c r="V322"/>
    </row>
    <row r="323" spans="3:22" x14ac:dyDescent="0.3">
      <c r="C323" s="12"/>
      <c r="D323" s="12"/>
      <c r="U323"/>
      <c r="V323"/>
    </row>
    <row r="324" spans="3:22" x14ac:dyDescent="0.3">
      <c r="C324" s="12"/>
      <c r="D324" s="12"/>
      <c r="U324"/>
      <c r="V324"/>
    </row>
    <row r="325" spans="3:22" x14ac:dyDescent="0.3">
      <c r="C325" s="12"/>
      <c r="D325" s="12"/>
      <c r="U325"/>
      <c r="V325"/>
    </row>
    <row r="326" spans="3:22" x14ac:dyDescent="0.3">
      <c r="C326" s="12"/>
      <c r="D326" s="12"/>
      <c r="U326"/>
      <c r="V326"/>
    </row>
    <row r="327" spans="3:22" x14ac:dyDescent="0.3">
      <c r="C327" s="12"/>
      <c r="D327" s="12"/>
      <c r="U327"/>
      <c r="V327"/>
    </row>
    <row r="328" spans="3:22" x14ac:dyDescent="0.3">
      <c r="C328" s="12"/>
      <c r="D328" s="12"/>
      <c r="U328"/>
      <c r="V328"/>
    </row>
    <row r="329" spans="3:22" x14ac:dyDescent="0.3">
      <c r="C329" s="12"/>
      <c r="D329" s="12"/>
      <c r="U329"/>
      <c r="V329"/>
    </row>
    <row r="330" spans="3:22" x14ac:dyDescent="0.3">
      <c r="C330" s="12"/>
      <c r="D330" s="12"/>
      <c r="U330"/>
      <c r="V330"/>
    </row>
    <row r="331" spans="3:22" x14ac:dyDescent="0.3">
      <c r="C331" s="12"/>
      <c r="D331" s="12"/>
      <c r="U331"/>
      <c r="V331"/>
    </row>
    <row r="332" spans="3:22" x14ac:dyDescent="0.3">
      <c r="C332" s="12"/>
      <c r="D332" s="12"/>
      <c r="U332"/>
      <c r="V332"/>
    </row>
    <row r="333" spans="3:22" x14ac:dyDescent="0.3">
      <c r="C333" s="12"/>
      <c r="D333" s="12"/>
      <c r="U333"/>
      <c r="V333"/>
    </row>
    <row r="334" spans="3:22" x14ac:dyDescent="0.3">
      <c r="C334" s="12"/>
      <c r="D334" s="12"/>
      <c r="U334"/>
      <c r="V334"/>
    </row>
    <row r="335" spans="3:22" x14ac:dyDescent="0.3">
      <c r="C335" s="12"/>
      <c r="D335" s="12"/>
      <c r="U335"/>
      <c r="V335"/>
    </row>
    <row r="336" spans="3:22" x14ac:dyDescent="0.3">
      <c r="C336" s="12"/>
      <c r="D336" s="12"/>
      <c r="U336"/>
      <c r="V336"/>
    </row>
    <row r="337" spans="3:22" x14ac:dyDescent="0.3">
      <c r="C337" s="12"/>
      <c r="D337" s="12"/>
      <c r="U337"/>
      <c r="V337"/>
    </row>
    <row r="338" spans="3:22" x14ac:dyDescent="0.3">
      <c r="C338" s="12"/>
      <c r="D338" s="12"/>
      <c r="U338"/>
      <c r="V338"/>
    </row>
    <row r="339" spans="3:22" x14ac:dyDescent="0.3">
      <c r="C339" s="12"/>
      <c r="D339" s="12"/>
      <c r="U339"/>
      <c r="V339"/>
    </row>
    <row r="340" spans="3:22" x14ac:dyDescent="0.3">
      <c r="C340" s="12"/>
      <c r="D340" s="12"/>
      <c r="U340"/>
      <c r="V340"/>
    </row>
    <row r="341" spans="3:22" x14ac:dyDescent="0.3">
      <c r="C341" s="12"/>
      <c r="D341" s="12"/>
      <c r="U341"/>
      <c r="V341"/>
    </row>
    <row r="342" spans="3:22" x14ac:dyDescent="0.3">
      <c r="C342" s="12"/>
      <c r="D342" s="12"/>
      <c r="U342"/>
      <c r="V342"/>
    </row>
    <row r="343" spans="3:22" x14ac:dyDescent="0.3">
      <c r="C343" s="12"/>
      <c r="D343" s="12"/>
      <c r="U343"/>
      <c r="V343"/>
    </row>
    <row r="344" spans="3:22" x14ac:dyDescent="0.3">
      <c r="C344" s="12"/>
      <c r="D344" s="12"/>
      <c r="U344"/>
      <c r="V344"/>
    </row>
    <row r="345" spans="3:22" x14ac:dyDescent="0.3">
      <c r="C345" s="12"/>
      <c r="D345" s="12"/>
      <c r="U345"/>
      <c r="V345"/>
    </row>
    <row r="346" spans="3:22" x14ac:dyDescent="0.3">
      <c r="C346" s="12"/>
      <c r="D346" s="12"/>
      <c r="U346"/>
      <c r="V346"/>
    </row>
    <row r="347" spans="3:22" x14ac:dyDescent="0.3">
      <c r="C347" s="12"/>
      <c r="D347" s="12"/>
      <c r="U347"/>
      <c r="V347"/>
    </row>
    <row r="348" spans="3:22" x14ac:dyDescent="0.3">
      <c r="C348" s="12"/>
      <c r="D348" s="12"/>
      <c r="U348"/>
      <c r="V348"/>
    </row>
    <row r="349" spans="3:22" x14ac:dyDescent="0.3">
      <c r="C349" s="12"/>
      <c r="D349" s="12"/>
      <c r="U349"/>
      <c r="V349"/>
    </row>
    <row r="350" spans="3:22" x14ac:dyDescent="0.3">
      <c r="C350" s="12"/>
      <c r="D350" s="12"/>
      <c r="U350"/>
      <c r="V350"/>
    </row>
    <row r="351" spans="3:22" x14ac:dyDescent="0.3">
      <c r="C351" s="12"/>
      <c r="D351" s="12"/>
      <c r="U351"/>
      <c r="V351"/>
    </row>
    <row r="352" spans="3:22" x14ac:dyDescent="0.3">
      <c r="C352" s="12"/>
      <c r="D352" s="12"/>
      <c r="U352"/>
      <c r="V352"/>
    </row>
    <row r="353" spans="3:22" x14ac:dyDescent="0.3">
      <c r="C353" s="12"/>
      <c r="D353" s="12"/>
      <c r="U353"/>
      <c r="V353"/>
    </row>
    <row r="354" spans="3:22" x14ac:dyDescent="0.3">
      <c r="C354" s="12"/>
      <c r="D354" s="12"/>
      <c r="U354"/>
      <c r="V354"/>
    </row>
    <row r="355" spans="3:22" x14ac:dyDescent="0.3">
      <c r="C355" s="12"/>
      <c r="D355" s="12"/>
      <c r="U355"/>
      <c r="V355"/>
    </row>
    <row r="356" spans="3:22" x14ac:dyDescent="0.3">
      <c r="C356" s="12"/>
      <c r="D356" s="12"/>
      <c r="U356"/>
      <c r="V356"/>
    </row>
    <row r="357" spans="3:22" x14ac:dyDescent="0.3">
      <c r="C357" s="12"/>
      <c r="D357" s="12"/>
      <c r="U357"/>
      <c r="V357"/>
    </row>
    <row r="358" spans="3:22" x14ac:dyDescent="0.3">
      <c r="C358" s="12"/>
      <c r="D358" s="12"/>
      <c r="U358"/>
      <c r="V358"/>
    </row>
    <row r="359" spans="3:22" x14ac:dyDescent="0.3">
      <c r="C359" s="12"/>
      <c r="D359" s="12"/>
      <c r="U359"/>
      <c r="V359"/>
    </row>
    <row r="360" spans="3:22" x14ac:dyDescent="0.3">
      <c r="C360" s="12"/>
      <c r="D360" s="12"/>
      <c r="U360"/>
      <c r="V360"/>
    </row>
    <row r="361" spans="3:22" x14ac:dyDescent="0.3">
      <c r="C361" s="12"/>
      <c r="D361" s="12"/>
      <c r="U361"/>
      <c r="V361"/>
    </row>
    <row r="362" spans="3:22" x14ac:dyDescent="0.3">
      <c r="C362" s="12"/>
      <c r="D362" s="12"/>
      <c r="U362"/>
      <c r="V362"/>
    </row>
    <row r="363" spans="3:22" x14ac:dyDescent="0.3">
      <c r="C363" s="12"/>
      <c r="D363" s="12"/>
      <c r="U363"/>
      <c r="V363"/>
    </row>
    <row r="364" spans="3:22" x14ac:dyDescent="0.3">
      <c r="C364" s="12"/>
      <c r="D364" s="12"/>
      <c r="U364"/>
      <c r="V364"/>
    </row>
    <row r="365" spans="3:22" x14ac:dyDescent="0.3">
      <c r="C365" s="12"/>
      <c r="D365" s="12"/>
      <c r="U365"/>
      <c r="V365"/>
    </row>
    <row r="366" spans="3:22" x14ac:dyDescent="0.3">
      <c r="C366" s="12"/>
      <c r="D366" s="12"/>
      <c r="U366"/>
      <c r="V366"/>
    </row>
    <row r="367" spans="3:22" x14ac:dyDescent="0.3">
      <c r="C367" s="12"/>
      <c r="D367" s="12"/>
      <c r="U367"/>
      <c r="V367"/>
    </row>
    <row r="368" spans="3:22" x14ac:dyDescent="0.3">
      <c r="C368" s="12"/>
      <c r="D368" s="12"/>
      <c r="U368"/>
      <c r="V368"/>
    </row>
    <row r="369" spans="3:22" x14ac:dyDescent="0.3">
      <c r="C369" s="12"/>
      <c r="D369" s="12"/>
      <c r="U369"/>
      <c r="V369"/>
    </row>
    <row r="370" spans="3:22" x14ac:dyDescent="0.3">
      <c r="C370" s="12"/>
      <c r="D370" s="12"/>
      <c r="U370"/>
      <c r="V370"/>
    </row>
    <row r="371" spans="3:22" x14ac:dyDescent="0.3">
      <c r="C371" s="12"/>
      <c r="D371" s="12"/>
      <c r="U371"/>
      <c r="V371"/>
    </row>
    <row r="372" spans="3:22" x14ac:dyDescent="0.3">
      <c r="C372" s="12"/>
      <c r="D372" s="12"/>
      <c r="U372"/>
      <c r="V372"/>
    </row>
    <row r="373" spans="3:22" x14ac:dyDescent="0.3">
      <c r="C373" s="12"/>
      <c r="D373" s="12"/>
      <c r="U373"/>
      <c r="V373"/>
    </row>
    <row r="374" spans="3:22" x14ac:dyDescent="0.3">
      <c r="C374" s="12"/>
      <c r="D374" s="12"/>
      <c r="U374"/>
      <c r="V374"/>
    </row>
    <row r="375" spans="3:22" x14ac:dyDescent="0.3">
      <c r="C375" s="12"/>
      <c r="D375" s="12"/>
      <c r="U375"/>
      <c r="V375"/>
    </row>
    <row r="376" spans="3:22" x14ac:dyDescent="0.3">
      <c r="C376" s="12"/>
      <c r="D376" s="12"/>
      <c r="U376"/>
      <c r="V376"/>
    </row>
    <row r="377" spans="3:22" x14ac:dyDescent="0.3">
      <c r="C377" s="12"/>
      <c r="D377" s="12"/>
      <c r="U377"/>
      <c r="V377"/>
    </row>
    <row r="378" spans="3:22" x14ac:dyDescent="0.3">
      <c r="C378" s="12"/>
      <c r="D378" s="12"/>
      <c r="U378"/>
      <c r="V378"/>
    </row>
    <row r="379" spans="3:22" x14ac:dyDescent="0.3">
      <c r="C379" s="12"/>
      <c r="D379" s="12"/>
      <c r="U379"/>
      <c r="V379"/>
    </row>
    <row r="380" spans="3:22" x14ac:dyDescent="0.3">
      <c r="C380" s="12"/>
      <c r="D380" s="12"/>
      <c r="U380"/>
      <c r="V380"/>
    </row>
    <row r="381" spans="3:22" x14ac:dyDescent="0.3">
      <c r="C381" s="12"/>
      <c r="D381" s="12"/>
      <c r="U381"/>
      <c r="V381"/>
    </row>
    <row r="382" spans="3:22" x14ac:dyDescent="0.3">
      <c r="C382" s="12"/>
      <c r="D382" s="12"/>
      <c r="U382"/>
      <c r="V382"/>
    </row>
    <row r="383" spans="3:22" x14ac:dyDescent="0.3">
      <c r="C383" s="12"/>
      <c r="D383" s="12"/>
      <c r="U383"/>
      <c r="V383"/>
    </row>
    <row r="384" spans="3:22" x14ac:dyDescent="0.3">
      <c r="C384" s="12"/>
      <c r="D384" s="12"/>
      <c r="U384"/>
      <c r="V384"/>
    </row>
    <row r="385" spans="3:22" x14ac:dyDescent="0.3">
      <c r="C385" s="12"/>
      <c r="D385" s="12"/>
      <c r="U385"/>
      <c r="V385"/>
    </row>
    <row r="386" spans="3:22" x14ac:dyDescent="0.3">
      <c r="C386" s="12"/>
      <c r="D386" s="12"/>
      <c r="U386"/>
      <c r="V386"/>
    </row>
    <row r="387" spans="3:22" x14ac:dyDescent="0.3">
      <c r="C387" s="12"/>
      <c r="D387" s="12"/>
      <c r="U387"/>
      <c r="V387"/>
    </row>
    <row r="388" spans="3:22" x14ac:dyDescent="0.3">
      <c r="C388" s="12"/>
      <c r="D388" s="12"/>
      <c r="U388"/>
      <c r="V388"/>
    </row>
    <row r="389" spans="3:22" x14ac:dyDescent="0.3">
      <c r="C389" s="12"/>
      <c r="D389" s="12"/>
      <c r="U389"/>
      <c r="V389"/>
    </row>
    <row r="390" spans="3:22" x14ac:dyDescent="0.3">
      <c r="C390" s="12"/>
      <c r="D390" s="12"/>
      <c r="U390"/>
      <c r="V390"/>
    </row>
    <row r="391" spans="3:22" x14ac:dyDescent="0.3">
      <c r="C391" s="12"/>
      <c r="D391" s="12"/>
      <c r="U391"/>
      <c r="V391"/>
    </row>
    <row r="392" spans="3:22" x14ac:dyDescent="0.3">
      <c r="C392" s="12"/>
      <c r="D392" s="12"/>
      <c r="U392"/>
      <c r="V392"/>
    </row>
    <row r="393" spans="3:22" x14ac:dyDescent="0.3">
      <c r="C393" s="12"/>
      <c r="D393" s="12"/>
      <c r="U393"/>
      <c r="V393"/>
    </row>
    <row r="394" spans="3:22" x14ac:dyDescent="0.3">
      <c r="C394" s="12"/>
      <c r="D394" s="12"/>
      <c r="U394"/>
      <c r="V394"/>
    </row>
    <row r="395" spans="3:22" x14ac:dyDescent="0.3">
      <c r="C395" s="12"/>
      <c r="D395" s="12"/>
      <c r="U395"/>
      <c r="V395"/>
    </row>
    <row r="396" spans="3:22" x14ac:dyDescent="0.3">
      <c r="C396" s="12"/>
      <c r="D396" s="12"/>
      <c r="U396"/>
      <c r="V396"/>
    </row>
    <row r="397" spans="3:22" x14ac:dyDescent="0.3">
      <c r="C397" s="12"/>
      <c r="D397" s="12"/>
      <c r="U397"/>
      <c r="V397"/>
    </row>
    <row r="398" spans="3:22" x14ac:dyDescent="0.3">
      <c r="C398" s="12"/>
      <c r="D398" s="12"/>
      <c r="U398"/>
      <c r="V398"/>
    </row>
    <row r="399" spans="3:22" x14ac:dyDescent="0.3">
      <c r="C399" s="12"/>
      <c r="D399" s="12"/>
      <c r="U399"/>
      <c r="V399"/>
    </row>
    <row r="400" spans="3:22" x14ac:dyDescent="0.3">
      <c r="C400" s="12"/>
      <c r="D400" s="12"/>
      <c r="U400"/>
      <c r="V400"/>
    </row>
    <row r="401" spans="3:22" x14ac:dyDescent="0.3">
      <c r="C401" s="12"/>
      <c r="D401" s="12"/>
      <c r="U401"/>
      <c r="V401"/>
    </row>
    <row r="402" spans="3:22" x14ac:dyDescent="0.3">
      <c r="C402" s="12"/>
      <c r="D402" s="12"/>
      <c r="U402"/>
      <c r="V402"/>
    </row>
    <row r="403" spans="3:22" x14ac:dyDescent="0.3">
      <c r="C403" s="12"/>
      <c r="D403" s="12"/>
      <c r="U403"/>
      <c r="V403"/>
    </row>
    <row r="404" spans="3:22" x14ac:dyDescent="0.3">
      <c r="C404" s="12"/>
      <c r="D404" s="12"/>
      <c r="U404"/>
      <c r="V404"/>
    </row>
    <row r="405" spans="3:22" x14ac:dyDescent="0.3">
      <c r="C405" s="12"/>
      <c r="D405" s="12"/>
      <c r="U405"/>
      <c r="V405"/>
    </row>
    <row r="406" spans="3:22" x14ac:dyDescent="0.3">
      <c r="C406" s="12"/>
      <c r="D406" s="12"/>
      <c r="U406"/>
      <c r="V406"/>
    </row>
    <row r="407" spans="3:22" x14ac:dyDescent="0.3">
      <c r="C407" s="12"/>
      <c r="D407" s="12"/>
      <c r="U407"/>
      <c r="V407"/>
    </row>
    <row r="408" spans="3:22" x14ac:dyDescent="0.3">
      <c r="C408" s="12"/>
      <c r="D408" s="12"/>
      <c r="U408"/>
      <c r="V408"/>
    </row>
    <row r="409" spans="3:22" x14ac:dyDescent="0.3">
      <c r="C409" s="12"/>
      <c r="D409" s="12"/>
      <c r="U409"/>
      <c r="V409"/>
    </row>
    <row r="410" spans="3:22" x14ac:dyDescent="0.3">
      <c r="C410" s="12"/>
      <c r="D410" s="12"/>
      <c r="U410"/>
      <c r="V410"/>
    </row>
    <row r="411" spans="3:22" x14ac:dyDescent="0.3">
      <c r="C411" s="12"/>
      <c r="D411" s="12"/>
      <c r="U411"/>
      <c r="V411"/>
    </row>
    <row r="412" spans="3:22" x14ac:dyDescent="0.3">
      <c r="C412" s="12"/>
      <c r="D412" s="12"/>
      <c r="U412"/>
      <c r="V412"/>
    </row>
    <row r="413" spans="3:22" x14ac:dyDescent="0.3">
      <c r="C413" s="12"/>
      <c r="D413" s="12"/>
      <c r="U413"/>
      <c r="V413"/>
    </row>
    <row r="414" spans="3:22" x14ac:dyDescent="0.3">
      <c r="C414" s="12"/>
      <c r="D414" s="12"/>
      <c r="U414"/>
      <c r="V414"/>
    </row>
    <row r="415" spans="3:22" x14ac:dyDescent="0.3">
      <c r="C415" s="12"/>
      <c r="D415" s="12"/>
      <c r="U415"/>
      <c r="V415"/>
    </row>
    <row r="416" spans="3:22" x14ac:dyDescent="0.3">
      <c r="C416" s="12"/>
      <c r="D416" s="12"/>
      <c r="U416"/>
      <c r="V416"/>
    </row>
    <row r="417" spans="3:22" x14ac:dyDescent="0.3">
      <c r="C417" s="12"/>
      <c r="D417" s="12"/>
      <c r="U417"/>
      <c r="V417"/>
    </row>
    <row r="418" spans="3:22" x14ac:dyDescent="0.3">
      <c r="C418" s="12"/>
      <c r="D418" s="12"/>
      <c r="U418"/>
      <c r="V418"/>
    </row>
    <row r="419" spans="3:22" x14ac:dyDescent="0.3">
      <c r="C419" s="12"/>
      <c r="D419" s="12"/>
      <c r="U419"/>
      <c r="V419"/>
    </row>
    <row r="420" spans="3:22" x14ac:dyDescent="0.3">
      <c r="C420" s="12"/>
      <c r="D420" s="12"/>
      <c r="U420"/>
      <c r="V420"/>
    </row>
    <row r="421" spans="3:22" x14ac:dyDescent="0.3">
      <c r="C421" s="12"/>
      <c r="D421" s="12"/>
      <c r="U421"/>
      <c r="V421"/>
    </row>
    <row r="422" spans="3:22" x14ac:dyDescent="0.3">
      <c r="C422" s="12"/>
      <c r="D422" s="12"/>
      <c r="U422"/>
      <c r="V422"/>
    </row>
    <row r="423" spans="3:22" x14ac:dyDescent="0.3">
      <c r="C423" s="12"/>
      <c r="D423" s="12"/>
      <c r="U423"/>
      <c r="V423"/>
    </row>
    <row r="424" spans="3:22" x14ac:dyDescent="0.3">
      <c r="C424" s="12"/>
      <c r="D424" s="12"/>
      <c r="U424"/>
      <c r="V424"/>
    </row>
    <row r="425" spans="3:22" x14ac:dyDescent="0.3">
      <c r="C425" s="12"/>
      <c r="D425" s="12"/>
      <c r="U425"/>
      <c r="V425"/>
    </row>
    <row r="426" spans="3:22" x14ac:dyDescent="0.3">
      <c r="C426" s="12"/>
      <c r="D426" s="12"/>
      <c r="U426"/>
      <c r="V426"/>
    </row>
    <row r="427" spans="3:22" x14ac:dyDescent="0.3">
      <c r="C427" s="12"/>
      <c r="D427" s="12"/>
      <c r="U427"/>
      <c r="V427"/>
    </row>
    <row r="428" spans="3:22" x14ac:dyDescent="0.3">
      <c r="C428" s="12"/>
      <c r="D428" s="12"/>
      <c r="U428"/>
      <c r="V428"/>
    </row>
    <row r="429" spans="3:22" x14ac:dyDescent="0.3">
      <c r="C429" s="12"/>
      <c r="D429" s="12"/>
      <c r="U429"/>
      <c r="V429"/>
    </row>
    <row r="430" spans="3:22" x14ac:dyDescent="0.3">
      <c r="C430" s="12"/>
      <c r="D430" s="12"/>
      <c r="U430"/>
      <c r="V430"/>
    </row>
    <row r="431" spans="3:22" x14ac:dyDescent="0.3">
      <c r="C431" s="12"/>
      <c r="D431" s="12"/>
      <c r="U431"/>
      <c r="V431"/>
    </row>
    <row r="432" spans="3:22" x14ac:dyDescent="0.3">
      <c r="C432" s="12"/>
      <c r="D432" s="12"/>
      <c r="U432"/>
      <c r="V432"/>
    </row>
    <row r="433" spans="3:22" x14ac:dyDescent="0.3">
      <c r="C433" s="12"/>
      <c r="D433" s="12"/>
      <c r="U433"/>
      <c r="V433"/>
    </row>
    <row r="434" spans="3:22" x14ac:dyDescent="0.3">
      <c r="C434" s="12"/>
      <c r="D434" s="12"/>
      <c r="U434"/>
      <c r="V434"/>
    </row>
    <row r="435" spans="3:22" x14ac:dyDescent="0.3">
      <c r="C435" s="12"/>
      <c r="D435" s="12"/>
      <c r="U435"/>
      <c r="V435"/>
    </row>
    <row r="436" spans="3:22" x14ac:dyDescent="0.3">
      <c r="C436" s="12"/>
      <c r="D436" s="12"/>
      <c r="U436"/>
      <c r="V436"/>
    </row>
    <row r="437" spans="3:22" x14ac:dyDescent="0.3">
      <c r="C437" s="12"/>
      <c r="D437" s="12"/>
      <c r="U437"/>
      <c r="V437"/>
    </row>
    <row r="438" spans="3:22" x14ac:dyDescent="0.3">
      <c r="C438" s="12"/>
      <c r="D438" s="12"/>
      <c r="U438"/>
      <c r="V438"/>
    </row>
    <row r="439" spans="3:22" x14ac:dyDescent="0.3">
      <c r="C439" s="12"/>
      <c r="D439" s="12"/>
      <c r="U439"/>
      <c r="V439"/>
    </row>
    <row r="440" spans="3:22" x14ac:dyDescent="0.3">
      <c r="C440" s="12"/>
      <c r="D440" s="12"/>
      <c r="U440"/>
      <c r="V440"/>
    </row>
    <row r="441" spans="3:22" x14ac:dyDescent="0.3">
      <c r="C441" s="12"/>
      <c r="D441" s="12"/>
      <c r="U441"/>
      <c r="V441"/>
    </row>
    <row r="442" spans="3:22" x14ac:dyDescent="0.3">
      <c r="C442" s="12"/>
      <c r="D442" s="12"/>
      <c r="U442"/>
      <c r="V442"/>
    </row>
    <row r="443" spans="3:22" x14ac:dyDescent="0.3">
      <c r="C443" s="12"/>
      <c r="D443" s="12"/>
      <c r="U443"/>
      <c r="V443"/>
    </row>
    <row r="444" spans="3:22" x14ac:dyDescent="0.3">
      <c r="C444" s="12"/>
      <c r="D444" s="12"/>
      <c r="U444"/>
      <c r="V444"/>
    </row>
    <row r="445" spans="3:22" x14ac:dyDescent="0.3">
      <c r="C445" s="12"/>
      <c r="D445" s="12"/>
      <c r="U445"/>
      <c r="V445"/>
    </row>
    <row r="446" spans="3:22" x14ac:dyDescent="0.3">
      <c r="C446" s="12"/>
      <c r="D446" s="12"/>
      <c r="U446"/>
      <c r="V446"/>
    </row>
    <row r="447" spans="3:22" x14ac:dyDescent="0.3">
      <c r="C447" s="12"/>
      <c r="D447" s="12"/>
      <c r="U447"/>
      <c r="V447"/>
    </row>
    <row r="448" spans="3:22" x14ac:dyDescent="0.3">
      <c r="C448" s="12"/>
      <c r="D448" s="12"/>
      <c r="U448"/>
      <c r="V448"/>
    </row>
    <row r="449" spans="3:22" x14ac:dyDescent="0.3">
      <c r="C449" s="12"/>
      <c r="D449" s="12"/>
      <c r="U449"/>
      <c r="V449"/>
    </row>
    <row r="450" spans="3:22" x14ac:dyDescent="0.3">
      <c r="C450" s="12"/>
      <c r="D450" s="12"/>
      <c r="U450"/>
      <c r="V450"/>
    </row>
    <row r="451" spans="3:22" x14ac:dyDescent="0.3">
      <c r="C451" s="12"/>
      <c r="D451" s="12"/>
      <c r="U451"/>
      <c r="V451"/>
    </row>
    <row r="452" spans="3:22" x14ac:dyDescent="0.3">
      <c r="C452" s="12"/>
      <c r="D452" s="12"/>
      <c r="U452"/>
      <c r="V452"/>
    </row>
    <row r="453" spans="3:22" x14ac:dyDescent="0.3">
      <c r="C453" s="12"/>
      <c r="D453" s="12"/>
      <c r="U453"/>
      <c r="V453"/>
    </row>
    <row r="454" spans="3:22" x14ac:dyDescent="0.3">
      <c r="C454" s="12"/>
      <c r="D454" s="12"/>
      <c r="U454"/>
      <c r="V454"/>
    </row>
    <row r="455" spans="3:22" x14ac:dyDescent="0.3">
      <c r="C455" s="12"/>
      <c r="D455" s="12"/>
      <c r="U455"/>
      <c r="V455"/>
    </row>
    <row r="456" spans="3:22" x14ac:dyDescent="0.3">
      <c r="C456" s="12"/>
      <c r="D456" s="12"/>
      <c r="U456"/>
      <c r="V456"/>
    </row>
    <row r="457" spans="3:22" x14ac:dyDescent="0.3">
      <c r="C457" s="12"/>
      <c r="D457" s="12"/>
      <c r="U457"/>
      <c r="V457"/>
    </row>
    <row r="458" spans="3:22" x14ac:dyDescent="0.3">
      <c r="C458" s="12"/>
      <c r="D458" s="12"/>
      <c r="U458"/>
      <c r="V458"/>
    </row>
    <row r="459" spans="3:22" x14ac:dyDescent="0.3">
      <c r="C459" s="12"/>
      <c r="D459" s="12"/>
      <c r="U459"/>
      <c r="V459"/>
    </row>
    <row r="460" spans="3:22" x14ac:dyDescent="0.3">
      <c r="C460" s="12"/>
      <c r="D460" s="12"/>
      <c r="U460"/>
      <c r="V460"/>
    </row>
    <row r="461" spans="3:22" x14ac:dyDescent="0.3">
      <c r="C461" s="12"/>
      <c r="D461" s="12"/>
      <c r="U461"/>
      <c r="V461"/>
    </row>
    <row r="462" spans="3:22" x14ac:dyDescent="0.3">
      <c r="C462" s="12"/>
      <c r="D462" s="12"/>
      <c r="U462"/>
      <c r="V462"/>
    </row>
    <row r="463" spans="3:22" x14ac:dyDescent="0.3">
      <c r="C463" s="12"/>
      <c r="D463" s="12"/>
      <c r="U463"/>
      <c r="V463"/>
    </row>
    <row r="464" spans="3:22" x14ac:dyDescent="0.3">
      <c r="C464" s="12"/>
      <c r="D464" s="12"/>
      <c r="U464"/>
      <c r="V464"/>
    </row>
    <row r="465" spans="3:22" x14ac:dyDescent="0.3">
      <c r="C465" s="12"/>
      <c r="D465" s="12"/>
      <c r="U465"/>
      <c r="V465"/>
    </row>
    <row r="466" spans="3:22" x14ac:dyDescent="0.3">
      <c r="C466" s="12"/>
      <c r="D466" s="12"/>
      <c r="U466"/>
      <c r="V466"/>
    </row>
    <row r="467" spans="3:22" x14ac:dyDescent="0.3">
      <c r="C467" s="12"/>
      <c r="D467" s="12"/>
      <c r="U467"/>
      <c r="V467"/>
    </row>
    <row r="468" spans="3:22" x14ac:dyDescent="0.3">
      <c r="C468" s="12"/>
      <c r="D468" s="12"/>
      <c r="U468"/>
      <c r="V468"/>
    </row>
    <row r="469" spans="3:22" x14ac:dyDescent="0.3">
      <c r="C469" s="12"/>
      <c r="D469" s="12"/>
      <c r="U469"/>
      <c r="V469"/>
    </row>
    <row r="470" spans="3:22" x14ac:dyDescent="0.3">
      <c r="C470" s="12"/>
      <c r="D470" s="12"/>
      <c r="U470"/>
      <c r="V470"/>
    </row>
    <row r="471" spans="3:22" x14ac:dyDescent="0.3">
      <c r="C471" s="12"/>
      <c r="D471" s="12"/>
      <c r="U471"/>
      <c r="V471"/>
    </row>
    <row r="472" spans="3:22" x14ac:dyDescent="0.3">
      <c r="C472" s="12"/>
      <c r="D472" s="12"/>
      <c r="U472"/>
      <c r="V472"/>
    </row>
    <row r="473" spans="3:22" x14ac:dyDescent="0.3">
      <c r="C473" s="12"/>
      <c r="D473" s="12"/>
      <c r="U473"/>
      <c r="V473"/>
    </row>
    <row r="474" spans="3:22" x14ac:dyDescent="0.3">
      <c r="C474" s="12"/>
      <c r="D474" s="12"/>
      <c r="U474"/>
      <c r="V474"/>
    </row>
    <row r="475" spans="3:22" x14ac:dyDescent="0.3">
      <c r="C475" s="12"/>
      <c r="D475" s="12"/>
      <c r="U475"/>
      <c r="V475"/>
    </row>
    <row r="476" spans="3:22" x14ac:dyDescent="0.3">
      <c r="C476" s="12"/>
      <c r="D476" s="12"/>
      <c r="U476"/>
      <c r="V476"/>
    </row>
    <row r="477" spans="3:22" x14ac:dyDescent="0.3">
      <c r="C477" s="12"/>
      <c r="D477" s="12"/>
      <c r="U477"/>
      <c r="V477"/>
    </row>
    <row r="478" spans="3:22" x14ac:dyDescent="0.3">
      <c r="C478" s="12"/>
      <c r="D478" s="12"/>
      <c r="U478"/>
      <c r="V478"/>
    </row>
    <row r="479" spans="3:22" x14ac:dyDescent="0.3">
      <c r="C479" s="12"/>
      <c r="D479" s="12"/>
      <c r="U479"/>
      <c r="V479"/>
    </row>
    <row r="480" spans="3:22" x14ac:dyDescent="0.3">
      <c r="C480" s="12"/>
      <c r="D480" s="12"/>
      <c r="U480"/>
      <c r="V480"/>
    </row>
    <row r="481" spans="3:22" x14ac:dyDescent="0.3">
      <c r="C481" s="12"/>
      <c r="D481" s="12"/>
      <c r="U481"/>
      <c r="V481"/>
    </row>
    <row r="482" spans="3:22" x14ac:dyDescent="0.3">
      <c r="C482" s="12"/>
      <c r="D482" s="12"/>
      <c r="U482"/>
      <c r="V482"/>
    </row>
    <row r="483" spans="3:22" x14ac:dyDescent="0.3">
      <c r="C483" s="12"/>
      <c r="D483" s="12"/>
      <c r="U483"/>
      <c r="V483"/>
    </row>
    <row r="484" spans="3:22" x14ac:dyDescent="0.3">
      <c r="C484" s="12"/>
      <c r="D484" s="12"/>
      <c r="U484"/>
      <c r="V484"/>
    </row>
    <row r="485" spans="3:22" x14ac:dyDescent="0.3">
      <c r="C485" s="12"/>
      <c r="D485" s="12"/>
      <c r="U485"/>
      <c r="V485"/>
    </row>
    <row r="486" spans="3:22" x14ac:dyDescent="0.3">
      <c r="C486" s="12"/>
      <c r="D486" s="12"/>
      <c r="U486"/>
      <c r="V486"/>
    </row>
    <row r="487" spans="3:22" x14ac:dyDescent="0.3">
      <c r="C487" s="12"/>
      <c r="D487" s="12"/>
      <c r="U487"/>
      <c r="V487"/>
    </row>
    <row r="488" spans="3:22" x14ac:dyDescent="0.3">
      <c r="C488" s="12"/>
      <c r="D488" s="12"/>
      <c r="U488"/>
      <c r="V488"/>
    </row>
    <row r="489" spans="3:22" x14ac:dyDescent="0.3">
      <c r="C489" s="12"/>
      <c r="D489" s="12"/>
      <c r="U489"/>
      <c r="V489"/>
    </row>
    <row r="490" spans="3:22" x14ac:dyDescent="0.3">
      <c r="C490" s="12"/>
      <c r="D490" s="12"/>
      <c r="U490"/>
      <c r="V490"/>
    </row>
    <row r="491" spans="3:22" x14ac:dyDescent="0.3">
      <c r="C491" s="12"/>
      <c r="D491" s="12"/>
      <c r="U491"/>
      <c r="V491"/>
    </row>
    <row r="492" spans="3:22" x14ac:dyDescent="0.3">
      <c r="C492" s="12"/>
      <c r="D492" s="12"/>
      <c r="U492"/>
      <c r="V492"/>
    </row>
    <row r="493" spans="3:22" x14ac:dyDescent="0.3">
      <c r="C493" s="12"/>
      <c r="D493" s="12"/>
      <c r="U493"/>
      <c r="V493"/>
    </row>
    <row r="494" spans="3:22" x14ac:dyDescent="0.3">
      <c r="C494" s="12"/>
      <c r="D494" s="12"/>
      <c r="U494"/>
      <c r="V494"/>
    </row>
    <row r="495" spans="3:22" x14ac:dyDescent="0.3">
      <c r="C495" s="12"/>
      <c r="D495" s="12"/>
      <c r="U495"/>
      <c r="V495"/>
    </row>
    <row r="496" spans="3:22" x14ac:dyDescent="0.3">
      <c r="C496" s="12"/>
      <c r="D496" s="12"/>
      <c r="U496"/>
      <c r="V496"/>
    </row>
    <row r="497" spans="3:22" x14ac:dyDescent="0.3">
      <c r="C497" s="12"/>
      <c r="D497" s="12"/>
      <c r="U497"/>
      <c r="V497"/>
    </row>
    <row r="498" spans="3:22" x14ac:dyDescent="0.3">
      <c r="C498" s="12"/>
      <c r="D498" s="12"/>
      <c r="U498"/>
      <c r="V498"/>
    </row>
    <row r="499" spans="3:22" x14ac:dyDescent="0.3">
      <c r="C499" s="12"/>
      <c r="D499" s="12"/>
      <c r="U499"/>
      <c r="V499"/>
    </row>
    <row r="500" spans="3:22" x14ac:dyDescent="0.3">
      <c r="C500" s="12"/>
      <c r="D500" s="12"/>
      <c r="U500"/>
      <c r="V500"/>
    </row>
    <row r="501" spans="3:22" x14ac:dyDescent="0.3">
      <c r="C501" s="12"/>
      <c r="D501" s="12"/>
      <c r="U501"/>
      <c r="V501"/>
    </row>
    <row r="502" spans="3:22" x14ac:dyDescent="0.3">
      <c r="C502" s="12"/>
      <c r="D502" s="12"/>
      <c r="U502"/>
      <c r="V502"/>
    </row>
    <row r="503" spans="3:22" x14ac:dyDescent="0.3">
      <c r="C503" s="12"/>
      <c r="D503" s="12"/>
      <c r="U503"/>
      <c r="V503"/>
    </row>
    <row r="504" spans="3:22" x14ac:dyDescent="0.3">
      <c r="C504" s="12"/>
      <c r="D504" s="12"/>
      <c r="U504"/>
      <c r="V504"/>
    </row>
    <row r="505" spans="3:22" x14ac:dyDescent="0.3">
      <c r="C505" s="12"/>
      <c r="D505" s="12"/>
      <c r="U505"/>
      <c r="V505"/>
    </row>
    <row r="506" spans="3:22" x14ac:dyDescent="0.3">
      <c r="C506" s="12"/>
      <c r="D506" s="12"/>
      <c r="U506"/>
      <c r="V506"/>
    </row>
    <row r="507" spans="3:22" x14ac:dyDescent="0.3">
      <c r="C507" s="12"/>
      <c r="D507" s="12"/>
      <c r="U507"/>
      <c r="V507"/>
    </row>
    <row r="508" spans="3:22" x14ac:dyDescent="0.3">
      <c r="C508" s="12"/>
      <c r="D508" s="12"/>
      <c r="U508"/>
      <c r="V508"/>
    </row>
    <row r="509" spans="3:22" x14ac:dyDescent="0.3">
      <c r="C509" s="12"/>
      <c r="D509" s="12"/>
      <c r="U509"/>
      <c r="V509"/>
    </row>
    <row r="510" spans="3:22" x14ac:dyDescent="0.3">
      <c r="C510" s="12"/>
      <c r="D510" s="12"/>
      <c r="U510"/>
      <c r="V510"/>
    </row>
    <row r="511" spans="3:22" x14ac:dyDescent="0.3">
      <c r="C511" s="12"/>
      <c r="D511" s="12"/>
      <c r="U511"/>
      <c r="V511"/>
    </row>
    <row r="512" spans="3:22" x14ac:dyDescent="0.3">
      <c r="C512" s="12"/>
      <c r="D512" s="12"/>
      <c r="U512"/>
      <c r="V512"/>
    </row>
    <row r="513" spans="3:22" x14ac:dyDescent="0.3">
      <c r="C513" s="12"/>
      <c r="D513" s="12"/>
      <c r="U513"/>
      <c r="V513"/>
    </row>
    <row r="514" spans="3:22" x14ac:dyDescent="0.3">
      <c r="C514" s="12"/>
      <c r="D514" s="12"/>
      <c r="U514"/>
      <c r="V514"/>
    </row>
    <row r="515" spans="3:22" x14ac:dyDescent="0.3">
      <c r="C515" s="12"/>
      <c r="D515" s="12"/>
      <c r="U515"/>
      <c r="V515"/>
    </row>
    <row r="516" spans="3:22" x14ac:dyDescent="0.3">
      <c r="C516" s="12"/>
      <c r="D516" s="12"/>
      <c r="U516"/>
      <c r="V516"/>
    </row>
    <row r="517" spans="3:22" x14ac:dyDescent="0.3">
      <c r="C517" s="12"/>
      <c r="D517" s="12"/>
      <c r="U517"/>
      <c r="V517"/>
    </row>
    <row r="518" spans="3:22" x14ac:dyDescent="0.3">
      <c r="C518" s="12"/>
      <c r="D518" s="12"/>
      <c r="U518"/>
      <c r="V518"/>
    </row>
    <row r="519" spans="3:22" x14ac:dyDescent="0.3">
      <c r="C519" s="12"/>
      <c r="D519" s="12"/>
      <c r="U519"/>
      <c r="V519"/>
    </row>
    <row r="520" spans="3:22" x14ac:dyDescent="0.3">
      <c r="C520" s="12"/>
      <c r="D520" s="12"/>
      <c r="U520"/>
      <c r="V520"/>
    </row>
    <row r="521" spans="3:22" x14ac:dyDescent="0.3">
      <c r="C521" s="12"/>
      <c r="D521" s="12"/>
      <c r="U521"/>
      <c r="V521"/>
    </row>
    <row r="522" spans="3:22" x14ac:dyDescent="0.3">
      <c r="C522" s="12"/>
      <c r="D522" s="12"/>
      <c r="U522"/>
      <c r="V522"/>
    </row>
    <row r="523" spans="3:22" x14ac:dyDescent="0.3">
      <c r="C523" s="12"/>
      <c r="D523" s="12"/>
      <c r="U523"/>
      <c r="V523"/>
    </row>
    <row r="524" spans="3:22" x14ac:dyDescent="0.3">
      <c r="C524" s="12"/>
      <c r="D524" s="12"/>
      <c r="U524"/>
      <c r="V524"/>
    </row>
    <row r="525" spans="3:22" x14ac:dyDescent="0.3">
      <c r="C525" s="12"/>
      <c r="D525" s="12"/>
      <c r="U525"/>
      <c r="V525"/>
    </row>
    <row r="526" spans="3:22" x14ac:dyDescent="0.3">
      <c r="C526" s="12"/>
      <c r="D526" s="12"/>
      <c r="U526"/>
      <c r="V526"/>
    </row>
    <row r="527" spans="3:22" x14ac:dyDescent="0.3">
      <c r="C527" s="12"/>
      <c r="D527" s="12"/>
      <c r="U527"/>
      <c r="V527"/>
    </row>
    <row r="528" spans="3:22" x14ac:dyDescent="0.3">
      <c r="C528" s="12"/>
      <c r="D528" s="12"/>
      <c r="U528"/>
      <c r="V528"/>
    </row>
    <row r="529" spans="3:22" x14ac:dyDescent="0.3">
      <c r="C529" s="12"/>
      <c r="D529" s="12"/>
      <c r="U529"/>
      <c r="V529"/>
    </row>
    <row r="530" spans="3:22" x14ac:dyDescent="0.3">
      <c r="C530" s="12"/>
      <c r="D530" s="12"/>
      <c r="U530"/>
      <c r="V530"/>
    </row>
    <row r="531" spans="3:22" x14ac:dyDescent="0.3">
      <c r="C531" s="12"/>
      <c r="D531" s="12"/>
      <c r="U531"/>
      <c r="V531"/>
    </row>
    <row r="532" spans="3:22" x14ac:dyDescent="0.3">
      <c r="C532" s="12"/>
      <c r="D532" s="12"/>
      <c r="U532"/>
      <c r="V532"/>
    </row>
    <row r="533" spans="3:22" x14ac:dyDescent="0.3">
      <c r="C533" s="12"/>
      <c r="D533" s="12"/>
      <c r="U533"/>
      <c r="V533"/>
    </row>
    <row r="534" spans="3:22" x14ac:dyDescent="0.3">
      <c r="C534" s="12"/>
      <c r="D534" s="12"/>
      <c r="U534"/>
      <c r="V534"/>
    </row>
    <row r="535" spans="3:22" x14ac:dyDescent="0.3">
      <c r="C535" s="12"/>
      <c r="D535" s="12"/>
      <c r="U535"/>
      <c r="V535"/>
    </row>
    <row r="536" spans="3:22" x14ac:dyDescent="0.3">
      <c r="C536" s="12"/>
      <c r="D536" s="12"/>
      <c r="U536"/>
      <c r="V536"/>
    </row>
    <row r="537" spans="3:22" x14ac:dyDescent="0.3">
      <c r="C537" s="12"/>
      <c r="D537" s="12"/>
      <c r="U537"/>
      <c r="V537"/>
    </row>
    <row r="538" spans="3:22" x14ac:dyDescent="0.3">
      <c r="C538" s="12"/>
      <c r="D538" s="12"/>
      <c r="U538"/>
      <c r="V538"/>
    </row>
    <row r="539" spans="3:22" x14ac:dyDescent="0.3">
      <c r="C539" s="12"/>
      <c r="D539" s="12"/>
      <c r="U539"/>
      <c r="V539"/>
    </row>
    <row r="540" spans="3:22" x14ac:dyDescent="0.3">
      <c r="C540" s="12"/>
      <c r="D540" s="12"/>
      <c r="U540"/>
      <c r="V540"/>
    </row>
    <row r="541" spans="3:22" x14ac:dyDescent="0.3">
      <c r="C541" s="12"/>
      <c r="D541" s="12"/>
      <c r="U541"/>
      <c r="V541"/>
    </row>
    <row r="542" spans="3:22" x14ac:dyDescent="0.3">
      <c r="C542" s="12"/>
      <c r="D542" s="12"/>
      <c r="U542"/>
      <c r="V542"/>
    </row>
    <row r="543" spans="3:22" x14ac:dyDescent="0.3">
      <c r="C543" s="12"/>
      <c r="D543" s="12"/>
      <c r="U543"/>
      <c r="V543"/>
    </row>
    <row r="544" spans="3:22" x14ac:dyDescent="0.3">
      <c r="C544" s="12"/>
      <c r="D544" s="12"/>
      <c r="U544"/>
      <c r="V544"/>
    </row>
    <row r="545" spans="3:22" x14ac:dyDescent="0.3">
      <c r="C545" s="12"/>
      <c r="D545" s="12"/>
      <c r="U545"/>
      <c r="V545"/>
    </row>
    <row r="546" spans="3:22" x14ac:dyDescent="0.3">
      <c r="C546" s="12"/>
      <c r="D546" s="12"/>
      <c r="U546"/>
      <c r="V546"/>
    </row>
    <row r="547" spans="3:22" x14ac:dyDescent="0.3">
      <c r="C547" s="12"/>
      <c r="D547" s="12"/>
      <c r="U547"/>
      <c r="V547"/>
    </row>
    <row r="548" spans="3:22" x14ac:dyDescent="0.3">
      <c r="C548" s="12"/>
      <c r="D548" s="12"/>
      <c r="U548"/>
      <c r="V548"/>
    </row>
    <row r="549" spans="3:22" x14ac:dyDescent="0.3">
      <c r="C549" s="12"/>
      <c r="D549" s="12"/>
      <c r="U549"/>
      <c r="V549"/>
    </row>
    <row r="550" spans="3:22" x14ac:dyDescent="0.3">
      <c r="C550" s="12"/>
      <c r="D550" s="12"/>
      <c r="U550"/>
      <c r="V550"/>
    </row>
    <row r="551" spans="3:22" x14ac:dyDescent="0.3">
      <c r="C551" s="12"/>
      <c r="D551" s="12"/>
      <c r="U551"/>
      <c r="V551"/>
    </row>
    <row r="552" spans="3:22" x14ac:dyDescent="0.3">
      <c r="C552" s="12"/>
      <c r="D552" s="12"/>
      <c r="U552"/>
      <c r="V552"/>
    </row>
    <row r="553" spans="3:22" x14ac:dyDescent="0.3">
      <c r="C553" s="12"/>
      <c r="D553" s="12"/>
      <c r="U553"/>
      <c r="V553"/>
    </row>
    <row r="554" spans="3:22" x14ac:dyDescent="0.3">
      <c r="C554" s="12"/>
      <c r="D554" s="12"/>
      <c r="U554"/>
      <c r="V554"/>
    </row>
    <row r="555" spans="3:22" x14ac:dyDescent="0.3">
      <c r="C555" s="12"/>
      <c r="D555" s="12"/>
      <c r="U555"/>
      <c r="V555"/>
    </row>
    <row r="556" spans="3:22" x14ac:dyDescent="0.3">
      <c r="C556" s="12"/>
      <c r="D556" s="12"/>
      <c r="U556"/>
      <c r="V556"/>
    </row>
    <row r="557" spans="3:22" x14ac:dyDescent="0.3">
      <c r="C557" s="12"/>
      <c r="D557" s="12"/>
      <c r="U557"/>
      <c r="V557"/>
    </row>
    <row r="558" spans="3:22" x14ac:dyDescent="0.3">
      <c r="C558" s="12"/>
      <c r="D558" s="12"/>
      <c r="U558"/>
      <c r="V558"/>
    </row>
    <row r="559" spans="3:22" x14ac:dyDescent="0.3">
      <c r="C559" s="12"/>
      <c r="D559" s="12"/>
      <c r="U559"/>
      <c r="V559"/>
    </row>
    <row r="560" spans="3:22" x14ac:dyDescent="0.3">
      <c r="C560" s="12"/>
      <c r="D560" s="12"/>
      <c r="U560"/>
      <c r="V560"/>
    </row>
    <row r="561" spans="3:22" x14ac:dyDescent="0.3">
      <c r="C561" s="12"/>
      <c r="D561" s="12"/>
      <c r="U561"/>
      <c r="V561"/>
    </row>
    <row r="562" spans="3:22" x14ac:dyDescent="0.3">
      <c r="C562" s="12"/>
      <c r="D562" s="12"/>
      <c r="U562"/>
      <c r="V562"/>
    </row>
    <row r="563" spans="3:22" x14ac:dyDescent="0.3">
      <c r="C563" s="12"/>
      <c r="D563" s="12"/>
      <c r="U563"/>
      <c r="V563"/>
    </row>
    <row r="564" spans="3:22" x14ac:dyDescent="0.3">
      <c r="C564" s="12"/>
      <c r="D564" s="12"/>
      <c r="U564"/>
      <c r="V564"/>
    </row>
    <row r="565" spans="3:22" x14ac:dyDescent="0.3">
      <c r="C565" s="12"/>
      <c r="D565" s="12"/>
      <c r="U565"/>
      <c r="V565"/>
    </row>
    <row r="566" spans="3:22" x14ac:dyDescent="0.3">
      <c r="C566" s="12"/>
      <c r="D566" s="12"/>
      <c r="U566"/>
      <c r="V566"/>
    </row>
    <row r="567" spans="3:22" x14ac:dyDescent="0.3">
      <c r="C567" s="12"/>
      <c r="D567" s="12"/>
      <c r="U567"/>
      <c r="V567"/>
    </row>
    <row r="568" spans="3:22" x14ac:dyDescent="0.3">
      <c r="C568" s="12"/>
      <c r="D568" s="12"/>
      <c r="U568"/>
      <c r="V568"/>
    </row>
    <row r="569" spans="3:22" x14ac:dyDescent="0.3">
      <c r="C569" s="12"/>
      <c r="D569" s="12"/>
      <c r="U569"/>
      <c r="V569"/>
    </row>
    <row r="570" spans="3:22" x14ac:dyDescent="0.3">
      <c r="C570" s="12"/>
      <c r="D570" s="12"/>
      <c r="U570"/>
      <c r="V570"/>
    </row>
    <row r="571" spans="3:22" x14ac:dyDescent="0.3">
      <c r="C571" s="12"/>
      <c r="D571" s="12"/>
      <c r="U571"/>
      <c r="V571"/>
    </row>
    <row r="572" spans="3:22" x14ac:dyDescent="0.3">
      <c r="C572" s="12"/>
      <c r="D572" s="12"/>
      <c r="U572"/>
      <c r="V572"/>
    </row>
    <row r="573" spans="3:22" x14ac:dyDescent="0.3">
      <c r="C573" s="12"/>
      <c r="U573"/>
      <c r="V573"/>
    </row>
    <row r="574" spans="3:22" x14ac:dyDescent="0.3">
      <c r="C574" s="12"/>
      <c r="U574"/>
      <c r="V574"/>
    </row>
    <row r="575" spans="3:22" x14ac:dyDescent="0.3">
      <c r="C575" s="12"/>
      <c r="U575"/>
      <c r="V575"/>
    </row>
    <row r="576" spans="3:22" x14ac:dyDescent="0.3">
      <c r="C576" s="12"/>
      <c r="U576"/>
      <c r="V576"/>
    </row>
    <row r="577" spans="3:22" x14ac:dyDescent="0.3">
      <c r="C577" s="12"/>
      <c r="U577"/>
      <c r="V577"/>
    </row>
    <row r="578" spans="3:22" x14ac:dyDescent="0.3">
      <c r="C578" s="12"/>
      <c r="U578"/>
      <c r="V578"/>
    </row>
    <row r="579" spans="3:22" x14ac:dyDescent="0.3">
      <c r="C579" s="12"/>
      <c r="U579"/>
      <c r="V579"/>
    </row>
    <row r="580" spans="3:22" x14ac:dyDescent="0.3">
      <c r="C580" s="12"/>
      <c r="U580"/>
      <c r="V580"/>
    </row>
    <row r="581" spans="3:22" x14ac:dyDescent="0.3">
      <c r="C581" s="12"/>
      <c r="U581"/>
      <c r="V581"/>
    </row>
    <row r="582" spans="3:22" x14ac:dyDescent="0.3">
      <c r="C582" s="12"/>
      <c r="U582"/>
      <c r="V582"/>
    </row>
    <row r="583" spans="3:22" x14ac:dyDescent="0.3">
      <c r="C583" s="12"/>
      <c r="U583"/>
      <c r="V583"/>
    </row>
    <row r="584" spans="3:22" x14ac:dyDescent="0.3">
      <c r="C584" s="12"/>
      <c r="U584"/>
      <c r="V584"/>
    </row>
    <row r="585" spans="3:22" x14ac:dyDescent="0.3">
      <c r="C585" s="12"/>
      <c r="U585"/>
      <c r="V585"/>
    </row>
    <row r="586" spans="3:22" x14ac:dyDescent="0.3">
      <c r="C586" s="12"/>
      <c r="U586"/>
      <c r="V586"/>
    </row>
    <row r="587" spans="3:22" x14ac:dyDescent="0.3">
      <c r="C587" s="12"/>
      <c r="U587"/>
      <c r="V587"/>
    </row>
    <row r="588" spans="3:22" x14ac:dyDescent="0.3">
      <c r="C588" s="12"/>
      <c r="U588"/>
      <c r="V588"/>
    </row>
    <row r="589" spans="3:22" x14ac:dyDescent="0.3">
      <c r="C589" s="12"/>
      <c r="U589"/>
      <c r="V589"/>
    </row>
    <row r="590" spans="3:22" x14ac:dyDescent="0.3">
      <c r="C590" s="12"/>
      <c r="U590"/>
      <c r="V590"/>
    </row>
    <row r="591" spans="3:22" x14ac:dyDescent="0.3">
      <c r="C591" s="12"/>
      <c r="U591"/>
      <c r="V591"/>
    </row>
    <row r="592" spans="3:22" x14ac:dyDescent="0.3">
      <c r="C592" s="12"/>
      <c r="U592"/>
      <c r="V592"/>
    </row>
    <row r="593" spans="3:22" x14ac:dyDescent="0.3">
      <c r="C593" s="12"/>
      <c r="U593"/>
      <c r="V593"/>
    </row>
    <row r="594" spans="3:22" x14ac:dyDescent="0.3">
      <c r="C594" s="12"/>
      <c r="U594"/>
      <c r="V594"/>
    </row>
    <row r="595" spans="3:22" x14ac:dyDescent="0.3">
      <c r="C595" s="12"/>
      <c r="U595"/>
      <c r="V595"/>
    </row>
    <row r="596" spans="3:22" x14ac:dyDescent="0.3">
      <c r="C596" s="12"/>
      <c r="U596"/>
      <c r="V596"/>
    </row>
    <row r="597" spans="3:22" x14ac:dyDescent="0.3">
      <c r="C597" s="12"/>
      <c r="U597"/>
      <c r="V597"/>
    </row>
    <row r="598" spans="3:22" x14ac:dyDescent="0.3">
      <c r="C598" s="12"/>
      <c r="U598"/>
      <c r="V598"/>
    </row>
    <row r="599" spans="3:22" x14ac:dyDescent="0.3">
      <c r="C599" s="12"/>
      <c r="U599"/>
      <c r="V599"/>
    </row>
    <row r="600" spans="3:22" x14ac:dyDescent="0.3">
      <c r="C600" s="12"/>
      <c r="U600"/>
      <c r="V600"/>
    </row>
    <row r="601" spans="3:22" x14ac:dyDescent="0.3">
      <c r="C601" s="12"/>
      <c r="U601"/>
      <c r="V601"/>
    </row>
    <row r="602" spans="3:22" x14ac:dyDescent="0.3">
      <c r="C602" s="12"/>
      <c r="U602"/>
      <c r="V602"/>
    </row>
    <row r="603" spans="3:22" x14ac:dyDescent="0.3">
      <c r="C603" s="12"/>
      <c r="U603"/>
      <c r="V603"/>
    </row>
    <row r="604" spans="3:22" x14ac:dyDescent="0.3">
      <c r="C604" s="12"/>
      <c r="U604"/>
      <c r="V604"/>
    </row>
    <row r="605" spans="3:22" x14ac:dyDescent="0.3">
      <c r="C605" s="12"/>
      <c r="U605"/>
      <c r="V605"/>
    </row>
    <row r="606" spans="3:22" x14ac:dyDescent="0.3">
      <c r="C606" s="12"/>
      <c r="U606"/>
      <c r="V606"/>
    </row>
    <row r="607" spans="3:22" x14ac:dyDescent="0.3">
      <c r="C607" s="12"/>
      <c r="U607"/>
      <c r="V607"/>
    </row>
    <row r="608" spans="3:22" x14ac:dyDescent="0.3">
      <c r="C608" s="12"/>
      <c r="U608"/>
      <c r="V608"/>
    </row>
    <row r="609" spans="3:22" x14ac:dyDescent="0.3">
      <c r="C609" s="12"/>
      <c r="U609"/>
      <c r="V609"/>
    </row>
    <row r="610" spans="3:22" x14ac:dyDescent="0.3">
      <c r="C610" s="12"/>
      <c r="U610"/>
      <c r="V610"/>
    </row>
    <row r="611" spans="3:22" x14ac:dyDescent="0.3">
      <c r="C611" s="12"/>
      <c r="U611"/>
      <c r="V611"/>
    </row>
    <row r="612" spans="3:22" x14ac:dyDescent="0.3">
      <c r="C612" s="12"/>
      <c r="U612"/>
      <c r="V612"/>
    </row>
    <row r="613" spans="3:22" x14ac:dyDescent="0.3">
      <c r="C613" s="12"/>
      <c r="U613"/>
      <c r="V613"/>
    </row>
    <row r="614" spans="3:22" x14ac:dyDescent="0.3">
      <c r="C614" s="12"/>
      <c r="U614"/>
      <c r="V614"/>
    </row>
    <row r="615" spans="3:22" x14ac:dyDescent="0.3">
      <c r="C615" s="12"/>
      <c r="U615"/>
      <c r="V615"/>
    </row>
    <row r="616" spans="3:22" x14ac:dyDescent="0.3">
      <c r="C616" s="12"/>
      <c r="U616"/>
      <c r="V616"/>
    </row>
    <row r="617" spans="3:22" x14ac:dyDescent="0.3">
      <c r="C617" s="12"/>
      <c r="U617"/>
      <c r="V617"/>
    </row>
    <row r="618" spans="3:22" x14ac:dyDescent="0.3">
      <c r="C618" s="12"/>
      <c r="U618"/>
      <c r="V618"/>
    </row>
    <row r="619" spans="3:22" x14ac:dyDescent="0.3">
      <c r="C619" s="12"/>
      <c r="U619"/>
      <c r="V619"/>
    </row>
    <row r="620" spans="3:22" x14ac:dyDescent="0.3">
      <c r="C620" s="12"/>
      <c r="U620"/>
      <c r="V620"/>
    </row>
    <row r="621" spans="3:22" x14ac:dyDescent="0.3">
      <c r="C621" s="12"/>
      <c r="U621"/>
      <c r="V621"/>
    </row>
    <row r="622" spans="3:22" x14ac:dyDescent="0.3">
      <c r="C622" s="12"/>
      <c r="U622"/>
      <c r="V622"/>
    </row>
    <row r="623" spans="3:22" x14ac:dyDescent="0.3">
      <c r="C623" s="12"/>
      <c r="U623"/>
      <c r="V623"/>
    </row>
    <row r="624" spans="3:22" x14ac:dyDescent="0.3">
      <c r="C624" s="12"/>
      <c r="U624"/>
      <c r="V624"/>
    </row>
    <row r="625" spans="3:22" x14ac:dyDescent="0.3">
      <c r="C625" s="12"/>
      <c r="U625"/>
      <c r="V625"/>
    </row>
    <row r="626" spans="3:22" x14ac:dyDescent="0.3">
      <c r="C626" s="12"/>
      <c r="U626"/>
      <c r="V626"/>
    </row>
    <row r="627" spans="3:22" x14ac:dyDescent="0.3">
      <c r="C627" s="12"/>
      <c r="U627"/>
      <c r="V627"/>
    </row>
    <row r="628" spans="3:22" x14ac:dyDescent="0.3">
      <c r="C628" s="12"/>
      <c r="U628"/>
      <c r="V628"/>
    </row>
    <row r="629" spans="3:22" x14ac:dyDescent="0.3">
      <c r="C629" s="12"/>
      <c r="U629"/>
      <c r="V629"/>
    </row>
    <row r="630" spans="3:22" x14ac:dyDescent="0.3">
      <c r="C630" s="12"/>
      <c r="U630"/>
      <c r="V630"/>
    </row>
    <row r="631" spans="3:22" x14ac:dyDescent="0.3">
      <c r="C631" s="12"/>
      <c r="U631"/>
      <c r="V631"/>
    </row>
    <row r="632" spans="3:22" x14ac:dyDescent="0.3">
      <c r="C632" s="12"/>
      <c r="U632"/>
      <c r="V632"/>
    </row>
    <row r="633" spans="3:22" x14ac:dyDescent="0.3">
      <c r="C633" s="12"/>
      <c r="U633"/>
      <c r="V633"/>
    </row>
    <row r="634" spans="3:22" x14ac:dyDescent="0.3">
      <c r="C634" s="12"/>
      <c r="U634"/>
      <c r="V634"/>
    </row>
    <row r="635" spans="3:22" x14ac:dyDescent="0.3">
      <c r="C635" s="12"/>
      <c r="U635"/>
      <c r="V635"/>
    </row>
    <row r="636" spans="3:22" x14ac:dyDescent="0.3">
      <c r="C636" s="12"/>
      <c r="U636"/>
      <c r="V636"/>
    </row>
    <row r="637" spans="3:22" x14ac:dyDescent="0.3">
      <c r="C637" s="12"/>
      <c r="U637"/>
      <c r="V637"/>
    </row>
    <row r="638" spans="3:22" x14ac:dyDescent="0.3">
      <c r="C638" s="12"/>
      <c r="U638"/>
      <c r="V638"/>
    </row>
    <row r="639" spans="3:22" x14ac:dyDescent="0.3">
      <c r="C639" s="12"/>
      <c r="U639"/>
      <c r="V639"/>
    </row>
    <row r="640" spans="3:22" x14ac:dyDescent="0.3">
      <c r="C640" s="12"/>
      <c r="U640"/>
      <c r="V640"/>
    </row>
    <row r="641" spans="3:22" x14ac:dyDescent="0.3">
      <c r="C641" s="12"/>
      <c r="U641"/>
      <c r="V641"/>
    </row>
    <row r="642" spans="3:22" x14ac:dyDescent="0.3">
      <c r="C642" s="12"/>
      <c r="U642"/>
      <c r="V642"/>
    </row>
    <row r="643" spans="3:22" x14ac:dyDescent="0.3">
      <c r="C643" s="12"/>
      <c r="U643"/>
      <c r="V643"/>
    </row>
    <row r="644" spans="3:22" x14ac:dyDescent="0.3">
      <c r="C644" s="12"/>
      <c r="U644"/>
      <c r="V644"/>
    </row>
    <row r="645" spans="3:22" x14ac:dyDescent="0.3">
      <c r="C645" s="12"/>
      <c r="U645"/>
      <c r="V645"/>
    </row>
    <row r="646" spans="3:22" x14ac:dyDescent="0.3">
      <c r="C646" s="12"/>
      <c r="U646"/>
      <c r="V646"/>
    </row>
    <row r="647" spans="3:22" x14ac:dyDescent="0.3">
      <c r="C647" s="12"/>
      <c r="U647"/>
      <c r="V647"/>
    </row>
    <row r="648" spans="3:22" x14ac:dyDescent="0.3">
      <c r="C648" s="12"/>
      <c r="U648"/>
      <c r="V648"/>
    </row>
    <row r="649" spans="3:22" x14ac:dyDescent="0.3">
      <c r="C649" s="12"/>
      <c r="U649"/>
      <c r="V649"/>
    </row>
    <row r="650" spans="3:22" x14ac:dyDescent="0.3">
      <c r="C650" s="12"/>
      <c r="U650"/>
      <c r="V650"/>
    </row>
    <row r="651" spans="3:22" x14ac:dyDescent="0.3">
      <c r="C651" s="12"/>
      <c r="U651"/>
      <c r="V651"/>
    </row>
    <row r="652" spans="3:22" x14ac:dyDescent="0.3">
      <c r="C652" s="12"/>
      <c r="U652"/>
      <c r="V652"/>
    </row>
    <row r="653" spans="3:22" x14ac:dyDescent="0.3">
      <c r="C653" s="12"/>
      <c r="U653"/>
      <c r="V653"/>
    </row>
    <row r="654" spans="3:22" x14ac:dyDescent="0.3">
      <c r="C654" s="12"/>
      <c r="U654"/>
      <c r="V654"/>
    </row>
    <row r="655" spans="3:22" x14ac:dyDescent="0.3">
      <c r="C655" s="12"/>
      <c r="U655"/>
      <c r="V655"/>
    </row>
    <row r="656" spans="3:22" x14ac:dyDescent="0.3">
      <c r="C656" s="12"/>
      <c r="U656"/>
      <c r="V656"/>
    </row>
    <row r="657" spans="3:22" x14ac:dyDescent="0.3">
      <c r="C657" s="12"/>
      <c r="U657"/>
      <c r="V657"/>
    </row>
    <row r="658" spans="3:22" x14ac:dyDescent="0.3">
      <c r="C658" s="12"/>
      <c r="U658"/>
      <c r="V658"/>
    </row>
    <row r="659" spans="3:22" x14ac:dyDescent="0.3">
      <c r="C659" s="12"/>
      <c r="U659"/>
      <c r="V659"/>
    </row>
    <row r="660" spans="3:22" x14ac:dyDescent="0.3">
      <c r="C660" s="12"/>
      <c r="U660"/>
      <c r="V660"/>
    </row>
    <row r="661" spans="3:22" x14ac:dyDescent="0.3">
      <c r="C661" s="12"/>
      <c r="U661"/>
      <c r="V661"/>
    </row>
    <row r="662" spans="3:22" x14ac:dyDescent="0.3">
      <c r="C662" s="12"/>
      <c r="U662"/>
      <c r="V662"/>
    </row>
    <row r="663" spans="3:22" x14ac:dyDescent="0.3">
      <c r="C663" s="12"/>
      <c r="U663"/>
      <c r="V663"/>
    </row>
    <row r="664" spans="3:22" x14ac:dyDescent="0.3">
      <c r="C664" s="12"/>
      <c r="U664"/>
      <c r="V664"/>
    </row>
    <row r="665" spans="3:22" x14ac:dyDescent="0.3">
      <c r="C665" s="12"/>
      <c r="U665"/>
      <c r="V665"/>
    </row>
    <row r="666" spans="3:22" x14ac:dyDescent="0.3">
      <c r="C666" s="12"/>
      <c r="U666"/>
      <c r="V666"/>
    </row>
    <row r="667" spans="3:22" x14ac:dyDescent="0.3">
      <c r="C667" s="12"/>
      <c r="U667"/>
      <c r="V667"/>
    </row>
    <row r="668" spans="3:22" x14ac:dyDescent="0.3">
      <c r="C668" s="12"/>
      <c r="U668"/>
      <c r="V668"/>
    </row>
    <row r="669" spans="3:22" x14ac:dyDescent="0.3">
      <c r="C669" s="12"/>
      <c r="U669"/>
      <c r="V669"/>
    </row>
    <row r="670" spans="3:22" x14ac:dyDescent="0.3">
      <c r="C670" s="12"/>
      <c r="U670"/>
      <c r="V670"/>
    </row>
    <row r="671" spans="3:22" x14ac:dyDescent="0.3">
      <c r="C671" s="12"/>
      <c r="U671"/>
      <c r="V671"/>
    </row>
    <row r="672" spans="3:22" x14ac:dyDescent="0.3">
      <c r="C672" s="12"/>
      <c r="U672"/>
      <c r="V672"/>
    </row>
    <row r="673" spans="3:22" x14ac:dyDescent="0.3">
      <c r="C673" s="12"/>
      <c r="U673"/>
      <c r="V673"/>
    </row>
    <row r="674" spans="3:22" x14ac:dyDescent="0.3">
      <c r="C674" s="12"/>
      <c r="U674"/>
      <c r="V674"/>
    </row>
    <row r="675" spans="3:22" x14ac:dyDescent="0.3">
      <c r="C675" s="12"/>
      <c r="U675"/>
      <c r="V675"/>
    </row>
    <row r="676" spans="3:22" x14ac:dyDescent="0.3">
      <c r="C676" s="12"/>
      <c r="U676"/>
      <c r="V676"/>
    </row>
    <row r="677" spans="3:22" x14ac:dyDescent="0.3">
      <c r="C677" s="12"/>
      <c r="U677"/>
      <c r="V677"/>
    </row>
    <row r="678" spans="3:22" x14ac:dyDescent="0.3">
      <c r="C678" s="12"/>
      <c r="U678"/>
      <c r="V678"/>
    </row>
    <row r="679" spans="3:22" x14ac:dyDescent="0.3">
      <c r="C679" s="12"/>
      <c r="U679"/>
      <c r="V679"/>
    </row>
    <row r="680" spans="3:22" x14ac:dyDescent="0.3">
      <c r="C680" s="12"/>
      <c r="U680"/>
      <c r="V680"/>
    </row>
    <row r="681" spans="3:22" x14ac:dyDescent="0.3">
      <c r="C681" s="12"/>
      <c r="U681"/>
      <c r="V681"/>
    </row>
    <row r="682" spans="3:22" x14ac:dyDescent="0.3">
      <c r="C682" s="12"/>
      <c r="U682"/>
      <c r="V682"/>
    </row>
    <row r="683" spans="3:22" x14ac:dyDescent="0.3">
      <c r="C683" s="12"/>
      <c r="U683"/>
      <c r="V683"/>
    </row>
    <row r="684" spans="3:22" x14ac:dyDescent="0.3">
      <c r="C684" s="12"/>
      <c r="U684"/>
      <c r="V684"/>
    </row>
    <row r="685" spans="3:22" x14ac:dyDescent="0.3">
      <c r="C685" s="12"/>
      <c r="U685"/>
      <c r="V685"/>
    </row>
    <row r="686" spans="3:22" x14ac:dyDescent="0.3">
      <c r="C686" s="12"/>
      <c r="U686"/>
      <c r="V686"/>
    </row>
    <row r="687" spans="3:22" x14ac:dyDescent="0.3">
      <c r="C687" s="12"/>
      <c r="U687"/>
      <c r="V687"/>
    </row>
    <row r="688" spans="3:22" x14ac:dyDescent="0.3">
      <c r="C688" s="12"/>
      <c r="U688"/>
      <c r="V688"/>
    </row>
    <row r="689" spans="3:22" x14ac:dyDescent="0.3">
      <c r="C689" s="12"/>
      <c r="U689"/>
      <c r="V689"/>
    </row>
    <row r="690" spans="3:22" x14ac:dyDescent="0.3">
      <c r="C690" s="12"/>
      <c r="U690"/>
      <c r="V690"/>
    </row>
    <row r="691" spans="3:22" x14ac:dyDescent="0.3">
      <c r="C691" s="12"/>
      <c r="U691"/>
      <c r="V691"/>
    </row>
    <row r="692" spans="3:22" x14ac:dyDescent="0.3">
      <c r="C692" s="12"/>
      <c r="U692"/>
      <c r="V692"/>
    </row>
    <row r="693" spans="3:22" x14ac:dyDescent="0.3">
      <c r="C693" s="12"/>
      <c r="U693"/>
      <c r="V693"/>
    </row>
    <row r="694" spans="3:22" x14ac:dyDescent="0.3">
      <c r="C694" s="12"/>
      <c r="U694"/>
      <c r="V694"/>
    </row>
    <row r="695" spans="3:22" x14ac:dyDescent="0.3">
      <c r="C695" s="12"/>
      <c r="U695"/>
      <c r="V695"/>
    </row>
    <row r="696" spans="3:22" x14ac:dyDescent="0.3">
      <c r="C696" s="12"/>
      <c r="U696"/>
      <c r="V696"/>
    </row>
    <row r="697" spans="3:22" x14ac:dyDescent="0.3">
      <c r="C697" s="12"/>
      <c r="U697"/>
      <c r="V697"/>
    </row>
    <row r="698" spans="3:22" x14ac:dyDescent="0.3">
      <c r="C698" s="12"/>
      <c r="U698"/>
      <c r="V698"/>
    </row>
    <row r="699" spans="3:22" x14ac:dyDescent="0.3">
      <c r="C699" s="12"/>
      <c r="U699"/>
      <c r="V699"/>
    </row>
    <row r="700" spans="3:22" x14ac:dyDescent="0.3">
      <c r="C700" s="12"/>
      <c r="U700"/>
      <c r="V700"/>
    </row>
    <row r="701" spans="3:22" x14ac:dyDescent="0.3">
      <c r="C701" s="12"/>
      <c r="U701"/>
      <c r="V701"/>
    </row>
    <row r="702" spans="3:22" x14ac:dyDescent="0.3">
      <c r="C702" s="12"/>
      <c r="U702"/>
      <c r="V702"/>
    </row>
    <row r="703" spans="3:22" x14ac:dyDescent="0.3">
      <c r="C703" s="12"/>
      <c r="U703"/>
      <c r="V703"/>
    </row>
    <row r="704" spans="3:22" x14ac:dyDescent="0.3">
      <c r="C704" s="12"/>
      <c r="U704"/>
      <c r="V704"/>
    </row>
    <row r="705" spans="3:22" x14ac:dyDescent="0.3">
      <c r="C705" s="12"/>
      <c r="U705"/>
      <c r="V705"/>
    </row>
    <row r="706" spans="3:22" x14ac:dyDescent="0.3">
      <c r="C706" s="12"/>
      <c r="U706"/>
      <c r="V706"/>
    </row>
    <row r="707" spans="3:22" x14ac:dyDescent="0.3">
      <c r="C707" s="12"/>
      <c r="U707"/>
      <c r="V707"/>
    </row>
    <row r="708" spans="3:22" x14ac:dyDescent="0.3">
      <c r="C708" s="12"/>
      <c r="U708"/>
      <c r="V708"/>
    </row>
    <row r="709" spans="3:22" x14ac:dyDescent="0.3">
      <c r="C709" s="12"/>
      <c r="U709"/>
      <c r="V709"/>
    </row>
    <row r="710" spans="3:22" x14ac:dyDescent="0.3">
      <c r="C710" s="12"/>
      <c r="U710"/>
      <c r="V710"/>
    </row>
    <row r="711" spans="3:22" x14ac:dyDescent="0.3">
      <c r="C711" s="12"/>
      <c r="U711"/>
      <c r="V711"/>
    </row>
    <row r="712" spans="3:22" x14ac:dyDescent="0.3">
      <c r="C712" s="12"/>
      <c r="U712"/>
      <c r="V712"/>
    </row>
    <row r="713" spans="3:22" x14ac:dyDescent="0.3">
      <c r="C713" s="12"/>
      <c r="U713"/>
      <c r="V713"/>
    </row>
    <row r="714" spans="3:22" x14ac:dyDescent="0.3">
      <c r="C714" s="12"/>
      <c r="U714"/>
      <c r="V714"/>
    </row>
    <row r="715" spans="3:22" x14ac:dyDescent="0.3">
      <c r="C715" s="12"/>
      <c r="U715"/>
      <c r="V715"/>
    </row>
    <row r="716" spans="3:22" x14ac:dyDescent="0.3">
      <c r="C716" s="12"/>
      <c r="U716"/>
      <c r="V716"/>
    </row>
    <row r="717" spans="3:22" x14ac:dyDescent="0.3">
      <c r="C717" s="12"/>
      <c r="U717"/>
      <c r="V717"/>
    </row>
    <row r="718" spans="3:22" x14ac:dyDescent="0.3">
      <c r="C718" s="12"/>
      <c r="U718"/>
      <c r="V718"/>
    </row>
    <row r="719" spans="3:22" x14ac:dyDescent="0.3">
      <c r="C719" s="12"/>
      <c r="U719"/>
      <c r="V719"/>
    </row>
    <row r="720" spans="3:22" x14ac:dyDescent="0.3">
      <c r="C720" s="12"/>
      <c r="U720"/>
      <c r="V720"/>
    </row>
    <row r="721" spans="3:22" x14ac:dyDescent="0.3">
      <c r="C721" s="12"/>
      <c r="U721"/>
      <c r="V721"/>
    </row>
    <row r="722" spans="3:22" x14ac:dyDescent="0.3">
      <c r="C722" s="12"/>
      <c r="U722"/>
      <c r="V722"/>
    </row>
    <row r="723" spans="3:22" x14ac:dyDescent="0.3">
      <c r="C723" s="12"/>
      <c r="U723"/>
      <c r="V723"/>
    </row>
    <row r="724" spans="3:22" x14ac:dyDescent="0.3">
      <c r="C724" s="12"/>
      <c r="U724"/>
      <c r="V724"/>
    </row>
    <row r="725" spans="3:22" x14ac:dyDescent="0.3">
      <c r="C725" s="12"/>
      <c r="U725"/>
      <c r="V725"/>
    </row>
    <row r="726" spans="3:22" x14ac:dyDescent="0.3">
      <c r="C726" s="12"/>
      <c r="U726"/>
      <c r="V726"/>
    </row>
    <row r="727" spans="3:22" x14ac:dyDescent="0.3">
      <c r="C727" s="12"/>
      <c r="U727"/>
      <c r="V727"/>
    </row>
    <row r="728" spans="3:22" x14ac:dyDescent="0.3">
      <c r="C728" s="12"/>
      <c r="U728"/>
      <c r="V728"/>
    </row>
    <row r="729" spans="3:22" x14ac:dyDescent="0.3">
      <c r="C729" s="12"/>
      <c r="U729"/>
      <c r="V729"/>
    </row>
    <row r="730" spans="3:22" x14ac:dyDescent="0.3">
      <c r="C730" s="12"/>
      <c r="U730"/>
      <c r="V730"/>
    </row>
    <row r="731" spans="3:22" x14ac:dyDescent="0.3">
      <c r="C731" s="12"/>
      <c r="U731"/>
      <c r="V731"/>
    </row>
    <row r="732" spans="3:22" x14ac:dyDescent="0.3">
      <c r="C732" s="12"/>
      <c r="U732"/>
      <c r="V732"/>
    </row>
    <row r="733" spans="3:22" x14ac:dyDescent="0.3">
      <c r="C733" s="12"/>
      <c r="U733"/>
      <c r="V733"/>
    </row>
    <row r="734" spans="3:22" x14ac:dyDescent="0.3">
      <c r="C734" s="12"/>
      <c r="U734"/>
      <c r="V734"/>
    </row>
    <row r="735" spans="3:22" x14ac:dyDescent="0.3">
      <c r="C735" s="12"/>
      <c r="U735"/>
      <c r="V735"/>
    </row>
    <row r="736" spans="3:22" x14ac:dyDescent="0.3">
      <c r="C736" s="12"/>
      <c r="U736"/>
      <c r="V736"/>
    </row>
    <row r="737" spans="3:22" x14ac:dyDescent="0.3">
      <c r="C737" s="12"/>
      <c r="U737"/>
      <c r="V737"/>
    </row>
    <row r="738" spans="3:22" x14ac:dyDescent="0.3">
      <c r="C738" s="12"/>
      <c r="U738"/>
      <c r="V738"/>
    </row>
    <row r="739" spans="3:22" x14ac:dyDescent="0.3">
      <c r="C739" s="12"/>
      <c r="U739"/>
      <c r="V739"/>
    </row>
    <row r="740" spans="3:22" x14ac:dyDescent="0.3">
      <c r="C740" s="12"/>
      <c r="U740"/>
      <c r="V740"/>
    </row>
    <row r="741" spans="3:22" x14ac:dyDescent="0.3">
      <c r="C741" s="12"/>
      <c r="U741"/>
      <c r="V741"/>
    </row>
    <row r="742" spans="3:22" x14ac:dyDescent="0.3">
      <c r="C742" s="12"/>
      <c r="U742"/>
      <c r="V742"/>
    </row>
    <row r="743" spans="3:22" x14ac:dyDescent="0.3">
      <c r="C743" s="12"/>
      <c r="U743"/>
      <c r="V743"/>
    </row>
    <row r="744" spans="3:22" x14ac:dyDescent="0.3">
      <c r="C744" s="12"/>
      <c r="U744"/>
      <c r="V744"/>
    </row>
    <row r="745" spans="3:22" x14ac:dyDescent="0.3">
      <c r="C745" s="12"/>
      <c r="U745"/>
      <c r="V745"/>
    </row>
    <row r="746" spans="3:22" x14ac:dyDescent="0.3">
      <c r="C746" s="12"/>
      <c r="U746"/>
      <c r="V746"/>
    </row>
    <row r="747" spans="3:22" x14ac:dyDescent="0.3">
      <c r="C747" s="12"/>
      <c r="U747"/>
      <c r="V747"/>
    </row>
    <row r="748" spans="3:22" x14ac:dyDescent="0.3">
      <c r="C748" s="12"/>
      <c r="U748"/>
      <c r="V748"/>
    </row>
    <row r="749" spans="3:22" x14ac:dyDescent="0.3">
      <c r="C749" s="12"/>
      <c r="U749"/>
      <c r="V749"/>
    </row>
    <row r="750" spans="3:22" x14ac:dyDescent="0.3">
      <c r="C750" s="12"/>
      <c r="U750"/>
      <c r="V750"/>
    </row>
    <row r="751" spans="3:22" x14ac:dyDescent="0.3">
      <c r="C751" s="12"/>
      <c r="U751"/>
      <c r="V751"/>
    </row>
    <row r="752" spans="3:22" x14ac:dyDescent="0.3">
      <c r="C752" s="12"/>
      <c r="U752"/>
      <c r="V752"/>
    </row>
    <row r="753" spans="3:22" x14ac:dyDescent="0.3">
      <c r="C753" s="12"/>
      <c r="U753"/>
      <c r="V753"/>
    </row>
    <row r="754" spans="3:22" x14ac:dyDescent="0.3">
      <c r="C754" s="12"/>
      <c r="U754"/>
      <c r="V754"/>
    </row>
    <row r="755" spans="3:22" x14ac:dyDescent="0.3">
      <c r="C755" s="12"/>
      <c r="U755"/>
      <c r="V755"/>
    </row>
    <row r="756" spans="3:22" x14ac:dyDescent="0.3">
      <c r="C756" s="12"/>
      <c r="U756"/>
      <c r="V756"/>
    </row>
    <row r="757" spans="3:22" x14ac:dyDescent="0.3">
      <c r="C757" s="12"/>
      <c r="U757"/>
      <c r="V757"/>
    </row>
    <row r="758" spans="3:22" x14ac:dyDescent="0.3">
      <c r="C758" s="12"/>
      <c r="U758"/>
      <c r="V758"/>
    </row>
    <row r="759" spans="3:22" x14ac:dyDescent="0.3">
      <c r="C759" s="12"/>
      <c r="U759"/>
      <c r="V759"/>
    </row>
    <row r="760" spans="3:22" x14ac:dyDescent="0.3">
      <c r="C760" s="12"/>
      <c r="U760"/>
      <c r="V760"/>
    </row>
    <row r="761" spans="3:22" x14ac:dyDescent="0.3">
      <c r="C761" s="12"/>
      <c r="U761"/>
      <c r="V761"/>
    </row>
    <row r="762" spans="3:22" x14ac:dyDescent="0.3">
      <c r="C762" s="12"/>
      <c r="U762"/>
      <c r="V762"/>
    </row>
    <row r="763" spans="3:22" x14ac:dyDescent="0.3">
      <c r="C763" s="12"/>
      <c r="U763"/>
      <c r="V763"/>
    </row>
    <row r="764" spans="3:22" x14ac:dyDescent="0.3">
      <c r="C764" s="12"/>
      <c r="U764"/>
      <c r="V764"/>
    </row>
    <row r="765" spans="3:22" x14ac:dyDescent="0.3">
      <c r="C765" s="12"/>
      <c r="U765"/>
      <c r="V765"/>
    </row>
    <row r="766" spans="3:22" x14ac:dyDescent="0.3">
      <c r="C766" s="12"/>
      <c r="U766"/>
      <c r="V766"/>
    </row>
    <row r="767" spans="3:22" x14ac:dyDescent="0.3">
      <c r="C767" s="12"/>
      <c r="U767"/>
      <c r="V767"/>
    </row>
    <row r="768" spans="3:22" x14ac:dyDescent="0.3">
      <c r="C768" s="12"/>
      <c r="U768"/>
      <c r="V768"/>
    </row>
    <row r="769" spans="3:22" x14ac:dyDescent="0.3">
      <c r="C769" s="12"/>
      <c r="U769"/>
      <c r="V769"/>
    </row>
    <row r="770" spans="3:22" x14ac:dyDescent="0.3">
      <c r="C770" s="12"/>
      <c r="U770"/>
      <c r="V770"/>
    </row>
    <row r="771" spans="3:22" x14ac:dyDescent="0.3">
      <c r="C771" s="12"/>
      <c r="U771"/>
      <c r="V771"/>
    </row>
    <row r="772" spans="3:22" x14ac:dyDescent="0.3">
      <c r="C772" s="12"/>
      <c r="U772"/>
      <c r="V772"/>
    </row>
    <row r="773" spans="3:22" x14ac:dyDescent="0.3">
      <c r="C773" s="12"/>
      <c r="U773"/>
      <c r="V773"/>
    </row>
    <row r="774" spans="3:22" x14ac:dyDescent="0.3">
      <c r="C774" s="12"/>
      <c r="U774"/>
      <c r="V774"/>
    </row>
    <row r="775" spans="3:22" x14ac:dyDescent="0.3">
      <c r="C775" s="12"/>
      <c r="U775"/>
      <c r="V775"/>
    </row>
    <row r="776" spans="3:22" x14ac:dyDescent="0.3">
      <c r="C776" s="12"/>
      <c r="U776"/>
      <c r="V776"/>
    </row>
    <row r="777" spans="3:22" x14ac:dyDescent="0.3">
      <c r="C777" s="12"/>
      <c r="U777"/>
      <c r="V777"/>
    </row>
    <row r="778" spans="3:22" x14ac:dyDescent="0.3">
      <c r="C778" s="12"/>
      <c r="U778"/>
      <c r="V778"/>
    </row>
    <row r="779" spans="3:22" x14ac:dyDescent="0.3">
      <c r="C779" s="12"/>
      <c r="U779"/>
      <c r="V779"/>
    </row>
    <row r="780" spans="3:22" x14ac:dyDescent="0.3">
      <c r="C780" s="12"/>
      <c r="U780"/>
      <c r="V780"/>
    </row>
    <row r="781" spans="3:22" x14ac:dyDescent="0.3">
      <c r="C781" s="12"/>
      <c r="U781"/>
      <c r="V781"/>
    </row>
    <row r="782" spans="3:22" x14ac:dyDescent="0.3">
      <c r="C782" s="12"/>
      <c r="U782"/>
      <c r="V782"/>
    </row>
    <row r="783" spans="3:22" x14ac:dyDescent="0.3">
      <c r="C783" s="12"/>
      <c r="U783"/>
      <c r="V783"/>
    </row>
    <row r="784" spans="3:22" x14ac:dyDescent="0.3">
      <c r="C784" s="12"/>
      <c r="U784"/>
      <c r="V784"/>
    </row>
    <row r="785" spans="3:22" x14ac:dyDescent="0.3">
      <c r="C785" s="12"/>
      <c r="U785"/>
      <c r="V785"/>
    </row>
    <row r="786" spans="3:22" x14ac:dyDescent="0.3">
      <c r="C786" s="12"/>
      <c r="U786"/>
      <c r="V786"/>
    </row>
    <row r="787" spans="3:22" x14ac:dyDescent="0.3">
      <c r="C787" s="12"/>
      <c r="U787"/>
      <c r="V787"/>
    </row>
    <row r="788" spans="3:22" x14ac:dyDescent="0.3">
      <c r="C788" s="12"/>
      <c r="U788"/>
      <c r="V788"/>
    </row>
    <row r="789" spans="3:22" x14ac:dyDescent="0.3">
      <c r="C789" s="12"/>
      <c r="U789"/>
      <c r="V789"/>
    </row>
    <row r="790" spans="3:22" x14ac:dyDescent="0.3">
      <c r="C790" s="12"/>
      <c r="U790"/>
      <c r="V790"/>
    </row>
    <row r="791" spans="3:22" x14ac:dyDescent="0.3">
      <c r="C791" s="12"/>
      <c r="U791"/>
      <c r="V791"/>
    </row>
    <row r="792" spans="3:22" x14ac:dyDescent="0.3">
      <c r="C792" s="12"/>
      <c r="U792"/>
      <c r="V792"/>
    </row>
    <row r="793" spans="3:22" x14ac:dyDescent="0.3">
      <c r="C793" s="12"/>
      <c r="U793"/>
      <c r="V793"/>
    </row>
    <row r="794" spans="3:22" x14ac:dyDescent="0.3">
      <c r="C794" s="12"/>
      <c r="U794"/>
      <c r="V794"/>
    </row>
    <row r="795" spans="3:22" x14ac:dyDescent="0.3">
      <c r="C795" s="12"/>
      <c r="U795"/>
      <c r="V795"/>
    </row>
    <row r="796" spans="3:22" x14ac:dyDescent="0.3">
      <c r="C796" s="12"/>
      <c r="U796"/>
      <c r="V796"/>
    </row>
    <row r="797" spans="3:22" x14ac:dyDescent="0.3">
      <c r="C797" s="12"/>
      <c r="U797"/>
      <c r="V797"/>
    </row>
    <row r="798" spans="3:22" x14ac:dyDescent="0.3">
      <c r="C798" s="12"/>
      <c r="U798"/>
      <c r="V798"/>
    </row>
    <row r="799" spans="3:22" x14ac:dyDescent="0.3">
      <c r="C799" s="12"/>
      <c r="U799"/>
      <c r="V799"/>
    </row>
    <row r="800" spans="3:22" x14ac:dyDescent="0.3">
      <c r="C800" s="12"/>
      <c r="U800"/>
      <c r="V800"/>
    </row>
    <row r="801" spans="3:22" x14ac:dyDescent="0.3">
      <c r="C801" s="12"/>
      <c r="U801"/>
      <c r="V801"/>
    </row>
    <row r="802" spans="3:22" x14ac:dyDescent="0.3">
      <c r="C802" s="12"/>
      <c r="U802"/>
      <c r="V802"/>
    </row>
    <row r="803" spans="3:22" x14ac:dyDescent="0.3">
      <c r="C803" s="12"/>
      <c r="U803"/>
      <c r="V803"/>
    </row>
    <row r="804" spans="3:22" x14ac:dyDescent="0.3">
      <c r="C804" s="12"/>
      <c r="U804"/>
      <c r="V804"/>
    </row>
    <row r="805" spans="3:22" x14ac:dyDescent="0.3">
      <c r="C805" s="12"/>
      <c r="U805"/>
      <c r="V805"/>
    </row>
    <row r="806" spans="3:22" x14ac:dyDescent="0.3">
      <c r="C806" s="12"/>
      <c r="U806"/>
      <c r="V806"/>
    </row>
    <row r="807" spans="3:22" x14ac:dyDescent="0.3">
      <c r="C807" s="12"/>
      <c r="U807"/>
      <c r="V807"/>
    </row>
    <row r="808" spans="3:22" x14ac:dyDescent="0.3">
      <c r="C808" s="12"/>
      <c r="U808"/>
      <c r="V808"/>
    </row>
    <row r="809" spans="3:22" x14ac:dyDescent="0.3">
      <c r="C809" s="12"/>
      <c r="U809"/>
      <c r="V809"/>
    </row>
    <row r="810" spans="3:22" x14ac:dyDescent="0.3">
      <c r="C810" s="12"/>
      <c r="U810"/>
      <c r="V810"/>
    </row>
    <row r="811" spans="3:22" x14ac:dyDescent="0.3">
      <c r="C811" s="12"/>
      <c r="U811"/>
      <c r="V811"/>
    </row>
    <row r="812" spans="3:22" x14ac:dyDescent="0.3">
      <c r="C812" s="12"/>
      <c r="U812"/>
      <c r="V812"/>
    </row>
    <row r="813" spans="3:22" x14ac:dyDescent="0.3">
      <c r="C813" s="12"/>
      <c r="U813"/>
      <c r="V813"/>
    </row>
    <row r="814" spans="3:22" x14ac:dyDescent="0.3">
      <c r="C814" s="12"/>
      <c r="U814"/>
      <c r="V814"/>
    </row>
    <row r="815" spans="3:22" x14ac:dyDescent="0.3">
      <c r="C815" s="12"/>
      <c r="U815"/>
      <c r="V815"/>
    </row>
    <row r="816" spans="3:22" x14ac:dyDescent="0.3">
      <c r="C816" s="12"/>
      <c r="U816"/>
      <c r="V816"/>
    </row>
    <row r="817" spans="3:22" x14ac:dyDescent="0.3">
      <c r="C817" s="12"/>
      <c r="U817"/>
      <c r="V817"/>
    </row>
    <row r="818" spans="3:22" x14ac:dyDescent="0.3">
      <c r="C818" s="12"/>
      <c r="U818"/>
      <c r="V818"/>
    </row>
    <row r="819" spans="3:22" x14ac:dyDescent="0.3">
      <c r="C819" s="12"/>
      <c r="U819"/>
      <c r="V819"/>
    </row>
    <row r="820" spans="3:22" x14ac:dyDescent="0.3">
      <c r="C820" s="12"/>
      <c r="U820"/>
      <c r="V820"/>
    </row>
    <row r="821" spans="3:22" x14ac:dyDescent="0.3">
      <c r="C821" s="12"/>
      <c r="U821"/>
      <c r="V821"/>
    </row>
    <row r="822" spans="3:22" x14ac:dyDescent="0.3">
      <c r="C822" s="12"/>
      <c r="U822"/>
      <c r="V822"/>
    </row>
    <row r="823" spans="3:22" x14ac:dyDescent="0.3">
      <c r="C823" s="12"/>
      <c r="U823"/>
      <c r="V823"/>
    </row>
    <row r="824" spans="3:22" x14ac:dyDescent="0.3">
      <c r="C824" s="12"/>
      <c r="U824"/>
      <c r="V824"/>
    </row>
    <row r="825" spans="3:22" x14ac:dyDescent="0.3">
      <c r="C825" s="12"/>
      <c r="U825"/>
      <c r="V825"/>
    </row>
    <row r="826" spans="3:22" x14ac:dyDescent="0.3">
      <c r="C826" s="12"/>
      <c r="U826"/>
      <c r="V826"/>
    </row>
    <row r="827" spans="3:22" x14ac:dyDescent="0.3">
      <c r="C827" s="12"/>
      <c r="U827"/>
      <c r="V827"/>
    </row>
    <row r="828" spans="3:22" x14ac:dyDescent="0.3">
      <c r="C828" s="12"/>
      <c r="U828"/>
      <c r="V828"/>
    </row>
    <row r="829" spans="3:22" x14ac:dyDescent="0.3">
      <c r="C829" s="12"/>
      <c r="U829"/>
      <c r="V829"/>
    </row>
    <row r="830" spans="3:22" x14ac:dyDescent="0.3">
      <c r="C830" s="12"/>
      <c r="U830"/>
      <c r="V830"/>
    </row>
    <row r="831" spans="3:22" x14ac:dyDescent="0.3">
      <c r="C831" s="12"/>
      <c r="U831"/>
      <c r="V831"/>
    </row>
    <row r="832" spans="3:22" x14ac:dyDescent="0.3">
      <c r="C832" s="12"/>
      <c r="U832"/>
      <c r="V832"/>
    </row>
    <row r="833" spans="3:22" x14ac:dyDescent="0.3">
      <c r="C833" s="12"/>
      <c r="U833"/>
      <c r="V833"/>
    </row>
    <row r="834" spans="3:22" x14ac:dyDescent="0.3">
      <c r="C834" s="12"/>
      <c r="U834"/>
      <c r="V834"/>
    </row>
    <row r="835" spans="3:22" x14ac:dyDescent="0.3">
      <c r="C835" s="12"/>
      <c r="U835"/>
      <c r="V835"/>
    </row>
    <row r="836" spans="3:22" x14ac:dyDescent="0.3">
      <c r="C836" s="12"/>
      <c r="U836"/>
      <c r="V836"/>
    </row>
    <row r="837" spans="3:22" x14ac:dyDescent="0.3">
      <c r="C837" s="12"/>
      <c r="U837"/>
      <c r="V837"/>
    </row>
    <row r="838" spans="3:22" x14ac:dyDescent="0.3">
      <c r="C838" s="12"/>
      <c r="U838"/>
      <c r="V838"/>
    </row>
    <row r="839" spans="3:22" x14ac:dyDescent="0.3">
      <c r="C839" s="12"/>
      <c r="U839"/>
      <c r="V839"/>
    </row>
    <row r="840" spans="3:22" x14ac:dyDescent="0.3">
      <c r="C840" s="12"/>
      <c r="U840"/>
      <c r="V840"/>
    </row>
    <row r="841" spans="3:22" x14ac:dyDescent="0.3">
      <c r="C841" s="12"/>
      <c r="U841"/>
      <c r="V841"/>
    </row>
    <row r="842" spans="3:22" x14ac:dyDescent="0.3">
      <c r="C842" s="12"/>
      <c r="U842"/>
      <c r="V842"/>
    </row>
    <row r="843" spans="3:22" x14ac:dyDescent="0.3">
      <c r="C843" s="12"/>
      <c r="U843"/>
      <c r="V843"/>
    </row>
    <row r="844" spans="3:22" x14ac:dyDescent="0.3">
      <c r="C844" s="12"/>
      <c r="U844"/>
      <c r="V844"/>
    </row>
    <row r="845" spans="3:22" x14ac:dyDescent="0.3">
      <c r="C845" s="12"/>
      <c r="U845"/>
      <c r="V845"/>
    </row>
    <row r="846" spans="3:22" x14ac:dyDescent="0.3">
      <c r="C846" s="12"/>
      <c r="U846"/>
      <c r="V846"/>
    </row>
    <row r="847" spans="3:22" x14ac:dyDescent="0.3">
      <c r="C847" s="12"/>
      <c r="U847"/>
      <c r="V847"/>
    </row>
    <row r="848" spans="3:22" x14ac:dyDescent="0.3">
      <c r="C848" s="12"/>
      <c r="U848"/>
      <c r="V848"/>
    </row>
    <row r="849" spans="3:22" x14ac:dyDescent="0.3">
      <c r="C849" s="12"/>
      <c r="U849"/>
      <c r="V849"/>
    </row>
    <row r="850" spans="3:22" x14ac:dyDescent="0.3">
      <c r="C850" s="12"/>
      <c r="U850"/>
      <c r="V850"/>
    </row>
    <row r="851" spans="3:22" x14ac:dyDescent="0.3">
      <c r="C851" s="12"/>
      <c r="U851"/>
      <c r="V851"/>
    </row>
    <row r="852" spans="3:22" x14ac:dyDescent="0.3">
      <c r="C852" s="12"/>
      <c r="U852"/>
      <c r="V852"/>
    </row>
    <row r="853" spans="3:22" x14ac:dyDescent="0.3">
      <c r="C853" s="12"/>
      <c r="U853"/>
      <c r="V853"/>
    </row>
    <row r="854" spans="3:22" x14ac:dyDescent="0.3">
      <c r="C854" s="12"/>
      <c r="U854"/>
      <c r="V854"/>
    </row>
    <row r="855" spans="3:22" x14ac:dyDescent="0.3">
      <c r="C855" s="12"/>
      <c r="U855"/>
      <c r="V855"/>
    </row>
    <row r="856" spans="3:22" x14ac:dyDescent="0.3">
      <c r="C856" s="12"/>
      <c r="U856"/>
      <c r="V856"/>
    </row>
    <row r="857" spans="3:22" x14ac:dyDescent="0.3">
      <c r="C857" s="12"/>
      <c r="U857"/>
      <c r="V857"/>
    </row>
    <row r="858" spans="3:22" x14ac:dyDescent="0.3">
      <c r="C858" s="12"/>
      <c r="U858"/>
      <c r="V858"/>
    </row>
    <row r="859" spans="3:22" x14ac:dyDescent="0.3">
      <c r="C859" s="12"/>
      <c r="U859"/>
      <c r="V859"/>
    </row>
    <row r="860" spans="3:22" x14ac:dyDescent="0.3">
      <c r="C860" s="12"/>
      <c r="U860"/>
      <c r="V860"/>
    </row>
    <row r="861" spans="3:22" x14ac:dyDescent="0.3">
      <c r="C861" s="12"/>
      <c r="U861"/>
      <c r="V861"/>
    </row>
    <row r="862" spans="3:22" x14ac:dyDescent="0.3">
      <c r="C862" s="12"/>
      <c r="U862"/>
      <c r="V862"/>
    </row>
    <row r="863" spans="3:22" x14ac:dyDescent="0.3">
      <c r="C863" s="12"/>
      <c r="U863"/>
      <c r="V863"/>
    </row>
    <row r="864" spans="3:22" x14ac:dyDescent="0.3">
      <c r="C864" s="12"/>
      <c r="U864"/>
      <c r="V864"/>
    </row>
    <row r="865" spans="3:22" x14ac:dyDescent="0.3">
      <c r="C865" s="12"/>
      <c r="U865"/>
      <c r="V865"/>
    </row>
    <row r="866" spans="3:22" x14ac:dyDescent="0.3">
      <c r="C866" s="12"/>
      <c r="U866"/>
      <c r="V866"/>
    </row>
    <row r="867" spans="3:22" x14ac:dyDescent="0.3">
      <c r="C867" s="12"/>
      <c r="U867"/>
      <c r="V867"/>
    </row>
    <row r="868" spans="3:22" x14ac:dyDescent="0.3">
      <c r="C868" s="12"/>
      <c r="U868"/>
      <c r="V868"/>
    </row>
    <row r="869" spans="3:22" x14ac:dyDescent="0.3">
      <c r="C869" s="12"/>
      <c r="U869"/>
      <c r="V869"/>
    </row>
    <row r="870" spans="3:22" x14ac:dyDescent="0.3">
      <c r="C870" s="12"/>
      <c r="U870"/>
      <c r="V870"/>
    </row>
    <row r="871" spans="3:22" x14ac:dyDescent="0.3">
      <c r="C871" s="12"/>
      <c r="U871"/>
      <c r="V871"/>
    </row>
    <row r="872" spans="3:22" x14ac:dyDescent="0.3">
      <c r="C872" s="12"/>
      <c r="U872"/>
      <c r="V872"/>
    </row>
    <row r="873" spans="3:22" x14ac:dyDescent="0.3">
      <c r="C873" s="12"/>
      <c r="U873"/>
      <c r="V873"/>
    </row>
    <row r="874" spans="3:22" x14ac:dyDescent="0.3">
      <c r="C874" s="12"/>
      <c r="U874"/>
      <c r="V874"/>
    </row>
    <row r="875" spans="3:22" x14ac:dyDescent="0.3">
      <c r="C875" s="12"/>
      <c r="U875"/>
      <c r="V875"/>
    </row>
    <row r="876" spans="3:22" x14ac:dyDescent="0.3">
      <c r="C876" s="12"/>
      <c r="U876"/>
      <c r="V876"/>
    </row>
    <row r="877" spans="3:22" x14ac:dyDescent="0.3">
      <c r="C877" s="12"/>
      <c r="U877"/>
      <c r="V877"/>
    </row>
    <row r="878" spans="3:22" x14ac:dyDescent="0.3">
      <c r="C878" s="12"/>
      <c r="U878"/>
      <c r="V878"/>
    </row>
    <row r="879" spans="3:22" x14ac:dyDescent="0.3">
      <c r="C879" s="12"/>
      <c r="U879"/>
      <c r="V879"/>
    </row>
    <row r="880" spans="3:22" x14ac:dyDescent="0.3">
      <c r="C880" s="12"/>
      <c r="U880"/>
      <c r="V880"/>
    </row>
    <row r="881" spans="3:22" x14ac:dyDescent="0.3">
      <c r="C881" s="12"/>
      <c r="U881"/>
      <c r="V881"/>
    </row>
    <row r="882" spans="3:22" x14ac:dyDescent="0.3">
      <c r="C882" s="12"/>
      <c r="U882"/>
      <c r="V882"/>
    </row>
    <row r="883" spans="3:22" x14ac:dyDescent="0.3">
      <c r="C883" s="12"/>
      <c r="U883"/>
      <c r="V883"/>
    </row>
    <row r="884" spans="3:22" x14ac:dyDescent="0.3">
      <c r="C884" s="12"/>
      <c r="U884"/>
      <c r="V884"/>
    </row>
    <row r="885" spans="3:22" x14ac:dyDescent="0.3">
      <c r="C885" s="12"/>
      <c r="U885"/>
      <c r="V885"/>
    </row>
    <row r="886" spans="3:22" x14ac:dyDescent="0.3">
      <c r="C886" s="12"/>
      <c r="U886"/>
      <c r="V886"/>
    </row>
    <row r="887" spans="3:22" x14ac:dyDescent="0.3">
      <c r="C887" s="12"/>
      <c r="U887"/>
      <c r="V887"/>
    </row>
    <row r="888" spans="3:22" x14ac:dyDescent="0.3">
      <c r="C888" s="12"/>
      <c r="U888"/>
      <c r="V888"/>
    </row>
    <row r="889" spans="3:22" x14ac:dyDescent="0.3">
      <c r="C889" s="12"/>
      <c r="U889"/>
      <c r="V889"/>
    </row>
    <row r="890" spans="3:22" x14ac:dyDescent="0.3">
      <c r="C890" s="12"/>
      <c r="U890"/>
      <c r="V890"/>
    </row>
    <row r="891" spans="3:22" x14ac:dyDescent="0.3">
      <c r="C891" s="12"/>
      <c r="U891"/>
      <c r="V891"/>
    </row>
    <row r="892" spans="3:22" x14ac:dyDescent="0.3">
      <c r="C892" s="12"/>
      <c r="U892"/>
      <c r="V892"/>
    </row>
    <row r="893" spans="3:22" x14ac:dyDescent="0.3">
      <c r="C893" s="12"/>
      <c r="U893"/>
      <c r="V893"/>
    </row>
    <row r="894" spans="3:22" x14ac:dyDescent="0.3">
      <c r="C894" s="12"/>
      <c r="U894"/>
      <c r="V894"/>
    </row>
    <row r="895" spans="3:22" x14ac:dyDescent="0.3">
      <c r="C895" s="12"/>
      <c r="U895"/>
      <c r="V895"/>
    </row>
    <row r="896" spans="3:22" x14ac:dyDescent="0.3">
      <c r="C896" s="12"/>
      <c r="U896"/>
      <c r="V896"/>
    </row>
    <row r="897" spans="3:22" x14ac:dyDescent="0.3">
      <c r="C897" s="12"/>
      <c r="U897"/>
      <c r="V897"/>
    </row>
    <row r="898" spans="3:22" x14ac:dyDescent="0.3">
      <c r="C898" s="12"/>
      <c r="U898"/>
      <c r="V898"/>
    </row>
    <row r="899" spans="3:22" x14ac:dyDescent="0.3">
      <c r="C899" s="12"/>
      <c r="U899"/>
      <c r="V899"/>
    </row>
    <row r="900" spans="3:22" x14ac:dyDescent="0.3">
      <c r="C900" s="12"/>
      <c r="U900"/>
      <c r="V900"/>
    </row>
    <row r="901" spans="3:22" x14ac:dyDescent="0.3">
      <c r="C901" s="12"/>
      <c r="U901"/>
      <c r="V901"/>
    </row>
    <row r="902" spans="3:22" x14ac:dyDescent="0.3">
      <c r="C902" s="12"/>
      <c r="U902"/>
      <c r="V902"/>
    </row>
    <row r="903" spans="3:22" x14ac:dyDescent="0.3">
      <c r="C903" s="12"/>
      <c r="U903"/>
      <c r="V903"/>
    </row>
    <row r="904" spans="3:22" x14ac:dyDescent="0.3">
      <c r="C904" s="12"/>
      <c r="U904"/>
      <c r="V904"/>
    </row>
    <row r="905" spans="3:22" x14ac:dyDescent="0.3">
      <c r="C905" s="12"/>
      <c r="U905"/>
      <c r="V905"/>
    </row>
    <row r="906" spans="3:22" x14ac:dyDescent="0.3">
      <c r="C906" s="12"/>
      <c r="U906"/>
      <c r="V906"/>
    </row>
    <row r="907" spans="3:22" x14ac:dyDescent="0.3">
      <c r="C907" s="12"/>
      <c r="U907"/>
      <c r="V907"/>
    </row>
    <row r="908" spans="3:22" x14ac:dyDescent="0.3">
      <c r="C908" s="12"/>
      <c r="U908"/>
      <c r="V908"/>
    </row>
    <row r="909" spans="3:22" x14ac:dyDescent="0.3">
      <c r="C909" s="12"/>
      <c r="U909"/>
      <c r="V909"/>
    </row>
    <row r="910" spans="3:22" x14ac:dyDescent="0.3">
      <c r="C910" s="12"/>
      <c r="U910"/>
      <c r="V910"/>
    </row>
    <row r="911" spans="3:22" x14ac:dyDescent="0.3">
      <c r="C911" s="12"/>
      <c r="U911"/>
      <c r="V911"/>
    </row>
    <row r="912" spans="3:22" x14ac:dyDescent="0.3">
      <c r="C912" s="12"/>
      <c r="U912"/>
      <c r="V912"/>
    </row>
    <row r="913" spans="3:22" x14ac:dyDescent="0.3">
      <c r="C913" s="12"/>
      <c r="U913"/>
      <c r="V913"/>
    </row>
    <row r="914" spans="3:22" x14ac:dyDescent="0.3">
      <c r="C914" s="12"/>
      <c r="U914"/>
      <c r="V914"/>
    </row>
    <row r="915" spans="3:22" x14ac:dyDescent="0.3">
      <c r="C915" s="12"/>
      <c r="U915"/>
      <c r="V915"/>
    </row>
    <row r="916" spans="3:22" x14ac:dyDescent="0.3">
      <c r="C916" s="12"/>
      <c r="U916"/>
      <c r="V916"/>
    </row>
    <row r="917" spans="3:22" x14ac:dyDescent="0.3">
      <c r="C917" s="12"/>
      <c r="U917"/>
      <c r="V917"/>
    </row>
    <row r="918" spans="3:22" x14ac:dyDescent="0.3">
      <c r="C918" s="12"/>
      <c r="U918"/>
      <c r="V918"/>
    </row>
    <row r="919" spans="3:22" x14ac:dyDescent="0.3">
      <c r="C919" s="12"/>
      <c r="U919"/>
      <c r="V919"/>
    </row>
    <row r="920" spans="3:22" x14ac:dyDescent="0.3">
      <c r="C920" s="12"/>
      <c r="U920"/>
      <c r="V920"/>
    </row>
    <row r="921" spans="3:22" x14ac:dyDescent="0.3">
      <c r="C921" s="12"/>
      <c r="U921"/>
      <c r="V921"/>
    </row>
    <row r="922" spans="3:22" x14ac:dyDescent="0.3">
      <c r="C922" s="12"/>
      <c r="U922"/>
      <c r="V922"/>
    </row>
    <row r="923" spans="3:22" x14ac:dyDescent="0.3">
      <c r="C923" s="12"/>
      <c r="U923"/>
      <c r="V923"/>
    </row>
    <row r="924" spans="3:22" x14ac:dyDescent="0.3">
      <c r="C924" s="12"/>
      <c r="U924"/>
      <c r="V924"/>
    </row>
    <row r="925" spans="3:22" x14ac:dyDescent="0.3">
      <c r="C925" s="12"/>
      <c r="U925"/>
      <c r="V925"/>
    </row>
    <row r="926" spans="3:22" x14ac:dyDescent="0.3">
      <c r="C926" s="12"/>
      <c r="U926"/>
      <c r="V926"/>
    </row>
    <row r="927" spans="3:22" x14ac:dyDescent="0.3">
      <c r="C927" s="12"/>
      <c r="U927"/>
      <c r="V927"/>
    </row>
    <row r="928" spans="3:22" x14ac:dyDescent="0.3">
      <c r="C928" s="12"/>
      <c r="U928"/>
      <c r="V928"/>
    </row>
    <row r="929" spans="3:22" x14ac:dyDescent="0.3">
      <c r="C929" s="12"/>
      <c r="U929"/>
      <c r="V929"/>
    </row>
    <row r="930" spans="3:22" x14ac:dyDescent="0.3">
      <c r="C930" s="12"/>
      <c r="U930"/>
      <c r="V930"/>
    </row>
    <row r="931" spans="3:22" x14ac:dyDescent="0.3">
      <c r="C931" s="12"/>
      <c r="U931"/>
      <c r="V931"/>
    </row>
    <row r="932" spans="3:22" x14ac:dyDescent="0.3">
      <c r="C932" s="12"/>
      <c r="U932"/>
      <c r="V932"/>
    </row>
    <row r="933" spans="3:22" x14ac:dyDescent="0.3">
      <c r="C933" s="12"/>
      <c r="U933"/>
      <c r="V933"/>
    </row>
    <row r="934" spans="3:22" x14ac:dyDescent="0.3">
      <c r="C934" s="12"/>
      <c r="U934"/>
      <c r="V934"/>
    </row>
    <row r="935" spans="3:22" x14ac:dyDescent="0.3">
      <c r="C935" s="12"/>
      <c r="U935"/>
      <c r="V935"/>
    </row>
    <row r="936" spans="3:22" x14ac:dyDescent="0.3">
      <c r="C936" s="12"/>
      <c r="U936"/>
      <c r="V936"/>
    </row>
    <row r="937" spans="3:22" x14ac:dyDescent="0.3">
      <c r="C937" s="12"/>
      <c r="U937"/>
      <c r="V937"/>
    </row>
    <row r="938" spans="3:22" x14ac:dyDescent="0.3">
      <c r="C938" s="12"/>
      <c r="U938"/>
      <c r="V938"/>
    </row>
    <row r="939" spans="3:22" x14ac:dyDescent="0.3">
      <c r="C939" s="12"/>
      <c r="U939"/>
      <c r="V939"/>
    </row>
    <row r="940" spans="3:22" x14ac:dyDescent="0.3">
      <c r="C940" s="12"/>
      <c r="U940"/>
      <c r="V940"/>
    </row>
    <row r="941" spans="3:22" x14ac:dyDescent="0.3">
      <c r="C941" s="12"/>
      <c r="U941"/>
      <c r="V941"/>
    </row>
    <row r="942" spans="3:22" x14ac:dyDescent="0.3">
      <c r="C942" s="12"/>
      <c r="U942"/>
      <c r="V942"/>
    </row>
    <row r="943" spans="3:22" x14ac:dyDescent="0.3">
      <c r="C943" s="12"/>
      <c r="U943"/>
      <c r="V943"/>
    </row>
    <row r="944" spans="3:22" x14ac:dyDescent="0.3">
      <c r="C944" s="12"/>
      <c r="U944"/>
      <c r="V944"/>
    </row>
    <row r="945" spans="3:22" x14ac:dyDescent="0.3">
      <c r="C945" s="12"/>
      <c r="U945"/>
      <c r="V945"/>
    </row>
    <row r="946" spans="3:22" x14ac:dyDescent="0.3">
      <c r="C946" s="12"/>
      <c r="U946"/>
      <c r="V946"/>
    </row>
    <row r="947" spans="3:22" x14ac:dyDescent="0.3">
      <c r="C947" s="12"/>
      <c r="U947"/>
      <c r="V947"/>
    </row>
    <row r="948" spans="3:22" x14ac:dyDescent="0.3">
      <c r="C948" s="12"/>
      <c r="U948"/>
      <c r="V948"/>
    </row>
    <row r="949" spans="3:22" x14ac:dyDescent="0.3">
      <c r="C949" s="12"/>
      <c r="U949"/>
      <c r="V949"/>
    </row>
    <row r="950" spans="3:22" x14ac:dyDescent="0.3">
      <c r="C950" s="12"/>
      <c r="U950"/>
      <c r="V950"/>
    </row>
    <row r="951" spans="3:22" x14ac:dyDescent="0.3">
      <c r="C951" s="12"/>
      <c r="U951"/>
      <c r="V951"/>
    </row>
    <row r="952" spans="3:22" x14ac:dyDescent="0.3">
      <c r="C952" s="12"/>
      <c r="U952"/>
      <c r="V952"/>
    </row>
    <row r="953" spans="3:22" x14ac:dyDescent="0.3">
      <c r="C953" s="12"/>
      <c r="U953"/>
      <c r="V953"/>
    </row>
    <row r="954" spans="3:22" x14ac:dyDescent="0.3">
      <c r="C954" s="12"/>
      <c r="U954"/>
      <c r="V954"/>
    </row>
    <row r="955" spans="3:22" x14ac:dyDescent="0.3">
      <c r="C955" s="12"/>
      <c r="U955"/>
      <c r="V955"/>
    </row>
    <row r="956" spans="3:22" x14ac:dyDescent="0.3">
      <c r="C956" s="12"/>
      <c r="U956"/>
      <c r="V956"/>
    </row>
    <row r="957" spans="3:22" x14ac:dyDescent="0.3">
      <c r="C957" s="12"/>
      <c r="U957"/>
      <c r="V957"/>
    </row>
    <row r="958" spans="3:22" x14ac:dyDescent="0.3">
      <c r="C958" s="12"/>
      <c r="U958"/>
      <c r="V958"/>
    </row>
    <row r="959" spans="3:22" x14ac:dyDescent="0.3">
      <c r="C959" s="12"/>
      <c r="U959"/>
      <c r="V959"/>
    </row>
    <row r="960" spans="3:22" x14ac:dyDescent="0.3">
      <c r="C960" s="12"/>
      <c r="U960"/>
      <c r="V960"/>
    </row>
    <row r="961" spans="3:22" x14ac:dyDescent="0.3">
      <c r="C961" s="12"/>
      <c r="U961"/>
      <c r="V961"/>
    </row>
    <row r="962" spans="3:22" x14ac:dyDescent="0.3">
      <c r="C962" s="12"/>
      <c r="U962"/>
      <c r="V962"/>
    </row>
    <row r="963" spans="3:22" x14ac:dyDescent="0.3">
      <c r="C963" s="12"/>
      <c r="U963"/>
      <c r="V963"/>
    </row>
    <row r="964" spans="3:22" x14ac:dyDescent="0.3">
      <c r="C964" s="12"/>
      <c r="U964"/>
      <c r="V964"/>
    </row>
    <row r="965" spans="3:22" x14ac:dyDescent="0.3">
      <c r="C965" s="12"/>
      <c r="U965"/>
      <c r="V965"/>
    </row>
    <row r="966" spans="3:22" x14ac:dyDescent="0.3">
      <c r="C966" s="12"/>
      <c r="U966"/>
      <c r="V966"/>
    </row>
    <row r="967" spans="3:22" x14ac:dyDescent="0.3">
      <c r="C967" s="12"/>
      <c r="U967"/>
      <c r="V967"/>
    </row>
    <row r="968" spans="3:22" x14ac:dyDescent="0.3">
      <c r="C968" s="12"/>
      <c r="U968"/>
      <c r="V968"/>
    </row>
    <row r="969" spans="3:22" x14ac:dyDescent="0.3">
      <c r="C969" s="12"/>
      <c r="U969"/>
      <c r="V969"/>
    </row>
    <row r="970" spans="3:22" x14ac:dyDescent="0.3">
      <c r="C970" s="12"/>
      <c r="U970"/>
      <c r="V970"/>
    </row>
    <row r="971" spans="3:22" x14ac:dyDescent="0.3">
      <c r="C971" s="12"/>
      <c r="U971"/>
      <c r="V971"/>
    </row>
    <row r="972" spans="3:22" x14ac:dyDescent="0.3">
      <c r="C972" s="12"/>
      <c r="U972"/>
      <c r="V972"/>
    </row>
    <row r="973" spans="3:22" x14ac:dyDescent="0.3">
      <c r="C973" s="12"/>
      <c r="U973"/>
      <c r="V973"/>
    </row>
    <row r="974" spans="3:22" x14ac:dyDescent="0.3">
      <c r="C974" s="12"/>
      <c r="U974"/>
      <c r="V974"/>
    </row>
    <row r="975" spans="3:22" x14ac:dyDescent="0.3">
      <c r="C975" s="12"/>
      <c r="U975"/>
      <c r="V975"/>
    </row>
    <row r="976" spans="3:22" x14ac:dyDescent="0.3">
      <c r="C976" s="12"/>
      <c r="U976"/>
      <c r="V976"/>
    </row>
    <row r="977" spans="3:22" x14ac:dyDescent="0.3">
      <c r="C977" s="12"/>
      <c r="U977"/>
      <c r="V977"/>
    </row>
    <row r="978" spans="3:22" x14ac:dyDescent="0.3">
      <c r="C978" s="12"/>
      <c r="U978"/>
      <c r="V978"/>
    </row>
    <row r="979" spans="3:22" x14ac:dyDescent="0.3">
      <c r="C979" s="12"/>
      <c r="U979"/>
      <c r="V979"/>
    </row>
    <row r="980" spans="3:22" x14ac:dyDescent="0.3">
      <c r="C980" s="12"/>
      <c r="U980"/>
      <c r="V980"/>
    </row>
    <row r="981" spans="3:22" x14ac:dyDescent="0.3">
      <c r="C981" s="12"/>
      <c r="U981"/>
      <c r="V981"/>
    </row>
    <row r="982" spans="3:22" x14ac:dyDescent="0.3">
      <c r="C982" s="12"/>
      <c r="U982"/>
      <c r="V982"/>
    </row>
    <row r="983" spans="3:22" x14ac:dyDescent="0.3">
      <c r="C983" s="12"/>
      <c r="U983"/>
      <c r="V983"/>
    </row>
    <row r="984" spans="3:22" x14ac:dyDescent="0.3">
      <c r="C984" s="12"/>
      <c r="U984"/>
      <c r="V984"/>
    </row>
    <row r="985" spans="3:22" x14ac:dyDescent="0.3">
      <c r="C985" s="12"/>
      <c r="U985"/>
      <c r="V985"/>
    </row>
    <row r="986" spans="3:22" x14ac:dyDescent="0.3">
      <c r="C986" s="12"/>
      <c r="U986"/>
      <c r="V986"/>
    </row>
    <row r="987" spans="3:22" x14ac:dyDescent="0.3">
      <c r="C987" s="12"/>
      <c r="U987"/>
      <c r="V987"/>
    </row>
    <row r="988" spans="3:22" x14ac:dyDescent="0.3">
      <c r="C988" s="12"/>
      <c r="U988"/>
      <c r="V988"/>
    </row>
    <row r="989" spans="3:22" x14ac:dyDescent="0.3">
      <c r="C989" s="12"/>
      <c r="U989"/>
      <c r="V989"/>
    </row>
    <row r="990" spans="3:22" x14ac:dyDescent="0.3">
      <c r="C990" s="12"/>
      <c r="U990"/>
      <c r="V990"/>
    </row>
    <row r="991" spans="3:22" x14ac:dyDescent="0.3">
      <c r="C991" s="12"/>
      <c r="U991"/>
      <c r="V991"/>
    </row>
    <row r="992" spans="3:22" x14ac:dyDescent="0.3">
      <c r="C992" s="12"/>
      <c r="U992"/>
      <c r="V992"/>
    </row>
    <row r="993" spans="3:22" x14ac:dyDescent="0.3">
      <c r="C993" s="12"/>
      <c r="U993"/>
      <c r="V993"/>
    </row>
    <row r="994" spans="3:22" x14ac:dyDescent="0.3">
      <c r="C994" s="12"/>
      <c r="U994"/>
      <c r="V994"/>
    </row>
    <row r="995" spans="3:22" x14ac:dyDescent="0.3">
      <c r="C995" s="12"/>
      <c r="U995"/>
      <c r="V995"/>
    </row>
    <row r="996" spans="3:22" x14ac:dyDescent="0.3">
      <c r="C996" s="12"/>
      <c r="U996"/>
      <c r="V996"/>
    </row>
    <row r="997" spans="3:22" x14ac:dyDescent="0.3">
      <c r="C997" s="12"/>
      <c r="U997"/>
      <c r="V997"/>
    </row>
    <row r="998" spans="3:22" x14ac:dyDescent="0.3">
      <c r="C998" s="12"/>
      <c r="U998"/>
      <c r="V998"/>
    </row>
    <row r="999" spans="3:22" x14ac:dyDescent="0.3">
      <c r="C999" s="12"/>
      <c r="U999"/>
      <c r="V999"/>
    </row>
    <row r="1000" spans="3:22" x14ac:dyDescent="0.3">
      <c r="C1000" s="12"/>
      <c r="U1000"/>
      <c r="V1000"/>
    </row>
    <row r="1001" spans="3:22" x14ac:dyDescent="0.3">
      <c r="C1001" s="12"/>
      <c r="U1001"/>
      <c r="V1001"/>
    </row>
    <row r="1002" spans="3:22" x14ac:dyDescent="0.3">
      <c r="C1002" s="12"/>
      <c r="U1002"/>
      <c r="V1002"/>
    </row>
    <row r="1003" spans="3:22" x14ac:dyDescent="0.3">
      <c r="C1003" s="12"/>
      <c r="U1003"/>
      <c r="V1003"/>
    </row>
    <row r="1004" spans="3:22" x14ac:dyDescent="0.3">
      <c r="C1004" s="12"/>
      <c r="U1004"/>
      <c r="V1004"/>
    </row>
    <row r="1005" spans="3:22" x14ac:dyDescent="0.3">
      <c r="C1005" s="12"/>
      <c r="U1005"/>
      <c r="V1005"/>
    </row>
    <row r="1006" spans="3:22" x14ac:dyDescent="0.3">
      <c r="C1006" s="12"/>
      <c r="U1006"/>
      <c r="V1006"/>
    </row>
    <row r="1007" spans="3:22" x14ac:dyDescent="0.3">
      <c r="C1007" s="12"/>
      <c r="U1007"/>
      <c r="V1007"/>
    </row>
    <row r="1008" spans="3:22" x14ac:dyDescent="0.3">
      <c r="C1008" s="12"/>
      <c r="U1008"/>
      <c r="V1008"/>
    </row>
    <row r="1009" spans="3:22" x14ac:dyDescent="0.3">
      <c r="C1009" s="12"/>
      <c r="U1009"/>
      <c r="V1009"/>
    </row>
    <row r="1010" spans="3:22" x14ac:dyDescent="0.3">
      <c r="C1010" s="12"/>
      <c r="U1010"/>
      <c r="V1010"/>
    </row>
    <row r="1011" spans="3:22" x14ac:dyDescent="0.3">
      <c r="C1011" s="12"/>
      <c r="U1011"/>
      <c r="V1011"/>
    </row>
    <row r="1012" spans="3:22" x14ac:dyDescent="0.3">
      <c r="C1012" s="12"/>
      <c r="U1012"/>
      <c r="V1012"/>
    </row>
    <row r="1013" spans="3:22" x14ac:dyDescent="0.3">
      <c r="C1013" s="12"/>
      <c r="U1013"/>
      <c r="V1013"/>
    </row>
    <row r="1014" spans="3:22" x14ac:dyDescent="0.3">
      <c r="C1014" s="12"/>
      <c r="U1014"/>
      <c r="V1014"/>
    </row>
    <row r="1015" spans="3:22" x14ac:dyDescent="0.3">
      <c r="C1015" s="12"/>
      <c r="U1015"/>
      <c r="V1015"/>
    </row>
    <row r="1016" spans="3:22" x14ac:dyDescent="0.3">
      <c r="C1016" s="12"/>
      <c r="U1016"/>
      <c r="V1016"/>
    </row>
    <row r="1017" spans="3:22" x14ac:dyDescent="0.3">
      <c r="C1017" s="12"/>
      <c r="U1017"/>
      <c r="V1017"/>
    </row>
    <row r="1018" spans="3:22" x14ac:dyDescent="0.3">
      <c r="C1018" s="12"/>
      <c r="U1018"/>
      <c r="V1018"/>
    </row>
    <row r="1019" spans="3:22" x14ac:dyDescent="0.3">
      <c r="C1019" s="12"/>
      <c r="U1019"/>
      <c r="V1019"/>
    </row>
    <row r="1020" spans="3:22" x14ac:dyDescent="0.3">
      <c r="C1020" s="12"/>
      <c r="U1020"/>
      <c r="V1020"/>
    </row>
    <row r="1021" spans="3:22" x14ac:dyDescent="0.3">
      <c r="C1021" s="12"/>
      <c r="U1021"/>
      <c r="V1021"/>
    </row>
    <row r="1022" spans="3:22" x14ac:dyDescent="0.3">
      <c r="C1022" s="12"/>
      <c r="U1022"/>
      <c r="V1022"/>
    </row>
    <row r="1023" spans="3:22" x14ac:dyDescent="0.3">
      <c r="C1023" s="12"/>
      <c r="U1023"/>
      <c r="V1023"/>
    </row>
    <row r="1024" spans="3:22" x14ac:dyDescent="0.3">
      <c r="C1024" s="12"/>
      <c r="U1024"/>
      <c r="V1024"/>
    </row>
    <row r="1025" spans="3:22" x14ac:dyDescent="0.3">
      <c r="C1025" s="12"/>
      <c r="U1025"/>
      <c r="V1025"/>
    </row>
    <row r="1026" spans="3:22" x14ac:dyDescent="0.3">
      <c r="C1026" s="12"/>
      <c r="U1026"/>
      <c r="V1026"/>
    </row>
    <row r="1027" spans="3:22" x14ac:dyDescent="0.3">
      <c r="C1027" s="12"/>
      <c r="U1027"/>
      <c r="V1027"/>
    </row>
    <row r="1028" spans="3:22" x14ac:dyDescent="0.3">
      <c r="C1028" s="12"/>
      <c r="U1028"/>
      <c r="V1028"/>
    </row>
    <row r="1029" spans="3:22" x14ac:dyDescent="0.3">
      <c r="C1029" s="12"/>
      <c r="U1029"/>
      <c r="V1029"/>
    </row>
    <row r="1030" spans="3:22" x14ac:dyDescent="0.3">
      <c r="C1030" s="12"/>
      <c r="U1030"/>
      <c r="V1030"/>
    </row>
    <row r="1031" spans="3:22" x14ac:dyDescent="0.3">
      <c r="C1031" s="12"/>
      <c r="U1031"/>
      <c r="V1031"/>
    </row>
    <row r="1032" spans="3:22" x14ac:dyDescent="0.3">
      <c r="C1032" s="12"/>
      <c r="U1032"/>
      <c r="V1032"/>
    </row>
    <row r="1033" spans="3:22" x14ac:dyDescent="0.3">
      <c r="C1033" s="12"/>
      <c r="U1033"/>
      <c r="V1033"/>
    </row>
    <row r="1034" spans="3:22" x14ac:dyDescent="0.3">
      <c r="C1034" s="12"/>
      <c r="U1034"/>
      <c r="V1034"/>
    </row>
    <row r="1035" spans="3:22" x14ac:dyDescent="0.3">
      <c r="C1035" s="12"/>
      <c r="U1035"/>
      <c r="V1035"/>
    </row>
    <row r="1036" spans="3:22" x14ac:dyDescent="0.3">
      <c r="C1036" s="12"/>
      <c r="U1036"/>
      <c r="V1036"/>
    </row>
    <row r="1037" spans="3:22" x14ac:dyDescent="0.3">
      <c r="C1037" s="12"/>
      <c r="U1037"/>
      <c r="V1037"/>
    </row>
    <row r="1038" spans="3:22" x14ac:dyDescent="0.3">
      <c r="C1038" s="12"/>
      <c r="U1038"/>
      <c r="V1038"/>
    </row>
    <row r="1039" spans="3:22" x14ac:dyDescent="0.3">
      <c r="C1039" s="12"/>
      <c r="U1039"/>
      <c r="V1039"/>
    </row>
    <row r="1040" spans="3:22" x14ac:dyDescent="0.3">
      <c r="C1040" s="12"/>
      <c r="U1040"/>
      <c r="V1040"/>
    </row>
    <row r="1041" spans="3:22" x14ac:dyDescent="0.3">
      <c r="C1041" s="12"/>
      <c r="U1041"/>
      <c r="V1041"/>
    </row>
    <row r="1042" spans="3:22" x14ac:dyDescent="0.3">
      <c r="C1042" s="12"/>
      <c r="U1042"/>
      <c r="V1042"/>
    </row>
    <row r="1043" spans="3:22" x14ac:dyDescent="0.3">
      <c r="C1043" s="12"/>
      <c r="U1043"/>
      <c r="V1043"/>
    </row>
    <row r="1044" spans="3:22" x14ac:dyDescent="0.3">
      <c r="C1044" s="12"/>
      <c r="U1044"/>
      <c r="V1044"/>
    </row>
    <row r="1045" spans="3:22" x14ac:dyDescent="0.3">
      <c r="C1045" s="12"/>
      <c r="U1045"/>
      <c r="V1045"/>
    </row>
    <row r="1046" spans="3:22" x14ac:dyDescent="0.3">
      <c r="C1046" s="12"/>
      <c r="U1046"/>
      <c r="V1046"/>
    </row>
    <row r="1047" spans="3:22" x14ac:dyDescent="0.3">
      <c r="C1047" s="12"/>
      <c r="U1047"/>
      <c r="V1047"/>
    </row>
    <row r="1048" spans="3:22" x14ac:dyDescent="0.3">
      <c r="C1048" s="12"/>
      <c r="U1048"/>
      <c r="V1048"/>
    </row>
    <row r="1049" spans="3:22" x14ac:dyDescent="0.3">
      <c r="C1049" s="12"/>
      <c r="U1049"/>
      <c r="V1049"/>
    </row>
    <row r="1050" spans="3:22" x14ac:dyDescent="0.3">
      <c r="C1050" s="12"/>
      <c r="U1050"/>
      <c r="V1050"/>
    </row>
    <row r="1051" spans="3:22" x14ac:dyDescent="0.3">
      <c r="C1051" s="12"/>
      <c r="U1051"/>
      <c r="V1051"/>
    </row>
    <row r="1052" spans="3:22" x14ac:dyDescent="0.3">
      <c r="C1052" s="12"/>
      <c r="U1052"/>
      <c r="V1052"/>
    </row>
    <row r="1053" spans="3:22" x14ac:dyDescent="0.3">
      <c r="C1053" s="12"/>
      <c r="U1053"/>
      <c r="V1053"/>
    </row>
    <row r="1054" spans="3:22" x14ac:dyDescent="0.3">
      <c r="C1054" s="12"/>
      <c r="U1054"/>
      <c r="V1054"/>
    </row>
    <row r="1055" spans="3:22" x14ac:dyDescent="0.3">
      <c r="C1055" s="12"/>
      <c r="U1055"/>
      <c r="V1055"/>
    </row>
    <row r="1056" spans="3:22" x14ac:dyDescent="0.3">
      <c r="C1056" s="12"/>
      <c r="U1056"/>
      <c r="V1056"/>
    </row>
    <row r="1057" spans="3:22" x14ac:dyDescent="0.3">
      <c r="C1057" s="12"/>
      <c r="U1057"/>
      <c r="V1057"/>
    </row>
    <row r="1058" spans="3:22" x14ac:dyDescent="0.3">
      <c r="C1058" s="12"/>
      <c r="U1058"/>
      <c r="V1058"/>
    </row>
    <row r="1059" spans="3:22" x14ac:dyDescent="0.3">
      <c r="C1059" s="12"/>
      <c r="U1059"/>
      <c r="V1059"/>
    </row>
    <row r="1060" spans="3:22" x14ac:dyDescent="0.3">
      <c r="C1060" s="12"/>
      <c r="U1060"/>
      <c r="V1060"/>
    </row>
    <row r="1061" spans="3:22" x14ac:dyDescent="0.3">
      <c r="C1061" s="12"/>
      <c r="U1061"/>
      <c r="V1061"/>
    </row>
    <row r="1062" spans="3:22" x14ac:dyDescent="0.3">
      <c r="C1062" s="12"/>
      <c r="U1062"/>
      <c r="V1062"/>
    </row>
    <row r="1063" spans="3:22" x14ac:dyDescent="0.3">
      <c r="C1063" s="12"/>
      <c r="U1063"/>
      <c r="V1063"/>
    </row>
    <row r="1064" spans="3:22" x14ac:dyDescent="0.3">
      <c r="C1064" s="12"/>
      <c r="U1064"/>
      <c r="V1064"/>
    </row>
    <row r="1065" spans="3:22" x14ac:dyDescent="0.3">
      <c r="C1065" s="12"/>
      <c r="U1065"/>
      <c r="V1065"/>
    </row>
    <row r="1066" spans="3:22" x14ac:dyDescent="0.3">
      <c r="C1066" s="12"/>
      <c r="U1066"/>
      <c r="V1066"/>
    </row>
    <row r="1067" spans="3:22" x14ac:dyDescent="0.3">
      <c r="C1067" s="12"/>
      <c r="U1067"/>
      <c r="V1067"/>
    </row>
    <row r="1068" spans="3:22" x14ac:dyDescent="0.3">
      <c r="C1068" s="12"/>
      <c r="U1068"/>
      <c r="V1068"/>
    </row>
    <row r="1069" spans="3:22" x14ac:dyDescent="0.3">
      <c r="C1069" s="12"/>
      <c r="U1069"/>
      <c r="V1069"/>
    </row>
    <row r="1070" spans="3:22" x14ac:dyDescent="0.3">
      <c r="C1070" s="12"/>
      <c r="U1070"/>
      <c r="V1070"/>
    </row>
    <row r="1071" spans="3:22" x14ac:dyDescent="0.3">
      <c r="C1071" s="12"/>
      <c r="U1071"/>
      <c r="V1071"/>
    </row>
    <row r="1072" spans="3:22" x14ac:dyDescent="0.3">
      <c r="C1072" s="12"/>
      <c r="U1072"/>
      <c r="V1072"/>
    </row>
    <row r="1073" spans="3:22" x14ac:dyDescent="0.3">
      <c r="C1073" s="12"/>
      <c r="U1073"/>
      <c r="V1073"/>
    </row>
    <row r="1074" spans="3:22" x14ac:dyDescent="0.3">
      <c r="C1074" s="12"/>
      <c r="U1074"/>
      <c r="V1074"/>
    </row>
    <row r="1075" spans="3:22" x14ac:dyDescent="0.3">
      <c r="C1075" s="12"/>
      <c r="U1075"/>
      <c r="V1075"/>
    </row>
    <row r="1076" spans="3:22" x14ac:dyDescent="0.3">
      <c r="C1076" s="12"/>
      <c r="U1076"/>
      <c r="V1076"/>
    </row>
    <row r="1077" spans="3:22" x14ac:dyDescent="0.3">
      <c r="C1077" s="12"/>
      <c r="U1077"/>
      <c r="V1077"/>
    </row>
    <row r="1078" spans="3:22" x14ac:dyDescent="0.3">
      <c r="C1078" s="12"/>
      <c r="U1078"/>
      <c r="V1078"/>
    </row>
    <row r="1079" spans="3:22" x14ac:dyDescent="0.3">
      <c r="C1079" s="12"/>
      <c r="U1079"/>
      <c r="V1079"/>
    </row>
    <row r="1080" spans="3:22" x14ac:dyDescent="0.3">
      <c r="C1080" s="12"/>
      <c r="U1080"/>
      <c r="V1080"/>
    </row>
    <row r="1081" spans="3:22" x14ac:dyDescent="0.3">
      <c r="C1081" s="12"/>
      <c r="U1081"/>
      <c r="V1081"/>
    </row>
    <row r="1082" spans="3:22" x14ac:dyDescent="0.3">
      <c r="C1082" s="12"/>
      <c r="U1082"/>
      <c r="V1082"/>
    </row>
    <row r="1083" spans="3:22" x14ac:dyDescent="0.3">
      <c r="C1083" s="12"/>
      <c r="U1083"/>
      <c r="V1083"/>
    </row>
    <row r="1084" spans="3:22" x14ac:dyDescent="0.3">
      <c r="C1084" s="12"/>
      <c r="U1084"/>
      <c r="V1084"/>
    </row>
    <row r="1085" spans="3:22" x14ac:dyDescent="0.3">
      <c r="C1085" s="12"/>
      <c r="U1085"/>
      <c r="V1085"/>
    </row>
    <row r="1086" spans="3:22" x14ac:dyDescent="0.3">
      <c r="C1086" s="12"/>
      <c r="U1086"/>
      <c r="V1086"/>
    </row>
    <row r="1087" spans="3:22" x14ac:dyDescent="0.3">
      <c r="C1087" s="12"/>
      <c r="U1087"/>
      <c r="V1087"/>
    </row>
    <row r="1088" spans="3:22" x14ac:dyDescent="0.3">
      <c r="C1088" s="12"/>
      <c r="U1088"/>
      <c r="V1088"/>
    </row>
    <row r="1089" spans="3:22" x14ac:dyDescent="0.3">
      <c r="C1089" s="12"/>
      <c r="U1089"/>
      <c r="V1089"/>
    </row>
    <row r="1090" spans="3:22" x14ac:dyDescent="0.3">
      <c r="C1090" s="12"/>
      <c r="U1090"/>
      <c r="V1090"/>
    </row>
    <row r="1091" spans="3:22" x14ac:dyDescent="0.3">
      <c r="C1091" s="12"/>
      <c r="U1091"/>
      <c r="V1091"/>
    </row>
    <row r="1092" spans="3:22" x14ac:dyDescent="0.3">
      <c r="C1092" s="12"/>
      <c r="U1092"/>
      <c r="V1092"/>
    </row>
    <row r="1093" spans="3:22" x14ac:dyDescent="0.3">
      <c r="C1093" s="12"/>
      <c r="U1093"/>
      <c r="V1093"/>
    </row>
    <row r="1094" spans="3:22" x14ac:dyDescent="0.3">
      <c r="C1094" s="12"/>
      <c r="U1094"/>
      <c r="V1094"/>
    </row>
    <row r="1095" spans="3:22" x14ac:dyDescent="0.3">
      <c r="C1095" s="12"/>
      <c r="U1095"/>
      <c r="V1095"/>
    </row>
    <row r="1096" spans="3:22" x14ac:dyDescent="0.3">
      <c r="C1096" s="12"/>
      <c r="U1096"/>
      <c r="V1096"/>
    </row>
    <row r="1097" spans="3:22" x14ac:dyDescent="0.3">
      <c r="C1097" s="12"/>
      <c r="U1097"/>
      <c r="V1097"/>
    </row>
    <row r="1098" spans="3:22" x14ac:dyDescent="0.3">
      <c r="C1098" s="12"/>
      <c r="U1098"/>
      <c r="V1098"/>
    </row>
    <row r="1099" spans="3:22" x14ac:dyDescent="0.3">
      <c r="C1099" s="12"/>
      <c r="U1099"/>
      <c r="V1099"/>
    </row>
    <row r="1100" spans="3:22" x14ac:dyDescent="0.3">
      <c r="C1100" s="12"/>
      <c r="U1100"/>
      <c r="V1100"/>
    </row>
    <row r="1101" spans="3:22" x14ac:dyDescent="0.3">
      <c r="C1101" s="12"/>
      <c r="U1101"/>
      <c r="V1101"/>
    </row>
    <row r="1102" spans="3:22" x14ac:dyDescent="0.3">
      <c r="C1102" s="12"/>
      <c r="U1102"/>
      <c r="V1102"/>
    </row>
    <row r="1103" spans="3:22" x14ac:dyDescent="0.3">
      <c r="C1103" s="12"/>
      <c r="U1103"/>
      <c r="V1103"/>
    </row>
    <row r="1104" spans="3:22" x14ac:dyDescent="0.3">
      <c r="C1104" s="12"/>
      <c r="U1104"/>
      <c r="V1104"/>
    </row>
    <row r="1105" spans="3:22" x14ac:dyDescent="0.3">
      <c r="C1105" s="12"/>
      <c r="U1105"/>
      <c r="V1105"/>
    </row>
    <row r="1106" spans="3:22" x14ac:dyDescent="0.3">
      <c r="C1106" s="12"/>
      <c r="U1106"/>
      <c r="V1106"/>
    </row>
    <row r="1107" spans="3:22" x14ac:dyDescent="0.3">
      <c r="C1107" s="12"/>
      <c r="U1107"/>
      <c r="V1107"/>
    </row>
    <row r="1108" spans="3:22" x14ac:dyDescent="0.3">
      <c r="C1108" s="12"/>
      <c r="U1108"/>
      <c r="V1108"/>
    </row>
    <row r="1109" spans="3:22" x14ac:dyDescent="0.3">
      <c r="C1109" s="12"/>
      <c r="U1109"/>
      <c r="V1109"/>
    </row>
    <row r="1110" spans="3:22" x14ac:dyDescent="0.3">
      <c r="C1110" s="12"/>
      <c r="U1110"/>
      <c r="V1110"/>
    </row>
    <row r="1111" spans="3:22" x14ac:dyDescent="0.3">
      <c r="C1111" s="12"/>
      <c r="U1111"/>
      <c r="V1111"/>
    </row>
    <row r="1112" spans="3:22" x14ac:dyDescent="0.3">
      <c r="C1112" s="12"/>
      <c r="U1112"/>
      <c r="V1112"/>
    </row>
    <row r="1113" spans="3:22" x14ac:dyDescent="0.3">
      <c r="C1113" s="12"/>
      <c r="U1113"/>
      <c r="V1113"/>
    </row>
    <row r="1114" spans="3:22" x14ac:dyDescent="0.3">
      <c r="C1114" s="12"/>
      <c r="U1114"/>
      <c r="V1114"/>
    </row>
    <row r="1115" spans="3:22" x14ac:dyDescent="0.3">
      <c r="C1115" s="12"/>
      <c r="U1115"/>
      <c r="V1115"/>
    </row>
    <row r="1116" spans="3:22" x14ac:dyDescent="0.3">
      <c r="C1116" s="12"/>
      <c r="U1116"/>
      <c r="V1116"/>
    </row>
    <row r="1117" spans="3:22" x14ac:dyDescent="0.3">
      <c r="C1117" s="12"/>
      <c r="U1117"/>
      <c r="V1117"/>
    </row>
    <row r="1118" spans="3:22" x14ac:dyDescent="0.3">
      <c r="C1118" s="12"/>
      <c r="U1118"/>
      <c r="V1118"/>
    </row>
    <row r="1119" spans="3:22" x14ac:dyDescent="0.3">
      <c r="C1119" s="12"/>
      <c r="U1119"/>
      <c r="V1119"/>
    </row>
    <row r="1120" spans="3:22" x14ac:dyDescent="0.3">
      <c r="C1120" s="12"/>
      <c r="U1120"/>
      <c r="V1120"/>
    </row>
    <row r="1121" spans="3:22" x14ac:dyDescent="0.3">
      <c r="C1121" s="12"/>
      <c r="U1121"/>
      <c r="V1121"/>
    </row>
    <row r="1122" spans="3:22" x14ac:dyDescent="0.3">
      <c r="C1122" s="12"/>
      <c r="U1122"/>
      <c r="V1122"/>
    </row>
    <row r="1123" spans="3:22" x14ac:dyDescent="0.3">
      <c r="C1123" s="12"/>
      <c r="U1123"/>
      <c r="V1123"/>
    </row>
    <row r="1124" spans="3:22" x14ac:dyDescent="0.3">
      <c r="C1124" s="12"/>
      <c r="U1124"/>
      <c r="V1124"/>
    </row>
    <row r="1125" spans="3:22" x14ac:dyDescent="0.3">
      <c r="C1125" s="12"/>
      <c r="U1125"/>
      <c r="V1125"/>
    </row>
    <row r="1126" spans="3:22" x14ac:dyDescent="0.3">
      <c r="C1126" s="12"/>
      <c r="U1126"/>
      <c r="V1126"/>
    </row>
    <row r="1127" spans="3:22" x14ac:dyDescent="0.3">
      <c r="C1127" s="12"/>
      <c r="U1127"/>
      <c r="V1127"/>
    </row>
    <row r="1128" spans="3:22" x14ac:dyDescent="0.3">
      <c r="C1128" s="12"/>
      <c r="U1128"/>
      <c r="V1128"/>
    </row>
    <row r="1129" spans="3:22" x14ac:dyDescent="0.3">
      <c r="C1129" s="12"/>
      <c r="U1129"/>
      <c r="V1129"/>
    </row>
    <row r="1130" spans="3:22" x14ac:dyDescent="0.3">
      <c r="C1130" s="12"/>
      <c r="U1130"/>
      <c r="V1130"/>
    </row>
    <row r="1131" spans="3:22" x14ac:dyDescent="0.3">
      <c r="C1131" s="12"/>
      <c r="U1131"/>
      <c r="V1131"/>
    </row>
    <row r="1132" spans="3:22" x14ac:dyDescent="0.3">
      <c r="C1132" s="12"/>
      <c r="U1132"/>
      <c r="V1132"/>
    </row>
    <row r="1133" spans="3:22" x14ac:dyDescent="0.3">
      <c r="C1133" s="12"/>
      <c r="U1133"/>
      <c r="V1133"/>
    </row>
    <row r="1134" spans="3:22" x14ac:dyDescent="0.3">
      <c r="C1134" s="12"/>
      <c r="U1134"/>
      <c r="V1134"/>
    </row>
    <row r="1135" spans="3:22" x14ac:dyDescent="0.3">
      <c r="C1135" s="12"/>
      <c r="U1135"/>
      <c r="V1135"/>
    </row>
    <row r="1136" spans="3:22" x14ac:dyDescent="0.3">
      <c r="C1136" s="12"/>
      <c r="U1136"/>
      <c r="V1136"/>
    </row>
    <row r="1137" spans="3:22" x14ac:dyDescent="0.3">
      <c r="C1137" s="12"/>
      <c r="U1137"/>
      <c r="V1137"/>
    </row>
    <row r="1138" spans="3:22" x14ac:dyDescent="0.3">
      <c r="C1138" s="12"/>
      <c r="U1138"/>
      <c r="V1138"/>
    </row>
    <row r="1139" spans="3:22" x14ac:dyDescent="0.3">
      <c r="C1139" s="12"/>
      <c r="U1139"/>
      <c r="V1139"/>
    </row>
    <row r="1140" spans="3:22" x14ac:dyDescent="0.3">
      <c r="C1140" s="12"/>
      <c r="U1140"/>
      <c r="V1140"/>
    </row>
    <row r="1141" spans="3:22" x14ac:dyDescent="0.3">
      <c r="C1141" s="12"/>
      <c r="U1141"/>
      <c r="V1141"/>
    </row>
    <row r="1142" spans="3:22" x14ac:dyDescent="0.3">
      <c r="C1142" s="12"/>
      <c r="U1142"/>
      <c r="V1142"/>
    </row>
    <row r="1143" spans="3:22" x14ac:dyDescent="0.3">
      <c r="C1143" s="12"/>
      <c r="U1143"/>
      <c r="V1143"/>
    </row>
    <row r="1144" spans="3:22" x14ac:dyDescent="0.3">
      <c r="C1144" s="12"/>
      <c r="U1144"/>
      <c r="V1144"/>
    </row>
    <row r="1145" spans="3:22" x14ac:dyDescent="0.3">
      <c r="C1145" s="12"/>
      <c r="U1145"/>
      <c r="V1145"/>
    </row>
    <row r="1146" spans="3:22" x14ac:dyDescent="0.3">
      <c r="C1146" s="12"/>
      <c r="U1146"/>
      <c r="V1146"/>
    </row>
    <row r="1147" spans="3:22" x14ac:dyDescent="0.3">
      <c r="C1147" s="12"/>
      <c r="U1147"/>
      <c r="V1147"/>
    </row>
    <row r="1148" spans="3:22" x14ac:dyDescent="0.3">
      <c r="C1148" s="12"/>
      <c r="U1148"/>
      <c r="V1148"/>
    </row>
    <row r="1149" spans="3:22" x14ac:dyDescent="0.3">
      <c r="C1149" s="12"/>
      <c r="U1149"/>
      <c r="V1149"/>
    </row>
    <row r="1150" spans="3:22" x14ac:dyDescent="0.3">
      <c r="C1150" s="12"/>
      <c r="U1150"/>
      <c r="V1150"/>
    </row>
    <row r="1151" spans="3:22" x14ac:dyDescent="0.3">
      <c r="C1151" s="12"/>
      <c r="U1151"/>
      <c r="V1151"/>
    </row>
    <row r="1152" spans="3:22" x14ac:dyDescent="0.3">
      <c r="C1152" s="12"/>
      <c r="U1152"/>
      <c r="V1152"/>
    </row>
    <row r="1153" spans="3:22" x14ac:dyDescent="0.3">
      <c r="C1153" s="12"/>
      <c r="U1153"/>
      <c r="V1153"/>
    </row>
    <row r="1154" spans="3:22" x14ac:dyDescent="0.3">
      <c r="C1154" s="12"/>
      <c r="U1154"/>
      <c r="V1154"/>
    </row>
    <row r="1155" spans="3:22" x14ac:dyDescent="0.3">
      <c r="C1155" s="12"/>
      <c r="U1155"/>
      <c r="V1155"/>
    </row>
    <row r="1156" spans="3:22" x14ac:dyDescent="0.3">
      <c r="C1156" s="12"/>
      <c r="U1156"/>
      <c r="V1156"/>
    </row>
    <row r="1157" spans="3:22" x14ac:dyDescent="0.3">
      <c r="C1157" s="12"/>
      <c r="U1157"/>
      <c r="V1157"/>
    </row>
    <row r="1158" spans="3:22" x14ac:dyDescent="0.3">
      <c r="C1158" s="12"/>
      <c r="U1158"/>
      <c r="V1158"/>
    </row>
    <row r="1159" spans="3:22" x14ac:dyDescent="0.3">
      <c r="C1159" s="12"/>
      <c r="U1159"/>
      <c r="V1159"/>
    </row>
    <row r="1160" spans="3:22" x14ac:dyDescent="0.3">
      <c r="C1160" s="12"/>
      <c r="U1160"/>
      <c r="V1160"/>
    </row>
    <row r="1161" spans="3:22" x14ac:dyDescent="0.3">
      <c r="C1161" s="12"/>
      <c r="U1161"/>
      <c r="V1161"/>
    </row>
    <row r="1162" spans="3:22" x14ac:dyDescent="0.3">
      <c r="C1162" s="12"/>
      <c r="U1162"/>
      <c r="V1162"/>
    </row>
    <row r="1163" spans="3:22" x14ac:dyDescent="0.3">
      <c r="C1163" s="12"/>
      <c r="U1163"/>
      <c r="V1163"/>
    </row>
    <row r="1164" spans="3:22" x14ac:dyDescent="0.3">
      <c r="C1164" s="12"/>
      <c r="U1164"/>
      <c r="V1164"/>
    </row>
    <row r="1165" spans="3:22" x14ac:dyDescent="0.3">
      <c r="C1165" s="12"/>
      <c r="U1165"/>
      <c r="V1165"/>
    </row>
    <row r="1166" spans="3:22" x14ac:dyDescent="0.3">
      <c r="C1166" s="12"/>
      <c r="U1166"/>
      <c r="V1166"/>
    </row>
    <row r="1167" spans="3:22" x14ac:dyDescent="0.3">
      <c r="C1167" s="12"/>
      <c r="U1167"/>
      <c r="V1167"/>
    </row>
    <row r="1168" spans="3:22" x14ac:dyDescent="0.3">
      <c r="C1168" s="12"/>
      <c r="U1168"/>
      <c r="V1168"/>
    </row>
    <row r="1169" spans="3:22" x14ac:dyDescent="0.3">
      <c r="C1169" s="12"/>
      <c r="U1169"/>
      <c r="V1169"/>
    </row>
    <row r="1170" spans="3:22" x14ac:dyDescent="0.3">
      <c r="C1170" s="12"/>
      <c r="U1170"/>
      <c r="V1170"/>
    </row>
    <row r="1171" spans="3:22" x14ac:dyDescent="0.3">
      <c r="C1171" s="12"/>
      <c r="U1171"/>
      <c r="V1171"/>
    </row>
    <row r="1172" spans="3:22" x14ac:dyDescent="0.3">
      <c r="C1172" s="12"/>
      <c r="U1172"/>
      <c r="V1172"/>
    </row>
    <row r="1173" spans="3:22" x14ac:dyDescent="0.3">
      <c r="C1173" s="12"/>
      <c r="U1173"/>
      <c r="V1173"/>
    </row>
    <row r="1174" spans="3:22" x14ac:dyDescent="0.3">
      <c r="C1174" s="12"/>
      <c r="U1174"/>
      <c r="V1174"/>
    </row>
    <row r="1175" spans="3:22" x14ac:dyDescent="0.3">
      <c r="C1175" s="12"/>
      <c r="U1175"/>
      <c r="V1175"/>
    </row>
    <row r="1176" spans="3:22" x14ac:dyDescent="0.3">
      <c r="C1176" s="12"/>
      <c r="U1176"/>
      <c r="V1176"/>
    </row>
    <row r="1177" spans="3:22" x14ac:dyDescent="0.3">
      <c r="C1177" s="12"/>
      <c r="U1177"/>
      <c r="V1177"/>
    </row>
    <row r="1178" spans="3:22" x14ac:dyDescent="0.3">
      <c r="C1178" s="12"/>
      <c r="U1178"/>
      <c r="V1178"/>
    </row>
    <row r="1179" spans="3:22" x14ac:dyDescent="0.3">
      <c r="C1179" s="12"/>
      <c r="U1179"/>
      <c r="V1179"/>
    </row>
    <row r="1180" spans="3:22" x14ac:dyDescent="0.3">
      <c r="C1180" s="12"/>
      <c r="U1180"/>
      <c r="V1180"/>
    </row>
    <row r="1181" spans="3:22" x14ac:dyDescent="0.3">
      <c r="C1181" s="12"/>
      <c r="U1181"/>
      <c r="V1181"/>
    </row>
    <row r="1182" spans="3:22" x14ac:dyDescent="0.3">
      <c r="C1182" s="12"/>
      <c r="U1182"/>
      <c r="V1182"/>
    </row>
    <row r="1183" spans="3:22" x14ac:dyDescent="0.3">
      <c r="C1183" s="12"/>
      <c r="U1183"/>
      <c r="V1183"/>
    </row>
    <row r="1184" spans="3:22" x14ac:dyDescent="0.3">
      <c r="C1184" s="12"/>
      <c r="U1184"/>
      <c r="V1184"/>
    </row>
    <row r="1185" spans="3:22" x14ac:dyDescent="0.3">
      <c r="C1185" s="12"/>
      <c r="U1185"/>
      <c r="V1185"/>
    </row>
    <row r="1186" spans="3:22" x14ac:dyDescent="0.3">
      <c r="C1186" s="12"/>
      <c r="U1186"/>
      <c r="V1186"/>
    </row>
    <row r="1187" spans="3:22" x14ac:dyDescent="0.3">
      <c r="C1187" s="12"/>
      <c r="U1187"/>
      <c r="V1187"/>
    </row>
    <row r="1188" spans="3:22" x14ac:dyDescent="0.3">
      <c r="C1188" s="12"/>
      <c r="U1188"/>
      <c r="V1188"/>
    </row>
    <row r="1189" spans="3:22" x14ac:dyDescent="0.3">
      <c r="C1189" s="12"/>
      <c r="U1189"/>
      <c r="V1189"/>
    </row>
    <row r="1190" spans="3:22" x14ac:dyDescent="0.3">
      <c r="C1190" s="12"/>
      <c r="U1190"/>
      <c r="V1190"/>
    </row>
    <row r="1191" spans="3:22" x14ac:dyDescent="0.3">
      <c r="C1191" s="12"/>
      <c r="U1191"/>
      <c r="V1191"/>
    </row>
    <row r="1192" spans="3:22" x14ac:dyDescent="0.3">
      <c r="C1192" s="12"/>
      <c r="U1192"/>
      <c r="V1192"/>
    </row>
    <row r="1193" spans="3:22" x14ac:dyDescent="0.3">
      <c r="C1193" s="12"/>
      <c r="U1193"/>
      <c r="V1193"/>
    </row>
    <row r="1194" spans="3:22" x14ac:dyDescent="0.3">
      <c r="C1194" s="12"/>
      <c r="U1194"/>
      <c r="V1194"/>
    </row>
    <row r="1195" spans="3:22" x14ac:dyDescent="0.3">
      <c r="C1195" s="12"/>
      <c r="U1195"/>
      <c r="V1195"/>
    </row>
    <row r="1196" spans="3:22" x14ac:dyDescent="0.3">
      <c r="C1196" s="12"/>
      <c r="U1196"/>
      <c r="V1196"/>
    </row>
    <row r="1197" spans="3:22" x14ac:dyDescent="0.3">
      <c r="C1197" s="12"/>
      <c r="U1197"/>
      <c r="V1197"/>
    </row>
    <row r="1198" spans="3:22" x14ac:dyDescent="0.3">
      <c r="C1198" s="12"/>
      <c r="U1198"/>
      <c r="V1198"/>
    </row>
    <row r="1199" spans="3:22" x14ac:dyDescent="0.3">
      <c r="C1199" s="12"/>
      <c r="U1199"/>
      <c r="V1199"/>
    </row>
    <row r="1200" spans="3:22" x14ac:dyDescent="0.3">
      <c r="C1200" s="12"/>
      <c r="U1200"/>
      <c r="V1200"/>
    </row>
    <row r="1201" spans="3:22" x14ac:dyDescent="0.3">
      <c r="C1201" s="12"/>
      <c r="U1201"/>
      <c r="V1201"/>
    </row>
    <row r="1202" spans="3:22" x14ac:dyDescent="0.3">
      <c r="C1202" s="12"/>
      <c r="U1202"/>
      <c r="V1202"/>
    </row>
    <row r="1203" spans="3:22" x14ac:dyDescent="0.3">
      <c r="C1203" s="12"/>
      <c r="U1203"/>
      <c r="V1203"/>
    </row>
    <row r="1204" spans="3:22" x14ac:dyDescent="0.3">
      <c r="C1204" s="12"/>
      <c r="U1204"/>
      <c r="V1204"/>
    </row>
    <row r="1205" spans="3:22" x14ac:dyDescent="0.3">
      <c r="C1205" s="12"/>
      <c r="U1205"/>
      <c r="V1205"/>
    </row>
    <row r="1206" spans="3:22" x14ac:dyDescent="0.3">
      <c r="C1206" s="12"/>
      <c r="U1206"/>
      <c r="V1206"/>
    </row>
    <row r="1207" spans="3:22" x14ac:dyDescent="0.3">
      <c r="C1207" s="12"/>
      <c r="U1207"/>
      <c r="V1207"/>
    </row>
    <row r="1208" spans="3:22" x14ac:dyDescent="0.3">
      <c r="C1208" s="12"/>
      <c r="U1208"/>
      <c r="V1208"/>
    </row>
    <row r="1209" spans="3:22" x14ac:dyDescent="0.3">
      <c r="C1209" s="12"/>
      <c r="U1209"/>
      <c r="V1209"/>
    </row>
    <row r="1210" spans="3:22" x14ac:dyDescent="0.3">
      <c r="C1210" s="12"/>
      <c r="U1210"/>
      <c r="V1210"/>
    </row>
    <row r="1211" spans="3:22" x14ac:dyDescent="0.3">
      <c r="C1211" s="12"/>
      <c r="U1211"/>
      <c r="V1211"/>
    </row>
    <row r="1212" spans="3:22" x14ac:dyDescent="0.3">
      <c r="C1212" s="12"/>
      <c r="U1212"/>
      <c r="V1212"/>
    </row>
    <row r="1213" spans="3:22" x14ac:dyDescent="0.3">
      <c r="C1213" s="12"/>
      <c r="U1213"/>
      <c r="V1213"/>
    </row>
    <row r="1214" spans="3:22" x14ac:dyDescent="0.3">
      <c r="C1214" s="12"/>
      <c r="U1214"/>
      <c r="V1214"/>
    </row>
    <row r="1215" spans="3:22" x14ac:dyDescent="0.3">
      <c r="C1215" s="12"/>
      <c r="U1215"/>
      <c r="V1215"/>
    </row>
    <row r="1216" spans="3:22" x14ac:dyDescent="0.3">
      <c r="C1216" s="12"/>
      <c r="U1216"/>
      <c r="V1216"/>
    </row>
    <row r="1217" spans="3:22" x14ac:dyDescent="0.3">
      <c r="C1217" s="12"/>
      <c r="U1217"/>
      <c r="V1217"/>
    </row>
    <row r="1218" spans="3:22" x14ac:dyDescent="0.3">
      <c r="C1218" s="12"/>
      <c r="U1218"/>
      <c r="V1218"/>
    </row>
    <row r="1219" spans="3:22" x14ac:dyDescent="0.3">
      <c r="C1219" s="12"/>
      <c r="U1219"/>
      <c r="V1219"/>
    </row>
    <row r="1220" spans="3:22" x14ac:dyDescent="0.3">
      <c r="C1220" s="12"/>
      <c r="U1220"/>
      <c r="V1220"/>
    </row>
    <row r="1221" spans="3:22" x14ac:dyDescent="0.3">
      <c r="C1221" s="12"/>
      <c r="U1221"/>
      <c r="V1221"/>
    </row>
    <row r="1222" spans="3:22" x14ac:dyDescent="0.3">
      <c r="C1222" s="12"/>
      <c r="U1222"/>
      <c r="V1222"/>
    </row>
    <row r="1223" spans="3:22" x14ac:dyDescent="0.3">
      <c r="C1223" s="12"/>
      <c r="U1223"/>
      <c r="V1223"/>
    </row>
    <row r="1224" spans="3:22" x14ac:dyDescent="0.3">
      <c r="C1224" s="12"/>
      <c r="U1224"/>
      <c r="V1224"/>
    </row>
    <row r="1225" spans="3:22" x14ac:dyDescent="0.3">
      <c r="C1225" s="12"/>
      <c r="U1225"/>
      <c r="V1225"/>
    </row>
    <row r="1226" spans="3:22" x14ac:dyDescent="0.3">
      <c r="C1226" s="12"/>
      <c r="U1226"/>
      <c r="V1226"/>
    </row>
    <row r="1227" spans="3:22" x14ac:dyDescent="0.3">
      <c r="C1227" s="12"/>
      <c r="U1227"/>
      <c r="V1227"/>
    </row>
    <row r="1228" spans="3:22" x14ac:dyDescent="0.3">
      <c r="C1228" s="12"/>
      <c r="U1228"/>
      <c r="V1228"/>
    </row>
    <row r="1229" spans="3:22" x14ac:dyDescent="0.3">
      <c r="C1229" s="12"/>
      <c r="U1229"/>
      <c r="V1229"/>
    </row>
    <row r="1230" spans="3:22" x14ac:dyDescent="0.3">
      <c r="C1230" s="12"/>
      <c r="U1230"/>
      <c r="V1230"/>
    </row>
    <row r="1231" spans="3:22" x14ac:dyDescent="0.3">
      <c r="C1231" s="12"/>
      <c r="U1231"/>
      <c r="V1231"/>
    </row>
    <row r="1232" spans="3:22" x14ac:dyDescent="0.3">
      <c r="C1232" s="12"/>
      <c r="U1232"/>
      <c r="V1232"/>
    </row>
    <row r="1233" spans="3:22" x14ac:dyDescent="0.3">
      <c r="C1233" s="12"/>
      <c r="U1233"/>
      <c r="V1233"/>
    </row>
    <row r="1234" spans="3:22" x14ac:dyDescent="0.3">
      <c r="C1234" s="12"/>
      <c r="U1234"/>
      <c r="V1234"/>
    </row>
    <row r="1235" spans="3:22" x14ac:dyDescent="0.3">
      <c r="C1235" s="12"/>
      <c r="U1235"/>
      <c r="V1235"/>
    </row>
    <row r="1236" spans="3:22" x14ac:dyDescent="0.3">
      <c r="C1236" s="12"/>
      <c r="U1236"/>
      <c r="V1236"/>
    </row>
    <row r="1237" spans="3:22" x14ac:dyDescent="0.3">
      <c r="C1237" s="12"/>
      <c r="U1237"/>
      <c r="V1237"/>
    </row>
    <row r="1238" spans="3:22" x14ac:dyDescent="0.3">
      <c r="C1238" s="12"/>
      <c r="U1238"/>
      <c r="V1238"/>
    </row>
    <row r="1239" spans="3:22" x14ac:dyDescent="0.3">
      <c r="C1239" s="12"/>
      <c r="U1239"/>
      <c r="V1239"/>
    </row>
    <row r="1240" spans="3:22" x14ac:dyDescent="0.3">
      <c r="C1240" s="12"/>
      <c r="U1240"/>
      <c r="V1240"/>
    </row>
    <row r="1241" spans="3:22" x14ac:dyDescent="0.3">
      <c r="C1241" s="12"/>
      <c r="U1241"/>
      <c r="V1241"/>
    </row>
    <row r="1242" spans="3:22" x14ac:dyDescent="0.3">
      <c r="C1242" s="12"/>
      <c r="U1242"/>
      <c r="V1242"/>
    </row>
    <row r="1243" spans="3:22" x14ac:dyDescent="0.3">
      <c r="C1243" s="12"/>
      <c r="U1243"/>
      <c r="V1243"/>
    </row>
    <row r="1244" spans="3:22" x14ac:dyDescent="0.3">
      <c r="C1244" s="12"/>
      <c r="U1244"/>
      <c r="V1244"/>
    </row>
    <row r="1245" spans="3:22" x14ac:dyDescent="0.3">
      <c r="C1245" s="12"/>
      <c r="U1245"/>
      <c r="V1245"/>
    </row>
    <row r="1246" spans="3:22" x14ac:dyDescent="0.3">
      <c r="C1246" s="12"/>
      <c r="U1246"/>
      <c r="V1246"/>
    </row>
    <row r="1247" spans="3:22" x14ac:dyDescent="0.3">
      <c r="C1247" s="12"/>
      <c r="U1247"/>
      <c r="V1247"/>
    </row>
    <row r="1248" spans="3:22" x14ac:dyDescent="0.3">
      <c r="C1248" s="12"/>
      <c r="U1248"/>
      <c r="V1248"/>
    </row>
    <row r="1249" spans="3:22" x14ac:dyDescent="0.3">
      <c r="C1249" s="12"/>
      <c r="U1249"/>
      <c r="V1249"/>
    </row>
    <row r="1250" spans="3:22" x14ac:dyDescent="0.3">
      <c r="C1250" s="12"/>
      <c r="U1250"/>
      <c r="V1250"/>
    </row>
    <row r="1251" spans="3:22" x14ac:dyDescent="0.3">
      <c r="C1251" s="12"/>
      <c r="U1251"/>
      <c r="V1251"/>
    </row>
    <row r="1252" spans="3:22" x14ac:dyDescent="0.3">
      <c r="C1252" s="12"/>
      <c r="U1252"/>
      <c r="V1252"/>
    </row>
    <row r="1253" spans="3:22" x14ac:dyDescent="0.3">
      <c r="C1253" s="12"/>
      <c r="U1253"/>
      <c r="V1253"/>
    </row>
    <row r="1254" spans="3:22" x14ac:dyDescent="0.3">
      <c r="C1254" s="12"/>
      <c r="U1254"/>
      <c r="V1254"/>
    </row>
    <row r="1255" spans="3:22" x14ac:dyDescent="0.3">
      <c r="C1255" s="12"/>
      <c r="U1255"/>
      <c r="V1255"/>
    </row>
    <row r="1256" spans="3:22" x14ac:dyDescent="0.3">
      <c r="C1256" s="12"/>
      <c r="U1256"/>
      <c r="V1256"/>
    </row>
    <row r="1257" spans="3:22" x14ac:dyDescent="0.3">
      <c r="C1257" s="12"/>
      <c r="U1257"/>
      <c r="V1257"/>
    </row>
    <row r="1258" spans="3:22" x14ac:dyDescent="0.3">
      <c r="C1258" s="12"/>
      <c r="U1258"/>
      <c r="V1258"/>
    </row>
    <row r="1259" spans="3:22" x14ac:dyDescent="0.3">
      <c r="C1259" s="12"/>
      <c r="U1259"/>
      <c r="V1259"/>
    </row>
    <row r="1260" spans="3:22" x14ac:dyDescent="0.3">
      <c r="C1260" s="12"/>
      <c r="U1260"/>
      <c r="V1260"/>
    </row>
    <row r="1261" spans="3:22" x14ac:dyDescent="0.3">
      <c r="C1261" s="12"/>
      <c r="U1261"/>
      <c r="V1261"/>
    </row>
    <row r="1262" spans="3:22" x14ac:dyDescent="0.3">
      <c r="C1262" s="12"/>
      <c r="U1262"/>
      <c r="V1262"/>
    </row>
    <row r="1263" spans="3:22" x14ac:dyDescent="0.3">
      <c r="C1263" s="12"/>
      <c r="U1263"/>
      <c r="V1263"/>
    </row>
    <row r="1264" spans="3:22" x14ac:dyDescent="0.3">
      <c r="C1264" s="12"/>
      <c r="U1264"/>
      <c r="V1264"/>
    </row>
    <row r="1265" spans="3:22" x14ac:dyDescent="0.3">
      <c r="C1265" s="12"/>
      <c r="U1265"/>
      <c r="V1265"/>
    </row>
    <row r="1266" spans="3:22" x14ac:dyDescent="0.3">
      <c r="C1266" s="12"/>
      <c r="U1266"/>
      <c r="V1266"/>
    </row>
    <row r="1267" spans="3:22" x14ac:dyDescent="0.3">
      <c r="C1267" s="12"/>
      <c r="U1267"/>
      <c r="V1267"/>
    </row>
    <row r="1268" spans="3:22" x14ac:dyDescent="0.3">
      <c r="C1268" s="12"/>
      <c r="U1268"/>
      <c r="V1268"/>
    </row>
    <row r="1269" spans="3:22" x14ac:dyDescent="0.3">
      <c r="C1269" s="12"/>
      <c r="U1269"/>
      <c r="V1269"/>
    </row>
    <row r="1270" spans="3:22" x14ac:dyDescent="0.3">
      <c r="C1270" s="12"/>
      <c r="U1270"/>
      <c r="V1270"/>
    </row>
    <row r="1271" spans="3:22" x14ac:dyDescent="0.3">
      <c r="C1271" s="12"/>
      <c r="U1271"/>
      <c r="V1271"/>
    </row>
    <row r="1272" spans="3:22" x14ac:dyDescent="0.3">
      <c r="C1272" s="12"/>
      <c r="U1272"/>
      <c r="V1272"/>
    </row>
    <row r="1273" spans="3:22" x14ac:dyDescent="0.3">
      <c r="C1273" s="12"/>
      <c r="U1273"/>
      <c r="V1273"/>
    </row>
    <row r="1274" spans="3:22" x14ac:dyDescent="0.3">
      <c r="C1274" s="12"/>
      <c r="U1274"/>
      <c r="V1274"/>
    </row>
    <row r="1275" spans="3:22" x14ac:dyDescent="0.3">
      <c r="C1275" s="12"/>
      <c r="U1275"/>
      <c r="V1275"/>
    </row>
    <row r="1276" spans="3:22" x14ac:dyDescent="0.3">
      <c r="C1276" s="12"/>
      <c r="U1276"/>
      <c r="V1276"/>
    </row>
    <row r="1277" spans="3:22" x14ac:dyDescent="0.3">
      <c r="C1277" s="12"/>
      <c r="U1277"/>
      <c r="V1277"/>
    </row>
    <row r="1278" spans="3:22" x14ac:dyDescent="0.3">
      <c r="C1278" s="12"/>
      <c r="U1278"/>
      <c r="V1278"/>
    </row>
    <row r="1279" spans="3:22" x14ac:dyDescent="0.3">
      <c r="C1279" s="12"/>
      <c r="U1279"/>
      <c r="V1279"/>
    </row>
    <row r="1280" spans="3:22" x14ac:dyDescent="0.3">
      <c r="C1280" s="12"/>
      <c r="U1280"/>
      <c r="V1280"/>
    </row>
    <row r="1281" spans="3:22" x14ac:dyDescent="0.3">
      <c r="C1281" s="12"/>
      <c r="U1281"/>
      <c r="V1281"/>
    </row>
    <row r="1282" spans="3:22" x14ac:dyDescent="0.3">
      <c r="C1282" s="12"/>
      <c r="U1282"/>
      <c r="V1282"/>
    </row>
    <row r="1283" spans="3:22" x14ac:dyDescent="0.3">
      <c r="C1283" s="12"/>
      <c r="U1283"/>
      <c r="V1283"/>
    </row>
    <row r="1284" spans="3:22" x14ac:dyDescent="0.3">
      <c r="C1284" s="12"/>
      <c r="U1284"/>
      <c r="V1284"/>
    </row>
    <row r="1285" spans="3:22" x14ac:dyDescent="0.3">
      <c r="C1285" s="12"/>
      <c r="U1285"/>
      <c r="V1285"/>
    </row>
    <row r="1286" spans="3:22" x14ac:dyDescent="0.3">
      <c r="C1286" s="12"/>
      <c r="U1286"/>
      <c r="V1286"/>
    </row>
    <row r="1287" spans="3:22" x14ac:dyDescent="0.3">
      <c r="C1287" s="12"/>
      <c r="U1287"/>
      <c r="V1287"/>
    </row>
    <row r="1288" spans="3:22" x14ac:dyDescent="0.3">
      <c r="C1288" s="12"/>
      <c r="U1288"/>
      <c r="V1288"/>
    </row>
    <row r="1289" spans="3:22" x14ac:dyDescent="0.3">
      <c r="C1289" s="12"/>
      <c r="U1289"/>
      <c r="V1289"/>
    </row>
    <row r="1290" spans="3:22" x14ac:dyDescent="0.3">
      <c r="C1290" s="12"/>
      <c r="U1290"/>
      <c r="V1290"/>
    </row>
    <row r="1291" spans="3:22" x14ac:dyDescent="0.3">
      <c r="C1291" s="12"/>
      <c r="U1291"/>
      <c r="V1291"/>
    </row>
    <row r="1292" spans="3:22" x14ac:dyDescent="0.3">
      <c r="C1292" s="12"/>
      <c r="U1292"/>
      <c r="V1292"/>
    </row>
    <row r="1293" spans="3:22" x14ac:dyDescent="0.3">
      <c r="C1293" s="12"/>
      <c r="U1293"/>
      <c r="V1293"/>
    </row>
    <row r="1294" spans="3:22" x14ac:dyDescent="0.3">
      <c r="C1294" s="12"/>
      <c r="U1294"/>
      <c r="V1294"/>
    </row>
    <row r="1295" spans="3:22" x14ac:dyDescent="0.3">
      <c r="C1295" s="12"/>
      <c r="U1295"/>
      <c r="V1295"/>
    </row>
    <row r="1296" spans="3:22" x14ac:dyDescent="0.3">
      <c r="C1296" s="12"/>
      <c r="U1296"/>
      <c r="V1296"/>
    </row>
    <row r="1297" spans="3:22" x14ac:dyDescent="0.3">
      <c r="C1297" s="12"/>
      <c r="U1297"/>
      <c r="V1297"/>
    </row>
    <row r="1298" spans="3:22" x14ac:dyDescent="0.3">
      <c r="C1298" s="12"/>
      <c r="U1298"/>
      <c r="V1298"/>
    </row>
    <row r="1299" spans="3:22" x14ac:dyDescent="0.3">
      <c r="C1299" s="12"/>
      <c r="U1299"/>
      <c r="V1299"/>
    </row>
    <row r="1300" spans="3:22" x14ac:dyDescent="0.3">
      <c r="C1300" s="12"/>
      <c r="U1300"/>
      <c r="V1300"/>
    </row>
    <row r="1301" spans="3:22" x14ac:dyDescent="0.3">
      <c r="C1301" s="12"/>
      <c r="U1301"/>
      <c r="V1301"/>
    </row>
    <row r="1302" spans="3:22" x14ac:dyDescent="0.3">
      <c r="C1302" s="12"/>
      <c r="U1302"/>
      <c r="V1302"/>
    </row>
    <row r="1303" spans="3:22" x14ac:dyDescent="0.3">
      <c r="C1303" s="12"/>
      <c r="U1303"/>
      <c r="V1303"/>
    </row>
    <row r="1304" spans="3:22" x14ac:dyDescent="0.3">
      <c r="C1304" s="12"/>
      <c r="U1304"/>
      <c r="V1304"/>
    </row>
    <row r="1305" spans="3:22" x14ac:dyDescent="0.3">
      <c r="C1305" s="12"/>
      <c r="U1305"/>
      <c r="V1305"/>
    </row>
    <row r="1306" spans="3:22" x14ac:dyDescent="0.3">
      <c r="C1306" s="12"/>
      <c r="U1306"/>
      <c r="V1306"/>
    </row>
    <row r="1307" spans="3:22" x14ac:dyDescent="0.3">
      <c r="C1307" s="12"/>
      <c r="U1307"/>
      <c r="V1307"/>
    </row>
    <row r="1308" spans="3:22" x14ac:dyDescent="0.3">
      <c r="C1308" s="12"/>
      <c r="U1308"/>
      <c r="V1308"/>
    </row>
    <row r="1309" spans="3:22" x14ac:dyDescent="0.3">
      <c r="C1309" s="12"/>
      <c r="U1309"/>
      <c r="V1309"/>
    </row>
    <row r="1310" spans="3:22" x14ac:dyDescent="0.3">
      <c r="C1310" s="12"/>
      <c r="U1310"/>
      <c r="V1310"/>
    </row>
    <row r="1311" spans="3:22" x14ac:dyDescent="0.3">
      <c r="C1311" s="12"/>
      <c r="U1311"/>
      <c r="V1311"/>
    </row>
    <row r="1312" spans="3:22" x14ac:dyDescent="0.3">
      <c r="C1312" s="12"/>
      <c r="U1312"/>
      <c r="V1312"/>
    </row>
    <row r="1313" spans="3:22" x14ac:dyDescent="0.3">
      <c r="C1313" s="12"/>
      <c r="U1313"/>
      <c r="V1313"/>
    </row>
    <row r="1314" spans="3:22" x14ac:dyDescent="0.3">
      <c r="C1314" s="12"/>
      <c r="U1314"/>
      <c r="V1314"/>
    </row>
    <row r="1315" spans="3:22" x14ac:dyDescent="0.3">
      <c r="C1315" s="12"/>
      <c r="U1315"/>
      <c r="V1315"/>
    </row>
    <row r="1316" spans="3:22" x14ac:dyDescent="0.3">
      <c r="C1316" s="12"/>
      <c r="U1316"/>
      <c r="V1316"/>
    </row>
    <row r="1317" spans="3:22" x14ac:dyDescent="0.3">
      <c r="C1317" s="12"/>
      <c r="U1317"/>
      <c r="V1317"/>
    </row>
    <row r="1318" spans="3:22" x14ac:dyDescent="0.3">
      <c r="C1318" s="12"/>
      <c r="U1318"/>
      <c r="V1318"/>
    </row>
    <row r="1319" spans="3:22" x14ac:dyDescent="0.3">
      <c r="C1319" s="12"/>
      <c r="U1319"/>
      <c r="V1319"/>
    </row>
    <row r="1320" spans="3:22" x14ac:dyDescent="0.3">
      <c r="C1320" s="12"/>
      <c r="U1320"/>
      <c r="V1320"/>
    </row>
    <row r="1321" spans="3:22" x14ac:dyDescent="0.3">
      <c r="C1321" s="12"/>
      <c r="U1321"/>
      <c r="V1321"/>
    </row>
    <row r="1322" spans="3:22" x14ac:dyDescent="0.3">
      <c r="C1322" s="12"/>
      <c r="U1322"/>
      <c r="V1322"/>
    </row>
    <row r="1323" spans="3:22" x14ac:dyDescent="0.3">
      <c r="C1323" s="12"/>
      <c r="U1323"/>
      <c r="V1323"/>
    </row>
    <row r="1324" spans="3:22" x14ac:dyDescent="0.3">
      <c r="C1324" s="12"/>
      <c r="U1324"/>
      <c r="V1324"/>
    </row>
    <row r="1325" spans="3:22" x14ac:dyDescent="0.3">
      <c r="C1325" s="12"/>
      <c r="U1325"/>
      <c r="V1325"/>
    </row>
    <row r="1326" spans="3:22" x14ac:dyDescent="0.3">
      <c r="C1326" s="12"/>
      <c r="U1326"/>
      <c r="V1326"/>
    </row>
    <row r="1327" spans="3:22" x14ac:dyDescent="0.3">
      <c r="C1327" s="12"/>
      <c r="U1327"/>
      <c r="V1327"/>
    </row>
    <row r="1328" spans="3:22" x14ac:dyDescent="0.3">
      <c r="C1328" s="12"/>
      <c r="U1328"/>
      <c r="V1328"/>
    </row>
    <row r="1329" spans="3:22" x14ac:dyDescent="0.3">
      <c r="C1329" s="12"/>
      <c r="U1329"/>
      <c r="V1329"/>
    </row>
    <row r="1330" spans="3:22" x14ac:dyDescent="0.3">
      <c r="C1330" s="12"/>
      <c r="U1330"/>
      <c r="V1330"/>
    </row>
    <row r="1331" spans="3:22" x14ac:dyDescent="0.3">
      <c r="C1331" s="12"/>
      <c r="U1331"/>
      <c r="V1331"/>
    </row>
    <row r="1332" spans="3:22" x14ac:dyDescent="0.3">
      <c r="C1332" s="12"/>
      <c r="U1332"/>
      <c r="V1332"/>
    </row>
    <row r="1333" spans="3:22" x14ac:dyDescent="0.3">
      <c r="C1333" s="12"/>
      <c r="U1333"/>
      <c r="V1333"/>
    </row>
    <row r="1334" spans="3:22" x14ac:dyDescent="0.3">
      <c r="C1334" s="12"/>
      <c r="U1334"/>
      <c r="V1334"/>
    </row>
    <row r="1335" spans="3:22" x14ac:dyDescent="0.3">
      <c r="C1335" s="12"/>
      <c r="U1335"/>
      <c r="V1335"/>
    </row>
    <row r="1336" spans="3:22" x14ac:dyDescent="0.3">
      <c r="C1336" s="12"/>
      <c r="U1336"/>
      <c r="V1336"/>
    </row>
    <row r="1337" spans="3:22" x14ac:dyDescent="0.3">
      <c r="C1337" s="12"/>
      <c r="U1337"/>
      <c r="V1337"/>
    </row>
    <row r="1338" spans="3:22" x14ac:dyDescent="0.3">
      <c r="C1338" s="12"/>
      <c r="U1338"/>
      <c r="V1338"/>
    </row>
    <row r="1339" spans="3:22" x14ac:dyDescent="0.3">
      <c r="C1339" s="12"/>
      <c r="U1339"/>
      <c r="V1339"/>
    </row>
    <row r="1340" spans="3:22" x14ac:dyDescent="0.3">
      <c r="C1340" s="12"/>
      <c r="U1340"/>
      <c r="V1340"/>
    </row>
    <row r="1341" spans="3:22" x14ac:dyDescent="0.3">
      <c r="C1341" s="12"/>
      <c r="U1341"/>
      <c r="V1341"/>
    </row>
    <row r="1342" spans="3:22" x14ac:dyDescent="0.3">
      <c r="C1342" s="12"/>
      <c r="U1342"/>
      <c r="V1342"/>
    </row>
    <row r="1343" spans="3:22" x14ac:dyDescent="0.3">
      <c r="C1343" s="12"/>
      <c r="U1343"/>
      <c r="V1343"/>
    </row>
    <row r="1344" spans="3:22" x14ac:dyDescent="0.3">
      <c r="C1344" s="12"/>
      <c r="U1344"/>
      <c r="V1344"/>
    </row>
    <row r="1345" spans="3:22" x14ac:dyDescent="0.3">
      <c r="C1345" s="12"/>
      <c r="U1345"/>
      <c r="V1345"/>
    </row>
    <row r="1346" spans="3:22" x14ac:dyDescent="0.3">
      <c r="C1346" s="12"/>
      <c r="U1346"/>
      <c r="V1346"/>
    </row>
    <row r="1347" spans="3:22" x14ac:dyDescent="0.3">
      <c r="C1347" s="12"/>
      <c r="U1347"/>
      <c r="V1347"/>
    </row>
    <row r="1348" spans="3:22" x14ac:dyDescent="0.3">
      <c r="C1348" s="12"/>
      <c r="U1348"/>
      <c r="V1348"/>
    </row>
    <row r="1349" spans="3:22" x14ac:dyDescent="0.3">
      <c r="C1349" s="12"/>
      <c r="U1349"/>
      <c r="V1349"/>
    </row>
    <row r="1350" spans="3:22" x14ac:dyDescent="0.3">
      <c r="C1350" s="12"/>
      <c r="U1350"/>
      <c r="V1350"/>
    </row>
    <row r="1351" spans="3:22" x14ac:dyDescent="0.3">
      <c r="C1351" s="12"/>
      <c r="U1351"/>
      <c r="V1351"/>
    </row>
    <row r="1352" spans="3:22" x14ac:dyDescent="0.3">
      <c r="C1352" s="12"/>
      <c r="U1352"/>
      <c r="V1352"/>
    </row>
    <row r="1353" spans="3:22" x14ac:dyDescent="0.3">
      <c r="C1353" s="12"/>
      <c r="U1353"/>
      <c r="V1353"/>
    </row>
    <row r="1354" spans="3:22" x14ac:dyDescent="0.3">
      <c r="C1354" s="12"/>
      <c r="U1354"/>
      <c r="V1354"/>
    </row>
    <row r="1355" spans="3:22" x14ac:dyDescent="0.3">
      <c r="C1355" s="12"/>
      <c r="U1355"/>
      <c r="V1355"/>
    </row>
    <row r="1356" spans="3:22" x14ac:dyDescent="0.3">
      <c r="C1356" s="12"/>
      <c r="U1356"/>
      <c r="V1356"/>
    </row>
    <row r="1357" spans="3:22" x14ac:dyDescent="0.3">
      <c r="C1357" s="12"/>
      <c r="U1357"/>
      <c r="V1357"/>
    </row>
    <row r="1358" spans="3:22" x14ac:dyDescent="0.3">
      <c r="C1358" s="12"/>
      <c r="U1358"/>
      <c r="V1358"/>
    </row>
    <row r="1359" spans="3:22" x14ac:dyDescent="0.3">
      <c r="C1359" s="12"/>
      <c r="U1359"/>
      <c r="V1359"/>
    </row>
    <row r="1360" spans="3:22" x14ac:dyDescent="0.3">
      <c r="C1360" s="12"/>
      <c r="U1360"/>
      <c r="V1360"/>
    </row>
    <row r="1361" spans="3:22" x14ac:dyDescent="0.3">
      <c r="C1361" s="12"/>
      <c r="U1361"/>
      <c r="V1361"/>
    </row>
    <row r="1362" spans="3:22" x14ac:dyDescent="0.3">
      <c r="C1362" s="12"/>
      <c r="U1362"/>
      <c r="V1362"/>
    </row>
    <row r="1363" spans="3:22" x14ac:dyDescent="0.3">
      <c r="C1363" s="12"/>
      <c r="U1363"/>
      <c r="V1363"/>
    </row>
    <row r="1364" spans="3:22" x14ac:dyDescent="0.3">
      <c r="C1364" s="12"/>
      <c r="U1364"/>
      <c r="V1364"/>
    </row>
    <row r="1365" spans="3:22" x14ac:dyDescent="0.3">
      <c r="C1365" s="12"/>
      <c r="U1365"/>
      <c r="V1365"/>
    </row>
    <row r="1366" spans="3:22" x14ac:dyDescent="0.3">
      <c r="C1366" s="12"/>
      <c r="U1366"/>
      <c r="V1366"/>
    </row>
    <row r="1367" spans="3:22" x14ac:dyDescent="0.3">
      <c r="C1367" s="12"/>
      <c r="U1367"/>
      <c r="V1367"/>
    </row>
    <row r="1368" spans="3:22" x14ac:dyDescent="0.3">
      <c r="C1368" s="12"/>
      <c r="U1368"/>
      <c r="V1368"/>
    </row>
    <row r="1369" spans="3:22" x14ac:dyDescent="0.3">
      <c r="C1369" s="12"/>
      <c r="U1369"/>
      <c r="V1369"/>
    </row>
    <row r="1370" spans="3:22" x14ac:dyDescent="0.3">
      <c r="C1370" s="12"/>
      <c r="U1370"/>
      <c r="V1370"/>
    </row>
    <row r="1371" spans="3:22" x14ac:dyDescent="0.3">
      <c r="C1371" s="12"/>
      <c r="U1371"/>
      <c r="V1371"/>
    </row>
    <row r="1372" spans="3:22" x14ac:dyDescent="0.3">
      <c r="C1372" s="12"/>
      <c r="U1372"/>
      <c r="V1372"/>
    </row>
    <row r="1373" spans="3:22" x14ac:dyDescent="0.3">
      <c r="C1373" s="12"/>
      <c r="U1373"/>
      <c r="V1373"/>
    </row>
    <row r="1374" spans="3:22" x14ac:dyDescent="0.3">
      <c r="C1374" s="12"/>
      <c r="U1374"/>
      <c r="V1374"/>
    </row>
    <row r="1375" spans="3:22" x14ac:dyDescent="0.3">
      <c r="C1375" s="12"/>
      <c r="U1375"/>
      <c r="V1375"/>
    </row>
    <row r="1376" spans="3:22" x14ac:dyDescent="0.3">
      <c r="C1376" s="12"/>
      <c r="U1376"/>
      <c r="V1376"/>
    </row>
    <row r="1377" spans="3:22" x14ac:dyDescent="0.3">
      <c r="C1377" s="12"/>
      <c r="U1377"/>
      <c r="V1377"/>
    </row>
    <row r="1378" spans="3:22" x14ac:dyDescent="0.3">
      <c r="C1378" s="12"/>
      <c r="U1378"/>
      <c r="V1378"/>
    </row>
    <row r="1379" spans="3:22" x14ac:dyDescent="0.3">
      <c r="C1379" s="12"/>
      <c r="U1379"/>
      <c r="V1379"/>
    </row>
    <row r="1380" spans="3:22" x14ac:dyDescent="0.3">
      <c r="C1380" s="12"/>
      <c r="U1380"/>
      <c r="V1380"/>
    </row>
    <row r="1381" spans="3:22" x14ac:dyDescent="0.3">
      <c r="C1381" s="12"/>
      <c r="U1381"/>
      <c r="V1381"/>
    </row>
    <row r="1382" spans="3:22" x14ac:dyDescent="0.3">
      <c r="C1382" s="12"/>
      <c r="U1382"/>
      <c r="V1382"/>
    </row>
    <row r="1383" spans="3:22" x14ac:dyDescent="0.3">
      <c r="C1383" s="12"/>
      <c r="U1383"/>
      <c r="V1383"/>
    </row>
    <row r="1384" spans="3:22" x14ac:dyDescent="0.3">
      <c r="C1384" s="12"/>
      <c r="U1384"/>
      <c r="V1384"/>
    </row>
    <row r="1385" spans="3:22" x14ac:dyDescent="0.3">
      <c r="C1385" s="12"/>
      <c r="U1385"/>
      <c r="V1385"/>
    </row>
    <row r="1386" spans="3:22" x14ac:dyDescent="0.3">
      <c r="C1386" s="12"/>
      <c r="U1386"/>
      <c r="V1386"/>
    </row>
    <row r="1387" spans="3:22" x14ac:dyDescent="0.3">
      <c r="C1387" s="12"/>
      <c r="U1387"/>
      <c r="V1387"/>
    </row>
    <row r="1388" spans="3:22" x14ac:dyDescent="0.3">
      <c r="C1388" s="12"/>
      <c r="U1388"/>
      <c r="V1388"/>
    </row>
    <row r="1389" spans="3:22" x14ac:dyDescent="0.3">
      <c r="C1389" s="12"/>
      <c r="U1389"/>
      <c r="V1389"/>
    </row>
    <row r="1390" spans="3:22" x14ac:dyDescent="0.3">
      <c r="C1390" s="12"/>
      <c r="U1390"/>
      <c r="V1390"/>
    </row>
    <row r="1391" spans="3:22" x14ac:dyDescent="0.3">
      <c r="C1391" s="12"/>
      <c r="U1391"/>
      <c r="V1391"/>
    </row>
    <row r="1392" spans="3:22" x14ac:dyDescent="0.3">
      <c r="C1392" s="12"/>
      <c r="U1392"/>
      <c r="V1392"/>
    </row>
    <row r="1393" spans="3:22" x14ac:dyDescent="0.3">
      <c r="C1393" s="12"/>
      <c r="U1393"/>
      <c r="V1393"/>
    </row>
    <row r="1394" spans="3:22" x14ac:dyDescent="0.3">
      <c r="C1394" s="12"/>
      <c r="U1394"/>
      <c r="V1394"/>
    </row>
    <row r="1395" spans="3:22" x14ac:dyDescent="0.3">
      <c r="C1395" s="12"/>
      <c r="U1395"/>
      <c r="V1395"/>
    </row>
    <row r="1396" spans="3:22" x14ac:dyDescent="0.3">
      <c r="C1396" s="12"/>
      <c r="U1396"/>
      <c r="V1396"/>
    </row>
    <row r="1397" spans="3:22" x14ac:dyDescent="0.3">
      <c r="C1397" s="12"/>
      <c r="U1397"/>
      <c r="V1397"/>
    </row>
    <row r="1398" spans="3:22" x14ac:dyDescent="0.3">
      <c r="C1398" s="12"/>
      <c r="U1398"/>
      <c r="V1398"/>
    </row>
    <row r="1399" spans="3:22" x14ac:dyDescent="0.3">
      <c r="C1399" s="12"/>
      <c r="U1399"/>
      <c r="V1399"/>
    </row>
    <row r="1400" spans="3:22" x14ac:dyDescent="0.3">
      <c r="C1400" s="12"/>
      <c r="U1400"/>
      <c r="V1400"/>
    </row>
    <row r="1401" spans="3:22" x14ac:dyDescent="0.3">
      <c r="C1401" s="12"/>
      <c r="U1401"/>
      <c r="V1401"/>
    </row>
    <row r="1402" spans="3:22" x14ac:dyDescent="0.3">
      <c r="C1402" s="12"/>
      <c r="U1402"/>
      <c r="V1402"/>
    </row>
    <row r="1403" spans="3:22" x14ac:dyDescent="0.3">
      <c r="C1403" s="12"/>
      <c r="U1403"/>
      <c r="V1403"/>
    </row>
    <row r="1404" spans="3:22" x14ac:dyDescent="0.3">
      <c r="C1404" s="12"/>
      <c r="U1404"/>
      <c r="V1404"/>
    </row>
    <row r="1405" spans="3:22" x14ac:dyDescent="0.3">
      <c r="C1405" s="12"/>
      <c r="U1405"/>
      <c r="V1405"/>
    </row>
    <row r="1406" spans="3:22" x14ac:dyDescent="0.3">
      <c r="C1406" s="12"/>
      <c r="U1406"/>
      <c r="V1406"/>
    </row>
    <row r="1407" spans="3:22" x14ac:dyDescent="0.3">
      <c r="C1407" s="12"/>
      <c r="U1407"/>
      <c r="V1407"/>
    </row>
    <row r="1408" spans="3:22" x14ac:dyDescent="0.3">
      <c r="C1408" s="12"/>
      <c r="U1408"/>
      <c r="V1408"/>
    </row>
    <row r="1409" spans="3:22" x14ac:dyDescent="0.3">
      <c r="C1409" s="12"/>
      <c r="U1409"/>
      <c r="V1409"/>
    </row>
    <row r="1410" spans="3:22" x14ac:dyDescent="0.3">
      <c r="C1410" s="12"/>
      <c r="U1410"/>
      <c r="V1410"/>
    </row>
    <row r="1411" spans="3:22" x14ac:dyDescent="0.3">
      <c r="C1411" s="12"/>
      <c r="U1411"/>
      <c r="V1411"/>
    </row>
    <row r="1412" spans="3:22" x14ac:dyDescent="0.3">
      <c r="C1412" s="12"/>
      <c r="U1412"/>
      <c r="V1412"/>
    </row>
    <row r="1413" spans="3:22" x14ac:dyDescent="0.3">
      <c r="C1413" s="12"/>
      <c r="U1413"/>
      <c r="V1413"/>
    </row>
    <row r="1414" spans="3:22" x14ac:dyDescent="0.3">
      <c r="C1414" s="12"/>
      <c r="U1414"/>
      <c r="V1414"/>
    </row>
    <row r="1415" spans="3:22" x14ac:dyDescent="0.3">
      <c r="C1415" s="12"/>
      <c r="U1415"/>
      <c r="V1415"/>
    </row>
    <row r="1416" spans="3:22" x14ac:dyDescent="0.3">
      <c r="C1416" s="12"/>
      <c r="U1416"/>
      <c r="V1416"/>
    </row>
    <row r="1417" spans="3:22" x14ac:dyDescent="0.3">
      <c r="C1417" s="12"/>
      <c r="U1417"/>
      <c r="V1417"/>
    </row>
    <row r="1418" spans="3:22" x14ac:dyDescent="0.3">
      <c r="C1418" s="12"/>
      <c r="U1418"/>
      <c r="V1418"/>
    </row>
    <row r="1419" spans="3:22" x14ac:dyDescent="0.3">
      <c r="C1419" s="12"/>
      <c r="U1419"/>
      <c r="V1419"/>
    </row>
    <row r="1420" spans="3:22" x14ac:dyDescent="0.3">
      <c r="C1420" s="12"/>
      <c r="U1420"/>
      <c r="V1420"/>
    </row>
    <row r="1421" spans="3:22" x14ac:dyDescent="0.3">
      <c r="C1421" s="12"/>
      <c r="U1421"/>
      <c r="V1421"/>
    </row>
    <row r="1422" spans="3:22" x14ac:dyDescent="0.3">
      <c r="C1422" s="12"/>
      <c r="U1422"/>
      <c r="V1422"/>
    </row>
    <row r="1423" spans="3:22" x14ac:dyDescent="0.3">
      <c r="C1423" s="12"/>
      <c r="U1423"/>
      <c r="V1423"/>
    </row>
    <row r="1424" spans="3:22" x14ac:dyDescent="0.3">
      <c r="C1424" s="12"/>
      <c r="U1424"/>
      <c r="V1424"/>
    </row>
    <row r="1425" spans="3:22" x14ac:dyDescent="0.3">
      <c r="C1425" s="12"/>
      <c r="U1425"/>
      <c r="V1425"/>
    </row>
    <row r="1426" spans="3:22" x14ac:dyDescent="0.3">
      <c r="C1426" s="12"/>
      <c r="U1426"/>
      <c r="V1426"/>
    </row>
    <row r="1427" spans="3:22" x14ac:dyDescent="0.3">
      <c r="C1427" s="12"/>
      <c r="U1427"/>
      <c r="V1427"/>
    </row>
    <row r="1428" spans="3:22" x14ac:dyDescent="0.3">
      <c r="C1428" s="12"/>
      <c r="U1428"/>
      <c r="V1428"/>
    </row>
    <row r="1429" spans="3:22" x14ac:dyDescent="0.3">
      <c r="C1429" s="12"/>
      <c r="U1429"/>
      <c r="V1429"/>
    </row>
    <row r="1430" spans="3:22" x14ac:dyDescent="0.3">
      <c r="C1430" s="12"/>
      <c r="U1430"/>
      <c r="V1430"/>
    </row>
    <row r="1431" spans="3:22" x14ac:dyDescent="0.3">
      <c r="C1431" s="12"/>
      <c r="U1431"/>
      <c r="V1431"/>
    </row>
    <row r="1432" spans="3:22" x14ac:dyDescent="0.3">
      <c r="C1432" s="12"/>
      <c r="U1432"/>
      <c r="V1432"/>
    </row>
    <row r="1433" spans="3:22" x14ac:dyDescent="0.3">
      <c r="C1433" s="12"/>
      <c r="U1433"/>
      <c r="V1433"/>
    </row>
    <row r="1434" spans="3:22" x14ac:dyDescent="0.3">
      <c r="C1434" s="12"/>
      <c r="U1434"/>
      <c r="V1434"/>
    </row>
    <row r="1435" spans="3:22" x14ac:dyDescent="0.3">
      <c r="C1435" s="12"/>
      <c r="U1435"/>
      <c r="V1435"/>
    </row>
    <row r="1436" spans="3:22" x14ac:dyDescent="0.3">
      <c r="C1436" s="12"/>
      <c r="U1436"/>
      <c r="V1436"/>
    </row>
    <row r="1437" spans="3:22" x14ac:dyDescent="0.3">
      <c r="C1437" s="12"/>
      <c r="U1437"/>
      <c r="V1437"/>
    </row>
    <row r="1438" spans="3:22" x14ac:dyDescent="0.3">
      <c r="C1438" s="12"/>
      <c r="U1438"/>
      <c r="V1438"/>
    </row>
    <row r="1439" spans="3:22" x14ac:dyDescent="0.3">
      <c r="C1439" s="12"/>
      <c r="U1439"/>
      <c r="V1439"/>
    </row>
    <row r="1440" spans="3:22" x14ac:dyDescent="0.3">
      <c r="C1440" s="12"/>
      <c r="U1440"/>
      <c r="V1440"/>
    </row>
    <row r="1441" spans="3:22" x14ac:dyDescent="0.3">
      <c r="C1441" s="12"/>
      <c r="U1441"/>
      <c r="V1441"/>
    </row>
    <row r="1442" spans="3:22" x14ac:dyDescent="0.3">
      <c r="C1442" s="12"/>
      <c r="U1442"/>
      <c r="V1442"/>
    </row>
    <row r="1443" spans="3:22" x14ac:dyDescent="0.3">
      <c r="C1443" s="12"/>
      <c r="U1443"/>
      <c r="V1443"/>
    </row>
    <row r="1444" spans="3:22" x14ac:dyDescent="0.3">
      <c r="C1444" s="12"/>
      <c r="U1444"/>
      <c r="V1444"/>
    </row>
    <row r="1445" spans="3:22" x14ac:dyDescent="0.3">
      <c r="C1445" s="12"/>
      <c r="U1445"/>
      <c r="V1445"/>
    </row>
    <row r="1446" spans="3:22" x14ac:dyDescent="0.3">
      <c r="C1446" s="12"/>
      <c r="U1446"/>
      <c r="V1446"/>
    </row>
    <row r="1447" spans="3:22" x14ac:dyDescent="0.3">
      <c r="C1447" s="12"/>
      <c r="U1447"/>
      <c r="V1447"/>
    </row>
    <row r="1448" spans="3:22" x14ac:dyDescent="0.3">
      <c r="C1448" s="12"/>
      <c r="U1448"/>
      <c r="V1448"/>
    </row>
    <row r="1449" spans="3:22" x14ac:dyDescent="0.3">
      <c r="C1449" s="12"/>
      <c r="U1449"/>
      <c r="V1449"/>
    </row>
    <row r="1450" spans="3:22" x14ac:dyDescent="0.3">
      <c r="C1450" s="12"/>
      <c r="U1450"/>
      <c r="V1450"/>
    </row>
    <row r="1451" spans="3:22" x14ac:dyDescent="0.3">
      <c r="C1451" s="12"/>
      <c r="U1451"/>
      <c r="V1451"/>
    </row>
    <row r="1452" spans="3:22" x14ac:dyDescent="0.3">
      <c r="C1452" s="12"/>
      <c r="U1452"/>
      <c r="V1452"/>
    </row>
    <row r="1453" spans="3:22" x14ac:dyDescent="0.3">
      <c r="C1453" s="12"/>
      <c r="U1453"/>
      <c r="V1453"/>
    </row>
    <row r="1454" spans="3:22" x14ac:dyDescent="0.3">
      <c r="C1454" s="12"/>
      <c r="U1454"/>
      <c r="V1454"/>
    </row>
    <row r="1455" spans="3:22" x14ac:dyDescent="0.3">
      <c r="C1455" s="12"/>
      <c r="U1455"/>
      <c r="V1455"/>
    </row>
    <row r="1456" spans="3:22" x14ac:dyDescent="0.3">
      <c r="C1456" s="12"/>
      <c r="U1456"/>
      <c r="V1456"/>
    </row>
    <row r="1457" spans="3:22" x14ac:dyDescent="0.3">
      <c r="C1457" s="12"/>
      <c r="U1457"/>
      <c r="V1457"/>
    </row>
    <row r="1458" spans="3:22" x14ac:dyDescent="0.3">
      <c r="C1458" s="12"/>
      <c r="U1458"/>
      <c r="V1458"/>
    </row>
    <row r="1459" spans="3:22" x14ac:dyDescent="0.3">
      <c r="C1459" s="12"/>
      <c r="U1459"/>
      <c r="V1459"/>
    </row>
    <row r="1460" spans="3:22" x14ac:dyDescent="0.3">
      <c r="C1460" s="12"/>
      <c r="U1460"/>
      <c r="V1460"/>
    </row>
    <row r="1461" spans="3:22" x14ac:dyDescent="0.3">
      <c r="C1461" s="12"/>
      <c r="U1461"/>
      <c r="V1461"/>
    </row>
    <row r="1462" spans="3:22" x14ac:dyDescent="0.3">
      <c r="C1462" s="12"/>
      <c r="U1462"/>
      <c r="V1462"/>
    </row>
    <row r="1463" spans="3:22" x14ac:dyDescent="0.3">
      <c r="C1463" s="12"/>
      <c r="U1463"/>
      <c r="V1463"/>
    </row>
    <row r="1464" spans="3:22" x14ac:dyDescent="0.3">
      <c r="C1464" s="12"/>
      <c r="U1464"/>
      <c r="V1464"/>
    </row>
    <row r="1465" spans="3:22" x14ac:dyDescent="0.3">
      <c r="C1465" s="12"/>
      <c r="U1465"/>
      <c r="V1465"/>
    </row>
    <row r="1466" spans="3:22" x14ac:dyDescent="0.3">
      <c r="C1466" s="12"/>
      <c r="U1466"/>
      <c r="V1466"/>
    </row>
    <row r="1467" spans="3:22" x14ac:dyDescent="0.3">
      <c r="C1467" s="12"/>
      <c r="U1467"/>
      <c r="V1467"/>
    </row>
    <row r="1468" spans="3:22" x14ac:dyDescent="0.3">
      <c r="C1468" s="12"/>
      <c r="U1468"/>
      <c r="V1468"/>
    </row>
    <row r="1469" spans="3:22" x14ac:dyDescent="0.3">
      <c r="C1469" s="12"/>
      <c r="U1469"/>
      <c r="V1469"/>
    </row>
    <row r="1470" spans="3:22" x14ac:dyDescent="0.3">
      <c r="C1470" s="12"/>
      <c r="U1470"/>
      <c r="V1470"/>
    </row>
    <row r="1471" spans="3:22" x14ac:dyDescent="0.3">
      <c r="C1471" s="12"/>
      <c r="U1471"/>
      <c r="V1471"/>
    </row>
    <row r="1472" spans="3:22" x14ac:dyDescent="0.3">
      <c r="C1472" s="12"/>
      <c r="U1472"/>
      <c r="V1472"/>
    </row>
    <row r="1473" spans="3:22" x14ac:dyDescent="0.3">
      <c r="C1473" s="12"/>
      <c r="U1473"/>
      <c r="V1473"/>
    </row>
    <row r="1474" spans="3:22" x14ac:dyDescent="0.3">
      <c r="C1474" s="12"/>
      <c r="U1474"/>
      <c r="V1474"/>
    </row>
    <row r="1475" spans="3:22" x14ac:dyDescent="0.3">
      <c r="C1475" s="12"/>
      <c r="U1475"/>
      <c r="V1475"/>
    </row>
    <row r="1476" spans="3:22" x14ac:dyDescent="0.3">
      <c r="C1476" s="12"/>
      <c r="U1476"/>
      <c r="V1476"/>
    </row>
    <row r="1477" spans="3:22" x14ac:dyDescent="0.3">
      <c r="C1477" s="12"/>
      <c r="U1477"/>
      <c r="V1477"/>
    </row>
    <row r="1478" spans="3:22" x14ac:dyDescent="0.3">
      <c r="C1478" s="12"/>
      <c r="U1478"/>
      <c r="V1478"/>
    </row>
    <row r="1479" spans="3:22" x14ac:dyDescent="0.3">
      <c r="C1479" s="12"/>
      <c r="U1479"/>
      <c r="V1479"/>
    </row>
    <row r="1480" spans="3:22" x14ac:dyDescent="0.3">
      <c r="C1480" s="12"/>
      <c r="U1480"/>
      <c r="V1480"/>
    </row>
    <row r="1481" spans="3:22" x14ac:dyDescent="0.3">
      <c r="C1481" s="12"/>
      <c r="U1481"/>
      <c r="V1481"/>
    </row>
    <row r="1482" spans="3:22" x14ac:dyDescent="0.3">
      <c r="C1482" s="12"/>
      <c r="U1482"/>
      <c r="V1482"/>
    </row>
    <row r="1483" spans="3:22" x14ac:dyDescent="0.3">
      <c r="C1483" s="12"/>
      <c r="U1483"/>
      <c r="V1483"/>
    </row>
    <row r="1484" spans="3:22" x14ac:dyDescent="0.3">
      <c r="C1484" s="12"/>
      <c r="U1484"/>
      <c r="V1484"/>
    </row>
    <row r="1485" spans="3:22" x14ac:dyDescent="0.3">
      <c r="C1485" s="12"/>
      <c r="U1485"/>
      <c r="V1485"/>
    </row>
    <row r="1486" spans="3:22" x14ac:dyDescent="0.3">
      <c r="C1486" s="12"/>
      <c r="U1486"/>
      <c r="V1486"/>
    </row>
    <row r="1487" spans="3:22" x14ac:dyDescent="0.3">
      <c r="C1487" s="12"/>
      <c r="U1487"/>
      <c r="V1487"/>
    </row>
    <row r="1488" spans="3:22" x14ac:dyDescent="0.3">
      <c r="C1488" s="12"/>
      <c r="U1488"/>
      <c r="V1488"/>
    </row>
    <row r="1489" spans="3:22" x14ac:dyDescent="0.3">
      <c r="C1489" s="12"/>
      <c r="U1489"/>
      <c r="V1489"/>
    </row>
    <row r="1490" spans="3:22" x14ac:dyDescent="0.3">
      <c r="C1490" s="12"/>
      <c r="U1490"/>
      <c r="V1490"/>
    </row>
    <row r="1491" spans="3:22" x14ac:dyDescent="0.3">
      <c r="C1491" s="12"/>
      <c r="U1491"/>
      <c r="V1491"/>
    </row>
    <row r="1492" spans="3:22" x14ac:dyDescent="0.3">
      <c r="C1492" s="12"/>
      <c r="U1492"/>
      <c r="V1492"/>
    </row>
    <row r="1493" spans="3:22" x14ac:dyDescent="0.3">
      <c r="C1493" s="12"/>
      <c r="U1493"/>
      <c r="V1493"/>
    </row>
    <row r="1494" spans="3:22" x14ac:dyDescent="0.3">
      <c r="C1494" s="12"/>
      <c r="U1494"/>
      <c r="V1494"/>
    </row>
    <row r="1495" spans="3:22" x14ac:dyDescent="0.3">
      <c r="C1495" s="12"/>
      <c r="U1495"/>
      <c r="V1495"/>
    </row>
    <row r="1496" spans="3:22" x14ac:dyDescent="0.3">
      <c r="C1496" s="12"/>
      <c r="U1496"/>
      <c r="V1496"/>
    </row>
    <row r="1497" spans="3:22" x14ac:dyDescent="0.3">
      <c r="C1497" s="12"/>
      <c r="U1497"/>
      <c r="V1497"/>
    </row>
    <row r="1498" spans="3:22" x14ac:dyDescent="0.3">
      <c r="C1498" s="12"/>
      <c r="U1498"/>
      <c r="V1498"/>
    </row>
    <row r="1499" spans="3:22" x14ac:dyDescent="0.3">
      <c r="C1499" s="12"/>
      <c r="U1499"/>
      <c r="V1499"/>
    </row>
    <row r="1500" spans="3:22" x14ac:dyDescent="0.3">
      <c r="C1500" s="12"/>
      <c r="U1500"/>
      <c r="V1500"/>
    </row>
    <row r="1501" spans="3:22" x14ac:dyDescent="0.3">
      <c r="C1501" s="12"/>
      <c r="U1501"/>
      <c r="V1501"/>
    </row>
    <row r="1502" spans="3:22" x14ac:dyDescent="0.3">
      <c r="C1502" s="12"/>
      <c r="U1502"/>
      <c r="V1502"/>
    </row>
    <row r="1503" spans="3:22" x14ac:dyDescent="0.3">
      <c r="C1503" s="12"/>
      <c r="U1503"/>
      <c r="V1503"/>
    </row>
    <row r="1504" spans="3:22" x14ac:dyDescent="0.3">
      <c r="C1504" s="12"/>
      <c r="U1504"/>
      <c r="V1504"/>
    </row>
    <row r="1505" spans="3:22" x14ac:dyDescent="0.3">
      <c r="C1505" s="12"/>
      <c r="U1505"/>
      <c r="V1505"/>
    </row>
    <row r="1506" spans="3:22" x14ac:dyDescent="0.3">
      <c r="C1506" s="12"/>
      <c r="U1506"/>
      <c r="V1506"/>
    </row>
    <row r="1507" spans="3:22" x14ac:dyDescent="0.3">
      <c r="C1507" s="12"/>
      <c r="U1507"/>
      <c r="V1507"/>
    </row>
    <row r="1508" spans="3:22" x14ac:dyDescent="0.3">
      <c r="C1508" s="12"/>
      <c r="U1508"/>
      <c r="V1508"/>
    </row>
    <row r="1509" spans="3:22" x14ac:dyDescent="0.3">
      <c r="C1509" s="12"/>
      <c r="U1509"/>
      <c r="V1509"/>
    </row>
    <row r="1510" spans="3:22" x14ac:dyDescent="0.3">
      <c r="C1510" s="12"/>
      <c r="U1510"/>
      <c r="V1510"/>
    </row>
    <row r="1511" spans="3:22" x14ac:dyDescent="0.3">
      <c r="C1511" s="12"/>
      <c r="U1511"/>
      <c r="V1511"/>
    </row>
    <row r="1512" spans="3:22" x14ac:dyDescent="0.3">
      <c r="C1512" s="12"/>
      <c r="U1512"/>
      <c r="V1512"/>
    </row>
    <row r="1513" spans="3:22" x14ac:dyDescent="0.3">
      <c r="C1513" s="12"/>
      <c r="U1513"/>
      <c r="V1513"/>
    </row>
    <row r="1514" spans="3:22" x14ac:dyDescent="0.3">
      <c r="C1514" s="12"/>
      <c r="U1514"/>
      <c r="V1514"/>
    </row>
    <row r="1515" spans="3:22" x14ac:dyDescent="0.3">
      <c r="C1515" s="12"/>
      <c r="U1515"/>
      <c r="V1515"/>
    </row>
    <row r="1516" spans="3:22" x14ac:dyDescent="0.3">
      <c r="C1516" s="12"/>
      <c r="U1516"/>
      <c r="V1516"/>
    </row>
    <row r="1517" spans="3:22" x14ac:dyDescent="0.3">
      <c r="C1517" s="12"/>
      <c r="U1517"/>
      <c r="V1517"/>
    </row>
    <row r="1518" spans="3:22" x14ac:dyDescent="0.3">
      <c r="C1518" s="12"/>
      <c r="U1518"/>
      <c r="V1518"/>
    </row>
    <row r="1519" spans="3:22" x14ac:dyDescent="0.3">
      <c r="C1519" s="12"/>
      <c r="U1519"/>
      <c r="V1519"/>
    </row>
    <row r="1520" spans="3:22" x14ac:dyDescent="0.3">
      <c r="C1520" s="12"/>
      <c r="U1520"/>
      <c r="V1520"/>
    </row>
    <row r="1521" spans="3:22" x14ac:dyDescent="0.3">
      <c r="C1521" s="12"/>
      <c r="U1521"/>
      <c r="V1521"/>
    </row>
    <row r="1522" spans="3:22" x14ac:dyDescent="0.3">
      <c r="C1522" s="12"/>
      <c r="U1522"/>
      <c r="V1522"/>
    </row>
    <row r="1523" spans="3:22" x14ac:dyDescent="0.3">
      <c r="C1523" s="12"/>
      <c r="U1523"/>
      <c r="V1523"/>
    </row>
    <row r="1524" spans="3:22" x14ac:dyDescent="0.3">
      <c r="C1524" s="12"/>
      <c r="U1524"/>
      <c r="V1524"/>
    </row>
    <row r="1525" spans="3:22" x14ac:dyDescent="0.3">
      <c r="C1525" s="12"/>
      <c r="U1525"/>
      <c r="V1525"/>
    </row>
    <row r="1526" spans="3:22" x14ac:dyDescent="0.3">
      <c r="C1526" s="12"/>
      <c r="U1526"/>
      <c r="V1526"/>
    </row>
    <row r="1527" spans="3:22" x14ac:dyDescent="0.3">
      <c r="C1527" s="12"/>
      <c r="U1527"/>
      <c r="V1527"/>
    </row>
    <row r="1528" spans="3:22" x14ac:dyDescent="0.3">
      <c r="C1528" s="12"/>
      <c r="U1528"/>
      <c r="V1528"/>
    </row>
    <row r="1529" spans="3:22" x14ac:dyDescent="0.3">
      <c r="C1529" s="12"/>
      <c r="U1529"/>
      <c r="V1529"/>
    </row>
    <row r="1530" spans="3:22" x14ac:dyDescent="0.3">
      <c r="C1530" s="12"/>
      <c r="U1530"/>
      <c r="V1530"/>
    </row>
    <row r="1531" spans="3:22" x14ac:dyDescent="0.3">
      <c r="C1531" s="12"/>
      <c r="U1531"/>
      <c r="V1531"/>
    </row>
    <row r="1532" spans="3:22" x14ac:dyDescent="0.3">
      <c r="C1532" s="12"/>
      <c r="U1532"/>
      <c r="V1532"/>
    </row>
    <row r="1533" spans="3:22" x14ac:dyDescent="0.3">
      <c r="C1533" s="12"/>
      <c r="U1533"/>
      <c r="V1533"/>
    </row>
    <row r="1534" spans="3:22" x14ac:dyDescent="0.3">
      <c r="C1534" s="12"/>
      <c r="U1534"/>
      <c r="V1534"/>
    </row>
    <row r="1535" spans="3:22" x14ac:dyDescent="0.3">
      <c r="C1535" s="12"/>
      <c r="U1535"/>
      <c r="V1535"/>
    </row>
    <row r="1536" spans="3:22" x14ac:dyDescent="0.3">
      <c r="C1536" s="12"/>
      <c r="U1536"/>
      <c r="V1536"/>
    </row>
    <row r="1537" spans="3:22" x14ac:dyDescent="0.3">
      <c r="C1537" s="12"/>
      <c r="U1537"/>
      <c r="V1537"/>
    </row>
    <row r="1538" spans="3:22" x14ac:dyDescent="0.3">
      <c r="C1538" s="12"/>
      <c r="U1538"/>
      <c r="V1538"/>
    </row>
    <row r="1539" spans="3:22" x14ac:dyDescent="0.3">
      <c r="C1539" s="12"/>
      <c r="U1539"/>
      <c r="V1539"/>
    </row>
    <row r="1540" spans="3:22" x14ac:dyDescent="0.3">
      <c r="C1540" s="12"/>
      <c r="U1540"/>
      <c r="V1540"/>
    </row>
    <row r="1541" spans="3:22" x14ac:dyDescent="0.3">
      <c r="C1541" s="12"/>
      <c r="U1541"/>
      <c r="V1541"/>
    </row>
    <row r="1542" spans="3:22" x14ac:dyDescent="0.3">
      <c r="C1542" s="12"/>
      <c r="U1542"/>
      <c r="V1542"/>
    </row>
    <row r="1543" spans="3:22" x14ac:dyDescent="0.3">
      <c r="C1543" s="12"/>
      <c r="U1543"/>
      <c r="V1543"/>
    </row>
    <row r="1544" spans="3:22" x14ac:dyDescent="0.3">
      <c r="C1544" s="12"/>
      <c r="U1544"/>
      <c r="V1544"/>
    </row>
    <row r="1545" spans="3:22" x14ac:dyDescent="0.3">
      <c r="C1545" s="12"/>
      <c r="U1545"/>
      <c r="V1545"/>
    </row>
    <row r="1546" spans="3:22" x14ac:dyDescent="0.3">
      <c r="C1546" s="12"/>
      <c r="U1546"/>
      <c r="V1546"/>
    </row>
    <row r="1547" spans="3:22" x14ac:dyDescent="0.3">
      <c r="C1547" s="12"/>
      <c r="U1547"/>
      <c r="V1547"/>
    </row>
    <row r="1548" spans="3:22" x14ac:dyDescent="0.3">
      <c r="C1548" s="12"/>
      <c r="U1548"/>
      <c r="V1548"/>
    </row>
    <row r="1549" spans="3:22" x14ac:dyDescent="0.3">
      <c r="C1549" s="12"/>
      <c r="U1549"/>
      <c r="V1549"/>
    </row>
    <row r="1550" spans="3:22" x14ac:dyDescent="0.3">
      <c r="C1550" s="12"/>
      <c r="U1550"/>
      <c r="V1550"/>
    </row>
    <row r="1551" spans="3:22" x14ac:dyDescent="0.3">
      <c r="C1551" s="12"/>
      <c r="U1551"/>
      <c r="V1551"/>
    </row>
    <row r="1552" spans="3:22" x14ac:dyDescent="0.3">
      <c r="C1552" s="12"/>
      <c r="U1552"/>
      <c r="V1552"/>
    </row>
    <row r="1553" spans="3:22" x14ac:dyDescent="0.3">
      <c r="C1553" s="12"/>
      <c r="U1553"/>
      <c r="V1553"/>
    </row>
    <row r="1554" spans="3:22" x14ac:dyDescent="0.3">
      <c r="C1554" s="12"/>
      <c r="U1554"/>
      <c r="V1554"/>
    </row>
    <row r="1555" spans="3:22" x14ac:dyDescent="0.3">
      <c r="C1555" s="12"/>
      <c r="U1555"/>
      <c r="V1555"/>
    </row>
    <row r="1556" spans="3:22" x14ac:dyDescent="0.3">
      <c r="C1556" s="12"/>
      <c r="U1556"/>
      <c r="V1556"/>
    </row>
    <row r="1557" spans="3:22" x14ac:dyDescent="0.3">
      <c r="C1557" s="12"/>
      <c r="U1557"/>
      <c r="V1557"/>
    </row>
    <row r="1558" spans="3:22" x14ac:dyDescent="0.3">
      <c r="C1558" s="12"/>
      <c r="U1558"/>
      <c r="V1558"/>
    </row>
    <row r="1559" spans="3:22" x14ac:dyDescent="0.3">
      <c r="C1559" s="12"/>
      <c r="U1559"/>
      <c r="V1559"/>
    </row>
    <row r="1560" spans="3:22" x14ac:dyDescent="0.3">
      <c r="C1560" s="12"/>
      <c r="U1560"/>
      <c r="V1560"/>
    </row>
    <row r="1561" spans="3:22" x14ac:dyDescent="0.3">
      <c r="C1561" s="12"/>
      <c r="U1561"/>
      <c r="V1561"/>
    </row>
    <row r="1562" spans="3:22" x14ac:dyDescent="0.3">
      <c r="C1562" s="12"/>
      <c r="U1562"/>
      <c r="V1562"/>
    </row>
    <row r="1563" spans="3:22" x14ac:dyDescent="0.3">
      <c r="C1563" s="12"/>
      <c r="U1563"/>
      <c r="V1563"/>
    </row>
    <row r="1564" spans="3:22" x14ac:dyDescent="0.3">
      <c r="C1564" s="12"/>
      <c r="U1564"/>
      <c r="V1564"/>
    </row>
    <row r="1565" spans="3:22" x14ac:dyDescent="0.3">
      <c r="C1565" s="12"/>
      <c r="U1565"/>
      <c r="V1565"/>
    </row>
    <row r="1566" spans="3:22" x14ac:dyDescent="0.3">
      <c r="C1566" s="12"/>
      <c r="U1566"/>
      <c r="V1566"/>
    </row>
    <row r="1567" spans="3:22" x14ac:dyDescent="0.3">
      <c r="C1567" s="12"/>
      <c r="U1567"/>
      <c r="V1567"/>
    </row>
    <row r="1568" spans="3:22" x14ac:dyDescent="0.3">
      <c r="C1568" s="12"/>
      <c r="U1568"/>
      <c r="V1568"/>
    </row>
    <row r="1569" spans="3:22" x14ac:dyDescent="0.3">
      <c r="C1569" s="12"/>
      <c r="U1569"/>
      <c r="V1569"/>
    </row>
    <row r="1570" spans="3:22" x14ac:dyDescent="0.3">
      <c r="C1570" s="12"/>
      <c r="U1570"/>
      <c r="V1570"/>
    </row>
    <row r="1571" spans="3:22" x14ac:dyDescent="0.3">
      <c r="C1571" s="12"/>
      <c r="U1571"/>
      <c r="V1571"/>
    </row>
    <row r="1572" spans="3:22" x14ac:dyDescent="0.3">
      <c r="C1572" s="12"/>
      <c r="U1572"/>
      <c r="V1572"/>
    </row>
    <row r="1573" spans="3:22" x14ac:dyDescent="0.3">
      <c r="C1573" s="12"/>
      <c r="U1573"/>
      <c r="V1573"/>
    </row>
    <row r="1574" spans="3:22" x14ac:dyDescent="0.3">
      <c r="C1574" s="12"/>
      <c r="U1574"/>
      <c r="V1574"/>
    </row>
    <row r="1575" spans="3:22" x14ac:dyDescent="0.3">
      <c r="C1575" s="12"/>
      <c r="U1575"/>
      <c r="V1575"/>
    </row>
    <row r="1576" spans="3:22" x14ac:dyDescent="0.3">
      <c r="C1576" s="12"/>
      <c r="U1576"/>
      <c r="V1576"/>
    </row>
    <row r="1577" spans="3:22" x14ac:dyDescent="0.3">
      <c r="C1577" s="12"/>
      <c r="U1577"/>
      <c r="V1577"/>
    </row>
    <row r="1578" spans="3:22" x14ac:dyDescent="0.3">
      <c r="C1578" s="12"/>
      <c r="U1578"/>
      <c r="V1578"/>
    </row>
    <row r="1579" spans="3:22" x14ac:dyDescent="0.3">
      <c r="C1579" s="12"/>
      <c r="U1579"/>
      <c r="V1579"/>
    </row>
    <row r="1580" spans="3:22" x14ac:dyDescent="0.3">
      <c r="C1580" s="12"/>
      <c r="U1580"/>
      <c r="V1580"/>
    </row>
    <row r="1581" spans="3:22" x14ac:dyDescent="0.3">
      <c r="C1581" s="12"/>
      <c r="U1581"/>
      <c r="V1581"/>
    </row>
    <row r="1582" spans="3:22" x14ac:dyDescent="0.3">
      <c r="C1582" s="12"/>
      <c r="U1582"/>
      <c r="V1582"/>
    </row>
    <row r="1583" spans="3:22" x14ac:dyDescent="0.3">
      <c r="C1583" s="12"/>
      <c r="U1583"/>
      <c r="V1583"/>
    </row>
    <row r="1584" spans="3:22" x14ac:dyDescent="0.3">
      <c r="C1584" s="12"/>
      <c r="U1584"/>
      <c r="V1584"/>
    </row>
    <row r="1585" spans="3:22" x14ac:dyDescent="0.3">
      <c r="C1585" s="12"/>
      <c r="U1585"/>
      <c r="V1585"/>
    </row>
    <row r="1586" spans="3:22" x14ac:dyDescent="0.3">
      <c r="C1586" s="12"/>
      <c r="U1586"/>
      <c r="V1586"/>
    </row>
    <row r="1587" spans="3:22" x14ac:dyDescent="0.3">
      <c r="C1587" s="12"/>
      <c r="U1587"/>
      <c r="V1587"/>
    </row>
    <row r="1588" spans="3:22" x14ac:dyDescent="0.3">
      <c r="C1588" s="12"/>
      <c r="U1588"/>
      <c r="V1588"/>
    </row>
    <row r="1589" spans="3:22" x14ac:dyDescent="0.3">
      <c r="C1589" s="12"/>
      <c r="U1589"/>
      <c r="V1589"/>
    </row>
    <row r="1590" spans="3:22" x14ac:dyDescent="0.3">
      <c r="C1590" s="12"/>
      <c r="U1590"/>
      <c r="V1590"/>
    </row>
    <row r="1591" spans="3:22" x14ac:dyDescent="0.3">
      <c r="C1591" s="12"/>
      <c r="U1591"/>
      <c r="V1591"/>
    </row>
    <row r="1592" spans="3:22" x14ac:dyDescent="0.3">
      <c r="C1592" s="12"/>
      <c r="U1592"/>
      <c r="V1592"/>
    </row>
    <row r="1593" spans="3:22" x14ac:dyDescent="0.3">
      <c r="C1593" s="12"/>
      <c r="U1593"/>
      <c r="V1593"/>
    </row>
    <row r="1594" spans="3:22" x14ac:dyDescent="0.3">
      <c r="C1594" s="12"/>
      <c r="U1594"/>
      <c r="V1594"/>
    </row>
    <row r="1595" spans="3:22" x14ac:dyDescent="0.3">
      <c r="C1595" s="12"/>
      <c r="U1595"/>
      <c r="V1595"/>
    </row>
    <row r="1596" spans="3:22" x14ac:dyDescent="0.3">
      <c r="C1596" s="12"/>
      <c r="U1596"/>
      <c r="V1596"/>
    </row>
    <row r="1597" spans="3:22" x14ac:dyDescent="0.3">
      <c r="C1597" s="12"/>
      <c r="U1597"/>
      <c r="V1597"/>
    </row>
    <row r="1598" spans="3:22" x14ac:dyDescent="0.3">
      <c r="C1598" s="12"/>
      <c r="U1598"/>
      <c r="V1598"/>
    </row>
    <row r="1599" spans="3:22" x14ac:dyDescent="0.3">
      <c r="C1599" s="12"/>
      <c r="U1599"/>
      <c r="V1599"/>
    </row>
    <row r="1600" spans="3:22" x14ac:dyDescent="0.3">
      <c r="C1600" s="12"/>
      <c r="U1600"/>
      <c r="V1600"/>
    </row>
    <row r="1601" spans="3:22" x14ac:dyDescent="0.3">
      <c r="C1601" s="12"/>
      <c r="U1601"/>
      <c r="V1601"/>
    </row>
    <row r="1602" spans="3:22" x14ac:dyDescent="0.3">
      <c r="C1602" s="12"/>
      <c r="U1602"/>
      <c r="V1602"/>
    </row>
    <row r="1603" spans="3:22" x14ac:dyDescent="0.3">
      <c r="C1603" s="12"/>
      <c r="U1603"/>
      <c r="V1603"/>
    </row>
    <row r="1604" spans="3:22" x14ac:dyDescent="0.3">
      <c r="C1604" s="12"/>
      <c r="U1604"/>
      <c r="V1604"/>
    </row>
    <row r="1605" spans="3:22" x14ac:dyDescent="0.3">
      <c r="C1605" s="12"/>
      <c r="U1605"/>
      <c r="V1605"/>
    </row>
    <row r="1606" spans="3:22" x14ac:dyDescent="0.3">
      <c r="C1606" s="12"/>
      <c r="U1606"/>
      <c r="V1606"/>
    </row>
    <row r="1607" spans="3:22" x14ac:dyDescent="0.3">
      <c r="C1607" s="12"/>
      <c r="U1607"/>
      <c r="V1607"/>
    </row>
    <row r="1608" spans="3:22" x14ac:dyDescent="0.3">
      <c r="C1608" s="12"/>
      <c r="U1608"/>
      <c r="V1608"/>
    </row>
    <row r="1609" spans="3:22" x14ac:dyDescent="0.3">
      <c r="C1609" s="12"/>
      <c r="U1609"/>
      <c r="V1609"/>
    </row>
    <row r="1610" spans="3:22" x14ac:dyDescent="0.3">
      <c r="C1610" s="12"/>
      <c r="U1610"/>
      <c r="V1610"/>
    </row>
    <row r="1611" spans="3:22" x14ac:dyDescent="0.3">
      <c r="C1611" s="12"/>
      <c r="U1611"/>
      <c r="V1611"/>
    </row>
    <row r="1612" spans="3:22" x14ac:dyDescent="0.3">
      <c r="C1612" s="12"/>
      <c r="U1612"/>
      <c r="V1612"/>
    </row>
    <row r="1613" spans="3:22" x14ac:dyDescent="0.3">
      <c r="C1613" s="12"/>
      <c r="U1613"/>
      <c r="V1613"/>
    </row>
    <row r="1614" spans="3:22" x14ac:dyDescent="0.3">
      <c r="C1614" s="12"/>
      <c r="U1614"/>
      <c r="V1614"/>
    </row>
    <row r="1615" spans="3:22" x14ac:dyDescent="0.3">
      <c r="C1615" s="12"/>
      <c r="U1615"/>
      <c r="V1615"/>
    </row>
    <row r="1616" spans="3:22" x14ac:dyDescent="0.3">
      <c r="C1616" s="12"/>
      <c r="U1616"/>
      <c r="V1616"/>
    </row>
    <row r="1617" spans="3:22" x14ac:dyDescent="0.3">
      <c r="C1617" s="12"/>
      <c r="U1617"/>
      <c r="V1617"/>
    </row>
    <row r="1618" spans="3:22" x14ac:dyDescent="0.3">
      <c r="C1618" s="12"/>
      <c r="U1618"/>
      <c r="V1618"/>
    </row>
    <row r="1619" spans="3:22" x14ac:dyDescent="0.3">
      <c r="C1619" s="12"/>
      <c r="U1619"/>
      <c r="V1619"/>
    </row>
    <row r="1620" spans="3:22" x14ac:dyDescent="0.3">
      <c r="C1620" s="12"/>
      <c r="U1620"/>
      <c r="V1620"/>
    </row>
    <row r="1621" spans="3:22" x14ac:dyDescent="0.3">
      <c r="C1621" s="12"/>
      <c r="U1621"/>
      <c r="V1621"/>
    </row>
    <row r="1622" spans="3:22" x14ac:dyDescent="0.3">
      <c r="C1622" s="12"/>
      <c r="U1622"/>
      <c r="V1622"/>
    </row>
    <row r="1623" spans="3:22" x14ac:dyDescent="0.3">
      <c r="C1623" s="12"/>
      <c r="U1623"/>
      <c r="V1623"/>
    </row>
    <row r="1624" spans="3:22" x14ac:dyDescent="0.3">
      <c r="C1624" s="12"/>
      <c r="U1624"/>
      <c r="V1624"/>
    </row>
    <row r="1625" spans="3:22" x14ac:dyDescent="0.3">
      <c r="C1625" s="12"/>
      <c r="U1625"/>
      <c r="V1625"/>
    </row>
    <row r="1626" spans="3:22" x14ac:dyDescent="0.3">
      <c r="C1626" s="12"/>
      <c r="U1626"/>
      <c r="V1626"/>
    </row>
    <row r="1627" spans="3:22" x14ac:dyDescent="0.3">
      <c r="C1627" s="12"/>
      <c r="U1627"/>
      <c r="V1627"/>
    </row>
    <row r="1628" spans="3:22" x14ac:dyDescent="0.3">
      <c r="C1628" s="12"/>
      <c r="U1628"/>
      <c r="V1628"/>
    </row>
    <row r="1629" spans="3:22" x14ac:dyDescent="0.3">
      <c r="C1629" s="12"/>
      <c r="U1629"/>
      <c r="V1629"/>
    </row>
    <row r="1630" spans="3:22" x14ac:dyDescent="0.3">
      <c r="C1630" s="12"/>
      <c r="U1630"/>
      <c r="V1630"/>
    </row>
    <row r="1631" spans="3:22" x14ac:dyDescent="0.3">
      <c r="C1631" s="12"/>
      <c r="U1631"/>
      <c r="V1631"/>
    </row>
    <row r="1632" spans="3:22" x14ac:dyDescent="0.3">
      <c r="C1632" s="12"/>
      <c r="U1632"/>
      <c r="V1632"/>
    </row>
    <row r="1633" spans="3:22" x14ac:dyDescent="0.3">
      <c r="C1633" s="12"/>
      <c r="U1633"/>
      <c r="V1633"/>
    </row>
    <row r="1634" spans="3:22" x14ac:dyDescent="0.3">
      <c r="C1634" s="12"/>
      <c r="U1634"/>
      <c r="V1634"/>
    </row>
    <row r="1635" spans="3:22" x14ac:dyDescent="0.3">
      <c r="C1635" s="12"/>
      <c r="U1635"/>
      <c r="V1635"/>
    </row>
    <row r="1636" spans="3:22" x14ac:dyDescent="0.3">
      <c r="C1636" s="12"/>
      <c r="U1636"/>
      <c r="V1636"/>
    </row>
    <row r="1637" spans="3:22" x14ac:dyDescent="0.3">
      <c r="C1637" s="12"/>
      <c r="U1637"/>
      <c r="V1637"/>
    </row>
    <row r="1638" spans="3:22" x14ac:dyDescent="0.3">
      <c r="C1638" s="12"/>
      <c r="U1638"/>
      <c r="V1638"/>
    </row>
    <row r="1639" spans="3:22" x14ac:dyDescent="0.3">
      <c r="C1639" s="12"/>
      <c r="U1639"/>
      <c r="V1639"/>
    </row>
    <row r="1640" spans="3:22" x14ac:dyDescent="0.3">
      <c r="C1640" s="12"/>
      <c r="U1640"/>
      <c r="V1640"/>
    </row>
    <row r="1641" spans="3:22" x14ac:dyDescent="0.3">
      <c r="C1641" s="12"/>
      <c r="U1641"/>
      <c r="V1641"/>
    </row>
    <row r="1642" spans="3:22" x14ac:dyDescent="0.3">
      <c r="C1642" s="12"/>
      <c r="U1642"/>
      <c r="V1642"/>
    </row>
    <row r="1643" spans="3:22" x14ac:dyDescent="0.3">
      <c r="C1643" s="12"/>
      <c r="U1643"/>
      <c r="V1643"/>
    </row>
    <row r="1644" spans="3:22" x14ac:dyDescent="0.3">
      <c r="C1644" s="12"/>
      <c r="U1644"/>
      <c r="V1644"/>
    </row>
    <row r="1645" spans="3:22" x14ac:dyDescent="0.3">
      <c r="C1645" s="12"/>
      <c r="U1645"/>
      <c r="V1645"/>
    </row>
    <row r="1646" spans="3:22" x14ac:dyDescent="0.3">
      <c r="C1646" s="12"/>
      <c r="U1646"/>
      <c r="V1646"/>
    </row>
    <row r="1647" spans="3:22" x14ac:dyDescent="0.3">
      <c r="C1647" s="12"/>
      <c r="U1647"/>
      <c r="V1647"/>
    </row>
    <row r="1648" spans="3:22" x14ac:dyDescent="0.3">
      <c r="C1648" s="12"/>
      <c r="U1648"/>
      <c r="V1648"/>
    </row>
    <row r="1649" spans="3:22" x14ac:dyDescent="0.3">
      <c r="C1649" s="12"/>
      <c r="U1649"/>
      <c r="V1649"/>
    </row>
    <row r="1650" spans="3:22" x14ac:dyDescent="0.3">
      <c r="C1650" s="12"/>
      <c r="U1650"/>
      <c r="V1650"/>
    </row>
    <row r="1651" spans="3:22" x14ac:dyDescent="0.3">
      <c r="C1651" s="12"/>
      <c r="U1651"/>
      <c r="V1651"/>
    </row>
    <row r="1652" spans="3:22" x14ac:dyDescent="0.3">
      <c r="C1652" s="12"/>
      <c r="U1652"/>
      <c r="V1652"/>
    </row>
    <row r="1653" spans="3:22" x14ac:dyDescent="0.3">
      <c r="C1653" s="12"/>
      <c r="U1653"/>
      <c r="V1653"/>
    </row>
    <row r="1654" spans="3:22" x14ac:dyDescent="0.3">
      <c r="C1654" s="12"/>
      <c r="U1654"/>
      <c r="V1654"/>
    </row>
    <row r="1655" spans="3:22" x14ac:dyDescent="0.3">
      <c r="C1655" s="12"/>
      <c r="U1655"/>
      <c r="V1655"/>
    </row>
    <row r="1656" spans="3:22" x14ac:dyDescent="0.3">
      <c r="C1656" s="12"/>
      <c r="U1656"/>
      <c r="V1656"/>
    </row>
    <row r="1657" spans="3:22" x14ac:dyDescent="0.3">
      <c r="C1657" s="12"/>
      <c r="U1657"/>
      <c r="V1657"/>
    </row>
    <row r="1658" spans="3:22" x14ac:dyDescent="0.3">
      <c r="C1658" s="12"/>
      <c r="U1658"/>
      <c r="V1658"/>
    </row>
    <row r="1659" spans="3:22" x14ac:dyDescent="0.3">
      <c r="C1659" s="12"/>
      <c r="U1659"/>
      <c r="V1659"/>
    </row>
    <row r="1660" spans="3:22" x14ac:dyDescent="0.3">
      <c r="C1660" s="12"/>
      <c r="U1660"/>
      <c r="V1660"/>
    </row>
    <row r="1661" spans="3:22" x14ac:dyDescent="0.3">
      <c r="C1661" s="12"/>
      <c r="U1661"/>
      <c r="V1661"/>
    </row>
    <row r="1662" spans="3:22" x14ac:dyDescent="0.3">
      <c r="C1662" s="12"/>
      <c r="U1662"/>
      <c r="V1662"/>
    </row>
    <row r="1663" spans="3:22" x14ac:dyDescent="0.3">
      <c r="C1663" s="12"/>
      <c r="U1663"/>
      <c r="V1663"/>
    </row>
    <row r="1664" spans="3:22" x14ac:dyDescent="0.3">
      <c r="C1664" s="12"/>
      <c r="U1664"/>
      <c r="V1664"/>
    </row>
    <row r="1665" spans="3:22" x14ac:dyDescent="0.3">
      <c r="C1665" s="12"/>
      <c r="U1665"/>
      <c r="V1665"/>
    </row>
    <row r="1666" spans="3:22" x14ac:dyDescent="0.3">
      <c r="C1666" s="12"/>
      <c r="U1666"/>
      <c r="V1666"/>
    </row>
    <row r="1667" spans="3:22" x14ac:dyDescent="0.3">
      <c r="C1667" s="12"/>
      <c r="U1667"/>
      <c r="V1667"/>
    </row>
    <row r="1668" spans="3:22" x14ac:dyDescent="0.3">
      <c r="C1668" s="12"/>
      <c r="U1668"/>
      <c r="V1668"/>
    </row>
    <row r="1669" spans="3:22" x14ac:dyDescent="0.3">
      <c r="C1669" s="12"/>
      <c r="U1669"/>
      <c r="V1669"/>
    </row>
    <row r="1670" spans="3:22" x14ac:dyDescent="0.3">
      <c r="C1670" s="12"/>
      <c r="U1670"/>
      <c r="V1670"/>
    </row>
    <row r="1671" spans="3:22" x14ac:dyDescent="0.3">
      <c r="C1671" s="12"/>
      <c r="U1671"/>
      <c r="V1671"/>
    </row>
    <row r="1672" spans="3:22" x14ac:dyDescent="0.3">
      <c r="C1672" s="12"/>
      <c r="U1672"/>
      <c r="V1672"/>
    </row>
    <row r="1673" spans="3:22" x14ac:dyDescent="0.3">
      <c r="C1673" s="12"/>
      <c r="U1673"/>
      <c r="V1673"/>
    </row>
    <row r="1674" spans="3:22" x14ac:dyDescent="0.3">
      <c r="C1674" s="12"/>
      <c r="U1674"/>
      <c r="V1674"/>
    </row>
    <row r="1675" spans="3:22" x14ac:dyDescent="0.3">
      <c r="C1675" s="12"/>
      <c r="U1675"/>
      <c r="V1675"/>
    </row>
    <row r="1676" spans="3:22" x14ac:dyDescent="0.3">
      <c r="C1676" s="12"/>
      <c r="U1676"/>
      <c r="V1676"/>
    </row>
    <row r="1677" spans="3:22" x14ac:dyDescent="0.3">
      <c r="C1677" s="12"/>
      <c r="U1677"/>
      <c r="V1677"/>
    </row>
    <row r="1678" spans="3:22" x14ac:dyDescent="0.3">
      <c r="C1678" s="12"/>
      <c r="U1678"/>
      <c r="V1678"/>
    </row>
    <row r="1679" spans="3:22" x14ac:dyDescent="0.3">
      <c r="C1679" s="12"/>
      <c r="U1679"/>
      <c r="V1679"/>
    </row>
    <row r="1680" spans="3:22" x14ac:dyDescent="0.3">
      <c r="C1680" s="12"/>
      <c r="U1680"/>
      <c r="V1680"/>
    </row>
    <row r="1681" spans="3:22" x14ac:dyDescent="0.3">
      <c r="C1681" s="12"/>
      <c r="U1681"/>
      <c r="V1681"/>
    </row>
    <row r="1682" spans="3:22" x14ac:dyDescent="0.3">
      <c r="C1682" s="12"/>
      <c r="U1682"/>
      <c r="V1682"/>
    </row>
    <row r="1683" spans="3:22" x14ac:dyDescent="0.3">
      <c r="C1683" s="12"/>
      <c r="U1683"/>
      <c r="V1683"/>
    </row>
    <row r="1684" spans="3:22" x14ac:dyDescent="0.3">
      <c r="C1684" s="12"/>
      <c r="U1684"/>
      <c r="V1684"/>
    </row>
    <row r="1685" spans="3:22" x14ac:dyDescent="0.3">
      <c r="C1685" s="12"/>
      <c r="U1685"/>
      <c r="V1685"/>
    </row>
    <row r="1686" spans="3:22" x14ac:dyDescent="0.3">
      <c r="C1686" s="12"/>
      <c r="U1686"/>
      <c r="V1686"/>
    </row>
    <row r="1687" spans="3:22" x14ac:dyDescent="0.3">
      <c r="C1687" s="12"/>
      <c r="U1687"/>
      <c r="V1687"/>
    </row>
    <row r="1688" spans="3:22" x14ac:dyDescent="0.3">
      <c r="C1688" s="12"/>
      <c r="U1688"/>
      <c r="V1688"/>
    </row>
    <row r="1689" spans="3:22" x14ac:dyDescent="0.3">
      <c r="C1689" s="12"/>
      <c r="U1689"/>
      <c r="V1689"/>
    </row>
    <row r="1690" spans="3:22" x14ac:dyDescent="0.3">
      <c r="C1690" s="12"/>
      <c r="U1690"/>
      <c r="V1690"/>
    </row>
    <row r="1691" spans="3:22" x14ac:dyDescent="0.3">
      <c r="C1691" s="12"/>
      <c r="U1691"/>
      <c r="V1691"/>
    </row>
    <row r="1692" spans="3:22" x14ac:dyDescent="0.3">
      <c r="C1692" s="12"/>
      <c r="U1692"/>
      <c r="V1692"/>
    </row>
    <row r="1693" spans="3:22" x14ac:dyDescent="0.3">
      <c r="C1693" s="12"/>
      <c r="U1693"/>
      <c r="V1693"/>
    </row>
    <row r="1694" spans="3:22" x14ac:dyDescent="0.3">
      <c r="C1694" s="12"/>
      <c r="U1694"/>
      <c r="V1694"/>
    </row>
    <row r="1695" spans="3:22" x14ac:dyDescent="0.3">
      <c r="C1695" s="12"/>
      <c r="U1695"/>
      <c r="V1695"/>
    </row>
    <row r="1696" spans="3:22" x14ac:dyDescent="0.3">
      <c r="C1696" s="12"/>
      <c r="U1696"/>
      <c r="V1696"/>
    </row>
    <row r="1697" spans="3:22" x14ac:dyDescent="0.3">
      <c r="C1697" s="12"/>
      <c r="U1697"/>
      <c r="V1697"/>
    </row>
    <row r="1698" spans="3:22" x14ac:dyDescent="0.3">
      <c r="C1698" s="12"/>
      <c r="U1698"/>
      <c r="V1698"/>
    </row>
    <row r="1699" spans="3:22" x14ac:dyDescent="0.3">
      <c r="C1699" s="12"/>
      <c r="U1699"/>
      <c r="V1699"/>
    </row>
    <row r="1700" spans="3:22" x14ac:dyDescent="0.3">
      <c r="C1700" s="12"/>
      <c r="U1700"/>
      <c r="V1700"/>
    </row>
    <row r="1701" spans="3:22" x14ac:dyDescent="0.3">
      <c r="C1701" s="12"/>
      <c r="U1701"/>
      <c r="V1701"/>
    </row>
    <row r="1702" spans="3:22" x14ac:dyDescent="0.3">
      <c r="C1702" s="12"/>
      <c r="U1702"/>
      <c r="V1702"/>
    </row>
    <row r="1703" spans="3:22" x14ac:dyDescent="0.3">
      <c r="C1703" s="12"/>
      <c r="U1703"/>
      <c r="V1703"/>
    </row>
    <row r="1704" spans="3:22" x14ac:dyDescent="0.3">
      <c r="C1704" s="12"/>
      <c r="U1704"/>
      <c r="V1704"/>
    </row>
    <row r="1705" spans="3:22" x14ac:dyDescent="0.3">
      <c r="C1705" s="12"/>
      <c r="U1705"/>
      <c r="V1705"/>
    </row>
    <row r="1706" spans="3:22" x14ac:dyDescent="0.3">
      <c r="C1706" s="12"/>
      <c r="U1706"/>
      <c r="V1706"/>
    </row>
    <row r="1707" spans="3:22" x14ac:dyDescent="0.3">
      <c r="C1707" s="12"/>
      <c r="U1707"/>
      <c r="V1707"/>
    </row>
    <row r="1708" spans="3:22" x14ac:dyDescent="0.3">
      <c r="C1708" s="12"/>
      <c r="U1708"/>
      <c r="V1708"/>
    </row>
    <row r="1709" spans="3:22" x14ac:dyDescent="0.3">
      <c r="C1709" s="12"/>
      <c r="U1709"/>
      <c r="V1709"/>
    </row>
    <row r="1710" spans="3:22" x14ac:dyDescent="0.3">
      <c r="C1710" s="12"/>
      <c r="U1710"/>
      <c r="V1710"/>
    </row>
    <row r="1711" spans="3:22" x14ac:dyDescent="0.3">
      <c r="C1711" s="12"/>
      <c r="U1711"/>
      <c r="V1711"/>
    </row>
    <row r="1712" spans="3:22" x14ac:dyDescent="0.3">
      <c r="C1712" s="12"/>
      <c r="U1712"/>
      <c r="V1712"/>
    </row>
    <row r="1713" spans="3:22" x14ac:dyDescent="0.3">
      <c r="C1713" s="12"/>
      <c r="U1713"/>
      <c r="V1713"/>
    </row>
    <row r="1714" spans="3:22" x14ac:dyDescent="0.3">
      <c r="C1714" s="12"/>
      <c r="U1714"/>
      <c r="V1714"/>
    </row>
    <row r="1715" spans="3:22" x14ac:dyDescent="0.3">
      <c r="C1715" s="12"/>
      <c r="U1715"/>
      <c r="V1715"/>
    </row>
    <row r="1716" spans="3:22" x14ac:dyDescent="0.3">
      <c r="C1716" s="12"/>
      <c r="U1716"/>
      <c r="V1716"/>
    </row>
    <row r="1717" spans="3:22" x14ac:dyDescent="0.3">
      <c r="C1717" s="12"/>
      <c r="U1717"/>
      <c r="V1717"/>
    </row>
    <row r="1718" spans="3:22" x14ac:dyDescent="0.3">
      <c r="C1718" s="12"/>
      <c r="U1718"/>
      <c r="V1718"/>
    </row>
    <row r="1719" spans="3:22" x14ac:dyDescent="0.3">
      <c r="C1719" s="12"/>
      <c r="U1719"/>
      <c r="V1719"/>
    </row>
    <row r="1720" spans="3:22" x14ac:dyDescent="0.3">
      <c r="C1720" s="12"/>
      <c r="U1720"/>
      <c r="V1720"/>
    </row>
    <row r="1721" spans="3:22" x14ac:dyDescent="0.3">
      <c r="C1721" s="12"/>
      <c r="U1721"/>
      <c r="V1721"/>
    </row>
    <row r="1722" spans="3:22" x14ac:dyDescent="0.3">
      <c r="C1722" s="12"/>
      <c r="U1722"/>
      <c r="V1722"/>
    </row>
    <row r="1723" spans="3:22" x14ac:dyDescent="0.3">
      <c r="C1723" s="12"/>
      <c r="U1723"/>
      <c r="V1723"/>
    </row>
    <row r="1724" spans="3:22" x14ac:dyDescent="0.3">
      <c r="C1724" s="12"/>
      <c r="U1724"/>
      <c r="V1724"/>
    </row>
    <row r="1725" spans="3:22" x14ac:dyDescent="0.3">
      <c r="C1725" s="12"/>
      <c r="U1725"/>
      <c r="V1725"/>
    </row>
    <row r="1726" spans="3:22" x14ac:dyDescent="0.3">
      <c r="C1726" s="12"/>
      <c r="U1726"/>
      <c r="V1726"/>
    </row>
    <row r="1727" spans="3:22" x14ac:dyDescent="0.3">
      <c r="C1727" s="12"/>
      <c r="U1727"/>
      <c r="V1727"/>
    </row>
    <row r="1728" spans="3:22" x14ac:dyDescent="0.3">
      <c r="C1728" s="12"/>
      <c r="U1728"/>
      <c r="V1728"/>
    </row>
    <row r="1729" spans="3:22" x14ac:dyDescent="0.3">
      <c r="C1729" s="12"/>
      <c r="U1729"/>
      <c r="V1729"/>
    </row>
    <row r="1730" spans="3:22" x14ac:dyDescent="0.3">
      <c r="C1730" s="12"/>
      <c r="U1730"/>
      <c r="V1730"/>
    </row>
    <row r="1731" spans="3:22" x14ac:dyDescent="0.3">
      <c r="C1731" s="12"/>
      <c r="U1731"/>
      <c r="V1731"/>
    </row>
    <row r="1732" spans="3:22" x14ac:dyDescent="0.3">
      <c r="C1732" s="12"/>
      <c r="U1732"/>
      <c r="V1732"/>
    </row>
    <row r="1733" spans="3:22" x14ac:dyDescent="0.3">
      <c r="C1733" s="12"/>
      <c r="U1733"/>
      <c r="V1733"/>
    </row>
    <row r="1734" spans="3:22" x14ac:dyDescent="0.3">
      <c r="C1734" s="12"/>
      <c r="U1734"/>
      <c r="V1734"/>
    </row>
    <row r="1735" spans="3:22" x14ac:dyDescent="0.3">
      <c r="C1735" s="12"/>
      <c r="U1735"/>
      <c r="V1735"/>
    </row>
    <row r="1736" spans="3:22" x14ac:dyDescent="0.3">
      <c r="C1736" s="12"/>
      <c r="U1736"/>
      <c r="V1736"/>
    </row>
    <row r="1737" spans="3:22" x14ac:dyDescent="0.3">
      <c r="C1737" s="12"/>
      <c r="U1737"/>
      <c r="V1737"/>
    </row>
    <row r="1738" spans="3:22" x14ac:dyDescent="0.3">
      <c r="C1738" s="12"/>
      <c r="U1738"/>
      <c r="V1738"/>
    </row>
    <row r="1739" spans="3:22" x14ac:dyDescent="0.3">
      <c r="C1739" s="12"/>
      <c r="U1739"/>
      <c r="V1739"/>
    </row>
    <row r="1740" spans="3:22" x14ac:dyDescent="0.3">
      <c r="C1740" s="12"/>
      <c r="U1740"/>
      <c r="V1740"/>
    </row>
    <row r="1741" spans="3:22" x14ac:dyDescent="0.3">
      <c r="C1741" s="12"/>
      <c r="U1741"/>
      <c r="V1741"/>
    </row>
    <row r="1742" spans="3:22" x14ac:dyDescent="0.3">
      <c r="C1742" s="12"/>
      <c r="U1742"/>
      <c r="V1742"/>
    </row>
    <row r="1743" spans="3:22" x14ac:dyDescent="0.3">
      <c r="C1743" s="12"/>
      <c r="U1743"/>
      <c r="V1743"/>
    </row>
    <row r="1744" spans="3:22" x14ac:dyDescent="0.3">
      <c r="C1744" s="12"/>
      <c r="U1744"/>
      <c r="V1744"/>
    </row>
    <row r="1745" spans="3:22" x14ac:dyDescent="0.3">
      <c r="C1745" s="12"/>
      <c r="U1745"/>
      <c r="V1745"/>
    </row>
    <row r="1746" spans="3:22" x14ac:dyDescent="0.3">
      <c r="C1746" s="12"/>
      <c r="U1746"/>
      <c r="V1746"/>
    </row>
    <row r="1747" spans="3:22" x14ac:dyDescent="0.3">
      <c r="C1747" s="12"/>
      <c r="U1747"/>
      <c r="V1747"/>
    </row>
    <row r="1748" spans="3:22" x14ac:dyDescent="0.3">
      <c r="C1748" s="12"/>
      <c r="U1748"/>
      <c r="V1748"/>
    </row>
    <row r="1749" spans="3:22" x14ac:dyDescent="0.3">
      <c r="C1749" s="12"/>
      <c r="U1749"/>
      <c r="V1749"/>
    </row>
    <row r="1750" spans="3:22" x14ac:dyDescent="0.3">
      <c r="C1750" s="12"/>
      <c r="U1750"/>
      <c r="V1750"/>
    </row>
    <row r="1751" spans="3:22" x14ac:dyDescent="0.3">
      <c r="C1751" s="12"/>
      <c r="U1751"/>
      <c r="V1751"/>
    </row>
    <row r="1752" spans="3:22" x14ac:dyDescent="0.3">
      <c r="C1752" s="12"/>
      <c r="U1752"/>
      <c r="V1752"/>
    </row>
    <row r="1753" spans="3:22" x14ac:dyDescent="0.3">
      <c r="C1753" s="12"/>
      <c r="U1753"/>
      <c r="V1753"/>
    </row>
    <row r="1754" spans="3:22" x14ac:dyDescent="0.3">
      <c r="C1754" s="12"/>
      <c r="U1754"/>
      <c r="V1754"/>
    </row>
    <row r="1755" spans="3:22" x14ac:dyDescent="0.3">
      <c r="C1755" s="12"/>
      <c r="U1755"/>
      <c r="V1755"/>
    </row>
    <row r="1756" spans="3:22" x14ac:dyDescent="0.3">
      <c r="C1756" s="12"/>
      <c r="U1756"/>
      <c r="V1756"/>
    </row>
    <row r="1757" spans="3:22" x14ac:dyDescent="0.3">
      <c r="C1757" s="12"/>
      <c r="U1757"/>
      <c r="V1757"/>
    </row>
    <row r="1758" spans="3:22" x14ac:dyDescent="0.3">
      <c r="C1758" s="12"/>
      <c r="U1758"/>
      <c r="V1758"/>
    </row>
    <row r="1759" spans="3:22" x14ac:dyDescent="0.3">
      <c r="C1759" s="12"/>
      <c r="U1759"/>
      <c r="V1759"/>
    </row>
    <row r="1760" spans="3:22" x14ac:dyDescent="0.3">
      <c r="C1760" s="12"/>
      <c r="U1760"/>
      <c r="V1760"/>
    </row>
    <row r="1761" spans="3:22" x14ac:dyDescent="0.3">
      <c r="C1761" s="12"/>
      <c r="U1761"/>
      <c r="V1761"/>
    </row>
    <row r="1762" spans="3:22" x14ac:dyDescent="0.3">
      <c r="C1762" s="12"/>
      <c r="U1762"/>
      <c r="V1762"/>
    </row>
    <row r="1763" spans="3:22" x14ac:dyDescent="0.3">
      <c r="C1763" s="12"/>
      <c r="U1763"/>
      <c r="V1763"/>
    </row>
    <row r="1764" spans="3:22" x14ac:dyDescent="0.3">
      <c r="C1764" s="12"/>
      <c r="U1764"/>
      <c r="V1764"/>
    </row>
    <row r="1765" spans="3:22" x14ac:dyDescent="0.3">
      <c r="C1765" s="12"/>
      <c r="U1765"/>
      <c r="V1765"/>
    </row>
    <row r="1766" spans="3:22" x14ac:dyDescent="0.3">
      <c r="C1766" s="12"/>
      <c r="U1766"/>
      <c r="V1766"/>
    </row>
    <row r="1767" spans="3:22" x14ac:dyDescent="0.3">
      <c r="C1767" s="12"/>
      <c r="U1767"/>
      <c r="V1767"/>
    </row>
    <row r="1768" spans="3:22" x14ac:dyDescent="0.3">
      <c r="C1768" s="12"/>
      <c r="U1768"/>
      <c r="V1768"/>
    </row>
    <row r="1769" spans="3:22" x14ac:dyDescent="0.3">
      <c r="C1769" s="12"/>
      <c r="U1769"/>
      <c r="V1769"/>
    </row>
    <row r="1770" spans="3:22" x14ac:dyDescent="0.3">
      <c r="C1770" s="12"/>
      <c r="U1770"/>
      <c r="V1770"/>
    </row>
    <row r="1771" spans="3:22" x14ac:dyDescent="0.3">
      <c r="C1771" s="12"/>
      <c r="U1771"/>
      <c r="V1771"/>
    </row>
    <row r="1772" spans="3:22" x14ac:dyDescent="0.3">
      <c r="C1772" s="12"/>
      <c r="U1772"/>
      <c r="V1772"/>
    </row>
    <row r="1773" spans="3:22" x14ac:dyDescent="0.3">
      <c r="C1773" s="12"/>
      <c r="U1773"/>
      <c r="V1773"/>
    </row>
    <row r="1774" spans="3:22" x14ac:dyDescent="0.3">
      <c r="C1774" s="12"/>
      <c r="U1774"/>
      <c r="V1774"/>
    </row>
    <row r="1775" spans="3:22" x14ac:dyDescent="0.3">
      <c r="C1775" s="12"/>
      <c r="U1775"/>
      <c r="V1775"/>
    </row>
    <row r="1776" spans="3:22" x14ac:dyDescent="0.3">
      <c r="C1776" s="12"/>
      <c r="U1776"/>
      <c r="V1776"/>
    </row>
    <row r="1777" spans="3:22" x14ac:dyDescent="0.3">
      <c r="C1777" s="12"/>
      <c r="U1777"/>
      <c r="V1777"/>
    </row>
    <row r="1778" spans="3:22" x14ac:dyDescent="0.3">
      <c r="C1778" s="12"/>
      <c r="U1778"/>
      <c r="V1778"/>
    </row>
    <row r="1779" spans="3:22" x14ac:dyDescent="0.3">
      <c r="C1779" s="12"/>
      <c r="U1779"/>
      <c r="V1779"/>
    </row>
    <row r="1780" spans="3:22" x14ac:dyDescent="0.3">
      <c r="C1780" s="12"/>
      <c r="U1780"/>
      <c r="V1780"/>
    </row>
    <row r="1781" spans="3:22" x14ac:dyDescent="0.3">
      <c r="C1781" s="12"/>
      <c r="U1781"/>
      <c r="V1781"/>
    </row>
    <row r="1782" spans="3:22" x14ac:dyDescent="0.3">
      <c r="C1782" s="12"/>
      <c r="U1782"/>
      <c r="V1782"/>
    </row>
    <row r="1783" spans="3:22" x14ac:dyDescent="0.3">
      <c r="C1783" s="12"/>
      <c r="U1783"/>
      <c r="V1783"/>
    </row>
    <row r="1784" spans="3:22" x14ac:dyDescent="0.3">
      <c r="C1784" s="12"/>
      <c r="U1784"/>
      <c r="V1784"/>
    </row>
    <row r="1785" spans="3:22" x14ac:dyDescent="0.3">
      <c r="C1785" s="12"/>
      <c r="U1785"/>
      <c r="V1785"/>
    </row>
    <row r="1786" spans="3:22" x14ac:dyDescent="0.3">
      <c r="C1786" s="12"/>
      <c r="U1786"/>
      <c r="V1786"/>
    </row>
    <row r="1787" spans="3:22" x14ac:dyDescent="0.3">
      <c r="C1787" s="12"/>
      <c r="U1787"/>
      <c r="V1787"/>
    </row>
    <row r="1788" spans="3:22" x14ac:dyDescent="0.3">
      <c r="C1788" s="12"/>
      <c r="U1788"/>
      <c r="V1788"/>
    </row>
    <row r="1789" spans="3:22" x14ac:dyDescent="0.3">
      <c r="C1789" s="12"/>
      <c r="U1789"/>
      <c r="V1789"/>
    </row>
    <row r="1790" spans="3:22" x14ac:dyDescent="0.3">
      <c r="C1790" s="12"/>
      <c r="U1790"/>
      <c r="V1790"/>
    </row>
    <row r="1791" spans="3:22" x14ac:dyDescent="0.3">
      <c r="C1791" s="12"/>
      <c r="U1791"/>
      <c r="V1791"/>
    </row>
    <row r="1792" spans="3:22" x14ac:dyDescent="0.3">
      <c r="C1792" s="12"/>
      <c r="U1792"/>
      <c r="V1792"/>
    </row>
    <row r="1793" spans="3:22" x14ac:dyDescent="0.3">
      <c r="C1793" s="12"/>
      <c r="U1793"/>
      <c r="V1793"/>
    </row>
    <row r="1794" spans="3:22" x14ac:dyDescent="0.3">
      <c r="C1794" s="12"/>
      <c r="U1794"/>
      <c r="V1794"/>
    </row>
    <row r="1795" spans="3:22" x14ac:dyDescent="0.3">
      <c r="C1795" s="12"/>
      <c r="U1795"/>
      <c r="V1795"/>
    </row>
    <row r="1796" spans="3:22" x14ac:dyDescent="0.3">
      <c r="C1796" s="12"/>
      <c r="U1796"/>
      <c r="V1796"/>
    </row>
    <row r="1797" spans="3:22" x14ac:dyDescent="0.3">
      <c r="C1797" s="12"/>
      <c r="U1797"/>
      <c r="V1797"/>
    </row>
    <row r="1798" spans="3:22" x14ac:dyDescent="0.3">
      <c r="C1798" s="12"/>
      <c r="U1798"/>
      <c r="V1798"/>
    </row>
    <row r="1799" spans="3:22" x14ac:dyDescent="0.3">
      <c r="C1799" s="12"/>
      <c r="U1799"/>
      <c r="V1799"/>
    </row>
    <row r="1800" spans="3:22" x14ac:dyDescent="0.3">
      <c r="C1800" s="12"/>
      <c r="U1800"/>
      <c r="V1800"/>
    </row>
    <row r="1801" spans="3:22" x14ac:dyDescent="0.3">
      <c r="C1801" s="12"/>
      <c r="U1801"/>
      <c r="V1801"/>
    </row>
    <row r="1802" spans="3:22" x14ac:dyDescent="0.3">
      <c r="C1802" s="12"/>
      <c r="U1802"/>
      <c r="V1802"/>
    </row>
    <row r="1803" spans="3:22" x14ac:dyDescent="0.3">
      <c r="C1803" s="12"/>
      <c r="U1803"/>
      <c r="V1803"/>
    </row>
    <row r="1804" spans="3:22" x14ac:dyDescent="0.3">
      <c r="C1804" s="12"/>
      <c r="U1804"/>
      <c r="V1804"/>
    </row>
    <row r="1805" spans="3:22" x14ac:dyDescent="0.3">
      <c r="C1805" s="12"/>
      <c r="U1805"/>
      <c r="V1805"/>
    </row>
    <row r="1806" spans="3:22" x14ac:dyDescent="0.3">
      <c r="C1806" s="12"/>
      <c r="U1806"/>
      <c r="V1806"/>
    </row>
    <row r="1807" spans="3:22" x14ac:dyDescent="0.3">
      <c r="C1807" s="12"/>
      <c r="U1807"/>
      <c r="V1807"/>
    </row>
    <row r="1808" spans="3:22" x14ac:dyDescent="0.3">
      <c r="C1808" s="12"/>
      <c r="U1808"/>
      <c r="V1808"/>
    </row>
    <row r="1809" spans="3:22" x14ac:dyDescent="0.3">
      <c r="C1809" s="12"/>
      <c r="U1809"/>
      <c r="V1809"/>
    </row>
    <row r="1810" spans="3:22" x14ac:dyDescent="0.3">
      <c r="C1810" s="12"/>
      <c r="U1810"/>
      <c r="V1810"/>
    </row>
    <row r="1811" spans="3:22" x14ac:dyDescent="0.3">
      <c r="C1811" s="12"/>
      <c r="U1811"/>
      <c r="V1811"/>
    </row>
    <row r="1812" spans="3:22" x14ac:dyDescent="0.3">
      <c r="C1812" s="12"/>
      <c r="U1812"/>
      <c r="V1812"/>
    </row>
    <row r="1813" spans="3:22" x14ac:dyDescent="0.3">
      <c r="C1813" s="12"/>
      <c r="U1813"/>
      <c r="V1813"/>
    </row>
    <row r="1814" spans="3:22" x14ac:dyDescent="0.3">
      <c r="C1814" s="12"/>
      <c r="U1814"/>
      <c r="V1814"/>
    </row>
    <row r="1815" spans="3:22" x14ac:dyDescent="0.3">
      <c r="C1815" s="12"/>
      <c r="U1815"/>
      <c r="V1815"/>
    </row>
    <row r="1816" spans="3:22" x14ac:dyDescent="0.3">
      <c r="C1816" s="12"/>
      <c r="U1816"/>
      <c r="V1816"/>
    </row>
    <row r="1817" spans="3:22" x14ac:dyDescent="0.3">
      <c r="C1817" s="12"/>
      <c r="U1817"/>
      <c r="V1817"/>
    </row>
    <row r="1818" spans="3:22" x14ac:dyDescent="0.3">
      <c r="C1818" s="12"/>
      <c r="U1818"/>
      <c r="V1818"/>
    </row>
    <row r="1819" spans="3:22" x14ac:dyDescent="0.3">
      <c r="C1819" s="12"/>
      <c r="U1819"/>
      <c r="V1819"/>
    </row>
    <row r="1820" spans="3:22" x14ac:dyDescent="0.3">
      <c r="C1820" s="12"/>
      <c r="U1820"/>
      <c r="V1820"/>
    </row>
    <row r="1821" spans="3:22" x14ac:dyDescent="0.3">
      <c r="C1821" s="12"/>
      <c r="U1821"/>
      <c r="V1821"/>
    </row>
    <row r="1822" spans="3:22" x14ac:dyDescent="0.3">
      <c r="C1822" s="12"/>
      <c r="U1822"/>
      <c r="V1822"/>
    </row>
    <row r="1823" spans="3:22" x14ac:dyDescent="0.3">
      <c r="C1823" s="12"/>
      <c r="U1823"/>
      <c r="V1823"/>
    </row>
    <row r="1824" spans="3:22" x14ac:dyDescent="0.3">
      <c r="C1824" s="12"/>
      <c r="U1824"/>
      <c r="V1824"/>
    </row>
    <row r="1825" spans="3:22" x14ac:dyDescent="0.3">
      <c r="C1825" s="12"/>
      <c r="U1825"/>
      <c r="V1825"/>
    </row>
    <row r="1826" spans="3:22" x14ac:dyDescent="0.3">
      <c r="C1826" s="12"/>
      <c r="U1826"/>
      <c r="V1826"/>
    </row>
    <row r="1827" spans="3:22" x14ac:dyDescent="0.3">
      <c r="C1827" s="12"/>
      <c r="U1827"/>
      <c r="V1827"/>
    </row>
    <row r="1828" spans="3:22" x14ac:dyDescent="0.3">
      <c r="C1828" s="12"/>
      <c r="U1828"/>
      <c r="V1828"/>
    </row>
    <row r="1829" spans="3:22" x14ac:dyDescent="0.3">
      <c r="C1829" s="12"/>
      <c r="U1829"/>
      <c r="V1829"/>
    </row>
    <row r="1830" spans="3:22" x14ac:dyDescent="0.3">
      <c r="C1830" s="12"/>
      <c r="U1830"/>
      <c r="V1830"/>
    </row>
    <row r="1831" spans="3:22" x14ac:dyDescent="0.3">
      <c r="C1831" s="12"/>
      <c r="U1831"/>
      <c r="V1831"/>
    </row>
    <row r="1832" spans="3:22" x14ac:dyDescent="0.3">
      <c r="C1832" s="12"/>
      <c r="U1832"/>
      <c r="V1832"/>
    </row>
    <row r="1833" spans="3:22" x14ac:dyDescent="0.3">
      <c r="C1833" s="12"/>
      <c r="U1833"/>
      <c r="V1833"/>
    </row>
    <row r="1834" spans="3:22" x14ac:dyDescent="0.3">
      <c r="C1834" s="12"/>
      <c r="U1834"/>
      <c r="V1834"/>
    </row>
    <row r="1835" spans="3:22" x14ac:dyDescent="0.3">
      <c r="C1835" s="12"/>
      <c r="U1835"/>
      <c r="V1835"/>
    </row>
    <row r="1836" spans="3:22" x14ac:dyDescent="0.3">
      <c r="C1836" s="12"/>
      <c r="U1836"/>
      <c r="V1836"/>
    </row>
    <row r="1837" spans="3:22" x14ac:dyDescent="0.3">
      <c r="C1837" s="12"/>
      <c r="U1837"/>
      <c r="V1837"/>
    </row>
    <row r="1838" spans="3:22" x14ac:dyDescent="0.3">
      <c r="C1838" s="12"/>
      <c r="U1838"/>
      <c r="V1838"/>
    </row>
    <row r="1839" spans="3:22" x14ac:dyDescent="0.3">
      <c r="C1839" s="12"/>
      <c r="U1839"/>
      <c r="V1839"/>
    </row>
    <row r="1840" spans="3:22" x14ac:dyDescent="0.3">
      <c r="C1840" s="12"/>
      <c r="U1840"/>
      <c r="V1840"/>
    </row>
    <row r="1841" spans="3:22" x14ac:dyDescent="0.3">
      <c r="C1841" s="12"/>
      <c r="U1841"/>
      <c r="V1841"/>
    </row>
    <row r="1842" spans="3:22" x14ac:dyDescent="0.3">
      <c r="C1842" s="12"/>
      <c r="U1842"/>
      <c r="V1842"/>
    </row>
    <row r="1843" spans="3:22" x14ac:dyDescent="0.3">
      <c r="C1843" s="12"/>
      <c r="U1843"/>
      <c r="V1843"/>
    </row>
    <row r="1844" spans="3:22" x14ac:dyDescent="0.3">
      <c r="C1844" s="12"/>
      <c r="U1844"/>
      <c r="V1844"/>
    </row>
    <row r="1845" spans="3:22" x14ac:dyDescent="0.3">
      <c r="C1845" s="12"/>
      <c r="U1845"/>
      <c r="V1845"/>
    </row>
    <row r="1846" spans="3:22" x14ac:dyDescent="0.3">
      <c r="C1846" s="12"/>
      <c r="U1846"/>
      <c r="V1846"/>
    </row>
    <row r="1847" spans="3:22" x14ac:dyDescent="0.3">
      <c r="C1847" s="12"/>
      <c r="U1847"/>
      <c r="V1847"/>
    </row>
    <row r="1848" spans="3:22" x14ac:dyDescent="0.3">
      <c r="C1848" s="12"/>
      <c r="U1848"/>
      <c r="V1848"/>
    </row>
    <row r="1849" spans="3:22" x14ac:dyDescent="0.3">
      <c r="C1849" s="12"/>
      <c r="U1849"/>
      <c r="V1849"/>
    </row>
    <row r="1850" spans="3:22" x14ac:dyDescent="0.3">
      <c r="C1850" s="12"/>
      <c r="U1850"/>
      <c r="V1850"/>
    </row>
    <row r="1851" spans="3:22" x14ac:dyDescent="0.3">
      <c r="C1851" s="12"/>
      <c r="U1851"/>
      <c r="V1851"/>
    </row>
    <row r="1852" spans="3:22" x14ac:dyDescent="0.3">
      <c r="C1852" s="12"/>
      <c r="U1852"/>
      <c r="V1852"/>
    </row>
    <row r="1853" spans="3:22" x14ac:dyDescent="0.3">
      <c r="C1853" s="12"/>
      <c r="U1853"/>
      <c r="V1853"/>
    </row>
    <row r="1854" spans="3:22" x14ac:dyDescent="0.3">
      <c r="C1854" s="12"/>
      <c r="U1854"/>
      <c r="V1854"/>
    </row>
    <row r="1855" spans="3:22" x14ac:dyDescent="0.3">
      <c r="C1855" s="12"/>
      <c r="U1855"/>
      <c r="V1855"/>
    </row>
    <row r="1856" spans="3:22" x14ac:dyDescent="0.3">
      <c r="C1856" s="12"/>
      <c r="U1856"/>
      <c r="V1856"/>
    </row>
    <row r="1857" spans="3:22" x14ac:dyDescent="0.3">
      <c r="C1857" s="12"/>
      <c r="U1857"/>
      <c r="V1857"/>
    </row>
    <row r="1858" spans="3:22" x14ac:dyDescent="0.3">
      <c r="C1858" s="12"/>
      <c r="U1858"/>
      <c r="V1858"/>
    </row>
    <row r="1859" spans="3:22" x14ac:dyDescent="0.3">
      <c r="C1859" s="12"/>
      <c r="U1859"/>
      <c r="V1859"/>
    </row>
    <row r="1860" spans="3:22" x14ac:dyDescent="0.3">
      <c r="C1860" s="12"/>
      <c r="U1860"/>
      <c r="V1860"/>
    </row>
    <row r="1861" spans="3:22" x14ac:dyDescent="0.3">
      <c r="C1861" s="12"/>
      <c r="U1861"/>
      <c r="V1861"/>
    </row>
    <row r="1862" spans="3:22" x14ac:dyDescent="0.3">
      <c r="C1862" s="12"/>
      <c r="U1862"/>
      <c r="V1862"/>
    </row>
    <row r="1863" spans="3:22" x14ac:dyDescent="0.3">
      <c r="C1863" s="12"/>
      <c r="U1863"/>
      <c r="V1863"/>
    </row>
    <row r="1864" spans="3:22" x14ac:dyDescent="0.3">
      <c r="C1864" s="12"/>
      <c r="U1864"/>
      <c r="V1864"/>
    </row>
    <row r="1865" spans="3:22" x14ac:dyDescent="0.3">
      <c r="C1865" s="12"/>
      <c r="U1865"/>
      <c r="V1865"/>
    </row>
    <row r="1866" spans="3:22" x14ac:dyDescent="0.3">
      <c r="C1866" s="12"/>
      <c r="U1866"/>
      <c r="V1866"/>
    </row>
    <row r="1867" spans="3:22" x14ac:dyDescent="0.3">
      <c r="C1867" s="12"/>
      <c r="U1867"/>
      <c r="V1867"/>
    </row>
    <row r="1868" spans="3:22" x14ac:dyDescent="0.3">
      <c r="C1868" s="12"/>
      <c r="U1868"/>
      <c r="V1868"/>
    </row>
    <row r="1869" spans="3:22" x14ac:dyDescent="0.3">
      <c r="C1869" s="12"/>
      <c r="U1869"/>
      <c r="V1869"/>
    </row>
    <row r="1870" spans="3:22" x14ac:dyDescent="0.3">
      <c r="C1870" s="12"/>
      <c r="U1870"/>
      <c r="V1870"/>
    </row>
    <row r="1871" spans="3:22" x14ac:dyDescent="0.3">
      <c r="C1871" s="12"/>
      <c r="U1871"/>
      <c r="V1871"/>
    </row>
    <row r="1872" spans="3:22" x14ac:dyDescent="0.3">
      <c r="C1872" s="12"/>
      <c r="U1872"/>
      <c r="V1872"/>
    </row>
    <row r="1873" spans="3:22" x14ac:dyDescent="0.3">
      <c r="C1873" s="12"/>
      <c r="U1873"/>
      <c r="V1873"/>
    </row>
    <row r="1874" spans="3:22" x14ac:dyDescent="0.3">
      <c r="C1874" s="12"/>
      <c r="U1874"/>
      <c r="V1874"/>
    </row>
    <row r="1875" spans="3:22" x14ac:dyDescent="0.3">
      <c r="C1875" s="12"/>
      <c r="U1875"/>
      <c r="V1875"/>
    </row>
    <row r="1876" spans="3:22" x14ac:dyDescent="0.3">
      <c r="C1876" s="12"/>
      <c r="U1876"/>
      <c r="V1876"/>
    </row>
    <row r="1877" spans="3:22" x14ac:dyDescent="0.3">
      <c r="C1877" s="12"/>
      <c r="U1877"/>
      <c r="V1877"/>
    </row>
    <row r="1878" spans="3:22" x14ac:dyDescent="0.3">
      <c r="C1878" s="12"/>
      <c r="U1878"/>
      <c r="V1878"/>
    </row>
    <row r="1879" spans="3:22" x14ac:dyDescent="0.3">
      <c r="C1879" s="12"/>
      <c r="U1879"/>
      <c r="V1879"/>
    </row>
    <row r="1880" spans="3:22" x14ac:dyDescent="0.3">
      <c r="C1880" s="12"/>
      <c r="U1880"/>
      <c r="V1880"/>
    </row>
    <row r="1881" spans="3:22" x14ac:dyDescent="0.3">
      <c r="C1881" s="12"/>
      <c r="U1881"/>
      <c r="V1881"/>
    </row>
    <row r="1882" spans="3:22" x14ac:dyDescent="0.3">
      <c r="C1882" s="12"/>
      <c r="U1882"/>
      <c r="V1882"/>
    </row>
    <row r="1883" spans="3:22" x14ac:dyDescent="0.3">
      <c r="C1883" s="12"/>
      <c r="U1883"/>
      <c r="V1883"/>
    </row>
    <row r="1884" spans="3:22" x14ac:dyDescent="0.3">
      <c r="C1884" s="12"/>
      <c r="U1884"/>
      <c r="V1884"/>
    </row>
    <row r="1885" spans="3:22" x14ac:dyDescent="0.3">
      <c r="C1885" s="12"/>
      <c r="U1885"/>
      <c r="V1885"/>
    </row>
    <row r="1886" spans="3:22" x14ac:dyDescent="0.3">
      <c r="C1886" s="12"/>
      <c r="U1886"/>
      <c r="V1886"/>
    </row>
    <row r="1887" spans="3:22" x14ac:dyDescent="0.3">
      <c r="C1887" s="12"/>
      <c r="U1887"/>
      <c r="V1887"/>
    </row>
    <row r="1888" spans="3:22" x14ac:dyDescent="0.3">
      <c r="C1888" s="12"/>
      <c r="U1888"/>
      <c r="V1888"/>
    </row>
    <row r="1889" spans="3:22" x14ac:dyDescent="0.3">
      <c r="C1889" s="12"/>
      <c r="U1889"/>
      <c r="V1889"/>
    </row>
    <row r="1890" spans="3:22" x14ac:dyDescent="0.3">
      <c r="C1890" s="12"/>
      <c r="U1890"/>
      <c r="V1890"/>
    </row>
    <row r="1891" spans="3:22" x14ac:dyDescent="0.3">
      <c r="C1891" s="12"/>
      <c r="U1891"/>
      <c r="V1891"/>
    </row>
    <row r="1892" spans="3:22" x14ac:dyDescent="0.3">
      <c r="C1892" s="12"/>
      <c r="U1892"/>
      <c r="V1892"/>
    </row>
    <row r="1893" spans="3:22" x14ac:dyDescent="0.3">
      <c r="C1893" s="12"/>
      <c r="U1893"/>
      <c r="V1893"/>
    </row>
    <row r="1894" spans="3:22" x14ac:dyDescent="0.3">
      <c r="C1894" s="12"/>
      <c r="U1894"/>
      <c r="V1894"/>
    </row>
    <row r="1895" spans="3:22" x14ac:dyDescent="0.3">
      <c r="C1895" s="12"/>
      <c r="U1895"/>
      <c r="V1895"/>
    </row>
    <row r="1896" spans="3:22" x14ac:dyDescent="0.3">
      <c r="C1896" s="12"/>
      <c r="U1896"/>
      <c r="V1896"/>
    </row>
    <row r="1897" spans="3:22" x14ac:dyDescent="0.3">
      <c r="C1897" s="12"/>
      <c r="U1897"/>
      <c r="V1897"/>
    </row>
    <row r="1898" spans="3:22" x14ac:dyDescent="0.3">
      <c r="C1898" s="12"/>
      <c r="U1898"/>
      <c r="V1898"/>
    </row>
    <row r="1899" spans="3:22" x14ac:dyDescent="0.3">
      <c r="C1899" s="12"/>
      <c r="U1899"/>
      <c r="V1899"/>
    </row>
    <row r="1900" spans="3:22" x14ac:dyDescent="0.3">
      <c r="C1900" s="12"/>
      <c r="U1900"/>
      <c r="V1900"/>
    </row>
    <row r="1901" spans="3:22" x14ac:dyDescent="0.3">
      <c r="C1901" s="12"/>
      <c r="U1901"/>
      <c r="V1901"/>
    </row>
    <row r="1902" spans="3:22" x14ac:dyDescent="0.3">
      <c r="C1902" s="12"/>
      <c r="U1902"/>
      <c r="V1902"/>
    </row>
    <row r="1903" spans="3:22" x14ac:dyDescent="0.3">
      <c r="C1903" s="12"/>
      <c r="U1903"/>
      <c r="V1903"/>
    </row>
    <row r="1904" spans="3:22" x14ac:dyDescent="0.3">
      <c r="C1904" s="12"/>
      <c r="U1904"/>
      <c r="V1904"/>
    </row>
    <row r="1905" spans="3:22" x14ac:dyDescent="0.3">
      <c r="C1905" s="12"/>
      <c r="U1905"/>
      <c r="V1905"/>
    </row>
    <row r="1906" spans="3:22" x14ac:dyDescent="0.3">
      <c r="C1906" s="12"/>
      <c r="U1906"/>
      <c r="V1906"/>
    </row>
    <row r="1907" spans="3:22" x14ac:dyDescent="0.3">
      <c r="C1907" s="12"/>
      <c r="U1907"/>
      <c r="V1907"/>
    </row>
    <row r="1908" spans="3:22" x14ac:dyDescent="0.3">
      <c r="C1908" s="12"/>
      <c r="U1908"/>
      <c r="V1908"/>
    </row>
    <row r="1909" spans="3:22" x14ac:dyDescent="0.3">
      <c r="C1909" s="12"/>
      <c r="U1909"/>
      <c r="V1909"/>
    </row>
    <row r="1910" spans="3:22" x14ac:dyDescent="0.3">
      <c r="C1910" s="12"/>
      <c r="U1910"/>
      <c r="V1910"/>
    </row>
    <row r="1911" spans="3:22" x14ac:dyDescent="0.3">
      <c r="C1911" s="12"/>
      <c r="U1911"/>
      <c r="V1911"/>
    </row>
    <row r="1912" spans="3:22" x14ac:dyDescent="0.3">
      <c r="C1912" s="12"/>
      <c r="U1912"/>
      <c r="V1912"/>
    </row>
    <row r="1913" spans="3:22" x14ac:dyDescent="0.3">
      <c r="C1913" s="12"/>
      <c r="U1913"/>
      <c r="V1913"/>
    </row>
    <row r="1914" spans="3:22" x14ac:dyDescent="0.3">
      <c r="C1914" s="12"/>
      <c r="U1914"/>
      <c r="V1914"/>
    </row>
    <row r="1915" spans="3:22" x14ac:dyDescent="0.3">
      <c r="C1915" s="12"/>
      <c r="U1915"/>
      <c r="V1915"/>
    </row>
    <row r="1916" spans="3:22" x14ac:dyDescent="0.3">
      <c r="C1916" s="12"/>
      <c r="U1916"/>
      <c r="V1916"/>
    </row>
    <row r="1917" spans="3:22" x14ac:dyDescent="0.3">
      <c r="C1917" s="12"/>
      <c r="U1917"/>
      <c r="V1917"/>
    </row>
    <row r="1918" spans="3:22" x14ac:dyDescent="0.3">
      <c r="C1918" s="12"/>
      <c r="U1918"/>
      <c r="V1918"/>
    </row>
    <row r="1919" spans="3:22" x14ac:dyDescent="0.3">
      <c r="C1919" s="12"/>
      <c r="U1919"/>
      <c r="V1919"/>
    </row>
    <row r="1920" spans="3:22" x14ac:dyDescent="0.3">
      <c r="C1920" s="12"/>
      <c r="U1920"/>
      <c r="V1920"/>
    </row>
    <row r="1921" spans="3:22" x14ac:dyDescent="0.3">
      <c r="C1921" s="12"/>
      <c r="U1921"/>
      <c r="V1921"/>
    </row>
    <row r="1922" spans="3:22" x14ac:dyDescent="0.3">
      <c r="C1922" s="12"/>
      <c r="U1922"/>
      <c r="V1922"/>
    </row>
    <row r="1923" spans="3:22" x14ac:dyDescent="0.3">
      <c r="C1923" s="12"/>
      <c r="U1923"/>
      <c r="V1923"/>
    </row>
    <row r="1924" spans="3:22" x14ac:dyDescent="0.3">
      <c r="C1924" s="12"/>
      <c r="U1924"/>
      <c r="V1924"/>
    </row>
    <row r="1925" spans="3:22" x14ac:dyDescent="0.3">
      <c r="C1925" s="12"/>
      <c r="U1925"/>
      <c r="V1925"/>
    </row>
    <row r="1926" spans="3:22" x14ac:dyDescent="0.3">
      <c r="C1926" s="12"/>
      <c r="U1926"/>
      <c r="V1926"/>
    </row>
    <row r="1927" spans="3:22" x14ac:dyDescent="0.3">
      <c r="C1927" s="12"/>
      <c r="U1927"/>
      <c r="V1927"/>
    </row>
    <row r="1928" spans="3:22" x14ac:dyDescent="0.3">
      <c r="C1928" s="12"/>
      <c r="U1928"/>
      <c r="V1928"/>
    </row>
    <row r="1929" spans="3:22" x14ac:dyDescent="0.3">
      <c r="C1929" s="12"/>
      <c r="U1929"/>
      <c r="V1929"/>
    </row>
    <row r="1930" spans="3:22" x14ac:dyDescent="0.3">
      <c r="C1930" s="12"/>
      <c r="U1930"/>
      <c r="V1930"/>
    </row>
    <row r="1931" spans="3:22" x14ac:dyDescent="0.3">
      <c r="C1931" s="12"/>
      <c r="U1931"/>
      <c r="V1931"/>
    </row>
    <row r="1932" spans="3:22" x14ac:dyDescent="0.3">
      <c r="C1932" s="12"/>
      <c r="U1932"/>
      <c r="V1932"/>
    </row>
    <row r="1933" spans="3:22" x14ac:dyDescent="0.3">
      <c r="C1933" s="12"/>
      <c r="U1933"/>
      <c r="V1933"/>
    </row>
    <row r="1934" spans="3:22" x14ac:dyDescent="0.3">
      <c r="C1934" s="12"/>
      <c r="U1934"/>
      <c r="V1934"/>
    </row>
    <row r="1935" spans="3:22" x14ac:dyDescent="0.3">
      <c r="C1935" s="12"/>
      <c r="U1935"/>
      <c r="V1935"/>
    </row>
    <row r="1936" spans="3:22" x14ac:dyDescent="0.3">
      <c r="C1936" s="12"/>
      <c r="U1936"/>
      <c r="V1936"/>
    </row>
    <row r="1937" spans="3:22" x14ac:dyDescent="0.3">
      <c r="C1937" s="12"/>
      <c r="U1937"/>
      <c r="V1937"/>
    </row>
    <row r="1938" spans="3:22" x14ac:dyDescent="0.3">
      <c r="C1938" s="12"/>
      <c r="U1938"/>
      <c r="V1938"/>
    </row>
    <row r="1939" spans="3:22" x14ac:dyDescent="0.3">
      <c r="C1939" s="12"/>
      <c r="U1939"/>
      <c r="V1939"/>
    </row>
    <row r="1940" spans="3:22" x14ac:dyDescent="0.3">
      <c r="C1940" s="12"/>
      <c r="U1940"/>
      <c r="V1940"/>
    </row>
    <row r="1941" spans="3:22" x14ac:dyDescent="0.3">
      <c r="C1941" s="12"/>
      <c r="U1941"/>
      <c r="V1941"/>
    </row>
    <row r="1942" spans="3:22" x14ac:dyDescent="0.3">
      <c r="C1942" s="12"/>
      <c r="U1942"/>
      <c r="V1942"/>
    </row>
    <row r="1943" spans="3:22" x14ac:dyDescent="0.3">
      <c r="C1943" s="12"/>
      <c r="U1943"/>
      <c r="V1943"/>
    </row>
    <row r="1944" spans="3:22" x14ac:dyDescent="0.3">
      <c r="C1944" s="12"/>
      <c r="U1944"/>
      <c r="V1944"/>
    </row>
    <row r="1945" spans="3:22" x14ac:dyDescent="0.3">
      <c r="C1945" s="12"/>
      <c r="U1945"/>
      <c r="V1945"/>
    </row>
    <row r="1946" spans="3:22" x14ac:dyDescent="0.3">
      <c r="C1946" s="12"/>
      <c r="U1946"/>
      <c r="V1946"/>
    </row>
    <row r="1947" spans="3:22" x14ac:dyDescent="0.3">
      <c r="C1947" s="12"/>
      <c r="U1947"/>
      <c r="V1947"/>
    </row>
    <row r="1948" spans="3:22" x14ac:dyDescent="0.3">
      <c r="C1948" s="12"/>
      <c r="U1948"/>
      <c r="V1948"/>
    </row>
    <row r="1949" spans="3:22" x14ac:dyDescent="0.3">
      <c r="C1949" s="12"/>
      <c r="U1949"/>
      <c r="V1949"/>
    </row>
    <row r="1950" spans="3:22" x14ac:dyDescent="0.3">
      <c r="C1950" s="12"/>
      <c r="U1950"/>
      <c r="V1950"/>
    </row>
    <row r="1951" spans="3:22" x14ac:dyDescent="0.3">
      <c r="C1951" s="12"/>
      <c r="U1951"/>
      <c r="V1951"/>
    </row>
    <row r="1952" spans="3:22" x14ac:dyDescent="0.3">
      <c r="C1952" s="12"/>
      <c r="U1952"/>
      <c r="V1952"/>
    </row>
    <row r="1953" spans="3:22" x14ac:dyDescent="0.3">
      <c r="C1953" s="12"/>
      <c r="U1953"/>
      <c r="V1953"/>
    </row>
    <row r="1954" spans="3:22" x14ac:dyDescent="0.3">
      <c r="C1954" s="12"/>
      <c r="U1954"/>
      <c r="V1954"/>
    </row>
    <row r="1955" spans="3:22" x14ac:dyDescent="0.3">
      <c r="C1955" s="12"/>
      <c r="U1955"/>
      <c r="V1955"/>
    </row>
    <row r="1956" spans="3:22" x14ac:dyDescent="0.3">
      <c r="C1956" s="12"/>
      <c r="U1956"/>
      <c r="V1956"/>
    </row>
    <row r="1957" spans="3:22" x14ac:dyDescent="0.3">
      <c r="C1957" s="12"/>
      <c r="U1957"/>
      <c r="V1957"/>
    </row>
    <row r="1958" spans="3:22" x14ac:dyDescent="0.3">
      <c r="C1958" s="12"/>
      <c r="U1958"/>
      <c r="V1958"/>
    </row>
    <row r="1959" spans="3:22" x14ac:dyDescent="0.3">
      <c r="C1959" s="12"/>
      <c r="U1959"/>
      <c r="V1959"/>
    </row>
    <row r="1960" spans="3:22" x14ac:dyDescent="0.3">
      <c r="C1960" s="12"/>
      <c r="U1960"/>
      <c r="V1960"/>
    </row>
    <row r="1961" spans="3:22" x14ac:dyDescent="0.3">
      <c r="C1961" s="12"/>
      <c r="U1961"/>
      <c r="V1961"/>
    </row>
    <row r="1962" spans="3:22" x14ac:dyDescent="0.3">
      <c r="C1962" s="12"/>
      <c r="U1962"/>
      <c r="V1962"/>
    </row>
    <row r="1963" spans="3:22" x14ac:dyDescent="0.3">
      <c r="C1963" s="12"/>
      <c r="U1963"/>
      <c r="V1963"/>
    </row>
    <row r="1964" spans="3:22" x14ac:dyDescent="0.3">
      <c r="C1964" s="12"/>
      <c r="U1964"/>
      <c r="V1964"/>
    </row>
    <row r="1965" spans="3:22" x14ac:dyDescent="0.3">
      <c r="C1965" s="12"/>
      <c r="U1965"/>
      <c r="V1965"/>
    </row>
    <row r="1966" spans="3:22" x14ac:dyDescent="0.3">
      <c r="C1966" s="12"/>
      <c r="U1966"/>
      <c r="V1966"/>
    </row>
    <row r="1967" spans="3:22" x14ac:dyDescent="0.3">
      <c r="C1967" s="12"/>
      <c r="U1967"/>
      <c r="V1967"/>
    </row>
    <row r="1968" spans="3:22" x14ac:dyDescent="0.3">
      <c r="C1968" s="12"/>
      <c r="U1968"/>
      <c r="V1968"/>
    </row>
    <row r="1969" spans="3:22" x14ac:dyDescent="0.3">
      <c r="C1969" s="12"/>
      <c r="U1969"/>
      <c r="V1969"/>
    </row>
    <row r="1970" spans="3:22" x14ac:dyDescent="0.3">
      <c r="C1970" s="12"/>
      <c r="U1970"/>
      <c r="V1970"/>
    </row>
    <row r="1971" spans="3:22" x14ac:dyDescent="0.3">
      <c r="C1971" s="12"/>
      <c r="U1971"/>
      <c r="V1971"/>
    </row>
    <row r="1972" spans="3:22" x14ac:dyDescent="0.3">
      <c r="C1972" s="12"/>
      <c r="U1972"/>
      <c r="V1972"/>
    </row>
    <row r="1973" spans="3:22" x14ac:dyDescent="0.3">
      <c r="C1973" s="12"/>
      <c r="U1973"/>
      <c r="V1973"/>
    </row>
    <row r="1974" spans="3:22" x14ac:dyDescent="0.3">
      <c r="C1974" s="12"/>
      <c r="U1974"/>
      <c r="V1974"/>
    </row>
    <row r="1975" spans="3:22" x14ac:dyDescent="0.3">
      <c r="C1975" s="12"/>
      <c r="U1975"/>
      <c r="V1975"/>
    </row>
    <row r="1976" spans="3:22" x14ac:dyDescent="0.3">
      <c r="C1976" s="12"/>
      <c r="U1976"/>
      <c r="V1976"/>
    </row>
    <row r="1977" spans="3:22" x14ac:dyDescent="0.3">
      <c r="C1977" s="12"/>
      <c r="U1977"/>
      <c r="V1977"/>
    </row>
    <row r="1978" spans="3:22" x14ac:dyDescent="0.3">
      <c r="C1978" s="12"/>
      <c r="U1978"/>
      <c r="V1978"/>
    </row>
    <row r="1979" spans="3:22" x14ac:dyDescent="0.3">
      <c r="C1979" s="12"/>
      <c r="U1979"/>
      <c r="V1979"/>
    </row>
    <row r="1980" spans="3:22" x14ac:dyDescent="0.3">
      <c r="C1980" s="12"/>
      <c r="U1980"/>
      <c r="V1980"/>
    </row>
    <row r="1981" spans="3:22" x14ac:dyDescent="0.3">
      <c r="C1981" s="12"/>
      <c r="U1981"/>
      <c r="V1981"/>
    </row>
    <row r="1982" spans="3:22" x14ac:dyDescent="0.3">
      <c r="C1982" s="12"/>
      <c r="U1982"/>
      <c r="V1982"/>
    </row>
    <row r="1983" spans="3:22" x14ac:dyDescent="0.3">
      <c r="C1983" s="12"/>
      <c r="U1983"/>
      <c r="V1983"/>
    </row>
    <row r="1984" spans="3:22" x14ac:dyDescent="0.3">
      <c r="C1984" s="12"/>
      <c r="U1984"/>
      <c r="V1984"/>
    </row>
    <row r="1985" spans="3:22" x14ac:dyDescent="0.3">
      <c r="C1985" s="12"/>
      <c r="U1985"/>
      <c r="V1985"/>
    </row>
    <row r="1986" spans="3:22" x14ac:dyDescent="0.3">
      <c r="C1986" s="12"/>
      <c r="U1986"/>
      <c r="V1986"/>
    </row>
    <row r="1987" spans="3:22" x14ac:dyDescent="0.3">
      <c r="C1987" s="12"/>
      <c r="U1987"/>
      <c r="V1987"/>
    </row>
    <row r="1988" spans="3:22" x14ac:dyDescent="0.3">
      <c r="C1988" s="12"/>
      <c r="U1988"/>
      <c r="V1988"/>
    </row>
    <row r="1989" spans="3:22" x14ac:dyDescent="0.3">
      <c r="C1989" s="12"/>
      <c r="U1989"/>
      <c r="V1989"/>
    </row>
    <row r="1990" spans="3:22" x14ac:dyDescent="0.3">
      <c r="C1990" s="12"/>
      <c r="U1990"/>
      <c r="V1990"/>
    </row>
    <row r="1991" spans="3:22" x14ac:dyDescent="0.3">
      <c r="C1991" s="12"/>
      <c r="U1991"/>
      <c r="V1991"/>
    </row>
    <row r="1992" spans="3:22" x14ac:dyDescent="0.3">
      <c r="C1992" s="12"/>
      <c r="U1992"/>
      <c r="V1992"/>
    </row>
    <row r="1993" spans="3:22" x14ac:dyDescent="0.3">
      <c r="C1993" s="12"/>
      <c r="U1993"/>
      <c r="V1993"/>
    </row>
    <row r="1994" spans="3:22" x14ac:dyDescent="0.3">
      <c r="C1994" s="12"/>
      <c r="U1994"/>
      <c r="V1994"/>
    </row>
    <row r="1995" spans="3:22" x14ac:dyDescent="0.3">
      <c r="C1995" s="12"/>
      <c r="U1995"/>
      <c r="V1995"/>
    </row>
    <row r="1996" spans="3:22" x14ac:dyDescent="0.3">
      <c r="C1996" s="12"/>
      <c r="U1996"/>
      <c r="V1996"/>
    </row>
    <row r="1997" spans="3:22" x14ac:dyDescent="0.3">
      <c r="C1997" s="12"/>
      <c r="U1997"/>
      <c r="V1997"/>
    </row>
    <row r="1998" spans="3:22" x14ac:dyDescent="0.3">
      <c r="C1998" s="12"/>
      <c r="U1998"/>
      <c r="V1998"/>
    </row>
    <row r="1999" spans="3:22" x14ac:dyDescent="0.3">
      <c r="C1999" s="12"/>
      <c r="U1999"/>
      <c r="V1999"/>
    </row>
    <row r="2000" spans="3:22" x14ac:dyDescent="0.3">
      <c r="C2000" s="12"/>
      <c r="U2000"/>
      <c r="V2000"/>
    </row>
    <row r="2001" spans="3:22" x14ac:dyDescent="0.3">
      <c r="C2001" s="12"/>
      <c r="U2001"/>
      <c r="V2001"/>
    </row>
    <row r="2002" spans="3:22" x14ac:dyDescent="0.3">
      <c r="C2002" s="12"/>
      <c r="U2002"/>
      <c r="V2002"/>
    </row>
    <row r="2003" spans="3:22" x14ac:dyDescent="0.3">
      <c r="C2003" s="12"/>
      <c r="U2003"/>
      <c r="V2003"/>
    </row>
    <row r="2004" spans="3:22" x14ac:dyDescent="0.3">
      <c r="C2004" s="12"/>
      <c r="U2004"/>
      <c r="V2004"/>
    </row>
    <row r="2005" spans="3:22" x14ac:dyDescent="0.3">
      <c r="C2005" s="12"/>
      <c r="U2005"/>
      <c r="V2005"/>
    </row>
    <row r="2006" spans="3:22" x14ac:dyDescent="0.3">
      <c r="C2006" s="12"/>
      <c r="U2006"/>
      <c r="V2006"/>
    </row>
    <row r="2007" spans="3:22" x14ac:dyDescent="0.3">
      <c r="C2007" s="12"/>
      <c r="U2007"/>
      <c r="V2007"/>
    </row>
    <row r="2008" spans="3:22" x14ac:dyDescent="0.3">
      <c r="C2008" s="12"/>
      <c r="U2008"/>
      <c r="V2008"/>
    </row>
    <row r="2009" spans="3:22" x14ac:dyDescent="0.3">
      <c r="C2009" s="12"/>
      <c r="U2009"/>
      <c r="V2009"/>
    </row>
    <row r="2010" spans="3:22" x14ac:dyDescent="0.3">
      <c r="C2010" s="12"/>
      <c r="U2010"/>
      <c r="V2010"/>
    </row>
    <row r="2011" spans="3:22" x14ac:dyDescent="0.3">
      <c r="C2011" s="12"/>
      <c r="U2011"/>
      <c r="V2011"/>
    </row>
    <row r="2012" spans="3:22" x14ac:dyDescent="0.3">
      <c r="C2012" s="12"/>
      <c r="U2012"/>
      <c r="V2012"/>
    </row>
    <row r="2013" spans="3:22" x14ac:dyDescent="0.3">
      <c r="C2013" s="12"/>
      <c r="U2013"/>
      <c r="V2013"/>
    </row>
    <row r="2014" spans="3:22" x14ac:dyDescent="0.3">
      <c r="C2014" s="12"/>
      <c r="U2014"/>
      <c r="V2014"/>
    </row>
    <row r="2015" spans="3:22" x14ac:dyDescent="0.3">
      <c r="C2015" s="12"/>
      <c r="U2015"/>
      <c r="V2015"/>
    </row>
    <row r="2016" spans="3:22" x14ac:dyDescent="0.3">
      <c r="C2016" s="12"/>
      <c r="U2016"/>
      <c r="V2016"/>
    </row>
    <row r="2017" spans="3:22" x14ac:dyDescent="0.3">
      <c r="C2017" s="12"/>
      <c r="U2017"/>
      <c r="V2017"/>
    </row>
    <row r="2018" spans="3:22" x14ac:dyDescent="0.3">
      <c r="C2018" s="12"/>
      <c r="U2018"/>
      <c r="V2018"/>
    </row>
    <row r="2019" spans="3:22" x14ac:dyDescent="0.3">
      <c r="C2019" s="12"/>
      <c r="U2019"/>
      <c r="V2019"/>
    </row>
    <row r="2020" spans="3:22" x14ac:dyDescent="0.3">
      <c r="C2020" s="12"/>
      <c r="U2020"/>
      <c r="V2020"/>
    </row>
    <row r="2021" spans="3:22" x14ac:dyDescent="0.3">
      <c r="C2021" s="12"/>
      <c r="U2021"/>
      <c r="V2021"/>
    </row>
    <row r="2022" spans="3:22" x14ac:dyDescent="0.3">
      <c r="C2022" s="12"/>
      <c r="U2022"/>
      <c r="V2022"/>
    </row>
    <row r="2023" spans="3:22" x14ac:dyDescent="0.3">
      <c r="C2023" s="12"/>
      <c r="U2023"/>
      <c r="V2023"/>
    </row>
    <row r="2024" spans="3:22" x14ac:dyDescent="0.3">
      <c r="C2024" s="12"/>
      <c r="U2024"/>
      <c r="V2024"/>
    </row>
    <row r="2025" spans="3:22" x14ac:dyDescent="0.3">
      <c r="C2025" s="12"/>
      <c r="U2025"/>
      <c r="V2025"/>
    </row>
    <row r="2026" spans="3:22" x14ac:dyDescent="0.3">
      <c r="C2026" s="12"/>
      <c r="U2026"/>
      <c r="V2026"/>
    </row>
    <row r="2027" spans="3:22" x14ac:dyDescent="0.3">
      <c r="C2027" s="12"/>
      <c r="U2027"/>
      <c r="V2027"/>
    </row>
    <row r="2028" spans="3:22" x14ac:dyDescent="0.3">
      <c r="C2028" s="12"/>
      <c r="U2028"/>
      <c r="V2028"/>
    </row>
    <row r="2029" spans="3:22" x14ac:dyDescent="0.3">
      <c r="C2029" s="12"/>
      <c r="U2029"/>
      <c r="V2029"/>
    </row>
    <row r="2030" spans="3:22" x14ac:dyDescent="0.3">
      <c r="C2030" s="12"/>
      <c r="U2030"/>
      <c r="V2030"/>
    </row>
    <row r="2031" spans="3:22" x14ac:dyDescent="0.3">
      <c r="C2031" s="12"/>
      <c r="U2031"/>
      <c r="V2031"/>
    </row>
    <row r="2032" spans="3:22" x14ac:dyDescent="0.3">
      <c r="C2032" s="12"/>
      <c r="U2032"/>
      <c r="V2032"/>
    </row>
    <row r="2033" spans="3:22" x14ac:dyDescent="0.3">
      <c r="C2033" s="12"/>
      <c r="U2033"/>
      <c r="V2033"/>
    </row>
    <row r="2034" spans="3:22" x14ac:dyDescent="0.3">
      <c r="C2034" s="12"/>
      <c r="U2034"/>
      <c r="V2034"/>
    </row>
    <row r="2035" spans="3:22" x14ac:dyDescent="0.3">
      <c r="C2035" s="12"/>
      <c r="U2035"/>
      <c r="V2035"/>
    </row>
    <row r="2036" spans="3:22" x14ac:dyDescent="0.3">
      <c r="C2036" s="12"/>
      <c r="U2036"/>
      <c r="V2036"/>
    </row>
    <row r="2037" spans="3:22" x14ac:dyDescent="0.3">
      <c r="C2037" s="12"/>
      <c r="U2037"/>
      <c r="V2037"/>
    </row>
    <row r="2038" spans="3:22" x14ac:dyDescent="0.3">
      <c r="C2038" s="12"/>
      <c r="U2038"/>
      <c r="V2038"/>
    </row>
    <row r="2039" spans="3:22" x14ac:dyDescent="0.3">
      <c r="C2039" s="12"/>
      <c r="U2039"/>
      <c r="V2039"/>
    </row>
    <row r="2040" spans="3:22" x14ac:dyDescent="0.3">
      <c r="C2040" s="12"/>
      <c r="U2040"/>
      <c r="V2040"/>
    </row>
    <row r="2041" spans="3:22" x14ac:dyDescent="0.3">
      <c r="C2041" s="12"/>
      <c r="U2041"/>
      <c r="V2041"/>
    </row>
    <row r="2042" spans="3:22" x14ac:dyDescent="0.3">
      <c r="C2042" s="12"/>
      <c r="U2042"/>
      <c r="V2042"/>
    </row>
    <row r="2043" spans="3:22" x14ac:dyDescent="0.3">
      <c r="C2043" s="12"/>
      <c r="U2043"/>
      <c r="V2043"/>
    </row>
    <row r="2044" spans="3:22" x14ac:dyDescent="0.3">
      <c r="C2044" s="12"/>
      <c r="U2044"/>
      <c r="V2044"/>
    </row>
    <row r="2045" spans="3:22" x14ac:dyDescent="0.3">
      <c r="C2045" s="12"/>
      <c r="U2045"/>
      <c r="V2045"/>
    </row>
    <row r="2046" spans="3:22" x14ac:dyDescent="0.3">
      <c r="C2046" s="12"/>
      <c r="U2046"/>
      <c r="V2046"/>
    </row>
    <row r="2047" spans="3:22" x14ac:dyDescent="0.3">
      <c r="C2047" s="12"/>
      <c r="U2047"/>
      <c r="V2047"/>
    </row>
    <row r="2048" spans="3:22" x14ac:dyDescent="0.3">
      <c r="C2048" s="12"/>
      <c r="U2048"/>
      <c r="V2048"/>
    </row>
    <row r="2049" spans="3:22" x14ac:dyDescent="0.3">
      <c r="C2049" s="12"/>
      <c r="U2049"/>
      <c r="V2049"/>
    </row>
    <row r="2050" spans="3:22" x14ac:dyDescent="0.3">
      <c r="C2050" s="12"/>
      <c r="U2050"/>
      <c r="V2050"/>
    </row>
    <row r="2051" spans="3:22" x14ac:dyDescent="0.3">
      <c r="C2051" s="12"/>
      <c r="U2051"/>
      <c r="V2051"/>
    </row>
    <row r="2052" spans="3:22" x14ac:dyDescent="0.3">
      <c r="C2052" s="12"/>
      <c r="U2052"/>
      <c r="V2052"/>
    </row>
    <row r="2053" spans="3:22" x14ac:dyDescent="0.3">
      <c r="C2053" s="12"/>
      <c r="U2053"/>
      <c r="V2053"/>
    </row>
    <row r="2054" spans="3:22" x14ac:dyDescent="0.3">
      <c r="C2054" s="12"/>
      <c r="U2054"/>
      <c r="V2054"/>
    </row>
    <row r="2055" spans="3:22" x14ac:dyDescent="0.3">
      <c r="C2055" s="12"/>
      <c r="U2055"/>
      <c r="V2055"/>
    </row>
    <row r="2056" spans="3:22" x14ac:dyDescent="0.3">
      <c r="C2056" s="12"/>
      <c r="U2056"/>
      <c r="V2056"/>
    </row>
    <row r="2057" spans="3:22" x14ac:dyDescent="0.3">
      <c r="C2057" s="12"/>
      <c r="U2057"/>
      <c r="V2057"/>
    </row>
    <row r="2058" spans="3:22" x14ac:dyDescent="0.3">
      <c r="C2058" s="12"/>
      <c r="U2058"/>
      <c r="V2058"/>
    </row>
    <row r="2059" spans="3:22" x14ac:dyDescent="0.3">
      <c r="C2059" s="12"/>
      <c r="U2059"/>
      <c r="V2059"/>
    </row>
    <row r="2060" spans="3:22" x14ac:dyDescent="0.3">
      <c r="C2060" s="12"/>
      <c r="U2060"/>
      <c r="V2060"/>
    </row>
    <row r="2061" spans="3:22" x14ac:dyDescent="0.3">
      <c r="C2061" s="12"/>
      <c r="U2061"/>
      <c r="V2061"/>
    </row>
    <row r="2062" spans="3:22" x14ac:dyDescent="0.3">
      <c r="C2062" s="12"/>
      <c r="U2062"/>
      <c r="V2062"/>
    </row>
    <row r="2063" spans="3:22" x14ac:dyDescent="0.3">
      <c r="C2063" s="12"/>
      <c r="U2063"/>
      <c r="V2063"/>
    </row>
    <row r="2064" spans="3:22" x14ac:dyDescent="0.3">
      <c r="C2064" s="12"/>
      <c r="U2064"/>
      <c r="V2064"/>
    </row>
    <row r="2065" spans="3:22" x14ac:dyDescent="0.3">
      <c r="C2065" s="12"/>
      <c r="U2065"/>
      <c r="V2065"/>
    </row>
    <row r="2066" spans="3:22" x14ac:dyDescent="0.3">
      <c r="C2066" s="12"/>
      <c r="U2066"/>
      <c r="V2066"/>
    </row>
    <row r="2067" spans="3:22" x14ac:dyDescent="0.3">
      <c r="C2067" s="12"/>
      <c r="U2067"/>
      <c r="V2067"/>
    </row>
    <row r="2068" spans="3:22" x14ac:dyDescent="0.3">
      <c r="C2068" s="12"/>
      <c r="U2068"/>
      <c r="V2068"/>
    </row>
    <row r="2069" spans="3:22" x14ac:dyDescent="0.3">
      <c r="C2069" s="12"/>
      <c r="U2069"/>
      <c r="V2069"/>
    </row>
    <row r="2070" spans="3:22" x14ac:dyDescent="0.3">
      <c r="C2070" s="12"/>
      <c r="U2070"/>
      <c r="V2070"/>
    </row>
    <row r="2071" spans="3:22" x14ac:dyDescent="0.3">
      <c r="C2071" s="12"/>
      <c r="U2071"/>
      <c r="V2071"/>
    </row>
    <row r="2072" spans="3:22" x14ac:dyDescent="0.3">
      <c r="C2072" s="12"/>
      <c r="U2072"/>
      <c r="V2072"/>
    </row>
    <row r="2073" spans="3:22" x14ac:dyDescent="0.3">
      <c r="C2073" s="12"/>
      <c r="U2073"/>
      <c r="V2073"/>
    </row>
    <row r="2074" spans="3:22" x14ac:dyDescent="0.3">
      <c r="C2074" s="12"/>
      <c r="U2074"/>
      <c r="V2074"/>
    </row>
    <row r="2075" spans="3:22" x14ac:dyDescent="0.3">
      <c r="C2075" s="12"/>
      <c r="U2075"/>
      <c r="V2075"/>
    </row>
    <row r="2076" spans="3:22" x14ac:dyDescent="0.3">
      <c r="C2076" s="12"/>
      <c r="U2076"/>
      <c r="V2076"/>
    </row>
    <row r="2077" spans="3:22" x14ac:dyDescent="0.3">
      <c r="C2077" s="12"/>
      <c r="U2077"/>
      <c r="V2077"/>
    </row>
    <row r="2078" spans="3:22" x14ac:dyDescent="0.3">
      <c r="C2078" s="12"/>
      <c r="U2078"/>
      <c r="V2078"/>
    </row>
    <row r="2079" spans="3:22" x14ac:dyDescent="0.3">
      <c r="C2079" s="12"/>
      <c r="U2079"/>
      <c r="V2079"/>
    </row>
    <row r="2080" spans="3:22" x14ac:dyDescent="0.3">
      <c r="C2080" s="12"/>
      <c r="U2080"/>
      <c r="V2080"/>
    </row>
    <row r="2081" spans="3:22" x14ac:dyDescent="0.3">
      <c r="C2081" s="12"/>
      <c r="U2081"/>
      <c r="V2081"/>
    </row>
    <row r="2082" spans="3:22" x14ac:dyDescent="0.3">
      <c r="C2082" s="12"/>
      <c r="U2082"/>
      <c r="V2082"/>
    </row>
    <row r="2083" spans="3:22" x14ac:dyDescent="0.3">
      <c r="C2083" s="12"/>
      <c r="U2083"/>
      <c r="V2083"/>
    </row>
    <row r="2084" spans="3:22" x14ac:dyDescent="0.3">
      <c r="C2084" s="12"/>
      <c r="U2084"/>
      <c r="V2084"/>
    </row>
    <row r="2085" spans="3:22" x14ac:dyDescent="0.3">
      <c r="C2085" s="12"/>
      <c r="U2085"/>
      <c r="V2085"/>
    </row>
    <row r="2086" spans="3:22" x14ac:dyDescent="0.3">
      <c r="C2086" s="12"/>
      <c r="U2086"/>
      <c r="V2086"/>
    </row>
    <row r="2087" spans="3:22" x14ac:dyDescent="0.3">
      <c r="C2087" s="12"/>
      <c r="U2087"/>
      <c r="V2087"/>
    </row>
    <row r="2088" spans="3:22" x14ac:dyDescent="0.3">
      <c r="C2088" s="12"/>
      <c r="U2088"/>
      <c r="V2088"/>
    </row>
    <row r="2089" spans="3:22" x14ac:dyDescent="0.3">
      <c r="C2089" s="12"/>
      <c r="U2089"/>
      <c r="V2089"/>
    </row>
    <row r="2090" spans="3:22" x14ac:dyDescent="0.3">
      <c r="C2090" s="12"/>
      <c r="U2090"/>
      <c r="V2090"/>
    </row>
    <row r="2091" spans="3:22" x14ac:dyDescent="0.3">
      <c r="C2091" s="12"/>
      <c r="U2091"/>
      <c r="V2091"/>
    </row>
    <row r="2092" spans="3:22" x14ac:dyDescent="0.3">
      <c r="C2092" s="12"/>
      <c r="U2092"/>
      <c r="V2092"/>
    </row>
    <row r="2093" spans="3:22" x14ac:dyDescent="0.3">
      <c r="C2093" s="12"/>
      <c r="U2093"/>
      <c r="V2093"/>
    </row>
    <row r="2094" spans="3:22" x14ac:dyDescent="0.3">
      <c r="C2094" s="12"/>
      <c r="U2094"/>
      <c r="V2094"/>
    </row>
    <row r="2095" spans="3:22" x14ac:dyDescent="0.3">
      <c r="C2095" s="12"/>
      <c r="U2095"/>
      <c r="V2095"/>
    </row>
    <row r="2096" spans="3:22" x14ac:dyDescent="0.3">
      <c r="C2096" s="12"/>
      <c r="U2096"/>
      <c r="V2096"/>
    </row>
    <row r="2097" spans="3:22" x14ac:dyDescent="0.3">
      <c r="C2097" s="12"/>
      <c r="U2097"/>
      <c r="V2097"/>
    </row>
    <row r="2098" spans="3:22" x14ac:dyDescent="0.3">
      <c r="C2098" s="12"/>
      <c r="U2098"/>
      <c r="V2098"/>
    </row>
    <row r="2099" spans="3:22" x14ac:dyDescent="0.3">
      <c r="C2099" s="12"/>
      <c r="U2099"/>
      <c r="V2099"/>
    </row>
    <row r="2100" spans="3:22" x14ac:dyDescent="0.3">
      <c r="C2100" s="12"/>
      <c r="U2100"/>
      <c r="V2100"/>
    </row>
    <row r="2101" spans="3:22" x14ac:dyDescent="0.3">
      <c r="C2101" s="12"/>
      <c r="U2101"/>
      <c r="V2101"/>
    </row>
    <row r="2102" spans="3:22" x14ac:dyDescent="0.3">
      <c r="C2102" s="12"/>
      <c r="U2102"/>
      <c r="V2102"/>
    </row>
    <row r="2103" spans="3:22" x14ac:dyDescent="0.3">
      <c r="C2103" s="12"/>
      <c r="U2103"/>
      <c r="V2103"/>
    </row>
    <row r="2104" spans="3:22" x14ac:dyDescent="0.3">
      <c r="C2104" s="12"/>
      <c r="U2104"/>
      <c r="V2104"/>
    </row>
    <row r="2105" spans="3:22" x14ac:dyDescent="0.3">
      <c r="C2105" s="12"/>
      <c r="U2105"/>
      <c r="V2105"/>
    </row>
    <row r="2106" spans="3:22" x14ac:dyDescent="0.3">
      <c r="C2106" s="12"/>
      <c r="U2106"/>
      <c r="V2106"/>
    </row>
    <row r="2107" spans="3:22" x14ac:dyDescent="0.3">
      <c r="C2107" s="12"/>
      <c r="U2107"/>
      <c r="V2107"/>
    </row>
    <row r="2108" spans="3:22" x14ac:dyDescent="0.3">
      <c r="C2108" s="12"/>
      <c r="U2108"/>
      <c r="V2108"/>
    </row>
    <row r="2109" spans="3:22" x14ac:dyDescent="0.3">
      <c r="C2109" s="12"/>
      <c r="U2109"/>
      <c r="V2109"/>
    </row>
    <row r="2110" spans="3:22" x14ac:dyDescent="0.3">
      <c r="C2110" s="12"/>
      <c r="U2110"/>
      <c r="V2110"/>
    </row>
    <row r="2111" spans="3:22" x14ac:dyDescent="0.3">
      <c r="C2111" s="12"/>
      <c r="U2111"/>
      <c r="V2111"/>
    </row>
    <row r="2112" spans="3:22" x14ac:dyDescent="0.3">
      <c r="C2112" s="12"/>
      <c r="U2112"/>
      <c r="V2112"/>
    </row>
    <row r="2113" spans="3:22" x14ac:dyDescent="0.3">
      <c r="C2113" s="12"/>
      <c r="U2113"/>
      <c r="V2113"/>
    </row>
    <row r="2114" spans="3:22" x14ac:dyDescent="0.3">
      <c r="C2114" s="12"/>
      <c r="U2114"/>
      <c r="V2114"/>
    </row>
    <row r="2115" spans="3:22" x14ac:dyDescent="0.3">
      <c r="C2115" s="12"/>
      <c r="U2115"/>
      <c r="V2115"/>
    </row>
    <row r="2116" spans="3:22" x14ac:dyDescent="0.3">
      <c r="C2116" s="12"/>
      <c r="U2116"/>
      <c r="V2116"/>
    </row>
    <row r="2117" spans="3:22" x14ac:dyDescent="0.3">
      <c r="C2117" s="12"/>
      <c r="U2117"/>
      <c r="V2117"/>
    </row>
    <row r="2118" spans="3:22" x14ac:dyDescent="0.3">
      <c r="C2118" s="12"/>
      <c r="U2118"/>
      <c r="V2118"/>
    </row>
    <row r="2119" spans="3:22" x14ac:dyDescent="0.3">
      <c r="C2119" s="12"/>
      <c r="U2119"/>
      <c r="V2119"/>
    </row>
    <row r="2120" spans="3:22" x14ac:dyDescent="0.3">
      <c r="C2120" s="12"/>
      <c r="U2120"/>
      <c r="V2120"/>
    </row>
    <row r="2121" spans="3:22" x14ac:dyDescent="0.3">
      <c r="C2121" s="12"/>
      <c r="U2121"/>
      <c r="V2121"/>
    </row>
    <row r="2122" spans="3:22" x14ac:dyDescent="0.3">
      <c r="C2122" s="12"/>
      <c r="U2122"/>
      <c r="V2122"/>
    </row>
    <row r="2123" spans="3:22" x14ac:dyDescent="0.3">
      <c r="C2123" s="12"/>
      <c r="U2123"/>
      <c r="V2123"/>
    </row>
    <row r="2124" spans="3:22" x14ac:dyDescent="0.3">
      <c r="C2124" s="12"/>
      <c r="U2124"/>
      <c r="V2124"/>
    </row>
    <row r="2125" spans="3:22" x14ac:dyDescent="0.3">
      <c r="C2125" s="12"/>
      <c r="U2125"/>
      <c r="V2125"/>
    </row>
    <row r="2126" spans="3:22" x14ac:dyDescent="0.3">
      <c r="C2126" s="12"/>
      <c r="U2126"/>
      <c r="V2126"/>
    </row>
    <row r="2127" spans="3:22" x14ac:dyDescent="0.3">
      <c r="C2127" s="12"/>
      <c r="U2127"/>
      <c r="V2127"/>
    </row>
    <row r="2128" spans="3:22" x14ac:dyDescent="0.3">
      <c r="C2128" s="12"/>
      <c r="U2128"/>
      <c r="V2128"/>
    </row>
    <row r="2129" spans="3:22" x14ac:dyDescent="0.3">
      <c r="C2129" s="12"/>
      <c r="U2129"/>
      <c r="V2129"/>
    </row>
    <row r="2130" spans="3:22" x14ac:dyDescent="0.3">
      <c r="C2130" s="12"/>
      <c r="U2130"/>
      <c r="V2130"/>
    </row>
    <row r="2131" spans="3:22" x14ac:dyDescent="0.3">
      <c r="C2131" s="12"/>
      <c r="U2131"/>
      <c r="V2131"/>
    </row>
    <row r="2132" spans="3:22" x14ac:dyDescent="0.3">
      <c r="C2132" s="12"/>
      <c r="U2132"/>
      <c r="V2132"/>
    </row>
    <row r="2133" spans="3:22" x14ac:dyDescent="0.3">
      <c r="C2133" s="12"/>
      <c r="U2133"/>
      <c r="V2133"/>
    </row>
    <row r="2134" spans="3:22" x14ac:dyDescent="0.3">
      <c r="C2134" s="12"/>
      <c r="U2134"/>
      <c r="V2134"/>
    </row>
    <row r="2135" spans="3:22" x14ac:dyDescent="0.3">
      <c r="C2135" s="12"/>
      <c r="U2135"/>
      <c r="V2135"/>
    </row>
    <row r="2136" spans="3:22" x14ac:dyDescent="0.3">
      <c r="C2136" s="12"/>
      <c r="U2136"/>
      <c r="V2136"/>
    </row>
    <row r="2137" spans="3:22" x14ac:dyDescent="0.3">
      <c r="C2137" s="12"/>
      <c r="U2137"/>
      <c r="V2137"/>
    </row>
    <row r="2138" spans="3:22" x14ac:dyDescent="0.3">
      <c r="C2138" s="12"/>
      <c r="U2138"/>
      <c r="V2138"/>
    </row>
    <row r="2139" spans="3:22" x14ac:dyDescent="0.3">
      <c r="C2139" s="12"/>
      <c r="U2139"/>
      <c r="V2139"/>
    </row>
    <row r="2140" spans="3:22" x14ac:dyDescent="0.3">
      <c r="C2140" s="12"/>
      <c r="U2140"/>
      <c r="V2140"/>
    </row>
    <row r="2141" spans="3:22" x14ac:dyDescent="0.3">
      <c r="C2141" s="12"/>
      <c r="U2141"/>
      <c r="V2141"/>
    </row>
    <row r="2142" spans="3:22" x14ac:dyDescent="0.3">
      <c r="C2142" s="12"/>
      <c r="U2142"/>
      <c r="V2142"/>
    </row>
    <row r="2143" spans="3:22" x14ac:dyDescent="0.3">
      <c r="C2143" s="12"/>
      <c r="U2143"/>
      <c r="V2143"/>
    </row>
    <row r="2144" spans="3:22" x14ac:dyDescent="0.3">
      <c r="C2144" s="12"/>
      <c r="U2144"/>
      <c r="V2144"/>
    </row>
    <row r="2145" spans="3:22" x14ac:dyDescent="0.3">
      <c r="C2145" s="12"/>
      <c r="U2145"/>
      <c r="V2145"/>
    </row>
    <row r="2146" spans="3:22" x14ac:dyDescent="0.3">
      <c r="C2146" s="12"/>
      <c r="U2146"/>
      <c r="V2146"/>
    </row>
    <row r="2147" spans="3:22" x14ac:dyDescent="0.3">
      <c r="C2147" s="12"/>
      <c r="U2147"/>
      <c r="V2147"/>
    </row>
    <row r="2148" spans="3:22" x14ac:dyDescent="0.3">
      <c r="C2148" s="12"/>
      <c r="U2148"/>
      <c r="V2148"/>
    </row>
    <row r="2149" spans="3:22" x14ac:dyDescent="0.3">
      <c r="C2149" s="12"/>
      <c r="U2149"/>
      <c r="V2149"/>
    </row>
    <row r="2150" spans="3:22" x14ac:dyDescent="0.3">
      <c r="C2150" s="12"/>
      <c r="U2150"/>
      <c r="V2150"/>
    </row>
    <row r="2151" spans="3:22" x14ac:dyDescent="0.3">
      <c r="C2151" s="12"/>
      <c r="U2151"/>
      <c r="V2151"/>
    </row>
    <row r="2152" spans="3:22" x14ac:dyDescent="0.3">
      <c r="C2152" s="12"/>
      <c r="U2152"/>
      <c r="V2152"/>
    </row>
    <row r="2153" spans="3:22" x14ac:dyDescent="0.3">
      <c r="C2153" s="12"/>
      <c r="U2153"/>
      <c r="V2153"/>
    </row>
    <row r="2154" spans="3:22" x14ac:dyDescent="0.3">
      <c r="C2154" s="12"/>
      <c r="U2154"/>
      <c r="V2154"/>
    </row>
    <row r="2155" spans="3:22" x14ac:dyDescent="0.3">
      <c r="C2155" s="12"/>
      <c r="U2155"/>
      <c r="V2155"/>
    </row>
    <row r="2156" spans="3:22" x14ac:dyDescent="0.3">
      <c r="C2156" s="12"/>
      <c r="U2156"/>
      <c r="V2156"/>
    </row>
    <row r="2157" spans="3:22" x14ac:dyDescent="0.3">
      <c r="C2157" s="12"/>
      <c r="U2157"/>
      <c r="V2157"/>
    </row>
    <row r="2158" spans="3:22" x14ac:dyDescent="0.3">
      <c r="C2158" s="12"/>
      <c r="U2158"/>
      <c r="V2158"/>
    </row>
    <row r="2159" spans="3:22" x14ac:dyDescent="0.3">
      <c r="C2159" s="12"/>
      <c r="U2159"/>
      <c r="V2159"/>
    </row>
    <row r="2160" spans="3:22" x14ac:dyDescent="0.3">
      <c r="C2160" s="12"/>
      <c r="U2160"/>
      <c r="V2160"/>
    </row>
    <row r="2161" spans="3:22" x14ac:dyDescent="0.3">
      <c r="C2161" s="12"/>
      <c r="U2161"/>
      <c r="V2161"/>
    </row>
    <row r="2162" spans="3:22" x14ac:dyDescent="0.3">
      <c r="C2162" s="12"/>
      <c r="U2162"/>
      <c r="V2162"/>
    </row>
    <row r="2163" spans="3:22" x14ac:dyDescent="0.3">
      <c r="C2163" s="12"/>
      <c r="U2163"/>
      <c r="V2163"/>
    </row>
    <row r="2164" spans="3:22" x14ac:dyDescent="0.3">
      <c r="C2164" s="12"/>
      <c r="U2164"/>
      <c r="V2164"/>
    </row>
    <row r="2165" spans="3:22" x14ac:dyDescent="0.3">
      <c r="C2165" s="12"/>
      <c r="U2165"/>
      <c r="V2165"/>
    </row>
    <row r="2166" spans="3:22" x14ac:dyDescent="0.3">
      <c r="C2166" s="12"/>
      <c r="U2166"/>
      <c r="V2166"/>
    </row>
    <row r="2167" spans="3:22" x14ac:dyDescent="0.3">
      <c r="C2167" s="12"/>
      <c r="U2167"/>
      <c r="V2167"/>
    </row>
    <row r="2168" spans="3:22" x14ac:dyDescent="0.3">
      <c r="C2168" s="12"/>
      <c r="U2168"/>
      <c r="V2168"/>
    </row>
    <row r="2169" spans="3:22" x14ac:dyDescent="0.3">
      <c r="C2169" s="12"/>
      <c r="U2169"/>
      <c r="V2169"/>
    </row>
    <row r="2170" spans="3:22" x14ac:dyDescent="0.3">
      <c r="C2170" s="12"/>
      <c r="U2170"/>
      <c r="V2170"/>
    </row>
    <row r="2171" spans="3:22" x14ac:dyDescent="0.3">
      <c r="C2171" s="12"/>
      <c r="U2171"/>
      <c r="V2171"/>
    </row>
    <row r="2172" spans="3:22" x14ac:dyDescent="0.3">
      <c r="C2172" s="12"/>
      <c r="U2172"/>
      <c r="V2172"/>
    </row>
    <row r="2173" spans="3:22" x14ac:dyDescent="0.3">
      <c r="C2173" s="12"/>
      <c r="U2173"/>
      <c r="V2173"/>
    </row>
    <row r="2174" spans="3:22" x14ac:dyDescent="0.3">
      <c r="C2174" s="12"/>
      <c r="U2174"/>
      <c r="V2174"/>
    </row>
    <row r="2175" spans="3:22" x14ac:dyDescent="0.3">
      <c r="C2175" s="12"/>
      <c r="U2175"/>
      <c r="V2175"/>
    </row>
    <row r="2176" spans="3:22" x14ac:dyDescent="0.3">
      <c r="C2176" s="12"/>
      <c r="U2176"/>
      <c r="V2176"/>
    </row>
    <row r="2177" spans="3:22" x14ac:dyDescent="0.3">
      <c r="C2177" s="12"/>
      <c r="U2177"/>
      <c r="V2177"/>
    </row>
    <row r="2178" spans="3:22" x14ac:dyDescent="0.3">
      <c r="C2178" s="12"/>
      <c r="U2178"/>
      <c r="V2178"/>
    </row>
    <row r="2179" spans="3:22" x14ac:dyDescent="0.3">
      <c r="C2179" s="12"/>
      <c r="U2179"/>
      <c r="V2179"/>
    </row>
    <row r="2180" spans="3:22" x14ac:dyDescent="0.3">
      <c r="C2180" s="12"/>
      <c r="U2180"/>
      <c r="V2180"/>
    </row>
    <row r="2181" spans="3:22" x14ac:dyDescent="0.3">
      <c r="C2181" s="12"/>
      <c r="U2181"/>
      <c r="V2181"/>
    </row>
    <row r="2182" spans="3:22" x14ac:dyDescent="0.3">
      <c r="C2182" s="12"/>
      <c r="U2182"/>
      <c r="V2182"/>
    </row>
    <row r="2183" spans="3:22" x14ac:dyDescent="0.3">
      <c r="C2183" s="12"/>
      <c r="U2183"/>
      <c r="V2183"/>
    </row>
    <row r="2184" spans="3:22" x14ac:dyDescent="0.3">
      <c r="C2184" s="12"/>
      <c r="U2184"/>
      <c r="V2184"/>
    </row>
    <row r="2185" spans="3:22" x14ac:dyDescent="0.3">
      <c r="C2185" s="12"/>
      <c r="U2185"/>
      <c r="V2185"/>
    </row>
    <row r="2186" spans="3:22" x14ac:dyDescent="0.3">
      <c r="C2186" s="12"/>
      <c r="U2186"/>
      <c r="V2186"/>
    </row>
    <row r="2187" spans="3:22" x14ac:dyDescent="0.3">
      <c r="C2187" s="12"/>
      <c r="U2187"/>
      <c r="V2187"/>
    </row>
    <row r="2188" spans="3:22" x14ac:dyDescent="0.3">
      <c r="C2188" s="12"/>
      <c r="U2188"/>
      <c r="V2188"/>
    </row>
    <row r="2189" spans="3:22" x14ac:dyDescent="0.3">
      <c r="C2189" s="12"/>
      <c r="U2189"/>
      <c r="V2189"/>
    </row>
    <row r="2190" spans="3:22" x14ac:dyDescent="0.3">
      <c r="C2190" s="12"/>
      <c r="U2190"/>
      <c r="V2190"/>
    </row>
    <row r="2191" spans="3:22" x14ac:dyDescent="0.3">
      <c r="C2191" s="12"/>
      <c r="U2191"/>
      <c r="V2191"/>
    </row>
    <row r="2192" spans="3:22" x14ac:dyDescent="0.3">
      <c r="C2192" s="12"/>
      <c r="U2192"/>
      <c r="V2192"/>
    </row>
    <row r="2193" spans="3:22" x14ac:dyDescent="0.3">
      <c r="C2193" s="12"/>
      <c r="U2193"/>
      <c r="V2193"/>
    </row>
    <row r="2194" spans="3:22" x14ac:dyDescent="0.3">
      <c r="C2194" s="12"/>
      <c r="U2194"/>
      <c r="V2194"/>
    </row>
    <row r="2195" spans="3:22" x14ac:dyDescent="0.3">
      <c r="C2195" s="12"/>
      <c r="U2195"/>
      <c r="V2195"/>
    </row>
    <row r="2196" spans="3:22" x14ac:dyDescent="0.3">
      <c r="C2196" s="12"/>
      <c r="U2196"/>
      <c r="V2196"/>
    </row>
    <row r="2197" spans="3:22" x14ac:dyDescent="0.3">
      <c r="C2197" s="12"/>
      <c r="U2197"/>
      <c r="V2197"/>
    </row>
    <row r="2198" spans="3:22" x14ac:dyDescent="0.3">
      <c r="C2198" s="12"/>
      <c r="U2198"/>
      <c r="V2198"/>
    </row>
    <row r="2199" spans="3:22" x14ac:dyDescent="0.3">
      <c r="C2199" s="12"/>
      <c r="U2199"/>
      <c r="V2199"/>
    </row>
    <row r="2200" spans="3:22" x14ac:dyDescent="0.3">
      <c r="C2200" s="12"/>
      <c r="U2200"/>
      <c r="V2200"/>
    </row>
    <row r="2201" spans="3:22" x14ac:dyDescent="0.3">
      <c r="C2201" s="12"/>
      <c r="U2201"/>
      <c r="V2201"/>
    </row>
    <row r="2202" spans="3:22" x14ac:dyDescent="0.3">
      <c r="C2202" s="12"/>
      <c r="U2202"/>
      <c r="V2202"/>
    </row>
    <row r="2203" spans="3:22" x14ac:dyDescent="0.3">
      <c r="C2203" s="12"/>
      <c r="U2203"/>
      <c r="V2203"/>
    </row>
    <row r="2204" spans="3:22" x14ac:dyDescent="0.3">
      <c r="C2204" s="12"/>
      <c r="U2204"/>
      <c r="V2204"/>
    </row>
    <row r="2205" spans="3:22" x14ac:dyDescent="0.3">
      <c r="C2205" s="12"/>
      <c r="U2205"/>
      <c r="V2205"/>
    </row>
    <row r="2206" spans="3:22" x14ac:dyDescent="0.3">
      <c r="C2206" s="12"/>
      <c r="U2206"/>
      <c r="V2206"/>
    </row>
    <row r="2207" spans="3:22" x14ac:dyDescent="0.3">
      <c r="C2207" s="12"/>
      <c r="U2207"/>
      <c r="V2207"/>
    </row>
    <row r="2208" spans="3:22" x14ac:dyDescent="0.3">
      <c r="C2208" s="12"/>
      <c r="U2208"/>
      <c r="V2208"/>
    </row>
    <row r="2209" spans="3:22" x14ac:dyDescent="0.3">
      <c r="C2209" s="12"/>
      <c r="U2209"/>
      <c r="V2209"/>
    </row>
    <row r="2210" spans="3:22" x14ac:dyDescent="0.3">
      <c r="C2210" s="12"/>
      <c r="U2210"/>
      <c r="V2210"/>
    </row>
    <row r="2211" spans="3:22" x14ac:dyDescent="0.3">
      <c r="C2211" s="12"/>
      <c r="U2211"/>
      <c r="V2211"/>
    </row>
    <row r="2212" spans="3:22" x14ac:dyDescent="0.3">
      <c r="C2212" s="12"/>
      <c r="U2212"/>
      <c r="V2212"/>
    </row>
    <row r="2213" spans="3:22" x14ac:dyDescent="0.3">
      <c r="C2213" s="12"/>
      <c r="U2213"/>
      <c r="V2213"/>
    </row>
    <row r="2214" spans="3:22" x14ac:dyDescent="0.3">
      <c r="C2214" s="12"/>
      <c r="U2214"/>
      <c r="V2214"/>
    </row>
    <row r="2215" spans="3:22" x14ac:dyDescent="0.3">
      <c r="C2215" s="12"/>
      <c r="U2215"/>
      <c r="V2215"/>
    </row>
    <row r="2216" spans="3:22" x14ac:dyDescent="0.3">
      <c r="C2216" s="12"/>
      <c r="U2216"/>
      <c r="V2216"/>
    </row>
    <row r="2217" spans="3:22" x14ac:dyDescent="0.3">
      <c r="C2217" s="12"/>
      <c r="U2217"/>
      <c r="V2217"/>
    </row>
    <row r="2218" spans="3:22" x14ac:dyDescent="0.3">
      <c r="C2218" s="12"/>
      <c r="U2218"/>
      <c r="V2218"/>
    </row>
    <row r="2219" spans="3:22" x14ac:dyDescent="0.3">
      <c r="C2219" s="12"/>
      <c r="U2219"/>
      <c r="V2219"/>
    </row>
    <row r="2220" spans="3:22" x14ac:dyDescent="0.3">
      <c r="C2220" s="12"/>
      <c r="U2220"/>
      <c r="V2220"/>
    </row>
    <row r="2221" spans="3:22" x14ac:dyDescent="0.3">
      <c r="C2221" s="12"/>
      <c r="U2221"/>
      <c r="V2221"/>
    </row>
    <row r="2222" spans="3:22" x14ac:dyDescent="0.3">
      <c r="C2222" s="12"/>
      <c r="U2222"/>
      <c r="V2222"/>
    </row>
    <row r="2223" spans="3:22" x14ac:dyDescent="0.3">
      <c r="C2223" s="12"/>
      <c r="U2223"/>
      <c r="V2223"/>
    </row>
    <row r="2224" spans="3:22" x14ac:dyDescent="0.3">
      <c r="C2224" s="12"/>
      <c r="U2224"/>
      <c r="V2224"/>
    </row>
    <row r="2225" spans="3:22" x14ac:dyDescent="0.3">
      <c r="C2225" s="12"/>
      <c r="U2225"/>
      <c r="V2225"/>
    </row>
    <row r="2226" spans="3:22" x14ac:dyDescent="0.3">
      <c r="C2226" s="12"/>
      <c r="U2226"/>
      <c r="V2226"/>
    </row>
    <row r="2227" spans="3:22" x14ac:dyDescent="0.3">
      <c r="C2227" s="12"/>
      <c r="U2227"/>
      <c r="V2227"/>
    </row>
    <row r="2228" spans="3:22" x14ac:dyDescent="0.3">
      <c r="C2228" s="12"/>
      <c r="U2228"/>
      <c r="V2228"/>
    </row>
    <row r="2229" spans="3:22" x14ac:dyDescent="0.3">
      <c r="C2229" s="12"/>
      <c r="U2229"/>
      <c r="V2229"/>
    </row>
    <row r="2230" spans="3:22" x14ac:dyDescent="0.3">
      <c r="C2230" s="12"/>
      <c r="U2230"/>
      <c r="V2230"/>
    </row>
    <row r="2231" spans="3:22" x14ac:dyDescent="0.3">
      <c r="C2231" s="12"/>
      <c r="U2231"/>
      <c r="V2231"/>
    </row>
    <row r="2232" spans="3:22" x14ac:dyDescent="0.3">
      <c r="C2232" s="12"/>
      <c r="U2232"/>
      <c r="V2232"/>
    </row>
    <row r="2233" spans="3:22" x14ac:dyDescent="0.3">
      <c r="C2233" s="12"/>
      <c r="U2233"/>
      <c r="V2233"/>
    </row>
    <row r="2234" spans="3:22" x14ac:dyDescent="0.3">
      <c r="C2234" s="12"/>
      <c r="U2234"/>
      <c r="V2234"/>
    </row>
    <row r="2235" spans="3:22" x14ac:dyDescent="0.3">
      <c r="C2235" s="12"/>
      <c r="U2235"/>
      <c r="V2235"/>
    </row>
    <row r="2236" spans="3:22" x14ac:dyDescent="0.3">
      <c r="C2236" s="12"/>
      <c r="U2236"/>
      <c r="V2236"/>
    </row>
    <row r="2237" spans="3:22" x14ac:dyDescent="0.3">
      <c r="C2237" s="12"/>
      <c r="U2237"/>
      <c r="V2237"/>
    </row>
    <row r="2238" spans="3:22" x14ac:dyDescent="0.3">
      <c r="C2238" s="12"/>
      <c r="U2238"/>
      <c r="V2238"/>
    </row>
    <row r="2239" spans="3:22" x14ac:dyDescent="0.3">
      <c r="C2239" s="12"/>
      <c r="U2239"/>
      <c r="V2239"/>
    </row>
    <row r="2240" spans="3:22" x14ac:dyDescent="0.3">
      <c r="C2240" s="12"/>
      <c r="U2240"/>
      <c r="V2240"/>
    </row>
    <row r="2241" spans="3:22" x14ac:dyDescent="0.3">
      <c r="C2241" s="12"/>
      <c r="U2241"/>
      <c r="V2241"/>
    </row>
    <row r="2242" spans="3:22" x14ac:dyDescent="0.3">
      <c r="C2242" s="12"/>
      <c r="U2242"/>
      <c r="V2242"/>
    </row>
    <row r="2243" spans="3:22" x14ac:dyDescent="0.3">
      <c r="C2243" s="12"/>
      <c r="U2243"/>
      <c r="V2243"/>
    </row>
    <row r="2244" spans="3:22" x14ac:dyDescent="0.3">
      <c r="C2244" s="12"/>
      <c r="U2244"/>
      <c r="V2244"/>
    </row>
    <row r="2245" spans="3:22" x14ac:dyDescent="0.3">
      <c r="C2245" s="12"/>
      <c r="U2245"/>
      <c r="V2245"/>
    </row>
    <row r="2246" spans="3:22" x14ac:dyDescent="0.3">
      <c r="C2246" s="12"/>
      <c r="U2246"/>
      <c r="V2246"/>
    </row>
    <row r="2247" spans="3:22" x14ac:dyDescent="0.3">
      <c r="C2247" s="12"/>
      <c r="U2247"/>
      <c r="V2247"/>
    </row>
    <row r="2248" spans="3:22" x14ac:dyDescent="0.3">
      <c r="C2248" s="12"/>
      <c r="U2248"/>
      <c r="V2248"/>
    </row>
    <row r="2249" spans="3:22" x14ac:dyDescent="0.3">
      <c r="C2249" s="12"/>
      <c r="U2249"/>
      <c r="V2249"/>
    </row>
    <row r="2250" spans="3:22" x14ac:dyDescent="0.3">
      <c r="C2250" s="12"/>
      <c r="U2250"/>
      <c r="V2250"/>
    </row>
    <row r="2251" spans="3:22" x14ac:dyDescent="0.3">
      <c r="C2251" s="12"/>
      <c r="U2251"/>
      <c r="V2251"/>
    </row>
    <row r="2252" spans="3:22" x14ac:dyDescent="0.3">
      <c r="C2252" s="12"/>
      <c r="U2252"/>
      <c r="V2252"/>
    </row>
    <row r="2253" spans="3:22" x14ac:dyDescent="0.3">
      <c r="C2253" s="12"/>
      <c r="U2253"/>
      <c r="V2253"/>
    </row>
    <row r="2254" spans="3:22" x14ac:dyDescent="0.3">
      <c r="C2254" s="12"/>
      <c r="U2254"/>
      <c r="V2254"/>
    </row>
    <row r="2255" spans="3:22" x14ac:dyDescent="0.3">
      <c r="C2255" s="12"/>
      <c r="U2255"/>
      <c r="V2255"/>
    </row>
    <row r="2256" spans="3:22" x14ac:dyDescent="0.3">
      <c r="C2256" s="12"/>
      <c r="U2256"/>
      <c r="V2256"/>
    </row>
    <row r="2257" spans="3:22" x14ac:dyDescent="0.3">
      <c r="C2257" s="12"/>
      <c r="U2257"/>
      <c r="V2257"/>
    </row>
    <row r="2258" spans="3:22" x14ac:dyDescent="0.3">
      <c r="C2258" s="12"/>
      <c r="U2258"/>
      <c r="V2258"/>
    </row>
    <row r="2259" spans="3:22" x14ac:dyDescent="0.3">
      <c r="C2259" s="12"/>
      <c r="U2259"/>
      <c r="V2259"/>
    </row>
    <row r="2260" spans="3:22" x14ac:dyDescent="0.3">
      <c r="C2260" s="12"/>
      <c r="U2260"/>
      <c r="V2260"/>
    </row>
    <row r="2261" spans="3:22" x14ac:dyDescent="0.3">
      <c r="C2261" s="12"/>
      <c r="U2261"/>
      <c r="V2261"/>
    </row>
    <row r="2262" spans="3:22" x14ac:dyDescent="0.3">
      <c r="C2262" s="12"/>
      <c r="U2262"/>
      <c r="V2262"/>
    </row>
    <row r="2263" spans="3:22" x14ac:dyDescent="0.3">
      <c r="C2263" s="12"/>
      <c r="U2263"/>
      <c r="V2263"/>
    </row>
    <row r="2264" spans="3:22" x14ac:dyDescent="0.3">
      <c r="C2264" s="12"/>
      <c r="U2264"/>
      <c r="V2264"/>
    </row>
    <row r="2265" spans="3:22" x14ac:dyDescent="0.3">
      <c r="C2265" s="12"/>
      <c r="U2265"/>
      <c r="V2265"/>
    </row>
    <row r="2266" spans="3:22" x14ac:dyDescent="0.3">
      <c r="C2266" s="12"/>
      <c r="U2266"/>
      <c r="V2266"/>
    </row>
    <row r="2267" spans="3:22" x14ac:dyDescent="0.3">
      <c r="C2267" s="12"/>
      <c r="U2267"/>
      <c r="V2267"/>
    </row>
    <row r="2268" spans="3:22" x14ac:dyDescent="0.3">
      <c r="C2268" s="12"/>
      <c r="U2268"/>
      <c r="V2268"/>
    </row>
    <row r="2269" spans="3:22" x14ac:dyDescent="0.3">
      <c r="C2269" s="12"/>
      <c r="U2269"/>
      <c r="V2269"/>
    </row>
    <row r="2270" spans="3:22" x14ac:dyDescent="0.3">
      <c r="C2270" s="12"/>
      <c r="U2270"/>
      <c r="V2270"/>
    </row>
    <row r="2271" spans="3:22" x14ac:dyDescent="0.3">
      <c r="C2271" s="12"/>
      <c r="U2271"/>
      <c r="V2271"/>
    </row>
    <row r="2272" spans="3:22" x14ac:dyDescent="0.3">
      <c r="C2272" s="12"/>
      <c r="U2272"/>
      <c r="V2272"/>
    </row>
    <row r="2273" spans="3:22" x14ac:dyDescent="0.3">
      <c r="C2273" s="12"/>
      <c r="U2273"/>
      <c r="V2273"/>
    </row>
    <row r="2274" spans="3:22" x14ac:dyDescent="0.3">
      <c r="C2274" s="12"/>
      <c r="U2274"/>
      <c r="V2274"/>
    </row>
    <row r="2275" spans="3:22" x14ac:dyDescent="0.3">
      <c r="C2275" s="12"/>
      <c r="U2275"/>
      <c r="V2275"/>
    </row>
    <row r="2276" spans="3:22" x14ac:dyDescent="0.3">
      <c r="C2276" s="12"/>
      <c r="U2276"/>
      <c r="V2276"/>
    </row>
    <row r="2277" spans="3:22" x14ac:dyDescent="0.3">
      <c r="C2277" s="12"/>
      <c r="U2277"/>
      <c r="V2277"/>
    </row>
    <row r="2278" spans="3:22" x14ac:dyDescent="0.3">
      <c r="C2278" s="12"/>
      <c r="U2278"/>
      <c r="V2278"/>
    </row>
    <row r="2279" spans="3:22" x14ac:dyDescent="0.3">
      <c r="C2279" s="12"/>
      <c r="U2279"/>
      <c r="V2279"/>
    </row>
    <row r="2280" spans="3:22" x14ac:dyDescent="0.3">
      <c r="C2280" s="12"/>
      <c r="U2280"/>
      <c r="V2280"/>
    </row>
    <row r="2281" spans="3:22" x14ac:dyDescent="0.3">
      <c r="C2281" s="12"/>
      <c r="U2281"/>
      <c r="V2281"/>
    </row>
    <row r="2282" spans="3:22" x14ac:dyDescent="0.3">
      <c r="C2282" s="12"/>
      <c r="U2282"/>
      <c r="V2282"/>
    </row>
    <row r="2283" spans="3:22" x14ac:dyDescent="0.3">
      <c r="C2283" s="12"/>
      <c r="U2283"/>
      <c r="V2283"/>
    </row>
    <row r="2284" spans="3:22" x14ac:dyDescent="0.3">
      <c r="C2284" s="12"/>
      <c r="U2284"/>
      <c r="V2284"/>
    </row>
    <row r="2285" spans="3:22" x14ac:dyDescent="0.3">
      <c r="C2285" s="12"/>
      <c r="U2285"/>
      <c r="V2285"/>
    </row>
    <row r="2286" spans="3:22" x14ac:dyDescent="0.3">
      <c r="C2286" s="12"/>
      <c r="U2286"/>
      <c r="V2286"/>
    </row>
    <row r="2287" spans="3:22" x14ac:dyDescent="0.3">
      <c r="C2287" s="12"/>
      <c r="U2287"/>
      <c r="V2287"/>
    </row>
    <row r="2288" spans="3:22" x14ac:dyDescent="0.3">
      <c r="C2288" s="12"/>
      <c r="U2288"/>
      <c r="V2288"/>
    </row>
    <row r="2289" spans="3:22" x14ac:dyDescent="0.3">
      <c r="C2289" s="12"/>
      <c r="U2289"/>
      <c r="V2289"/>
    </row>
    <row r="2290" spans="3:22" x14ac:dyDescent="0.3">
      <c r="C2290" s="12"/>
      <c r="U2290"/>
      <c r="V2290"/>
    </row>
    <row r="2291" spans="3:22" x14ac:dyDescent="0.3">
      <c r="C2291" s="12"/>
      <c r="U2291"/>
      <c r="V2291"/>
    </row>
    <row r="2292" spans="3:22" x14ac:dyDescent="0.3">
      <c r="C2292" s="12"/>
      <c r="U2292"/>
      <c r="V2292"/>
    </row>
    <row r="2293" spans="3:22" x14ac:dyDescent="0.3">
      <c r="C2293" s="12"/>
      <c r="U2293"/>
      <c r="V2293"/>
    </row>
    <row r="2294" spans="3:22" x14ac:dyDescent="0.3">
      <c r="C2294" s="12"/>
      <c r="U2294"/>
      <c r="V2294"/>
    </row>
    <row r="2295" spans="3:22" x14ac:dyDescent="0.3">
      <c r="C2295" s="12"/>
      <c r="U2295"/>
      <c r="V2295"/>
    </row>
    <row r="2296" spans="3:22" x14ac:dyDescent="0.3">
      <c r="C2296" s="12"/>
      <c r="U2296"/>
      <c r="V2296"/>
    </row>
    <row r="2297" spans="3:22" x14ac:dyDescent="0.3">
      <c r="C2297" s="12"/>
      <c r="U2297"/>
      <c r="V2297"/>
    </row>
    <row r="2298" spans="3:22" x14ac:dyDescent="0.3">
      <c r="C2298" s="12"/>
      <c r="U2298"/>
      <c r="V2298"/>
    </row>
    <row r="2299" spans="3:22" x14ac:dyDescent="0.3">
      <c r="C2299" s="12"/>
      <c r="U2299"/>
      <c r="V2299"/>
    </row>
    <row r="2300" spans="3:22" x14ac:dyDescent="0.3">
      <c r="C2300" s="12"/>
      <c r="U2300"/>
      <c r="V2300"/>
    </row>
    <row r="2301" spans="3:22" x14ac:dyDescent="0.3">
      <c r="C2301" s="12"/>
      <c r="U2301"/>
      <c r="V2301"/>
    </row>
    <row r="2302" spans="3:22" x14ac:dyDescent="0.3">
      <c r="C2302" s="12"/>
      <c r="U2302"/>
      <c r="V2302"/>
    </row>
    <row r="2303" spans="3:22" x14ac:dyDescent="0.3">
      <c r="C2303" s="12"/>
      <c r="U2303"/>
      <c r="V2303"/>
    </row>
    <row r="2304" spans="3:22" x14ac:dyDescent="0.3">
      <c r="C2304" s="12"/>
      <c r="U2304"/>
      <c r="V2304"/>
    </row>
    <row r="2305" spans="3:22" x14ac:dyDescent="0.3">
      <c r="C2305" s="12"/>
      <c r="U2305"/>
      <c r="V2305"/>
    </row>
    <row r="2306" spans="3:22" x14ac:dyDescent="0.3">
      <c r="C2306" s="12"/>
      <c r="U2306"/>
      <c r="V2306"/>
    </row>
    <row r="2307" spans="3:22" x14ac:dyDescent="0.3">
      <c r="C2307" s="12"/>
      <c r="U2307"/>
      <c r="V2307"/>
    </row>
    <row r="2308" spans="3:22" x14ac:dyDescent="0.3">
      <c r="C2308" s="12"/>
      <c r="U2308"/>
      <c r="V2308"/>
    </row>
    <row r="2309" spans="3:22" x14ac:dyDescent="0.3">
      <c r="C2309" s="12"/>
      <c r="U2309"/>
      <c r="V2309"/>
    </row>
    <row r="2310" spans="3:22" x14ac:dyDescent="0.3">
      <c r="C2310" s="12"/>
      <c r="U2310"/>
      <c r="V2310"/>
    </row>
    <row r="2311" spans="3:22" x14ac:dyDescent="0.3">
      <c r="C2311" s="12"/>
      <c r="U2311"/>
      <c r="V2311"/>
    </row>
    <row r="2312" spans="3:22" x14ac:dyDescent="0.3">
      <c r="C2312" s="12"/>
      <c r="U2312"/>
      <c r="V2312"/>
    </row>
    <row r="2313" spans="3:22" x14ac:dyDescent="0.3">
      <c r="C2313" s="12"/>
      <c r="U2313"/>
      <c r="V2313"/>
    </row>
    <row r="2314" spans="3:22" x14ac:dyDescent="0.3">
      <c r="C2314" s="12"/>
      <c r="U2314"/>
      <c r="V2314"/>
    </row>
    <row r="2315" spans="3:22" x14ac:dyDescent="0.3">
      <c r="C2315" s="12"/>
      <c r="U2315"/>
      <c r="V2315"/>
    </row>
    <row r="2316" spans="3:22" x14ac:dyDescent="0.3">
      <c r="C2316" s="12"/>
      <c r="U2316"/>
      <c r="V2316"/>
    </row>
    <row r="2317" spans="3:22" x14ac:dyDescent="0.3">
      <c r="C2317" s="12"/>
      <c r="U2317"/>
      <c r="V2317"/>
    </row>
    <row r="2318" spans="3:22" x14ac:dyDescent="0.3">
      <c r="C2318" s="12"/>
      <c r="U2318"/>
      <c r="V2318"/>
    </row>
    <row r="2319" spans="3:22" x14ac:dyDescent="0.3">
      <c r="C2319" s="12"/>
      <c r="U2319"/>
      <c r="V2319"/>
    </row>
    <row r="2320" spans="3:22" x14ac:dyDescent="0.3">
      <c r="C2320" s="12"/>
      <c r="U2320"/>
      <c r="V2320"/>
    </row>
    <row r="2321" spans="3:22" x14ac:dyDescent="0.3">
      <c r="C2321" s="12"/>
      <c r="U2321"/>
      <c r="V2321"/>
    </row>
    <row r="2322" spans="3:22" x14ac:dyDescent="0.3">
      <c r="C2322" s="12"/>
      <c r="U2322"/>
      <c r="V2322"/>
    </row>
    <row r="2323" spans="3:22" x14ac:dyDescent="0.3">
      <c r="C2323" s="12"/>
      <c r="U2323"/>
      <c r="V2323"/>
    </row>
    <row r="2324" spans="3:22" x14ac:dyDescent="0.3">
      <c r="C2324" s="12"/>
      <c r="U2324"/>
      <c r="V2324"/>
    </row>
    <row r="2325" spans="3:22" x14ac:dyDescent="0.3">
      <c r="C2325" s="12"/>
      <c r="U2325"/>
      <c r="V2325"/>
    </row>
    <row r="2326" spans="3:22" x14ac:dyDescent="0.3">
      <c r="C2326" s="12"/>
      <c r="U2326"/>
      <c r="V2326"/>
    </row>
    <row r="2327" spans="3:22" x14ac:dyDescent="0.3">
      <c r="C2327" s="12"/>
      <c r="U2327"/>
      <c r="V2327"/>
    </row>
    <row r="2328" spans="3:22" x14ac:dyDescent="0.3">
      <c r="C2328" s="12"/>
      <c r="U2328"/>
      <c r="V2328"/>
    </row>
    <row r="2329" spans="3:22" x14ac:dyDescent="0.3">
      <c r="C2329" s="12"/>
      <c r="U2329"/>
      <c r="V2329"/>
    </row>
    <row r="2330" spans="3:22" x14ac:dyDescent="0.3">
      <c r="C2330" s="12"/>
      <c r="U2330"/>
      <c r="V2330"/>
    </row>
    <row r="2331" spans="3:22" x14ac:dyDescent="0.3">
      <c r="C2331" s="12"/>
      <c r="U2331"/>
      <c r="V2331"/>
    </row>
    <row r="2332" spans="3:22" x14ac:dyDescent="0.3">
      <c r="C2332" s="12"/>
      <c r="U2332"/>
      <c r="V2332"/>
    </row>
    <row r="2333" spans="3:22" x14ac:dyDescent="0.3">
      <c r="C2333" s="12"/>
      <c r="U2333"/>
      <c r="V2333"/>
    </row>
    <row r="2334" spans="3:22" x14ac:dyDescent="0.3">
      <c r="C2334" s="12"/>
      <c r="U2334"/>
      <c r="V2334"/>
    </row>
    <row r="2335" spans="3:22" x14ac:dyDescent="0.3">
      <c r="C2335" s="12"/>
      <c r="U2335"/>
      <c r="V2335"/>
    </row>
    <row r="2336" spans="3:22" x14ac:dyDescent="0.3">
      <c r="C2336" s="12"/>
      <c r="U2336"/>
      <c r="V2336"/>
    </row>
    <row r="2337" spans="3:22" x14ac:dyDescent="0.3">
      <c r="C2337" s="12"/>
      <c r="U2337"/>
      <c r="V2337"/>
    </row>
    <row r="2338" spans="3:22" x14ac:dyDescent="0.3">
      <c r="C2338" s="12"/>
      <c r="U2338"/>
      <c r="V2338"/>
    </row>
    <row r="2339" spans="3:22" x14ac:dyDescent="0.3">
      <c r="C2339" s="12"/>
      <c r="U2339"/>
      <c r="V2339"/>
    </row>
    <row r="2340" spans="3:22" x14ac:dyDescent="0.3">
      <c r="C2340" s="12"/>
      <c r="U2340"/>
      <c r="V2340"/>
    </row>
    <row r="2341" spans="3:22" x14ac:dyDescent="0.3">
      <c r="C2341" s="12"/>
      <c r="U2341"/>
      <c r="V2341"/>
    </row>
    <row r="2342" spans="3:22" x14ac:dyDescent="0.3">
      <c r="C2342" s="12"/>
      <c r="U2342"/>
      <c r="V2342"/>
    </row>
    <row r="2343" spans="3:22" x14ac:dyDescent="0.3">
      <c r="C2343" s="12"/>
      <c r="U2343"/>
      <c r="V2343"/>
    </row>
    <row r="2344" spans="3:22" x14ac:dyDescent="0.3">
      <c r="C2344" s="12"/>
      <c r="U2344"/>
      <c r="V2344"/>
    </row>
    <row r="2345" spans="3:22" x14ac:dyDescent="0.3">
      <c r="C2345" s="12"/>
      <c r="U2345"/>
      <c r="V2345"/>
    </row>
    <row r="2346" spans="3:22" x14ac:dyDescent="0.3">
      <c r="C2346" s="12"/>
      <c r="U2346"/>
      <c r="V2346"/>
    </row>
    <row r="2347" spans="3:22" x14ac:dyDescent="0.3">
      <c r="C2347" s="12"/>
      <c r="U2347"/>
      <c r="V2347"/>
    </row>
    <row r="2348" spans="3:22" x14ac:dyDescent="0.3">
      <c r="C2348" s="12"/>
      <c r="U2348"/>
      <c r="V2348"/>
    </row>
    <row r="2349" spans="3:22" x14ac:dyDescent="0.3">
      <c r="C2349" s="12"/>
      <c r="U2349"/>
      <c r="V2349"/>
    </row>
    <row r="2350" spans="3:22" x14ac:dyDescent="0.3">
      <c r="C2350" s="12"/>
      <c r="U2350"/>
      <c r="V2350"/>
    </row>
    <row r="2351" spans="3:22" x14ac:dyDescent="0.3">
      <c r="C2351" s="12"/>
      <c r="U2351"/>
      <c r="V2351"/>
    </row>
    <row r="2352" spans="3:22" x14ac:dyDescent="0.3">
      <c r="C2352" s="12"/>
      <c r="U2352"/>
      <c r="V2352"/>
    </row>
    <row r="2353" spans="3:22" x14ac:dyDescent="0.3">
      <c r="C2353" s="12"/>
      <c r="U2353"/>
      <c r="V2353"/>
    </row>
    <row r="2354" spans="3:22" x14ac:dyDescent="0.3">
      <c r="C2354" s="12"/>
      <c r="U2354"/>
      <c r="V2354"/>
    </row>
    <row r="2355" spans="3:22" x14ac:dyDescent="0.3">
      <c r="C2355" s="12"/>
      <c r="U2355"/>
      <c r="V2355"/>
    </row>
    <row r="2356" spans="3:22" x14ac:dyDescent="0.3">
      <c r="C2356" s="12"/>
      <c r="U2356"/>
      <c r="V2356"/>
    </row>
    <row r="2357" spans="3:22" x14ac:dyDescent="0.3">
      <c r="C2357" s="12"/>
      <c r="U2357"/>
      <c r="V2357"/>
    </row>
    <row r="2358" spans="3:22" x14ac:dyDescent="0.3">
      <c r="C2358" s="12"/>
      <c r="U2358"/>
      <c r="V2358"/>
    </row>
    <row r="2359" spans="3:22" x14ac:dyDescent="0.3">
      <c r="C2359" s="12"/>
      <c r="U2359"/>
      <c r="V2359"/>
    </row>
    <row r="2360" spans="3:22" x14ac:dyDescent="0.3">
      <c r="C2360" s="12"/>
      <c r="U2360"/>
      <c r="V2360"/>
    </row>
    <row r="2361" spans="3:22" x14ac:dyDescent="0.3">
      <c r="C2361" s="12"/>
      <c r="U2361"/>
      <c r="V2361"/>
    </row>
    <row r="2362" spans="3:22" x14ac:dyDescent="0.3">
      <c r="C2362" s="12"/>
      <c r="U2362"/>
      <c r="V2362"/>
    </row>
    <row r="2363" spans="3:22" x14ac:dyDescent="0.3">
      <c r="C2363" s="12"/>
      <c r="U2363"/>
      <c r="V2363"/>
    </row>
    <row r="2364" spans="3:22" x14ac:dyDescent="0.3">
      <c r="C2364" s="12"/>
      <c r="U2364"/>
      <c r="V2364"/>
    </row>
    <row r="2365" spans="3:22" x14ac:dyDescent="0.3">
      <c r="C2365" s="12"/>
      <c r="U2365"/>
      <c r="V2365"/>
    </row>
    <row r="2366" spans="3:22" x14ac:dyDescent="0.3">
      <c r="C2366" s="12"/>
      <c r="U2366"/>
      <c r="V2366"/>
    </row>
    <row r="2367" spans="3:22" x14ac:dyDescent="0.3">
      <c r="C2367" s="12"/>
      <c r="U2367"/>
      <c r="V2367"/>
    </row>
    <row r="2368" spans="3:22" x14ac:dyDescent="0.3">
      <c r="C2368" s="12"/>
      <c r="U2368"/>
      <c r="V2368"/>
    </row>
    <row r="2369" spans="3:22" x14ac:dyDescent="0.3">
      <c r="C2369" s="12"/>
      <c r="U2369"/>
      <c r="V2369"/>
    </row>
    <row r="2370" spans="3:22" x14ac:dyDescent="0.3">
      <c r="C2370" s="12"/>
      <c r="U2370"/>
      <c r="V2370"/>
    </row>
    <row r="2371" spans="3:22" x14ac:dyDescent="0.3">
      <c r="C2371" s="12"/>
      <c r="U2371"/>
      <c r="V2371"/>
    </row>
    <row r="2372" spans="3:22" x14ac:dyDescent="0.3">
      <c r="C2372" s="12"/>
      <c r="U2372"/>
      <c r="V2372"/>
    </row>
    <row r="2373" spans="3:22" x14ac:dyDescent="0.3">
      <c r="C2373" s="12"/>
      <c r="U2373"/>
      <c r="V2373"/>
    </row>
    <row r="2374" spans="3:22" x14ac:dyDescent="0.3">
      <c r="C2374" s="12"/>
      <c r="U2374"/>
      <c r="V2374"/>
    </row>
    <row r="2375" spans="3:22" x14ac:dyDescent="0.3">
      <c r="C2375" s="12"/>
      <c r="U2375"/>
      <c r="V2375"/>
    </row>
    <row r="2376" spans="3:22" x14ac:dyDescent="0.3">
      <c r="C2376" s="12"/>
      <c r="U2376"/>
      <c r="V2376"/>
    </row>
    <row r="2377" spans="3:22" x14ac:dyDescent="0.3">
      <c r="C2377" s="12"/>
      <c r="U2377"/>
      <c r="V2377"/>
    </row>
    <row r="2378" spans="3:22" x14ac:dyDescent="0.3">
      <c r="C2378" s="12"/>
      <c r="U2378"/>
      <c r="V2378"/>
    </row>
    <row r="2379" spans="3:22" x14ac:dyDescent="0.3">
      <c r="C2379" s="12"/>
      <c r="U2379"/>
      <c r="V2379"/>
    </row>
    <row r="2380" spans="3:22" x14ac:dyDescent="0.3">
      <c r="C2380" s="12"/>
      <c r="U2380"/>
      <c r="V2380"/>
    </row>
    <row r="2381" spans="3:22" x14ac:dyDescent="0.3">
      <c r="C2381" s="12"/>
      <c r="U2381"/>
      <c r="V2381"/>
    </row>
    <row r="2382" spans="3:22" x14ac:dyDescent="0.3">
      <c r="C2382" s="12"/>
      <c r="U2382"/>
      <c r="V2382"/>
    </row>
    <row r="2383" spans="3:22" x14ac:dyDescent="0.3">
      <c r="C2383" s="12"/>
      <c r="U2383"/>
      <c r="V2383"/>
    </row>
    <row r="2384" spans="3:22" x14ac:dyDescent="0.3">
      <c r="C2384" s="12"/>
      <c r="U2384"/>
      <c r="V2384"/>
    </row>
    <row r="2385" spans="3:22" x14ac:dyDescent="0.3">
      <c r="C2385" s="12"/>
      <c r="U2385"/>
      <c r="V2385"/>
    </row>
    <row r="2386" spans="3:22" x14ac:dyDescent="0.3">
      <c r="C2386" s="12"/>
      <c r="U2386"/>
      <c r="V2386"/>
    </row>
    <row r="2387" spans="3:22" x14ac:dyDescent="0.3">
      <c r="C2387" s="12"/>
      <c r="U2387"/>
      <c r="V2387"/>
    </row>
    <row r="2388" spans="3:22" x14ac:dyDescent="0.3">
      <c r="C2388" s="12"/>
      <c r="U2388"/>
      <c r="V2388"/>
    </row>
    <row r="2389" spans="3:22" x14ac:dyDescent="0.3">
      <c r="C2389" s="12"/>
      <c r="U2389"/>
      <c r="V2389"/>
    </row>
    <row r="2390" spans="3:22" x14ac:dyDescent="0.3">
      <c r="C2390" s="12"/>
      <c r="U2390"/>
      <c r="V2390"/>
    </row>
    <row r="2391" spans="3:22" x14ac:dyDescent="0.3">
      <c r="C2391" s="12"/>
      <c r="U2391"/>
      <c r="V2391"/>
    </row>
    <row r="2392" spans="3:22" x14ac:dyDescent="0.3">
      <c r="C2392" s="12"/>
      <c r="U2392"/>
      <c r="V2392"/>
    </row>
    <row r="2393" spans="3:22" x14ac:dyDescent="0.3">
      <c r="C2393" s="12"/>
      <c r="U2393"/>
      <c r="V2393"/>
    </row>
    <row r="2394" spans="3:22" x14ac:dyDescent="0.3">
      <c r="C2394" s="12"/>
      <c r="U2394"/>
      <c r="V2394"/>
    </row>
    <row r="2395" spans="3:22" x14ac:dyDescent="0.3">
      <c r="C2395" s="12"/>
      <c r="U2395"/>
      <c r="V2395"/>
    </row>
    <row r="2396" spans="3:22" x14ac:dyDescent="0.3">
      <c r="C2396" s="12"/>
      <c r="U2396"/>
      <c r="V2396"/>
    </row>
    <row r="2397" spans="3:22" x14ac:dyDescent="0.3">
      <c r="C2397" s="12"/>
      <c r="U2397"/>
      <c r="V2397"/>
    </row>
    <row r="2398" spans="3:22" x14ac:dyDescent="0.3">
      <c r="C2398" s="12"/>
      <c r="U2398"/>
      <c r="V2398"/>
    </row>
    <row r="2399" spans="3:22" x14ac:dyDescent="0.3">
      <c r="C2399" s="12"/>
      <c r="U2399"/>
      <c r="V2399"/>
    </row>
    <row r="2400" spans="3:22" x14ac:dyDescent="0.3">
      <c r="C2400" s="12"/>
      <c r="U2400"/>
      <c r="V2400"/>
    </row>
    <row r="2401" spans="3:22" x14ac:dyDescent="0.3">
      <c r="C2401" s="12"/>
      <c r="U2401"/>
      <c r="V2401"/>
    </row>
    <row r="2402" spans="3:22" x14ac:dyDescent="0.3">
      <c r="C2402" s="12"/>
      <c r="U2402"/>
      <c r="V2402"/>
    </row>
    <row r="2403" spans="3:22" x14ac:dyDescent="0.3">
      <c r="C2403" s="12"/>
      <c r="U2403"/>
      <c r="V2403"/>
    </row>
    <row r="2404" spans="3:22" x14ac:dyDescent="0.3">
      <c r="C2404" s="12"/>
      <c r="U2404"/>
      <c r="V2404"/>
    </row>
    <row r="2405" spans="3:22" x14ac:dyDescent="0.3">
      <c r="C2405" s="12"/>
      <c r="U2405"/>
      <c r="V2405"/>
    </row>
    <row r="2406" spans="3:22" x14ac:dyDescent="0.3">
      <c r="C2406" s="12"/>
      <c r="U2406"/>
      <c r="V2406"/>
    </row>
    <row r="2407" spans="3:22" x14ac:dyDescent="0.3">
      <c r="C2407" s="12"/>
      <c r="U2407"/>
      <c r="V2407"/>
    </row>
    <row r="2408" spans="3:22" x14ac:dyDescent="0.3">
      <c r="C2408" s="12"/>
      <c r="U2408"/>
      <c r="V2408"/>
    </row>
    <row r="2409" spans="3:22" x14ac:dyDescent="0.3">
      <c r="C2409" s="12"/>
      <c r="U2409"/>
      <c r="V2409"/>
    </row>
    <row r="2410" spans="3:22" x14ac:dyDescent="0.3">
      <c r="C2410" s="12"/>
      <c r="U2410"/>
      <c r="V2410"/>
    </row>
    <row r="2411" spans="3:22" x14ac:dyDescent="0.3">
      <c r="C2411" s="12"/>
      <c r="U2411"/>
      <c r="V2411"/>
    </row>
    <row r="2412" spans="3:22" x14ac:dyDescent="0.3">
      <c r="C2412" s="12"/>
      <c r="U2412"/>
      <c r="V2412"/>
    </row>
    <row r="2413" spans="3:22" x14ac:dyDescent="0.3">
      <c r="C2413" s="12"/>
      <c r="U2413"/>
      <c r="V2413"/>
    </row>
    <row r="2414" spans="3:22" x14ac:dyDescent="0.3">
      <c r="C2414" s="12"/>
      <c r="U2414"/>
      <c r="V2414"/>
    </row>
    <row r="2415" spans="3:22" x14ac:dyDescent="0.3">
      <c r="C2415" s="12"/>
      <c r="U2415"/>
      <c r="V2415"/>
    </row>
    <row r="2416" spans="3:22" x14ac:dyDescent="0.3">
      <c r="C2416" s="12"/>
      <c r="U2416"/>
      <c r="V2416"/>
    </row>
    <row r="2417" spans="3:22" x14ac:dyDescent="0.3">
      <c r="C2417" s="12"/>
      <c r="U2417"/>
      <c r="V2417"/>
    </row>
    <row r="2418" spans="3:22" x14ac:dyDescent="0.3">
      <c r="C2418" s="12"/>
      <c r="U2418"/>
      <c r="V2418"/>
    </row>
    <row r="2419" spans="3:22" x14ac:dyDescent="0.3">
      <c r="C2419" s="12"/>
      <c r="U2419"/>
      <c r="V2419"/>
    </row>
    <row r="2420" spans="3:22" x14ac:dyDescent="0.3">
      <c r="C2420" s="12"/>
      <c r="U2420"/>
      <c r="V2420"/>
    </row>
    <row r="2421" spans="3:22" x14ac:dyDescent="0.3">
      <c r="C2421" s="12"/>
      <c r="U2421"/>
      <c r="V2421"/>
    </row>
    <row r="2422" spans="3:22" x14ac:dyDescent="0.3">
      <c r="C2422" s="12"/>
      <c r="U2422"/>
      <c r="V2422"/>
    </row>
    <row r="2423" spans="3:22" x14ac:dyDescent="0.3">
      <c r="C2423" s="12"/>
      <c r="U2423"/>
      <c r="V2423"/>
    </row>
    <row r="2424" spans="3:22" x14ac:dyDescent="0.3">
      <c r="C2424" s="12"/>
      <c r="U2424"/>
      <c r="V2424"/>
    </row>
    <row r="2425" spans="3:22" x14ac:dyDescent="0.3">
      <c r="C2425" s="12"/>
      <c r="U2425"/>
      <c r="V2425"/>
    </row>
    <row r="2426" spans="3:22" x14ac:dyDescent="0.3">
      <c r="C2426" s="12"/>
      <c r="U2426"/>
      <c r="V2426"/>
    </row>
    <row r="2427" spans="3:22" x14ac:dyDescent="0.3">
      <c r="C2427" s="12"/>
      <c r="U2427"/>
      <c r="V2427"/>
    </row>
    <row r="2428" spans="3:22" x14ac:dyDescent="0.3">
      <c r="C2428" s="12"/>
      <c r="U2428"/>
      <c r="V2428"/>
    </row>
    <row r="2429" spans="3:22" x14ac:dyDescent="0.3">
      <c r="C2429" s="12"/>
      <c r="U2429"/>
      <c r="V2429"/>
    </row>
    <row r="2430" spans="3:22" x14ac:dyDescent="0.3">
      <c r="C2430" s="12"/>
      <c r="U2430"/>
      <c r="V2430"/>
    </row>
    <row r="2431" spans="3:22" x14ac:dyDescent="0.3">
      <c r="C2431" s="12"/>
      <c r="U2431"/>
      <c r="V2431"/>
    </row>
    <row r="2432" spans="3:22" x14ac:dyDescent="0.3">
      <c r="C2432" s="12"/>
      <c r="U2432"/>
      <c r="V2432"/>
    </row>
    <row r="2433" spans="3:22" x14ac:dyDescent="0.3">
      <c r="C2433" s="12"/>
      <c r="U2433"/>
      <c r="V2433"/>
    </row>
    <row r="2434" spans="3:22" x14ac:dyDescent="0.3">
      <c r="C2434" s="12"/>
      <c r="U2434"/>
      <c r="V2434"/>
    </row>
    <row r="2435" spans="3:22" x14ac:dyDescent="0.3">
      <c r="C2435" s="12"/>
      <c r="U2435"/>
      <c r="V2435"/>
    </row>
    <row r="2436" spans="3:22" x14ac:dyDescent="0.3">
      <c r="C2436" s="12"/>
      <c r="U2436"/>
      <c r="V2436"/>
    </row>
    <row r="2437" spans="3:22" x14ac:dyDescent="0.3">
      <c r="C2437" s="12"/>
      <c r="U2437"/>
      <c r="V2437"/>
    </row>
    <row r="2438" spans="3:22" x14ac:dyDescent="0.3">
      <c r="C2438" s="12"/>
      <c r="U2438"/>
      <c r="V2438"/>
    </row>
    <row r="2439" spans="3:22" x14ac:dyDescent="0.3">
      <c r="C2439" s="12"/>
      <c r="U2439"/>
      <c r="V2439"/>
    </row>
    <row r="2440" spans="3:22" x14ac:dyDescent="0.3">
      <c r="C2440" s="12"/>
      <c r="U2440"/>
      <c r="V2440"/>
    </row>
    <row r="2441" spans="3:22" x14ac:dyDescent="0.3">
      <c r="C2441" s="12"/>
      <c r="U2441"/>
      <c r="V2441"/>
    </row>
    <row r="2442" spans="3:22" x14ac:dyDescent="0.3">
      <c r="C2442" s="12"/>
      <c r="U2442"/>
      <c r="V2442"/>
    </row>
    <row r="2443" spans="3:22" x14ac:dyDescent="0.3">
      <c r="C2443" s="12"/>
      <c r="U2443"/>
      <c r="V2443"/>
    </row>
    <row r="2444" spans="3:22" x14ac:dyDescent="0.3">
      <c r="C2444" s="12"/>
      <c r="U2444"/>
      <c r="V2444"/>
    </row>
    <row r="2445" spans="3:22" x14ac:dyDescent="0.3">
      <c r="C2445" s="12"/>
      <c r="U2445"/>
      <c r="V2445"/>
    </row>
    <row r="2446" spans="3:22" x14ac:dyDescent="0.3">
      <c r="C2446" s="12"/>
      <c r="U2446"/>
      <c r="V2446"/>
    </row>
    <row r="2447" spans="3:22" x14ac:dyDescent="0.3">
      <c r="C2447" s="12"/>
      <c r="U2447"/>
      <c r="V2447"/>
    </row>
    <row r="2448" spans="3:22" x14ac:dyDescent="0.3">
      <c r="C2448" s="12"/>
      <c r="U2448"/>
      <c r="V2448"/>
    </row>
    <row r="2449" spans="3:22" x14ac:dyDescent="0.3">
      <c r="C2449" s="12"/>
      <c r="U2449"/>
      <c r="V2449"/>
    </row>
    <row r="2450" spans="3:22" x14ac:dyDescent="0.3">
      <c r="C2450" s="12"/>
      <c r="U2450"/>
      <c r="V2450"/>
    </row>
    <row r="2451" spans="3:22" x14ac:dyDescent="0.3">
      <c r="C2451" s="12"/>
      <c r="U2451"/>
      <c r="V2451"/>
    </row>
    <row r="2452" spans="3:22" x14ac:dyDescent="0.3">
      <c r="C2452" s="12"/>
      <c r="U2452"/>
      <c r="V2452"/>
    </row>
    <row r="2453" spans="3:22" x14ac:dyDescent="0.3">
      <c r="C2453" s="12"/>
      <c r="U2453"/>
      <c r="V2453"/>
    </row>
    <row r="2454" spans="3:22" x14ac:dyDescent="0.3">
      <c r="C2454" s="12"/>
      <c r="U2454"/>
      <c r="V2454"/>
    </row>
    <row r="2455" spans="3:22" x14ac:dyDescent="0.3">
      <c r="C2455" s="12"/>
      <c r="U2455"/>
      <c r="V2455"/>
    </row>
    <row r="2456" spans="3:22" x14ac:dyDescent="0.3">
      <c r="C2456" s="12"/>
      <c r="U2456"/>
      <c r="V2456"/>
    </row>
    <row r="2457" spans="3:22" x14ac:dyDescent="0.3">
      <c r="C2457" s="12"/>
      <c r="U2457"/>
      <c r="V2457"/>
    </row>
    <row r="2458" spans="3:22" x14ac:dyDescent="0.3">
      <c r="C2458" s="12"/>
      <c r="U2458"/>
      <c r="V2458"/>
    </row>
    <row r="2459" spans="3:22" x14ac:dyDescent="0.3">
      <c r="C2459" s="12"/>
      <c r="U2459"/>
      <c r="V2459"/>
    </row>
    <row r="2460" spans="3:22" x14ac:dyDescent="0.3">
      <c r="C2460" s="12"/>
      <c r="U2460"/>
      <c r="V2460"/>
    </row>
    <row r="2461" spans="3:22" x14ac:dyDescent="0.3">
      <c r="C2461" s="12"/>
      <c r="U2461"/>
      <c r="V2461"/>
    </row>
    <row r="2462" spans="3:22" x14ac:dyDescent="0.3">
      <c r="C2462" s="12"/>
      <c r="U2462"/>
      <c r="V2462"/>
    </row>
    <row r="2463" spans="3:22" x14ac:dyDescent="0.3">
      <c r="C2463" s="12"/>
      <c r="U2463"/>
      <c r="V2463"/>
    </row>
    <row r="2464" spans="3:22" x14ac:dyDescent="0.3">
      <c r="C2464" s="12"/>
      <c r="U2464"/>
      <c r="V2464"/>
    </row>
    <row r="2465" spans="3:22" x14ac:dyDescent="0.3">
      <c r="C2465" s="12"/>
      <c r="U2465"/>
      <c r="V2465"/>
    </row>
    <row r="2466" spans="3:22" x14ac:dyDescent="0.3">
      <c r="C2466" s="12"/>
      <c r="U2466"/>
      <c r="V2466"/>
    </row>
    <row r="2467" spans="3:22" x14ac:dyDescent="0.3">
      <c r="C2467" s="12"/>
      <c r="U2467"/>
      <c r="V2467"/>
    </row>
    <row r="2468" spans="3:22" x14ac:dyDescent="0.3">
      <c r="C2468" s="12"/>
      <c r="U2468"/>
      <c r="V2468"/>
    </row>
    <row r="2469" spans="3:22" x14ac:dyDescent="0.3">
      <c r="C2469" s="12"/>
      <c r="U2469"/>
      <c r="V2469"/>
    </row>
    <row r="2470" spans="3:22" x14ac:dyDescent="0.3">
      <c r="C2470" s="12"/>
      <c r="U2470"/>
      <c r="V2470"/>
    </row>
    <row r="2471" spans="3:22" x14ac:dyDescent="0.3">
      <c r="C2471" s="12"/>
      <c r="U2471"/>
      <c r="V2471"/>
    </row>
    <row r="2472" spans="3:22" x14ac:dyDescent="0.3">
      <c r="C2472" s="12"/>
      <c r="U2472"/>
      <c r="V2472"/>
    </row>
    <row r="2473" spans="3:22" x14ac:dyDescent="0.3">
      <c r="C2473" s="12"/>
      <c r="U2473"/>
      <c r="V2473"/>
    </row>
    <row r="2474" spans="3:22" x14ac:dyDescent="0.3">
      <c r="C2474" s="12"/>
      <c r="U2474"/>
      <c r="V2474"/>
    </row>
    <row r="2475" spans="3:22" x14ac:dyDescent="0.3">
      <c r="C2475" s="12"/>
      <c r="U2475"/>
      <c r="V2475"/>
    </row>
    <row r="2476" spans="3:22" x14ac:dyDescent="0.3">
      <c r="C2476" s="12"/>
      <c r="U2476"/>
      <c r="V2476"/>
    </row>
    <row r="2477" spans="3:22" x14ac:dyDescent="0.3">
      <c r="C2477" s="12"/>
      <c r="U2477"/>
      <c r="V2477"/>
    </row>
    <row r="2478" spans="3:22" x14ac:dyDescent="0.3">
      <c r="C2478" s="12"/>
      <c r="U2478"/>
      <c r="V2478"/>
    </row>
    <row r="2479" spans="3:22" x14ac:dyDescent="0.3">
      <c r="C2479" s="12"/>
      <c r="U2479"/>
      <c r="V2479"/>
    </row>
    <row r="2480" spans="3:22" x14ac:dyDescent="0.3">
      <c r="C2480" s="12"/>
      <c r="U2480"/>
      <c r="V2480"/>
    </row>
    <row r="2481" spans="3:22" x14ac:dyDescent="0.3">
      <c r="C2481" s="12"/>
      <c r="U2481"/>
      <c r="V2481"/>
    </row>
    <row r="2482" spans="3:22" x14ac:dyDescent="0.3">
      <c r="C2482" s="12"/>
      <c r="U2482"/>
      <c r="V2482"/>
    </row>
    <row r="2483" spans="3:22" x14ac:dyDescent="0.3">
      <c r="C2483" s="12"/>
      <c r="U2483"/>
      <c r="V2483"/>
    </row>
    <row r="2484" spans="3:22" x14ac:dyDescent="0.3">
      <c r="C2484" s="12"/>
      <c r="U2484"/>
      <c r="V2484"/>
    </row>
    <row r="2485" spans="3:22" x14ac:dyDescent="0.3">
      <c r="C2485" s="12"/>
      <c r="U2485"/>
      <c r="V2485"/>
    </row>
    <row r="2486" spans="3:22" x14ac:dyDescent="0.3">
      <c r="C2486" s="12"/>
      <c r="U2486"/>
      <c r="V2486"/>
    </row>
    <row r="2487" spans="3:22" x14ac:dyDescent="0.3">
      <c r="C2487" s="12"/>
      <c r="U2487"/>
      <c r="V2487"/>
    </row>
    <row r="2488" spans="3:22" x14ac:dyDescent="0.3">
      <c r="C2488" s="12"/>
      <c r="U2488"/>
      <c r="V2488"/>
    </row>
    <row r="2489" spans="3:22" x14ac:dyDescent="0.3">
      <c r="C2489" s="12"/>
      <c r="U2489"/>
      <c r="V2489"/>
    </row>
    <row r="2490" spans="3:22" x14ac:dyDescent="0.3">
      <c r="C2490" s="12"/>
      <c r="U2490"/>
      <c r="V2490"/>
    </row>
    <row r="2491" spans="3:22" x14ac:dyDescent="0.3">
      <c r="C2491" s="12"/>
      <c r="U2491"/>
      <c r="V2491"/>
    </row>
    <row r="2492" spans="3:22" x14ac:dyDescent="0.3">
      <c r="C2492" s="12"/>
      <c r="U2492"/>
      <c r="V2492"/>
    </row>
    <row r="2493" spans="3:22" x14ac:dyDescent="0.3">
      <c r="C2493" s="12"/>
      <c r="U2493"/>
      <c r="V2493"/>
    </row>
    <row r="2494" spans="3:22" x14ac:dyDescent="0.3">
      <c r="C2494" s="12"/>
      <c r="U2494"/>
      <c r="V2494"/>
    </row>
    <row r="2495" spans="3:22" x14ac:dyDescent="0.3">
      <c r="C2495" s="12"/>
      <c r="U2495"/>
      <c r="V2495"/>
    </row>
    <row r="2496" spans="3:22" x14ac:dyDescent="0.3">
      <c r="C2496" s="12"/>
      <c r="U2496"/>
      <c r="V2496"/>
    </row>
    <row r="2497" spans="3:22" x14ac:dyDescent="0.3">
      <c r="C2497" s="12"/>
      <c r="U2497"/>
      <c r="V2497"/>
    </row>
    <row r="2498" spans="3:22" x14ac:dyDescent="0.3">
      <c r="C2498" s="12"/>
      <c r="U2498"/>
      <c r="V2498"/>
    </row>
    <row r="2499" spans="3:22" x14ac:dyDescent="0.3">
      <c r="C2499" s="12"/>
      <c r="U2499"/>
      <c r="V2499"/>
    </row>
    <row r="2500" spans="3:22" x14ac:dyDescent="0.3">
      <c r="C2500" s="12"/>
      <c r="U2500"/>
      <c r="V2500"/>
    </row>
    <row r="2501" spans="3:22" x14ac:dyDescent="0.3">
      <c r="C2501" s="12"/>
      <c r="U2501"/>
      <c r="V2501"/>
    </row>
    <row r="2502" spans="3:22" x14ac:dyDescent="0.3">
      <c r="C2502" s="12"/>
      <c r="U2502"/>
      <c r="V2502"/>
    </row>
    <row r="2503" spans="3:22" x14ac:dyDescent="0.3">
      <c r="C2503" s="12"/>
      <c r="U2503"/>
      <c r="V2503"/>
    </row>
    <row r="2504" spans="3:22" x14ac:dyDescent="0.3">
      <c r="C2504" s="12"/>
      <c r="U2504"/>
      <c r="V2504"/>
    </row>
    <row r="2505" spans="3:22" x14ac:dyDescent="0.3">
      <c r="C2505" s="12"/>
      <c r="U2505"/>
      <c r="V2505"/>
    </row>
    <row r="2506" spans="3:22" x14ac:dyDescent="0.3">
      <c r="C2506" s="12"/>
      <c r="U2506"/>
      <c r="V2506"/>
    </row>
    <row r="2507" spans="3:22" x14ac:dyDescent="0.3">
      <c r="C2507" s="12"/>
      <c r="U2507"/>
      <c r="V2507"/>
    </row>
    <row r="2508" spans="3:22" x14ac:dyDescent="0.3">
      <c r="C2508" s="12"/>
      <c r="U2508"/>
      <c r="V2508"/>
    </row>
    <row r="2509" spans="3:22" x14ac:dyDescent="0.3">
      <c r="C2509" s="12"/>
      <c r="U2509"/>
      <c r="V2509"/>
    </row>
    <row r="2510" spans="3:22" x14ac:dyDescent="0.3">
      <c r="C2510" s="12"/>
      <c r="U2510"/>
      <c r="V2510"/>
    </row>
    <row r="2511" spans="3:22" x14ac:dyDescent="0.3">
      <c r="C2511" s="12"/>
      <c r="U2511"/>
      <c r="V2511"/>
    </row>
    <row r="2512" spans="3:22" x14ac:dyDescent="0.3">
      <c r="C2512" s="12"/>
      <c r="U2512"/>
      <c r="V2512"/>
    </row>
    <row r="2513" spans="3:22" x14ac:dyDescent="0.3">
      <c r="C2513" s="12"/>
      <c r="U2513"/>
      <c r="V2513"/>
    </row>
    <row r="2514" spans="3:22" x14ac:dyDescent="0.3">
      <c r="C2514" s="12"/>
      <c r="U2514"/>
      <c r="V2514"/>
    </row>
    <row r="2515" spans="3:22" x14ac:dyDescent="0.3">
      <c r="C2515" s="12"/>
      <c r="U2515"/>
      <c r="V2515"/>
    </row>
    <row r="2516" spans="3:22" x14ac:dyDescent="0.3">
      <c r="C2516" s="12"/>
      <c r="U2516"/>
      <c r="V2516"/>
    </row>
    <row r="2517" spans="3:22" x14ac:dyDescent="0.3">
      <c r="C2517" s="12"/>
      <c r="U2517"/>
      <c r="V2517"/>
    </row>
    <row r="2518" spans="3:22" x14ac:dyDescent="0.3">
      <c r="C2518" s="12"/>
      <c r="U2518"/>
      <c r="V2518"/>
    </row>
    <row r="2519" spans="3:22" x14ac:dyDescent="0.3">
      <c r="C2519" s="12"/>
      <c r="U2519"/>
      <c r="V2519"/>
    </row>
    <row r="2520" spans="3:22" x14ac:dyDescent="0.3">
      <c r="C2520" s="12"/>
      <c r="U2520"/>
      <c r="V2520"/>
    </row>
    <row r="2521" spans="3:22" x14ac:dyDescent="0.3">
      <c r="C2521" s="12"/>
      <c r="U2521"/>
      <c r="V2521"/>
    </row>
    <row r="2522" spans="3:22" x14ac:dyDescent="0.3">
      <c r="C2522" s="12"/>
      <c r="U2522"/>
      <c r="V2522"/>
    </row>
    <row r="2523" spans="3:22" x14ac:dyDescent="0.3">
      <c r="C2523" s="12"/>
      <c r="U2523"/>
      <c r="V2523"/>
    </row>
    <row r="2524" spans="3:22" x14ac:dyDescent="0.3">
      <c r="C2524" s="12"/>
      <c r="U2524"/>
      <c r="V2524"/>
    </row>
    <row r="2525" spans="3:22" x14ac:dyDescent="0.3">
      <c r="C2525" s="12"/>
      <c r="U2525"/>
      <c r="V2525"/>
    </row>
    <row r="2526" spans="3:22" x14ac:dyDescent="0.3">
      <c r="C2526" s="12"/>
      <c r="U2526"/>
      <c r="V2526"/>
    </row>
    <row r="2527" spans="3:22" x14ac:dyDescent="0.3">
      <c r="C2527" s="12"/>
      <c r="U2527"/>
      <c r="V2527"/>
    </row>
    <row r="2528" spans="3:22" x14ac:dyDescent="0.3">
      <c r="C2528" s="12"/>
      <c r="U2528"/>
      <c r="V2528"/>
    </row>
    <row r="2529" spans="3:22" x14ac:dyDescent="0.3">
      <c r="C2529" s="12"/>
      <c r="U2529"/>
      <c r="V2529"/>
    </row>
    <row r="2530" spans="3:22" x14ac:dyDescent="0.3">
      <c r="C2530" s="12"/>
      <c r="U2530"/>
      <c r="V2530"/>
    </row>
    <row r="2531" spans="3:22" x14ac:dyDescent="0.3">
      <c r="C2531" s="12"/>
      <c r="U2531"/>
      <c r="V2531"/>
    </row>
    <row r="2532" spans="3:22" x14ac:dyDescent="0.3">
      <c r="C2532" s="12"/>
      <c r="U2532"/>
      <c r="V2532"/>
    </row>
    <row r="2533" spans="3:22" x14ac:dyDescent="0.3">
      <c r="C2533" s="12"/>
      <c r="U2533"/>
      <c r="V2533"/>
    </row>
    <row r="2534" spans="3:22" x14ac:dyDescent="0.3">
      <c r="C2534" s="12"/>
      <c r="U2534"/>
      <c r="V2534"/>
    </row>
    <row r="2535" spans="3:22" x14ac:dyDescent="0.3">
      <c r="C2535" s="12"/>
      <c r="U2535"/>
      <c r="V2535"/>
    </row>
    <row r="2536" spans="3:22" x14ac:dyDescent="0.3">
      <c r="C2536" s="12"/>
      <c r="U2536"/>
      <c r="V2536"/>
    </row>
    <row r="2537" spans="3:22" x14ac:dyDescent="0.3">
      <c r="C2537" s="12"/>
      <c r="U2537"/>
      <c r="V2537"/>
    </row>
    <row r="2538" spans="3:22" x14ac:dyDescent="0.3">
      <c r="C2538" s="12"/>
      <c r="U2538"/>
      <c r="V2538"/>
    </row>
    <row r="2539" spans="3:22" x14ac:dyDescent="0.3">
      <c r="C2539" s="12"/>
      <c r="U2539"/>
      <c r="V2539"/>
    </row>
    <row r="2540" spans="3:22" x14ac:dyDescent="0.3">
      <c r="C2540" s="12"/>
      <c r="U2540"/>
      <c r="V2540"/>
    </row>
    <row r="2541" spans="3:22" x14ac:dyDescent="0.3">
      <c r="C2541" s="12"/>
      <c r="U2541"/>
      <c r="V2541"/>
    </row>
    <row r="2542" spans="3:22" x14ac:dyDescent="0.3">
      <c r="C2542" s="12"/>
      <c r="U2542"/>
      <c r="V2542"/>
    </row>
    <row r="2543" spans="3:22" x14ac:dyDescent="0.3">
      <c r="C2543" s="12"/>
      <c r="U2543"/>
      <c r="V2543"/>
    </row>
    <row r="2544" spans="3:22" x14ac:dyDescent="0.3">
      <c r="C2544" s="12"/>
      <c r="U2544"/>
      <c r="V2544"/>
    </row>
    <row r="2545" spans="3:22" x14ac:dyDescent="0.3">
      <c r="C2545" s="12"/>
      <c r="U2545"/>
      <c r="V2545"/>
    </row>
    <row r="2546" spans="3:22" x14ac:dyDescent="0.3">
      <c r="C2546" s="12"/>
      <c r="U2546"/>
      <c r="V2546"/>
    </row>
    <row r="2547" spans="3:22" x14ac:dyDescent="0.3">
      <c r="C2547" s="12"/>
      <c r="U2547"/>
      <c r="V2547"/>
    </row>
    <row r="2548" spans="3:22" x14ac:dyDescent="0.3">
      <c r="C2548" s="12"/>
      <c r="U2548"/>
      <c r="V2548"/>
    </row>
    <row r="2549" spans="3:22" x14ac:dyDescent="0.3">
      <c r="C2549" s="12"/>
      <c r="U2549"/>
      <c r="V2549"/>
    </row>
    <row r="2550" spans="3:22" x14ac:dyDescent="0.3">
      <c r="C2550" s="12"/>
      <c r="U2550"/>
      <c r="V2550"/>
    </row>
    <row r="2551" spans="3:22" x14ac:dyDescent="0.3">
      <c r="C2551" s="12"/>
      <c r="U2551"/>
      <c r="V2551"/>
    </row>
    <row r="2552" spans="3:22" x14ac:dyDescent="0.3">
      <c r="C2552" s="12"/>
      <c r="U2552"/>
      <c r="V2552"/>
    </row>
    <row r="2553" spans="3:22" x14ac:dyDescent="0.3">
      <c r="C2553" s="12"/>
      <c r="U2553"/>
      <c r="V2553"/>
    </row>
    <row r="2554" spans="3:22" x14ac:dyDescent="0.3">
      <c r="C2554" s="12"/>
      <c r="U2554"/>
      <c r="V2554"/>
    </row>
    <row r="2555" spans="3:22" x14ac:dyDescent="0.3">
      <c r="C2555" s="12"/>
      <c r="U2555"/>
      <c r="V2555"/>
    </row>
    <row r="2556" spans="3:22" x14ac:dyDescent="0.3">
      <c r="C2556" s="12"/>
      <c r="U2556"/>
      <c r="V2556"/>
    </row>
    <row r="2557" spans="3:22" x14ac:dyDescent="0.3">
      <c r="C2557" s="12"/>
      <c r="U2557"/>
      <c r="V2557"/>
    </row>
    <row r="2558" spans="3:22" x14ac:dyDescent="0.3">
      <c r="C2558" s="12"/>
      <c r="U2558"/>
      <c r="V2558"/>
    </row>
    <row r="2559" spans="3:22" x14ac:dyDescent="0.3">
      <c r="C2559" s="12"/>
      <c r="U2559"/>
      <c r="V2559"/>
    </row>
    <row r="2560" spans="3:22" x14ac:dyDescent="0.3">
      <c r="C2560" s="12"/>
      <c r="U2560"/>
      <c r="V2560"/>
    </row>
    <row r="2561" spans="3:22" x14ac:dyDescent="0.3">
      <c r="C2561" s="12"/>
      <c r="U2561"/>
      <c r="V2561"/>
    </row>
    <row r="2562" spans="3:22" x14ac:dyDescent="0.3">
      <c r="C2562" s="12"/>
      <c r="U2562"/>
      <c r="V2562"/>
    </row>
    <row r="2563" spans="3:22" x14ac:dyDescent="0.3">
      <c r="C2563" s="12"/>
      <c r="U2563"/>
      <c r="V2563"/>
    </row>
    <row r="2564" spans="3:22" x14ac:dyDescent="0.3">
      <c r="C2564" s="12"/>
      <c r="U2564"/>
      <c r="V2564"/>
    </row>
    <row r="2565" spans="3:22" x14ac:dyDescent="0.3">
      <c r="C2565" s="12"/>
      <c r="U2565"/>
      <c r="V2565"/>
    </row>
    <row r="2566" spans="3:22" x14ac:dyDescent="0.3">
      <c r="C2566" s="12"/>
      <c r="U2566"/>
      <c r="V2566"/>
    </row>
    <row r="2567" spans="3:22" x14ac:dyDescent="0.3">
      <c r="C2567" s="12"/>
      <c r="U2567"/>
      <c r="V2567"/>
    </row>
    <row r="2568" spans="3:22" x14ac:dyDescent="0.3">
      <c r="C2568" s="12"/>
      <c r="U2568"/>
      <c r="V2568"/>
    </row>
    <row r="2569" spans="3:22" x14ac:dyDescent="0.3">
      <c r="C2569" s="12"/>
      <c r="U2569"/>
      <c r="V2569"/>
    </row>
    <row r="2570" spans="3:22" x14ac:dyDescent="0.3">
      <c r="C2570" s="12"/>
      <c r="U2570"/>
      <c r="V2570"/>
    </row>
    <row r="2571" spans="3:22" x14ac:dyDescent="0.3">
      <c r="C2571" s="12"/>
      <c r="U2571"/>
      <c r="V2571"/>
    </row>
    <row r="2572" spans="3:22" x14ac:dyDescent="0.3">
      <c r="C2572" s="12"/>
      <c r="U2572"/>
      <c r="V2572"/>
    </row>
    <row r="2573" spans="3:22" x14ac:dyDescent="0.3">
      <c r="C2573" s="12"/>
      <c r="U2573"/>
      <c r="V2573"/>
    </row>
    <row r="2574" spans="3:22" x14ac:dyDescent="0.3">
      <c r="C2574" s="12"/>
      <c r="U2574"/>
      <c r="V2574"/>
    </row>
    <row r="2575" spans="3:22" x14ac:dyDescent="0.3">
      <c r="C2575" s="12"/>
      <c r="U2575"/>
      <c r="V2575"/>
    </row>
    <row r="2576" spans="3:22" x14ac:dyDescent="0.3">
      <c r="C2576" s="12"/>
      <c r="U2576"/>
      <c r="V2576"/>
    </row>
    <row r="2577" spans="3:22" x14ac:dyDescent="0.3">
      <c r="C2577" s="12"/>
      <c r="U2577"/>
      <c r="V2577"/>
    </row>
    <row r="2578" spans="3:22" x14ac:dyDescent="0.3">
      <c r="C2578" s="12"/>
      <c r="U2578"/>
      <c r="V2578"/>
    </row>
    <row r="2579" spans="3:22" x14ac:dyDescent="0.3">
      <c r="C2579" s="12"/>
      <c r="U2579"/>
      <c r="V2579"/>
    </row>
    <row r="2580" spans="3:22" x14ac:dyDescent="0.3">
      <c r="C2580" s="12"/>
      <c r="U2580"/>
      <c r="V2580"/>
    </row>
    <row r="2581" spans="3:22" x14ac:dyDescent="0.3">
      <c r="C2581" s="12"/>
      <c r="U2581"/>
      <c r="V2581"/>
    </row>
    <row r="2582" spans="3:22" x14ac:dyDescent="0.3">
      <c r="C2582" s="12"/>
      <c r="U2582"/>
      <c r="V2582"/>
    </row>
    <row r="2583" spans="3:22" x14ac:dyDescent="0.3">
      <c r="C2583" s="12"/>
      <c r="U2583"/>
      <c r="V2583"/>
    </row>
    <row r="2584" spans="3:22" x14ac:dyDescent="0.3">
      <c r="C2584" s="12"/>
      <c r="U2584"/>
      <c r="V2584"/>
    </row>
    <row r="2585" spans="3:22" x14ac:dyDescent="0.3">
      <c r="C2585" s="12"/>
      <c r="U2585"/>
      <c r="V2585"/>
    </row>
    <row r="2586" spans="3:22" x14ac:dyDescent="0.3">
      <c r="C2586" s="12"/>
      <c r="U2586"/>
      <c r="V2586"/>
    </row>
    <row r="2587" spans="3:22" x14ac:dyDescent="0.3">
      <c r="C2587" s="12"/>
      <c r="U2587"/>
      <c r="V2587"/>
    </row>
    <row r="2588" spans="3:22" x14ac:dyDescent="0.3">
      <c r="C2588" s="12"/>
      <c r="U2588"/>
      <c r="V2588"/>
    </row>
    <row r="2589" spans="3:22" x14ac:dyDescent="0.3">
      <c r="C2589" s="12"/>
      <c r="U2589"/>
      <c r="V2589"/>
    </row>
    <row r="2590" spans="3:22" x14ac:dyDescent="0.3">
      <c r="C2590" s="12"/>
      <c r="U2590"/>
      <c r="V2590"/>
    </row>
    <row r="2591" spans="3:22" x14ac:dyDescent="0.3">
      <c r="C2591" s="12"/>
      <c r="U2591"/>
      <c r="V2591"/>
    </row>
    <row r="2592" spans="3:22" x14ac:dyDescent="0.3">
      <c r="C2592" s="12"/>
      <c r="U2592"/>
      <c r="V2592"/>
    </row>
    <row r="2593" spans="3:22" x14ac:dyDescent="0.3">
      <c r="C2593" s="12"/>
      <c r="U2593"/>
      <c r="V2593"/>
    </row>
    <row r="2594" spans="3:22" x14ac:dyDescent="0.3">
      <c r="C2594" s="12"/>
      <c r="U2594"/>
      <c r="V2594"/>
    </row>
    <row r="2595" spans="3:22" x14ac:dyDescent="0.3">
      <c r="C2595" s="12"/>
      <c r="U2595"/>
      <c r="V2595"/>
    </row>
    <row r="2596" spans="3:22" x14ac:dyDescent="0.3">
      <c r="C2596" s="12"/>
      <c r="U2596"/>
      <c r="V2596"/>
    </row>
    <row r="2597" spans="3:22" x14ac:dyDescent="0.3">
      <c r="C2597" s="12"/>
      <c r="U2597"/>
      <c r="V2597"/>
    </row>
    <row r="2598" spans="3:22" x14ac:dyDescent="0.3">
      <c r="C2598" s="12"/>
      <c r="U2598"/>
      <c r="V2598"/>
    </row>
    <row r="2599" spans="3:22" x14ac:dyDescent="0.3">
      <c r="C2599" s="12"/>
      <c r="U2599"/>
      <c r="V2599"/>
    </row>
    <row r="2600" spans="3:22" x14ac:dyDescent="0.3">
      <c r="C2600" s="12"/>
      <c r="U2600"/>
      <c r="V2600"/>
    </row>
    <row r="2601" spans="3:22" x14ac:dyDescent="0.3">
      <c r="C2601" s="12"/>
      <c r="U2601"/>
      <c r="V2601"/>
    </row>
    <row r="2602" spans="3:22" x14ac:dyDescent="0.3">
      <c r="C2602" s="12"/>
      <c r="U2602"/>
      <c r="V2602"/>
    </row>
    <row r="2603" spans="3:22" x14ac:dyDescent="0.3">
      <c r="C2603" s="12"/>
      <c r="U2603"/>
      <c r="V2603"/>
    </row>
    <row r="2604" spans="3:22" x14ac:dyDescent="0.3">
      <c r="C2604" s="12"/>
      <c r="U2604"/>
      <c r="V2604"/>
    </row>
    <row r="2605" spans="3:22" x14ac:dyDescent="0.3">
      <c r="C2605" s="12"/>
      <c r="U2605"/>
      <c r="V2605"/>
    </row>
    <row r="2606" spans="3:22" x14ac:dyDescent="0.3">
      <c r="C2606" s="12"/>
      <c r="U2606"/>
      <c r="V2606"/>
    </row>
    <row r="2607" spans="3:22" x14ac:dyDescent="0.3">
      <c r="C2607" s="12"/>
      <c r="U2607"/>
      <c r="V2607"/>
    </row>
    <row r="2608" spans="3:22" x14ac:dyDescent="0.3">
      <c r="C2608" s="12"/>
      <c r="U2608"/>
      <c r="V2608"/>
    </row>
    <row r="2609" spans="3:22" x14ac:dyDescent="0.3">
      <c r="C2609" s="12"/>
      <c r="U2609"/>
      <c r="V2609"/>
    </row>
    <row r="2610" spans="3:22" x14ac:dyDescent="0.3">
      <c r="C2610" s="12"/>
      <c r="U2610"/>
      <c r="V2610"/>
    </row>
    <row r="2611" spans="3:22" x14ac:dyDescent="0.3">
      <c r="C2611" s="12"/>
      <c r="U2611"/>
      <c r="V2611"/>
    </row>
    <row r="2612" spans="3:22" x14ac:dyDescent="0.3">
      <c r="C2612" s="12"/>
      <c r="U2612"/>
      <c r="V2612"/>
    </row>
    <row r="2613" spans="3:22" x14ac:dyDescent="0.3">
      <c r="C2613" s="12"/>
      <c r="U2613"/>
      <c r="V2613"/>
    </row>
    <row r="2614" spans="3:22" x14ac:dyDescent="0.3">
      <c r="C2614" s="12"/>
      <c r="U2614"/>
      <c r="V2614"/>
    </row>
    <row r="2615" spans="3:22" x14ac:dyDescent="0.3">
      <c r="C2615" s="12"/>
      <c r="U2615"/>
      <c r="V2615"/>
    </row>
    <row r="2616" spans="3:22" x14ac:dyDescent="0.3">
      <c r="C2616" s="12"/>
      <c r="U2616"/>
      <c r="V2616"/>
    </row>
    <row r="2617" spans="3:22" x14ac:dyDescent="0.3">
      <c r="C2617" s="12"/>
      <c r="U2617"/>
      <c r="V2617"/>
    </row>
    <row r="2618" spans="3:22" x14ac:dyDescent="0.3">
      <c r="C2618" s="12"/>
      <c r="U2618"/>
      <c r="V2618"/>
    </row>
    <row r="2619" spans="3:22" x14ac:dyDescent="0.3">
      <c r="C2619" s="12"/>
      <c r="U2619"/>
      <c r="V2619"/>
    </row>
    <row r="2620" spans="3:22" x14ac:dyDescent="0.3">
      <c r="C2620" s="12"/>
      <c r="U2620"/>
      <c r="V2620"/>
    </row>
    <row r="2621" spans="3:22" x14ac:dyDescent="0.3">
      <c r="C2621" s="12"/>
      <c r="U2621"/>
      <c r="V2621"/>
    </row>
    <row r="2622" spans="3:22" x14ac:dyDescent="0.3">
      <c r="C2622" s="12"/>
      <c r="U2622"/>
      <c r="V2622"/>
    </row>
    <row r="2623" spans="3:22" x14ac:dyDescent="0.3">
      <c r="C2623" s="12"/>
      <c r="U2623"/>
      <c r="V2623"/>
    </row>
    <row r="2624" spans="3:22" x14ac:dyDescent="0.3">
      <c r="C2624" s="12"/>
      <c r="U2624"/>
      <c r="V2624"/>
    </row>
    <row r="2625" spans="3:22" x14ac:dyDescent="0.3">
      <c r="C2625" s="12"/>
      <c r="U2625"/>
      <c r="V2625"/>
    </row>
    <row r="2626" spans="3:22" x14ac:dyDescent="0.3">
      <c r="C2626" s="12"/>
      <c r="U2626"/>
      <c r="V2626"/>
    </row>
    <row r="2627" spans="3:22" x14ac:dyDescent="0.3">
      <c r="C2627" s="12"/>
      <c r="U2627"/>
      <c r="V2627"/>
    </row>
    <row r="2628" spans="3:22" x14ac:dyDescent="0.3">
      <c r="C2628" s="12"/>
      <c r="U2628"/>
      <c r="V2628"/>
    </row>
    <row r="2629" spans="3:22" x14ac:dyDescent="0.3">
      <c r="C2629" s="12"/>
      <c r="U2629"/>
      <c r="V2629"/>
    </row>
    <row r="2630" spans="3:22" x14ac:dyDescent="0.3">
      <c r="C2630" s="12"/>
      <c r="U2630"/>
      <c r="V2630"/>
    </row>
    <row r="2631" spans="3:22" x14ac:dyDescent="0.3">
      <c r="C2631" s="12"/>
      <c r="U2631"/>
      <c r="V2631"/>
    </row>
    <row r="2632" spans="3:22" x14ac:dyDescent="0.3">
      <c r="C2632" s="12"/>
      <c r="U2632"/>
      <c r="V2632"/>
    </row>
    <row r="2633" spans="3:22" x14ac:dyDescent="0.3">
      <c r="C2633" s="12"/>
      <c r="U2633"/>
      <c r="V2633"/>
    </row>
    <row r="2634" spans="3:22" x14ac:dyDescent="0.3">
      <c r="C2634" s="12"/>
      <c r="U2634"/>
      <c r="V2634"/>
    </row>
    <row r="2635" spans="3:22" x14ac:dyDescent="0.3">
      <c r="C2635" s="12"/>
      <c r="U2635"/>
      <c r="V2635"/>
    </row>
    <row r="2636" spans="3:22" x14ac:dyDescent="0.3">
      <c r="C2636" s="12"/>
      <c r="U2636"/>
      <c r="V2636"/>
    </row>
    <row r="2637" spans="3:22" x14ac:dyDescent="0.3">
      <c r="C2637" s="12"/>
      <c r="U2637"/>
      <c r="V2637"/>
    </row>
    <row r="2638" spans="3:22" x14ac:dyDescent="0.3">
      <c r="C2638" s="12"/>
      <c r="U2638"/>
      <c r="V2638"/>
    </row>
    <row r="2639" spans="3:22" x14ac:dyDescent="0.3">
      <c r="C2639" s="12"/>
      <c r="U2639"/>
      <c r="V2639"/>
    </row>
    <row r="2640" spans="3:22" x14ac:dyDescent="0.3">
      <c r="C2640" s="12"/>
      <c r="U2640"/>
      <c r="V2640"/>
    </row>
    <row r="2641" spans="3:22" x14ac:dyDescent="0.3">
      <c r="C2641" s="12"/>
      <c r="U2641"/>
      <c r="V2641"/>
    </row>
    <row r="2642" spans="3:22" x14ac:dyDescent="0.3">
      <c r="C2642" s="12"/>
      <c r="U2642"/>
      <c r="V2642"/>
    </row>
    <row r="2643" spans="3:22" x14ac:dyDescent="0.3">
      <c r="C2643" s="12"/>
      <c r="U2643"/>
      <c r="V2643"/>
    </row>
    <row r="2644" spans="3:22" x14ac:dyDescent="0.3">
      <c r="C2644" s="12"/>
      <c r="U2644"/>
      <c r="V2644"/>
    </row>
    <row r="2645" spans="3:22" x14ac:dyDescent="0.3">
      <c r="C2645" s="12"/>
      <c r="U2645"/>
      <c r="V2645"/>
    </row>
    <row r="2646" spans="3:22" x14ac:dyDescent="0.3">
      <c r="C2646" s="12"/>
      <c r="U2646"/>
      <c r="V2646"/>
    </row>
    <row r="2647" spans="3:22" x14ac:dyDescent="0.3">
      <c r="C2647" s="12"/>
      <c r="U2647"/>
      <c r="V2647"/>
    </row>
    <row r="2648" spans="3:22" x14ac:dyDescent="0.3">
      <c r="C2648" s="12"/>
      <c r="U2648"/>
      <c r="V2648"/>
    </row>
    <row r="2649" spans="3:22" x14ac:dyDescent="0.3">
      <c r="C2649" s="12"/>
      <c r="U2649"/>
      <c r="V2649"/>
    </row>
    <row r="2650" spans="3:22" x14ac:dyDescent="0.3">
      <c r="C2650" s="12"/>
      <c r="U2650"/>
      <c r="V2650"/>
    </row>
    <row r="2651" spans="3:22" x14ac:dyDescent="0.3">
      <c r="C2651" s="12"/>
      <c r="U2651"/>
      <c r="V2651"/>
    </row>
    <row r="2652" spans="3:22" x14ac:dyDescent="0.3">
      <c r="C2652" s="12"/>
      <c r="U2652"/>
      <c r="V2652"/>
    </row>
    <row r="2653" spans="3:22" x14ac:dyDescent="0.3">
      <c r="C2653" s="12"/>
      <c r="U2653"/>
      <c r="V2653"/>
    </row>
    <row r="2654" spans="3:22" x14ac:dyDescent="0.3">
      <c r="C2654" s="12"/>
      <c r="U2654"/>
      <c r="V2654"/>
    </row>
    <row r="2655" spans="3:22" x14ac:dyDescent="0.3">
      <c r="C2655" s="12"/>
      <c r="U2655"/>
      <c r="V2655"/>
    </row>
    <row r="2656" spans="3:22" x14ac:dyDescent="0.3">
      <c r="C2656" s="12"/>
      <c r="U2656"/>
      <c r="V2656"/>
    </row>
    <row r="2657" spans="3:22" x14ac:dyDescent="0.3">
      <c r="C2657" s="12"/>
      <c r="U2657"/>
      <c r="V2657"/>
    </row>
    <row r="2658" spans="3:22" x14ac:dyDescent="0.3">
      <c r="C2658" s="12"/>
      <c r="U2658"/>
      <c r="V2658"/>
    </row>
    <row r="2659" spans="3:22" x14ac:dyDescent="0.3">
      <c r="C2659" s="12"/>
      <c r="U2659"/>
      <c r="V2659"/>
    </row>
    <row r="2660" spans="3:22" x14ac:dyDescent="0.3">
      <c r="C2660" s="12"/>
      <c r="U2660"/>
      <c r="V2660"/>
    </row>
    <row r="2661" spans="3:22" x14ac:dyDescent="0.3">
      <c r="C2661" s="12"/>
      <c r="U2661"/>
      <c r="V2661"/>
    </row>
    <row r="2662" spans="3:22" x14ac:dyDescent="0.3">
      <c r="C2662" s="12"/>
      <c r="U2662"/>
      <c r="V2662"/>
    </row>
    <row r="2663" spans="3:22" x14ac:dyDescent="0.3">
      <c r="C2663" s="12"/>
      <c r="U2663"/>
      <c r="V2663"/>
    </row>
    <row r="2664" spans="3:22" x14ac:dyDescent="0.3">
      <c r="C2664" s="12"/>
      <c r="U2664"/>
      <c r="V2664"/>
    </row>
    <row r="2665" spans="3:22" x14ac:dyDescent="0.3">
      <c r="C2665" s="12"/>
      <c r="U2665"/>
      <c r="V2665"/>
    </row>
    <row r="2666" spans="3:22" x14ac:dyDescent="0.3">
      <c r="C2666" s="12"/>
      <c r="U2666"/>
      <c r="V2666"/>
    </row>
    <row r="2667" spans="3:22" x14ac:dyDescent="0.3">
      <c r="C2667" s="12"/>
      <c r="U2667"/>
      <c r="V2667"/>
    </row>
    <row r="2668" spans="3:22" x14ac:dyDescent="0.3">
      <c r="C2668" s="12"/>
      <c r="U2668"/>
      <c r="V2668"/>
    </row>
    <row r="2669" spans="3:22" x14ac:dyDescent="0.3">
      <c r="C2669" s="12"/>
      <c r="U2669"/>
      <c r="V2669"/>
    </row>
    <row r="2670" spans="3:22" x14ac:dyDescent="0.3">
      <c r="C2670" s="12"/>
      <c r="U2670"/>
      <c r="V2670"/>
    </row>
    <row r="2671" spans="3:22" x14ac:dyDescent="0.3">
      <c r="C2671" s="12"/>
      <c r="U2671"/>
      <c r="V2671"/>
    </row>
    <row r="2672" spans="3:22" x14ac:dyDescent="0.3">
      <c r="C2672" s="12"/>
      <c r="U2672"/>
      <c r="V2672"/>
    </row>
    <row r="2673" spans="3:22" x14ac:dyDescent="0.3">
      <c r="C2673" s="12"/>
      <c r="U2673"/>
      <c r="V2673"/>
    </row>
    <row r="2674" spans="3:22" x14ac:dyDescent="0.3">
      <c r="C2674" s="12"/>
      <c r="U2674"/>
      <c r="V2674"/>
    </row>
    <row r="2675" spans="3:22" x14ac:dyDescent="0.3">
      <c r="C2675" s="12"/>
      <c r="U2675"/>
      <c r="V2675"/>
    </row>
    <row r="2676" spans="3:22" x14ac:dyDescent="0.3">
      <c r="C2676" s="12"/>
      <c r="U2676"/>
      <c r="V2676"/>
    </row>
    <row r="2677" spans="3:22" x14ac:dyDescent="0.3">
      <c r="C2677" s="12"/>
      <c r="U2677"/>
      <c r="V2677"/>
    </row>
    <row r="2678" spans="3:22" x14ac:dyDescent="0.3">
      <c r="C2678" s="12"/>
      <c r="U2678"/>
      <c r="V2678"/>
    </row>
    <row r="2679" spans="3:22" x14ac:dyDescent="0.3">
      <c r="C2679" s="12"/>
      <c r="U2679"/>
      <c r="V2679"/>
    </row>
    <row r="2680" spans="3:22" x14ac:dyDescent="0.3">
      <c r="C2680" s="12"/>
      <c r="U2680"/>
      <c r="V2680"/>
    </row>
    <row r="2681" spans="3:22" x14ac:dyDescent="0.3">
      <c r="C2681" s="12"/>
      <c r="U2681"/>
      <c r="V2681"/>
    </row>
    <row r="2682" spans="3:22" x14ac:dyDescent="0.3">
      <c r="C2682" s="12"/>
      <c r="U2682"/>
      <c r="V2682"/>
    </row>
    <row r="2683" spans="3:22" x14ac:dyDescent="0.3">
      <c r="C2683" s="12"/>
      <c r="U2683"/>
      <c r="V2683"/>
    </row>
    <row r="2684" spans="3:22" x14ac:dyDescent="0.3">
      <c r="C2684" s="12"/>
      <c r="U2684"/>
      <c r="V2684"/>
    </row>
    <row r="2685" spans="3:22" x14ac:dyDescent="0.3">
      <c r="C2685" s="12"/>
      <c r="U2685"/>
      <c r="V2685"/>
    </row>
    <row r="2686" spans="3:22" x14ac:dyDescent="0.3">
      <c r="C2686" s="12"/>
      <c r="U2686"/>
      <c r="V2686"/>
    </row>
    <row r="2687" spans="3:22" x14ac:dyDescent="0.3">
      <c r="C2687" s="12"/>
      <c r="U2687"/>
      <c r="V2687"/>
    </row>
    <row r="2688" spans="3:22" x14ac:dyDescent="0.3">
      <c r="C2688" s="12"/>
      <c r="U2688"/>
      <c r="V2688"/>
    </row>
    <row r="2689" spans="3:22" x14ac:dyDescent="0.3">
      <c r="C2689" s="12"/>
      <c r="U2689"/>
      <c r="V2689"/>
    </row>
    <row r="2690" spans="3:22" x14ac:dyDescent="0.3">
      <c r="C2690" s="12"/>
      <c r="U2690"/>
      <c r="V2690"/>
    </row>
    <row r="2691" spans="3:22" x14ac:dyDescent="0.3">
      <c r="C2691" s="12"/>
      <c r="U2691"/>
      <c r="V2691"/>
    </row>
    <row r="2692" spans="3:22" x14ac:dyDescent="0.3">
      <c r="C2692" s="12"/>
      <c r="U2692"/>
      <c r="V2692"/>
    </row>
    <row r="2693" spans="3:22" x14ac:dyDescent="0.3">
      <c r="C2693" s="12"/>
      <c r="U2693"/>
      <c r="V2693"/>
    </row>
    <row r="2694" spans="3:22" x14ac:dyDescent="0.3">
      <c r="C2694" s="12"/>
      <c r="U2694"/>
      <c r="V2694"/>
    </row>
    <row r="2695" spans="3:22" x14ac:dyDescent="0.3">
      <c r="C2695" s="12"/>
      <c r="U2695"/>
      <c r="V2695"/>
    </row>
    <row r="2696" spans="3:22" x14ac:dyDescent="0.3">
      <c r="C2696" s="12"/>
      <c r="U2696"/>
      <c r="V2696"/>
    </row>
    <row r="2697" spans="3:22" x14ac:dyDescent="0.3">
      <c r="C2697" s="12"/>
      <c r="U2697"/>
      <c r="V2697"/>
    </row>
    <row r="2698" spans="3:22" x14ac:dyDescent="0.3">
      <c r="C2698" s="12"/>
      <c r="U2698"/>
      <c r="V2698"/>
    </row>
    <row r="2699" spans="3:22" x14ac:dyDescent="0.3">
      <c r="C2699" s="12"/>
      <c r="U2699"/>
      <c r="V2699"/>
    </row>
    <row r="2700" spans="3:22" x14ac:dyDescent="0.3">
      <c r="C2700" s="12"/>
      <c r="U2700"/>
      <c r="V2700"/>
    </row>
    <row r="2701" spans="3:22" x14ac:dyDescent="0.3">
      <c r="C2701" s="12"/>
      <c r="U2701"/>
      <c r="V2701"/>
    </row>
    <row r="2702" spans="3:22" x14ac:dyDescent="0.3">
      <c r="C2702" s="12"/>
      <c r="U2702"/>
      <c r="V2702"/>
    </row>
    <row r="2703" spans="3:22" x14ac:dyDescent="0.3">
      <c r="C2703" s="12"/>
      <c r="U2703"/>
      <c r="V2703"/>
    </row>
    <row r="2704" spans="3:22" x14ac:dyDescent="0.3">
      <c r="C2704" s="12"/>
      <c r="U2704"/>
      <c r="V2704"/>
    </row>
    <row r="2705" spans="3:22" x14ac:dyDescent="0.3">
      <c r="C2705" s="12"/>
      <c r="U2705"/>
      <c r="V2705"/>
    </row>
    <row r="2706" spans="3:22" x14ac:dyDescent="0.3">
      <c r="C2706" s="12"/>
      <c r="U2706"/>
      <c r="V2706"/>
    </row>
    <row r="2707" spans="3:22" x14ac:dyDescent="0.3">
      <c r="C2707" s="12"/>
      <c r="U2707"/>
      <c r="V2707"/>
    </row>
    <row r="2708" spans="3:22" x14ac:dyDescent="0.3">
      <c r="C2708" s="12"/>
      <c r="U2708"/>
      <c r="V2708"/>
    </row>
    <row r="2709" spans="3:22" x14ac:dyDescent="0.3">
      <c r="C2709" s="12"/>
      <c r="U2709"/>
      <c r="V2709"/>
    </row>
    <row r="2710" spans="3:22" x14ac:dyDescent="0.3">
      <c r="C2710" s="12"/>
      <c r="U2710"/>
      <c r="V2710"/>
    </row>
    <row r="2711" spans="3:22" x14ac:dyDescent="0.3">
      <c r="C2711" s="12"/>
      <c r="U2711"/>
      <c r="V2711"/>
    </row>
    <row r="2712" spans="3:22" x14ac:dyDescent="0.3">
      <c r="C2712" s="12"/>
      <c r="U2712"/>
      <c r="V2712"/>
    </row>
    <row r="2713" spans="3:22" x14ac:dyDescent="0.3">
      <c r="C2713" s="12"/>
      <c r="U2713"/>
      <c r="V2713"/>
    </row>
    <row r="2714" spans="3:22" x14ac:dyDescent="0.3">
      <c r="C2714" s="12"/>
      <c r="U2714"/>
      <c r="V2714"/>
    </row>
    <row r="2715" spans="3:22" x14ac:dyDescent="0.3">
      <c r="C2715" s="12"/>
      <c r="U2715"/>
      <c r="V2715"/>
    </row>
    <row r="2716" spans="3:22" x14ac:dyDescent="0.3">
      <c r="C2716" s="12"/>
      <c r="U2716"/>
      <c r="V2716"/>
    </row>
    <row r="2717" spans="3:22" x14ac:dyDescent="0.3">
      <c r="C2717" s="12"/>
      <c r="U2717"/>
      <c r="V2717"/>
    </row>
    <row r="2718" spans="3:22" x14ac:dyDescent="0.3">
      <c r="C2718" s="12"/>
      <c r="U2718"/>
      <c r="V2718"/>
    </row>
    <row r="2719" spans="3:22" x14ac:dyDescent="0.3">
      <c r="C2719" s="12"/>
      <c r="U2719"/>
      <c r="V2719"/>
    </row>
    <row r="2720" spans="3:22" x14ac:dyDescent="0.3">
      <c r="C2720" s="12"/>
      <c r="U2720"/>
      <c r="V2720"/>
    </row>
    <row r="2721" spans="3:22" x14ac:dyDescent="0.3">
      <c r="C2721" s="12"/>
      <c r="U2721"/>
      <c r="V2721"/>
    </row>
    <row r="2722" spans="3:22" x14ac:dyDescent="0.3">
      <c r="C2722" s="12"/>
      <c r="U2722"/>
      <c r="V2722"/>
    </row>
    <row r="2723" spans="3:22" x14ac:dyDescent="0.3">
      <c r="C2723" s="12"/>
      <c r="U2723"/>
      <c r="V2723"/>
    </row>
    <row r="2724" spans="3:22" x14ac:dyDescent="0.3">
      <c r="C2724" s="12"/>
      <c r="U2724"/>
      <c r="V2724"/>
    </row>
    <row r="2725" spans="3:22" x14ac:dyDescent="0.3">
      <c r="C2725" s="12"/>
      <c r="U2725"/>
      <c r="V2725"/>
    </row>
    <row r="2726" spans="3:22" x14ac:dyDescent="0.3">
      <c r="C2726" s="12"/>
      <c r="U2726"/>
      <c r="V2726"/>
    </row>
    <row r="2727" spans="3:22" x14ac:dyDescent="0.3">
      <c r="C2727" s="12"/>
      <c r="U2727"/>
      <c r="V2727"/>
    </row>
    <row r="2728" spans="3:22" x14ac:dyDescent="0.3">
      <c r="C2728" s="12"/>
      <c r="U2728"/>
      <c r="V2728"/>
    </row>
    <row r="2729" spans="3:22" x14ac:dyDescent="0.3">
      <c r="C2729" s="12"/>
      <c r="U2729"/>
      <c r="V2729"/>
    </row>
    <row r="2730" spans="3:22" x14ac:dyDescent="0.3">
      <c r="C2730" s="12"/>
      <c r="U2730"/>
      <c r="V2730"/>
    </row>
    <row r="2731" spans="3:22" x14ac:dyDescent="0.3">
      <c r="C2731" s="12"/>
      <c r="U2731"/>
      <c r="V2731"/>
    </row>
    <row r="2732" spans="3:22" x14ac:dyDescent="0.3">
      <c r="C2732" s="12"/>
      <c r="U2732"/>
      <c r="V2732"/>
    </row>
    <row r="2733" spans="3:22" x14ac:dyDescent="0.3">
      <c r="C2733" s="12"/>
      <c r="U2733"/>
      <c r="V2733"/>
    </row>
    <row r="2734" spans="3:22" x14ac:dyDescent="0.3">
      <c r="C2734" s="12"/>
      <c r="U2734"/>
      <c r="V2734"/>
    </row>
    <row r="2735" spans="3:22" x14ac:dyDescent="0.3">
      <c r="C2735" s="12"/>
      <c r="U2735"/>
      <c r="V2735"/>
    </row>
    <row r="2736" spans="3:22" x14ac:dyDescent="0.3">
      <c r="C2736" s="12"/>
      <c r="U2736"/>
      <c r="V2736"/>
    </row>
    <row r="2737" spans="3:22" x14ac:dyDescent="0.3">
      <c r="C2737" s="12"/>
      <c r="U2737"/>
      <c r="V2737"/>
    </row>
    <row r="2738" spans="3:22" x14ac:dyDescent="0.3">
      <c r="C2738" s="12"/>
      <c r="U2738"/>
      <c r="V2738"/>
    </row>
    <row r="2739" spans="3:22" x14ac:dyDescent="0.3">
      <c r="C2739" s="12"/>
      <c r="U2739"/>
      <c r="V2739"/>
    </row>
    <row r="2740" spans="3:22" x14ac:dyDescent="0.3">
      <c r="C2740" s="12"/>
      <c r="U2740"/>
      <c r="V2740"/>
    </row>
    <row r="2741" spans="3:22" x14ac:dyDescent="0.3">
      <c r="C2741" s="12"/>
      <c r="U2741"/>
      <c r="V2741"/>
    </row>
    <row r="2742" spans="3:22" x14ac:dyDescent="0.3">
      <c r="C2742" s="12"/>
      <c r="U2742"/>
      <c r="V2742"/>
    </row>
    <row r="2743" spans="3:22" x14ac:dyDescent="0.3">
      <c r="C2743" s="12"/>
      <c r="U2743"/>
      <c r="V2743"/>
    </row>
    <row r="2744" spans="3:22" x14ac:dyDescent="0.3">
      <c r="C2744" s="12"/>
      <c r="U2744"/>
      <c r="V2744"/>
    </row>
    <row r="2745" spans="3:22" x14ac:dyDescent="0.3">
      <c r="C2745" s="12"/>
      <c r="U2745"/>
      <c r="V2745"/>
    </row>
    <row r="2746" spans="3:22" x14ac:dyDescent="0.3">
      <c r="C2746" s="12"/>
      <c r="U2746"/>
      <c r="V2746"/>
    </row>
    <row r="2747" spans="3:22" x14ac:dyDescent="0.3">
      <c r="C2747" s="12"/>
      <c r="U2747"/>
      <c r="V2747"/>
    </row>
    <row r="2748" spans="3:22" x14ac:dyDescent="0.3">
      <c r="C2748" s="12"/>
      <c r="U2748"/>
      <c r="V2748"/>
    </row>
    <row r="2749" spans="3:22" x14ac:dyDescent="0.3">
      <c r="C2749" s="12"/>
      <c r="U2749"/>
      <c r="V2749"/>
    </row>
    <row r="2750" spans="3:22" x14ac:dyDescent="0.3">
      <c r="C2750" s="12"/>
      <c r="U2750"/>
      <c r="V2750"/>
    </row>
    <row r="2751" spans="3:22" x14ac:dyDescent="0.3">
      <c r="C2751" s="12"/>
      <c r="U2751"/>
      <c r="V2751"/>
    </row>
    <row r="2752" spans="3:22" x14ac:dyDescent="0.3">
      <c r="C2752" s="12"/>
      <c r="U2752"/>
      <c r="V2752"/>
    </row>
    <row r="2753" spans="3:22" x14ac:dyDescent="0.3">
      <c r="C2753" s="12"/>
      <c r="U2753"/>
      <c r="V2753"/>
    </row>
    <row r="2754" spans="3:22" x14ac:dyDescent="0.3">
      <c r="C2754" s="12"/>
      <c r="U2754"/>
      <c r="V2754"/>
    </row>
    <row r="2755" spans="3:22" x14ac:dyDescent="0.3">
      <c r="C2755" s="12"/>
      <c r="U2755"/>
      <c r="V2755"/>
    </row>
    <row r="2756" spans="3:22" x14ac:dyDescent="0.3">
      <c r="C2756" s="12"/>
      <c r="U2756"/>
      <c r="V2756"/>
    </row>
    <row r="2757" spans="3:22" x14ac:dyDescent="0.3">
      <c r="C2757" s="12"/>
      <c r="U2757"/>
      <c r="V2757"/>
    </row>
    <row r="2758" spans="3:22" x14ac:dyDescent="0.3">
      <c r="C2758" s="12"/>
      <c r="U2758"/>
      <c r="V2758"/>
    </row>
    <row r="2759" spans="3:22" x14ac:dyDescent="0.3">
      <c r="C2759" s="12"/>
      <c r="U2759"/>
      <c r="V2759"/>
    </row>
    <row r="2760" spans="3:22" x14ac:dyDescent="0.3">
      <c r="C2760" s="12"/>
      <c r="U2760"/>
      <c r="V2760"/>
    </row>
    <row r="2761" spans="3:22" x14ac:dyDescent="0.3">
      <c r="C2761" s="12"/>
      <c r="U2761"/>
      <c r="V2761"/>
    </row>
    <row r="2762" spans="3:22" x14ac:dyDescent="0.3">
      <c r="C2762" s="12"/>
      <c r="U2762"/>
      <c r="V2762"/>
    </row>
    <row r="2763" spans="3:22" x14ac:dyDescent="0.3">
      <c r="C2763" s="12"/>
      <c r="U2763"/>
      <c r="V2763"/>
    </row>
    <row r="2764" spans="3:22" x14ac:dyDescent="0.3">
      <c r="C2764" s="12"/>
      <c r="U2764"/>
      <c r="V2764"/>
    </row>
    <row r="2765" spans="3:22" x14ac:dyDescent="0.3">
      <c r="C2765" s="12"/>
      <c r="U2765"/>
      <c r="V2765"/>
    </row>
    <row r="2766" spans="3:22" x14ac:dyDescent="0.3">
      <c r="C2766" s="12"/>
      <c r="U2766"/>
      <c r="V2766"/>
    </row>
    <row r="2767" spans="3:22" x14ac:dyDescent="0.3">
      <c r="C2767" s="12"/>
      <c r="U2767"/>
      <c r="V2767"/>
    </row>
    <row r="2768" spans="3:22" x14ac:dyDescent="0.3">
      <c r="C2768" s="12"/>
      <c r="U2768"/>
      <c r="V2768"/>
    </row>
    <row r="2769" spans="3:22" x14ac:dyDescent="0.3">
      <c r="C2769" s="12"/>
      <c r="U2769"/>
      <c r="V2769"/>
    </row>
    <row r="2770" spans="3:22" x14ac:dyDescent="0.3">
      <c r="C2770" s="12"/>
      <c r="U2770"/>
      <c r="V2770"/>
    </row>
    <row r="2771" spans="3:22" x14ac:dyDescent="0.3">
      <c r="C2771" s="12"/>
      <c r="U2771"/>
      <c r="V2771"/>
    </row>
    <row r="2772" spans="3:22" x14ac:dyDescent="0.3">
      <c r="C2772" s="12"/>
      <c r="U2772"/>
      <c r="V2772"/>
    </row>
    <row r="2773" spans="3:22" x14ac:dyDescent="0.3">
      <c r="C2773" s="12"/>
      <c r="U2773"/>
      <c r="V2773"/>
    </row>
    <row r="2774" spans="3:22" x14ac:dyDescent="0.3">
      <c r="C2774" s="12"/>
      <c r="U2774"/>
      <c r="V2774"/>
    </row>
    <row r="2775" spans="3:22" x14ac:dyDescent="0.3">
      <c r="C2775" s="12"/>
      <c r="U2775"/>
      <c r="V2775"/>
    </row>
    <row r="2776" spans="3:22" x14ac:dyDescent="0.3">
      <c r="C2776" s="12"/>
      <c r="U2776"/>
      <c r="V2776"/>
    </row>
    <row r="2777" spans="3:22" x14ac:dyDescent="0.3">
      <c r="C2777" s="12"/>
      <c r="U2777"/>
      <c r="V2777"/>
    </row>
    <row r="2778" spans="3:22" x14ac:dyDescent="0.3">
      <c r="C2778" s="12"/>
      <c r="U2778"/>
      <c r="V2778"/>
    </row>
    <row r="2779" spans="3:22" x14ac:dyDescent="0.3">
      <c r="C2779" s="12"/>
      <c r="U2779"/>
      <c r="V2779"/>
    </row>
    <row r="2780" spans="3:22" x14ac:dyDescent="0.3">
      <c r="C2780" s="12"/>
      <c r="U2780"/>
      <c r="V2780"/>
    </row>
    <row r="2781" spans="3:22" x14ac:dyDescent="0.3">
      <c r="C2781" s="12"/>
      <c r="U2781"/>
      <c r="V2781"/>
    </row>
    <row r="2782" spans="3:22" x14ac:dyDescent="0.3">
      <c r="C2782" s="12"/>
      <c r="U2782"/>
      <c r="V2782"/>
    </row>
    <row r="2783" spans="3:22" x14ac:dyDescent="0.3">
      <c r="C2783" s="12"/>
      <c r="U2783"/>
      <c r="V2783"/>
    </row>
    <row r="2784" spans="3:22" x14ac:dyDescent="0.3">
      <c r="C2784" s="12"/>
      <c r="U2784"/>
      <c r="V2784"/>
    </row>
    <row r="2785" spans="3:22" x14ac:dyDescent="0.3">
      <c r="C2785" s="12"/>
      <c r="U2785"/>
      <c r="V2785"/>
    </row>
    <row r="2786" spans="3:22" x14ac:dyDescent="0.3">
      <c r="C2786" s="12"/>
      <c r="U2786"/>
      <c r="V2786"/>
    </row>
    <row r="2787" spans="3:22" x14ac:dyDescent="0.3">
      <c r="C2787" s="12"/>
      <c r="U2787"/>
      <c r="V2787"/>
    </row>
    <row r="2788" spans="3:22" x14ac:dyDescent="0.3">
      <c r="C2788" s="12"/>
      <c r="U2788"/>
      <c r="V2788"/>
    </row>
    <row r="2789" spans="3:22" x14ac:dyDescent="0.3">
      <c r="C2789" s="12"/>
      <c r="U2789"/>
      <c r="V2789"/>
    </row>
    <row r="2790" spans="3:22" x14ac:dyDescent="0.3">
      <c r="C2790" s="12"/>
      <c r="U2790"/>
      <c r="V2790"/>
    </row>
    <row r="2791" spans="3:22" x14ac:dyDescent="0.3">
      <c r="C2791" s="12"/>
      <c r="U2791"/>
      <c r="V2791"/>
    </row>
    <row r="2792" spans="3:22" x14ac:dyDescent="0.3">
      <c r="C2792" s="12"/>
      <c r="U2792"/>
      <c r="V2792"/>
    </row>
    <row r="2793" spans="3:22" x14ac:dyDescent="0.3">
      <c r="C2793" s="12"/>
      <c r="U2793"/>
      <c r="V2793"/>
    </row>
    <row r="2794" spans="3:22" x14ac:dyDescent="0.3">
      <c r="C2794" s="12"/>
      <c r="U2794"/>
      <c r="V2794"/>
    </row>
    <row r="2795" spans="3:22" x14ac:dyDescent="0.3">
      <c r="C2795" s="12"/>
      <c r="U2795"/>
      <c r="V2795"/>
    </row>
    <row r="2796" spans="3:22" x14ac:dyDescent="0.3">
      <c r="C2796" s="12"/>
      <c r="U2796"/>
      <c r="V2796"/>
    </row>
    <row r="2797" spans="3:22" x14ac:dyDescent="0.3">
      <c r="C2797" s="12"/>
      <c r="U2797"/>
      <c r="V2797"/>
    </row>
    <row r="2798" spans="3:22" x14ac:dyDescent="0.3">
      <c r="C2798" s="12"/>
      <c r="U2798"/>
      <c r="V2798"/>
    </row>
    <row r="2799" spans="3:22" x14ac:dyDescent="0.3">
      <c r="C2799" s="12"/>
      <c r="U2799"/>
      <c r="V2799"/>
    </row>
    <row r="2800" spans="3:22" x14ac:dyDescent="0.3">
      <c r="C2800" s="12"/>
      <c r="U2800"/>
      <c r="V2800"/>
    </row>
    <row r="2801" spans="3:22" x14ac:dyDescent="0.3">
      <c r="C2801" s="12"/>
      <c r="U2801"/>
      <c r="V2801"/>
    </row>
    <row r="2802" spans="3:22" x14ac:dyDescent="0.3">
      <c r="C2802" s="12"/>
      <c r="U2802"/>
      <c r="V2802"/>
    </row>
    <row r="2803" spans="3:22" x14ac:dyDescent="0.3">
      <c r="C2803" s="12"/>
      <c r="U2803"/>
      <c r="V2803"/>
    </row>
    <row r="2804" spans="3:22" x14ac:dyDescent="0.3">
      <c r="C2804" s="12"/>
      <c r="U2804"/>
      <c r="V2804"/>
    </row>
    <row r="2805" spans="3:22" x14ac:dyDescent="0.3">
      <c r="C2805" s="12"/>
      <c r="U2805"/>
      <c r="V2805"/>
    </row>
    <row r="2806" spans="3:22" x14ac:dyDescent="0.3">
      <c r="C2806" s="12"/>
      <c r="U2806"/>
      <c r="V2806"/>
    </row>
    <row r="2807" spans="3:22" x14ac:dyDescent="0.3">
      <c r="C2807" s="12"/>
      <c r="U2807"/>
      <c r="V2807"/>
    </row>
    <row r="2808" spans="3:22" x14ac:dyDescent="0.3">
      <c r="C2808" s="12"/>
      <c r="U2808"/>
      <c r="V2808"/>
    </row>
    <row r="2809" spans="3:22" x14ac:dyDescent="0.3">
      <c r="C2809" s="12"/>
      <c r="U2809"/>
      <c r="V2809"/>
    </row>
    <row r="2810" spans="3:22" x14ac:dyDescent="0.3">
      <c r="C2810" s="12"/>
      <c r="U2810"/>
      <c r="V2810"/>
    </row>
    <row r="2811" spans="3:22" x14ac:dyDescent="0.3">
      <c r="C2811" s="12"/>
      <c r="U2811"/>
      <c r="V2811"/>
    </row>
    <row r="2812" spans="3:22" x14ac:dyDescent="0.3">
      <c r="C2812" s="12"/>
      <c r="U2812"/>
      <c r="V2812"/>
    </row>
    <row r="2813" spans="3:22" x14ac:dyDescent="0.3">
      <c r="C2813" s="12"/>
      <c r="U2813"/>
      <c r="V2813"/>
    </row>
    <row r="2814" spans="3:22" x14ac:dyDescent="0.3">
      <c r="C2814" s="12"/>
      <c r="U2814"/>
      <c r="V2814"/>
    </row>
    <row r="2815" spans="3:22" x14ac:dyDescent="0.3">
      <c r="C2815" s="12"/>
      <c r="U2815"/>
      <c r="V2815"/>
    </row>
    <row r="2816" spans="3:22" x14ac:dyDescent="0.3">
      <c r="C2816" s="12"/>
      <c r="U2816"/>
      <c r="V2816"/>
    </row>
    <row r="2817" spans="3:22" x14ac:dyDescent="0.3">
      <c r="C2817" s="12"/>
      <c r="U2817"/>
      <c r="V2817"/>
    </row>
    <row r="2818" spans="3:22" x14ac:dyDescent="0.3">
      <c r="C2818" s="12"/>
      <c r="U2818"/>
      <c r="V2818"/>
    </row>
    <row r="2819" spans="3:22" x14ac:dyDescent="0.3">
      <c r="C2819" s="12"/>
      <c r="U2819"/>
      <c r="V2819"/>
    </row>
    <row r="2820" spans="3:22" x14ac:dyDescent="0.3">
      <c r="C2820" s="12"/>
      <c r="U2820"/>
      <c r="V2820"/>
    </row>
    <row r="2821" spans="3:22" x14ac:dyDescent="0.3">
      <c r="C2821" s="12"/>
      <c r="U2821"/>
      <c r="V2821"/>
    </row>
    <row r="2822" spans="3:22" x14ac:dyDescent="0.3">
      <c r="C2822" s="12"/>
      <c r="U2822"/>
      <c r="V2822"/>
    </row>
    <row r="2823" spans="3:22" x14ac:dyDescent="0.3">
      <c r="C2823" s="12"/>
      <c r="U2823"/>
      <c r="V2823"/>
    </row>
    <row r="2824" spans="3:22" x14ac:dyDescent="0.3">
      <c r="C2824" s="12"/>
      <c r="U2824"/>
      <c r="V2824"/>
    </row>
    <row r="2825" spans="3:22" x14ac:dyDescent="0.3">
      <c r="C2825" s="12"/>
      <c r="U2825"/>
      <c r="V2825"/>
    </row>
    <row r="2826" spans="3:22" x14ac:dyDescent="0.3">
      <c r="C2826" s="12"/>
      <c r="U2826"/>
      <c r="V2826"/>
    </row>
    <row r="2827" spans="3:22" x14ac:dyDescent="0.3">
      <c r="C2827" s="12"/>
      <c r="U2827"/>
      <c r="V2827"/>
    </row>
    <row r="2828" spans="3:22" x14ac:dyDescent="0.3">
      <c r="C2828" s="12"/>
      <c r="U2828"/>
      <c r="V2828"/>
    </row>
    <row r="2829" spans="3:22" x14ac:dyDescent="0.3">
      <c r="C2829" s="12"/>
      <c r="U2829"/>
      <c r="V2829"/>
    </row>
    <row r="2830" spans="3:22" x14ac:dyDescent="0.3">
      <c r="C2830" s="12"/>
      <c r="U2830"/>
      <c r="V2830"/>
    </row>
    <row r="2831" spans="3:22" x14ac:dyDescent="0.3">
      <c r="C2831" s="12"/>
      <c r="U2831"/>
      <c r="V2831"/>
    </row>
    <row r="2832" spans="3:22" x14ac:dyDescent="0.3">
      <c r="C2832" s="12"/>
      <c r="U2832"/>
      <c r="V2832"/>
    </row>
    <row r="2833" spans="3:22" x14ac:dyDescent="0.3">
      <c r="C2833" s="12"/>
      <c r="U2833"/>
      <c r="V2833"/>
    </row>
    <row r="2834" spans="3:22" x14ac:dyDescent="0.3">
      <c r="C2834" s="12"/>
      <c r="U2834"/>
      <c r="V2834"/>
    </row>
    <row r="2835" spans="3:22" x14ac:dyDescent="0.3">
      <c r="C2835" s="12"/>
      <c r="U2835"/>
      <c r="V2835"/>
    </row>
    <row r="2836" spans="3:22" x14ac:dyDescent="0.3">
      <c r="C2836" s="12"/>
      <c r="U2836"/>
      <c r="V2836"/>
    </row>
    <row r="2837" spans="3:22" x14ac:dyDescent="0.3">
      <c r="C2837" s="12"/>
      <c r="U2837"/>
      <c r="V2837"/>
    </row>
    <row r="2838" spans="3:22" x14ac:dyDescent="0.3">
      <c r="C2838" s="12"/>
      <c r="U2838"/>
      <c r="V2838"/>
    </row>
    <row r="2839" spans="3:22" x14ac:dyDescent="0.3">
      <c r="C2839" s="12"/>
      <c r="U2839"/>
      <c r="V2839"/>
    </row>
    <row r="2840" spans="3:22" x14ac:dyDescent="0.3">
      <c r="C2840" s="12"/>
      <c r="U2840"/>
      <c r="V2840"/>
    </row>
    <row r="2841" spans="3:22" x14ac:dyDescent="0.3">
      <c r="C2841" s="12"/>
      <c r="U2841"/>
      <c r="V2841"/>
    </row>
    <row r="2842" spans="3:22" x14ac:dyDescent="0.3">
      <c r="C2842" s="12"/>
      <c r="U2842"/>
      <c r="V2842"/>
    </row>
    <row r="2843" spans="3:22" x14ac:dyDescent="0.3">
      <c r="C2843" s="12"/>
      <c r="U2843"/>
      <c r="V2843"/>
    </row>
    <row r="2844" spans="3:22" x14ac:dyDescent="0.3">
      <c r="C2844" s="12"/>
      <c r="U2844"/>
      <c r="V2844"/>
    </row>
    <row r="2845" spans="3:22" x14ac:dyDescent="0.3">
      <c r="C2845" s="12"/>
      <c r="U2845"/>
      <c r="V2845"/>
    </row>
    <row r="2846" spans="3:22" x14ac:dyDescent="0.3">
      <c r="C2846" s="12"/>
      <c r="U2846"/>
      <c r="V2846"/>
    </row>
    <row r="2847" spans="3:22" x14ac:dyDescent="0.3">
      <c r="C2847" s="12"/>
      <c r="U2847"/>
      <c r="V2847"/>
    </row>
    <row r="2848" spans="3:22" x14ac:dyDescent="0.3">
      <c r="C2848" s="12"/>
      <c r="U2848"/>
      <c r="V2848"/>
    </row>
    <row r="2849" spans="3:22" x14ac:dyDescent="0.3">
      <c r="C2849" s="12"/>
      <c r="U2849"/>
      <c r="V2849"/>
    </row>
    <row r="2850" spans="3:22" x14ac:dyDescent="0.3">
      <c r="C2850" s="12"/>
      <c r="U2850"/>
      <c r="V2850"/>
    </row>
    <row r="2851" spans="3:22" x14ac:dyDescent="0.3">
      <c r="C2851" s="12"/>
      <c r="U2851"/>
      <c r="V2851"/>
    </row>
    <row r="2852" spans="3:22" x14ac:dyDescent="0.3">
      <c r="C2852" s="12"/>
      <c r="U2852"/>
      <c r="V2852"/>
    </row>
    <row r="2853" spans="3:22" x14ac:dyDescent="0.3">
      <c r="C2853" s="12"/>
      <c r="U2853"/>
      <c r="V2853"/>
    </row>
    <row r="2854" spans="3:22" x14ac:dyDescent="0.3">
      <c r="C2854" s="12"/>
      <c r="U2854"/>
      <c r="V2854"/>
    </row>
    <row r="2855" spans="3:22" x14ac:dyDescent="0.3">
      <c r="C2855" s="12"/>
      <c r="U2855"/>
      <c r="V2855"/>
    </row>
    <row r="2856" spans="3:22" x14ac:dyDescent="0.3">
      <c r="C2856" s="12"/>
      <c r="U2856"/>
      <c r="V2856"/>
    </row>
    <row r="2857" spans="3:22" x14ac:dyDescent="0.3">
      <c r="C2857" s="12"/>
      <c r="U2857"/>
      <c r="V2857"/>
    </row>
    <row r="2858" spans="3:22" x14ac:dyDescent="0.3">
      <c r="C2858" s="12"/>
      <c r="U2858"/>
      <c r="V2858"/>
    </row>
    <row r="2859" spans="3:22" x14ac:dyDescent="0.3">
      <c r="C2859" s="12"/>
      <c r="U2859"/>
      <c r="V2859"/>
    </row>
    <row r="2860" spans="3:22" x14ac:dyDescent="0.3">
      <c r="C2860" s="12"/>
      <c r="U2860"/>
      <c r="V2860"/>
    </row>
    <row r="2861" spans="3:22" x14ac:dyDescent="0.3">
      <c r="C2861" s="12"/>
      <c r="U2861"/>
      <c r="V2861"/>
    </row>
    <row r="2862" spans="3:22" x14ac:dyDescent="0.3">
      <c r="C2862" s="12"/>
      <c r="U2862"/>
      <c r="V2862"/>
    </row>
    <row r="2863" spans="3:22" x14ac:dyDescent="0.3">
      <c r="C2863" s="12"/>
      <c r="U2863"/>
      <c r="V2863"/>
    </row>
    <row r="2864" spans="3:22" x14ac:dyDescent="0.3">
      <c r="C2864" s="12"/>
      <c r="U2864"/>
      <c r="V2864"/>
    </row>
    <row r="2865" spans="3:22" x14ac:dyDescent="0.3">
      <c r="C2865" s="12"/>
      <c r="U2865"/>
      <c r="V2865"/>
    </row>
    <row r="2866" spans="3:22" x14ac:dyDescent="0.3">
      <c r="C2866" s="12"/>
      <c r="U2866"/>
      <c r="V2866"/>
    </row>
    <row r="2867" spans="3:22" x14ac:dyDescent="0.3">
      <c r="C2867" s="12"/>
      <c r="U2867"/>
      <c r="V2867"/>
    </row>
    <row r="2868" spans="3:22" x14ac:dyDescent="0.3">
      <c r="C2868" s="12"/>
      <c r="U2868"/>
      <c r="V2868"/>
    </row>
    <row r="2869" spans="3:22" x14ac:dyDescent="0.3">
      <c r="C2869" s="12"/>
      <c r="U2869"/>
      <c r="V2869"/>
    </row>
    <row r="2870" spans="3:22" x14ac:dyDescent="0.3">
      <c r="C2870" s="12"/>
      <c r="U2870"/>
      <c r="V2870"/>
    </row>
    <row r="2871" spans="3:22" x14ac:dyDescent="0.3">
      <c r="C2871" s="12"/>
      <c r="U2871"/>
      <c r="V2871"/>
    </row>
    <row r="2872" spans="3:22" x14ac:dyDescent="0.3">
      <c r="C2872" s="12"/>
      <c r="U2872"/>
      <c r="V2872"/>
    </row>
    <row r="2873" spans="3:22" x14ac:dyDescent="0.3">
      <c r="C2873" s="12"/>
      <c r="U2873"/>
      <c r="V2873"/>
    </row>
    <row r="2874" spans="3:22" x14ac:dyDescent="0.3">
      <c r="C2874" s="12"/>
      <c r="U2874"/>
      <c r="V2874"/>
    </row>
    <row r="2875" spans="3:22" x14ac:dyDescent="0.3">
      <c r="C2875" s="12"/>
      <c r="U2875"/>
      <c r="V2875"/>
    </row>
    <row r="2876" spans="3:22" x14ac:dyDescent="0.3">
      <c r="C2876" s="12"/>
      <c r="U2876"/>
      <c r="V2876"/>
    </row>
    <row r="2877" spans="3:22" x14ac:dyDescent="0.3">
      <c r="C2877" s="12"/>
      <c r="U2877"/>
      <c r="V2877"/>
    </row>
    <row r="2878" spans="3:22" x14ac:dyDescent="0.3">
      <c r="C2878" s="12"/>
      <c r="U2878"/>
      <c r="V2878"/>
    </row>
    <row r="2879" spans="3:22" x14ac:dyDescent="0.3">
      <c r="C2879" s="12"/>
      <c r="U2879"/>
      <c r="V2879"/>
    </row>
    <row r="2880" spans="3:22" x14ac:dyDescent="0.3">
      <c r="C2880" s="12"/>
      <c r="U2880"/>
      <c r="V2880"/>
    </row>
    <row r="2881" spans="3:22" x14ac:dyDescent="0.3">
      <c r="C2881" s="12"/>
      <c r="U2881"/>
      <c r="V2881"/>
    </row>
    <row r="2882" spans="3:22" x14ac:dyDescent="0.3">
      <c r="C2882" s="12"/>
      <c r="U2882"/>
      <c r="V2882"/>
    </row>
    <row r="2883" spans="3:22" x14ac:dyDescent="0.3">
      <c r="C2883" s="12"/>
      <c r="U2883"/>
      <c r="V2883"/>
    </row>
    <row r="2884" spans="3:22" x14ac:dyDescent="0.3">
      <c r="C2884" s="12"/>
      <c r="U2884"/>
      <c r="V2884"/>
    </row>
    <row r="2885" spans="3:22" x14ac:dyDescent="0.3">
      <c r="C2885" s="12"/>
      <c r="U2885"/>
      <c r="V2885"/>
    </row>
    <row r="2886" spans="3:22" x14ac:dyDescent="0.3">
      <c r="C2886" s="12"/>
      <c r="U2886"/>
      <c r="V2886"/>
    </row>
    <row r="2887" spans="3:22" x14ac:dyDescent="0.3">
      <c r="C2887" s="12"/>
      <c r="U2887"/>
      <c r="V2887"/>
    </row>
    <row r="2888" spans="3:22" x14ac:dyDescent="0.3">
      <c r="C2888" s="12"/>
      <c r="U2888"/>
      <c r="V2888"/>
    </row>
    <row r="2889" spans="3:22" x14ac:dyDescent="0.3">
      <c r="C2889" s="12"/>
      <c r="U2889"/>
      <c r="V2889"/>
    </row>
    <row r="2890" spans="3:22" x14ac:dyDescent="0.3">
      <c r="C2890" s="12"/>
      <c r="U2890"/>
      <c r="V2890"/>
    </row>
    <row r="2891" spans="3:22" x14ac:dyDescent="0.3">
      <c r="C2891" s="12"/>
      <c r="U2891"/>
      <c r="V2891"/>
    </row>
    <row r="2892" spans="3:22" x14ac:dyDescent="0.3">
      <c r="C2892" s="12"/>
      <c r="U2892"/>
      <c r="V2892"/>
    </row>
    <row r="2893" spans="3:22" x14ac:dyDescent="0.3">
      <c r="C2893" s="12"/>
      <c r="U2893"/>
      <c r="V2893"/>
    </row>
    <row r="2894" spans="3:22" x14ac:dyDescent="0.3">
      <c r="C2894" s="12"/>
      <c r="U2894"/>
      <c r="V2894"/>
    </row>
    <row r="2895" spans="3:22" x14ac:dyDescent="0.3">
      <c r="C2895" s="12"/>
      <c r="U2895"/>
      <c r="V2895"/>
    </row>
    <row r="2896" spans="3:22" x14ac:dyDescent="0.3">
      <c r="C2896" s="12"/>
      <c r="U2896"/>
      <c r="V2896"/>
    </row>
    <row r="2897" spans="3:22" x14ac:dyDescent="0.3">
      <c r="C2897" s="12"/>
      <c r="U2897"/>
      <c r="V2897"/>
    </row>
    <row r="2898" spans="3:22" x14ac:dyDescent="0.3">
      <c r="C2898" s="12"/>
      <c r="U2898"/>
      <c r="V2898"/>
    </row>
    <row r="2899" spans="3:22" x14ac:dyDescent="0.3">
      <c r="C2899" s="12"/>
      <c r="U2899"/>
      <c r="V2899"/>
    </row>
    <row r="2900" spans="3:22" x14ac:dyDescent="0.3">
      <c r="C2900" s="12"/>
      <c r="U2900"/>
      <c r="V2900"/>
    </row>
    <row r="2901" spans="3:22" x14ac:dyDescent="0.3">
      <c r="C2901" s="12"/>
      <c r="U2901"/>
      <c r="V2901"/>
    </row>
    <row r="2902" spans="3:22" x14ac:dyDescent="0.3">
      <c r="C2902" s="12"/>
      <c r="U2902"/>
      <c r="V2902"/>
    </row>
    <row r="2903" spans="3:22" x14ac:dyDescent="0.3">
      <c r="C2903" s="12"/>
      <c r="U2903"/>
      <c r="V2903"/>
    </row>
    <row r="2904" spans="3:22" x14ac:dyDescent="0.3">
      <c r="C2904" s="12"/>
      <c r="U2904"/>
      <c r="V2904"/>
    </row>
    <row r="2905" spans="3:22" x14ac:dyDescent="0.3">
      <c r="C2905" s="12"/>
      <c r="U2905"/>
      <c r="V2905"/>
    </row>
    <row r="2906" spans="3:22" x14ac:dyDescent="0.3">
      <c r="C2906" s="12"/>
      <c r="U2906"/>
      <c r="V2906"/>
    </row>
    <row r="2907" spans="3:22" x14ac:dyDescent="0.3">
      <c r="C2907" s="12"/>
      <c r="U2907"/>
      <c r="V2907"/>
    </row>
    <row r="2908" spans="3:22" x14ac:dyDescent="0.3">
      <c r="C2908" s="12"/>
      <c r="U2908"/>
      <c r="V2908"/>
    </row>
    <row r="2909" spans="3:22" x14ac:dyDescent="0.3">
      <c r="C2909" s="12"/>
      <c r="U2909"/>
      <c r="V2909"/>
    </row>
    <row r="2910" spans="3:22" x14ac:dyDescent="0.3">
      <c r="C2910" s="12"/>
      <c r="U2910"/>
      <c r="V2910"/>
    </row>
    <row r="2911" spans="3:22" x14ac:dyDescent="0.3">
      <c r="C2911" s="12"/>
      <c r="U2911"/>
      <c r="V2911"/>
    </row>
    <row r="2912" spans="3:22" x14ac:dyDescent="0.3">
      <c r="C2912" s="12"/>
      <c r="U2912"/>
      <c r="V2912"/>
    </row>
    <row r="2913" spans="3:22" x14ac:dyDescent="0.3">
      <c r="C2913" s="12"/>
      <c r="U2913"/>
      <c r="V2913"/>
    </row>
    <row r="2914" spans="3:22" x14ac:dyDescent="0.3">
      <c r="C2914" s="12"/>
      <c r="U2914"/>
      <c r="V2914"/>
    </row>
    <row r="2915" spans="3:22" x14ac:dyDescent="0.3">
      <c r="C2915" s="12"/>
      <c r="U2915"/>
      <c r="V2915"/>
    </row>
    <row r="2916" spans="3:22" x14ac:dyDescent="0.3">
      <c r="C2916" s="12"/>
      <c r="U2916"/>
      <c r="V2916"/>
    </row>
    <row r="2917" spans="3:22" x14ac:dyDescent="0.3">
      <c r="C2917" s="12"/>
      <c r="U2917"/>
      <c r="V2917"/>
    </row>
    <row r="2918" spans="3:22" x14ac:dyDescent="0.3">
      <c r="C2918" s="12"/>
      <c r="U2918"/>
      <c r="V2918"/>
    </row>
    <row r="2919" spans="3:22" x14ac:dyDescent="0.3">
      <c r="C2919" s="12"/>
      <c r="U2919"/>
      <c r="V2919"/>
    </row>
    <row r="2920" spans="3:22" x14ac:dyDescent="0.3">
      <c r="C2920" s="12"/>
      <c r="U2920"/>
      <c r="V2920"/>
    </row>
    <row r="2921" spans="3:22" x14ac:dyDescent="0.3">
      <c r="C2921" s="12"/>
      <c r="U2921"/>
      <c r="V2921"/>
    </row>
    <row r="2922" spans="3:22" x14ac:dyDescent="0.3">
      <c r="C2922" s="12"/>
      <c r="U2922"/>
      <c r="V2922"/>
    </row>
    <row r="2923" spans="3:22" x14ac:dyDescent="0.3">
      <c r="C2923" s="12"/>
      <c r="U2923"/>
      <c r="V2923"/>
    </row>
    <row r="2924" spans="3:22" x14ac:dyDescent="0.3">
      <c r="C2924" s="12"/>
      <c r="U2924"/>
      <c r="V2924"/>
    </row>
    <row r="2925" spans="3:22" x14ac:dyDescent="0.3">
      <c r="C2925" s="12"/>
      <c r="U2925"/>
      <c r="V2925"/>
    </row>
    <row r="2926" spans="3:22" x14ac:dyDescent="0.3">
      <c r="C2926" s="12"/>
      <c r="U2926"/>
      <c r="V2926"/>
    </row>
    <row r="2927" spans="3:22" x14ac:dyDescent="0.3">
      <c r="C2927" s="12"/>
      <c r="U2927"/>
      <c r="V2927"/>
    </row>
    <row r="2928" spans="3:22" x14ac:dyDescent="0.3">
      <c r="C2928" s="12"/>
      <c r="U2928"/>
      <c r="V2928"/>
    </row>
    <row r="2929" spans="3:22" x14ac:dyDescent="0.3">
      <c r="C2929" s="12"/>
      <c r="U2929"/>
      <c r="V2929"/>
    </row>
    <row r="2930" spans="3:22" x14ac:dyDescent="0.3">
      <c r="C2930" s="12"/>
      <c r="U2930"/>
      <c r="V2930"/>
    </row>
    <row r="2931" spans="3:22" x14ac:dyDescent="0.3">
      <c r="C2931" s="12"/>
      <c r="U2931"/>
      <c r="V2931"/>
    </row>
    <row r="2932" spans="3:22" x14ac:dyDescent="0.3">
      <c r="C2932" s="12"/>
      <c r="U2932"/>
      <c r="V2932"/>
    </row>
    <row r="2933" spans="3:22" x14ac:dyDescent="0.3">
      <c r="C2933" s="12"/>
      <c r="U2933"/>
      <c r="V2933"/>
    </row>
    <row r="2934" spans="3:22" x14ac:dyDescent="0.3">
      <c r="C2934" s="12"/>
      <c r="U2934"/>
      <c r="V2934"/>
    </row>
    <row r="2935" spans="3:22" x14ac:dyDescent="0.3">
      <c r="C2935" s="12"/>
      <c r="U2935"/>
      <c r="V2935"/>
    </row>
    <row r="2936" spans="3:22" x14ac:dyDescent="0.3">
      <c r="C2936" s="12"/>
      <c r="U2936"/>
      <c r="V2936"/>
    </row>
    <row r="2937" spans="3:22" x14ac:dyDescent="0.3">
      <c r="C2937" s="12"/>
      <c r="U2937"/>
      <c r="V2937"/>
    </row>
    <row r="2938" spans="3:22" x14ac:dyDescent="0.3">
      <c r="C2938" s="12"/>
      <c r="U2938"/>
      <c r="V2938"/>
    </row>
    <row r="2939" spans="3:22" x14ac:dyDescent="0.3">
      <c r="C2939" s="12"/>
      <c r="U2939"/>
      <c r="V2939"/>
    </row>
    <row r="2940" spans="3:22" x14ac:dyDescent="0.3">
      <c r="C2940" s="12"/>
      <c r="U2940"/>
      <c r="V2940"/>
    </row>
    <row r="2941" spans="3:22" x14ac:dyDescent="0.3">
      <c r="C2941" s="12"/>
      <c r="U2941"/>
      <c r="V2941"/>
    </row>
    <row r="2942" spans="3:22" x14ac:dyDescent="0.3">
      <c r="C2942" s="12"/>
      <c r="U2942"/>
      <c r="V2942"/>
    </row>
    <row r="2943" spans="3:22" x14ac:dyDescent="0.3">
      <c r="C2943" s="12"/>
      <c r="U2943"/>
      <c r="V2943"/>
    </row>
    <row r="2944" spans="3:22" x14ac:dyDescent="0.3">
      <c r="C2944" s="12"/>
      <c r="U2944"/>
      <c r="V2944"/>
    </row>
    <row r="2945" spans="3:22" x14ac:dyDescent="0.3">
      <c r="C2945" s="12"/>
      <c r="U2945"/>
      <c r="V2945"/>
    </row>
    <row r="2946" spans="3:22" x14ac:dyDescent="0.3">
      <c r="C2946" s="12"/>
      <c r="U2946"/>
      <c r="V2946"/>
    </row>
    <row r="2947" spans="3:22" x14ac:dyDescent="0.3">
      <c r="C2947" s="12"/>
      <c r="U2947"/>
      <c r="V2947"/>
    </row>
    <row r="2948" spans="3:22" x14ac:dyDescent="0.3">
      <c r="C2948" s="12"/>
      <c r="U2948"/>
      <c r="V2948"/>
    </row>
    <row r="2949" spans="3:22" x14ac:dyDescent="0.3">
      <c r="C2949" s="12"/>
      <c r="U2949"/>
      <c r="V2949"/>
    </row>
    <row r="2950" spans="3:22" x14ac:dyDescent="0.3">
      <c r="C2950" s="12"/>
      <c r="U2950"/>
      <c r="V2950"/>
    </row>
    <row r="2951" spans="3:22" x14ac:dyDescent="0.3">
      <c r="C2951" s="12"/>
      <c r="U2951"/>
      <c r="V2951"/>
    </row>
    <row r="2952" spans="3:22" x14ac:dyDescent="0.3">
      <c r="C2952" s="12"/>
      <c r="U2952"/>
      <c r="V2952"/>
    </row>
    <row r="2953" spans="3:22" x14ac:dyDescent="0.3">
      <c r="C2953" s="12"/>
      <c r="U2953"/>
      <c r="V2953"/>
    </row>
    <row r="2954" spans="3:22" x14ac:dyDescent="0.3">
      <c r="C2954" s="12"/>
      <c r="U2954"/>
      <c r="V2954"/>
    </row>
    <row r="2955" spans="3:22" x14ac:dyDescent="0.3">
      <c r="C2955" s="12"/>
      <c r="U2955"/>
      <c r="V2955"/>
    </row>
    <row r="2956" spans="3:22" x14ac:dyDescent="0.3">
      <c r="C2956" s="12"/>
      <c r="U2956"/>
      <c r="V2956"/>
    </row>
    <row r="2957" spans="3:22" x14ac:dyDescent="0.3">
      <c r="C2957" s="12"/>
      <c r="U2957"/>
      <c r="V2957"/>
    </row>
    <row r="2958" spans="3:22" x14ac:dyDescent="0.3">
      <c r="C2958" s="12"/>
      <c r="U2958"/>
      <c r="V2958"/>
    </row>
    <row r="2959" spans="3:22" x14ac:dyDescent="0.3">
      <c r="C2959" s="12"/>
      <c r="U2959"/>
      <c r="V2959"/>
    </row>
    <row r="2960" spans="3:22" x14ac:dyDescent="0.3">
      <c r="C2960" s="12"/>
      <c r="U2960"/>
      <c r="V2960"/>
    </row>
    <row r="2961" spans="3:22" x14ac:dyDescent="0.3">
      <c r="C2961" s="12"/>
      <c r="U2961"/>
      <c r="V2961"/>
    </row>
    <row r="2962" spans="3:22" x14ac:dyDescent="0.3">
      <c r="C2962" s="12"/>
      <c r="U2962"/>
      <c r="V2962"/>
    </row>
    <row r="2963" spans="3:22" x14ac:dyDescent="0.3">
      <c r="C2963" s="12"/>
      <c r="U2963"/>
      <c r="V2963"/>
    </row>
    <row r="2964" spans="3:22" x14ac:dyDescent="0.3">
      <c r="C2964" s="12"/>
      <c r="U2964"/>
      <c r="V2964"/>
    </row>
    <row r="2965" spans="3:22" x14ac:dyDescent="0.3">
      <c r="C2965" s="12"/>
      <c r="U2965"/>
      <c r="V2965"/>
    </row>
    <row r="2966" spans="3:22" x14ac:dyDescent="0.3">
      <c r="C2966" s="12"/>
      <c r="U2966"/>
      <c r="V2966"/>
    </row>
    <row r="2967" spans="3:22" x14ac:dyDescent="0.3">
      <c r="C2967" s="12"/>
      <c r="U2967"/>
      <c r="V2967"/>
    </row>
    <row r="2968" spans="3:22" x14ac:dyDescent="0.3">
      <c r="C2968" s="12"/>
      <c r="U2968"/>
      <c r="V2968"/>
    </row>
    <row r="2969" spans="3:22" x14ac:dyDescent="0.3">
      <c r="C2969" s="12"/>
      <c r="U2969"/>
      <c r="V2969"/>
    </row>
    <row r="2970" spans="3:22" x14ac:dyDescent="0.3">
      <c r="C2970" s="12"/>
      <c r="U2970"/>
      <c r="V2970"/>
    </row>
    <row r="2971" spans="3:22" x14ac:dyDescent="0.3">
      <c r="C2971" s="12"/>
      <c r="U2971"/>
      <c r="V2971"/>
    </row>
    <row r="2972" spans="3:22" x14ac:dyDescent="0.3">
      <c r="C2972" s="12"/>
      <c r="U2972"/>
      <c r="V2972"/>
    </row>
    <row r="2973" spans="3:22" x14ac:dyDescent="0.3">
      <c r="C2973" s="12"/>
      <c r="U2973"/>
      <c r="V2973"/>
    </row>
    <row r="2974" spans="3:22" x14ac:dyDescent="0.3">
      <c r="C2974" s="12"/>
      <c r="U2974"/>
      <c r="V2974"/>
    </row>
    <row r="2975" spans="3:22" x14ac:dyDescent="0.3">
      <c r="C2975" s="12"/>
      <c r="U2975"/>
      <c r="V2975"/>
    </row>
    <row r="2976" spans="3:22" x14ac:dyDescent="0.3">
      <c r="C2976" s="12"/>
      <c r="U2976"/>
      <c r="V2976"/>
    </row>
    <row r="2977" spans="3:22" x14ac:dyDescent="0.3">
      <c r="C2977" s="12"/>
      <c r="U2977"/>
      <c r="V2977"/>
    </row>
    <row r="2978" spans="3:22" x14ac:dyDescent="0.3">
      <c r="C2978" s="12"/>
      <c r="U2978"/>
      <c r="V2978"/>
    </row>
    <row r="2979" spans="3:22" x14ac:dyDescent="0.3">
      <c r="C2979" s="12"/>
      <c r="U2979"/>
      <c r="V2979"/>
    </row>
    <row r="2980" spans="3:22" x14ac:dyDescent="0.3">
      <c r="C2980" s="12"/>
      <c r="U2980"/>
      <c r="V2980"/>
    </row>
    <row r="2981" spans="3:22" x14ac:dyDescent="0.3">
      <c r="C2981" s="12"/>
      <c r="U2981"/>
      <c r="V2981"/>
    </row>
    <row r="2982" spans="3:22" x14ac:dyDescent="0.3">
      <c r="C2982" s="12"/>
      <c r="U2982"/>
      <c r="V2982"/>
    </row>
    <row r="2983" spans="3:22" x14ac:dyDescent="0.3">
      <c r="C2983" s="12"/>
      <c r="U2983"/>
      <c r="V2983"/>
    </row>
    <row r="2984" spans="3:22" x14ac:dyDescent="0.3">
      <c r="C2984" s="12"/>
      <c r="U2984"/>
      <c r="V2984"/>
    </row>
    <row r="2985" spans="3:22" x14ac:dyDescent="0.3">
      <c r="C2985" s="12"/>
      <c r="U2985"/>
      <c r="V2985"/>
    </row>
    <row r="2986" spans="3:22" x14ac:dyDescent="0.3">
      <c r="C2986" s="12"/>
      <c r="U2986"/>
      <c r="V2986"/>
    </row>
    <row r="2987" spans="3:22" x14ac:dyDescent="0.3">
      <c r="C2987" s="12"/>
      <c r="U2987"/>
      <c r="V2987"/>
    </row>
    <row r="2988" spans="3:22" x14ac:dyDescent="0.3">
      <c r="C2988" s="12"/>
      <c r="U2988"/>
      <c r="V2988"/>
    </row>
    <row r="2989" spans="3:22" x14ac:dyDescent="0.3">
      <c r="C2989" s="12"/>
      <c r="U2989"/>
      <c r="V2989"/>
    </row>
    <row r="2990" spans="3:22" x14ac:dyDescent="0.3">
      <c r="C2990" s="12"/>
      <c r="U2990"/>
      <c r="V2990"/>
    </row>
    <row r="2991" spans="3:22" x14ac:dyDescent="0.3">
      <c r="C2991" s="12"/>
      <c r="U2991"/>
      <c r="V2991"/>
    </row>
    <row r="2992" spans="3:22" x14ac:dyDescent="0.3">
      <c r="C2992" s="12"/>
      <c r="U2992"/>
      <c r="V2992"/>
    </row>
    <row r="2993" spans="3:22" x14ac:dyDescent="0.3">
      <c r="C2993" s="12"/>
      <c r="U2993"/>
      <c r="V2993"/>
    </row>
    <row r="2994" spans="3:22" x14ac:dyDescent="0.3">
      <c r="C2994" s="12"/>
      <c r="U2994"/>
      <c r="V2994"/>
    </row>
    <row r="2995" spans="3:22" x14ac:dyDescent="0.3">
      <c r="C2995" s="12"/>
      <c r="U2995"/>
      <c r="V2995"/>
    </row>
    <row r="2996" spans="3:22" x14ac:dyDescent="0.3">
      <c r="C2996" s="12"/>
      <c r="U2996"/>
      <c r="V2996"/>
    </row>
    <row r="2997" spans="3:22" x14ac:dyDescent="0.3">
      <c r="C2997" s="12"/>
      <c r="U2997"/>
      <c r="V2997"/>
    </row>
    <row r="2998" spans="3:22" x14ac:dyDescent="0.3">
      <c r="C2998" s="12"/>
      <c r="U2998"/>
      <c r="V2998"/>
    </row>
    <row r="2999" spans="3:22" x14ac:dyDescent="0.3">
      <c r="C2999" s="12"/>
      <c r="U2999"/>
      <c r="V2999"/>
    </row>
    <row r="3000" spans="3:22" x14ac:dyDescent="0.3">
      <c r="C3000" s="12"/>
      <c r="U3000"/>
      <c r="V3000"/>
    </row>
    <row r="3001" spans="3:22" x14ac:dyDescent="0.3">
      <c r="C3001" s="12"/>
      <c r="U3001"/>
      <c r="V3001"/>
    </row>
    <row r="3002" spans="3:22" x14ac:dyDescent="0.3">
      <c r="C3002" s="12"/>
      <c r="U3002"/>
      <c r="V3002"/>
    </row>
    <row r="3003" spans="3:22" x14ac:dyDescent="0.3">
      <c r="C3003" s="12"/>
      <c r="U3003"/>
      <c r="V3003"/>
    </row>
    <row r="3004" spans="3:22" x14ac:dyDescent="0.3">
      <c r="C3004" s="12"/>
      <c r="U3004"/>
      <c r="V3004"/>
    </row>
    <row r="3005" spans="3:22" x14ac:dyDescent="0.3">
      <c r="C3005" s="12"/>
      <c r="U3005"/>
      <c r="V3005"/>
    </row>
    <row r="3006" spans="3:22" x14ac:dyDescent="0.3">
      <c r="C3006" s="12"/>
      <c r="U3006"/>
      <c r="V3006"/>
    </row>
    <row r="3007" spans="3:22" x14ac:dyDescent="0.3">
      <c r="C3007" s="12"/>
      <c r="U3007"/>
      <c r="V3007"/>
    </row>
    <row r="3008" spans="3:22" x14ac:dyDescent="0.3">
      <c r="C3008" s="12"/>
      <c r="U3008"/>
      <c r="V3008"/>
    </row>
    <row r="3009" spans="3:22" x14ac:dyDescent="0.3">
      <c r="C3009" s="12"/>
      <c r="U3009"/>
      <c r="V3009"/>
    </row>
    <row r="3010" spans="3:22" x14ac:dyDescent="0.3">
      <c r="C3010" s="12"/>
      <c r="U3010"/>
      <c r="V3010"/>
    </row>
    <row r="3011" spans="3:22" x14ac:dyDescent="0.3">
      <c r="C3011" s="12"/>
      <c r="U3011"/>
      <c r="V3011"/>
    </row>
    <row r="3012" spans="3:22" x14ac:dyDescent="0.3">
      <c r="C3012" s="12"/>
      <c r="U3012"/>
      <c r="V3012"/>
    </row>
    <row r="3013" spans="3:22" x14ac:dyDescent="0.3">
      <c r="C3013" s="12"/>
      <c r="U3013"/>
      <c r="V3013"/>
    </row>
    <row r="3014" spans="3:22" x14ac:dyDescent="0.3">
      <c r="C3014" s="12"/>
      <c r="U3014"/>
      <c r="V3014"/>
    </row>
    <row r="3015" spans="3:22" x14ac:dyDescent="0.3">
      <c r="C3015" s="12"/>
      <c r="U3015"/>
      <c r="V3015"/>
    </row>
    <row r="3016" spans="3:22" x14ac:dyDescent="0.3">
      <c r="C3016" s="12"/>
      <c r="U3016"/>
      <c r="V3016"/>
    </row>
    <row r="3017" spans="3:22" x14ac:dyDescent="0.3">
      <c r="C3017" s="12"/>
      <c r="U3017"/>
      <c r="V3017"/>
    </row>
    <row r="3018" spans="3:22" x14ac:dyDescent="0.3">
      <c r="C3018" s="12"/>
      <c r="U3018"/>
      <c r="V3018"/>
    </row>
    <row r="3019" spans="3:22" x14ac:dyDescent="0.3">
      <c r="C3019" s="12"/>
      <c r="U3019"/>
      <c r="V3019"/>
    </row>
    <row r="3020" spans="3:22" x14ac:dyDescent="0.3">
      <c r="C3020" s="12"/>
      <c r="U3020"/>
      <c r="V3020"/>
    </row>
    <row r="3021" spans="3:22" x14ac:dyDescent="0.3">
      <c r="C3021" s="12"/>
      <c r="U3021"/>
      <c r="V3021"/>
    </row>
    <row r="3022" spans="3:22" x14ac:dyDescent="0.3">
      <c r="C3022" s="12"/>
      <c r="U3022"/>
      <c r="V3022"/>
    </row>
    <row r="3023" spans="3:22" x14ac:dyDescent="0.3">
      <c r="C3023" s="12"/>
      <c r="U3023"/>
      <c r="V3023"/>
    </row>
    <row r="3024" spans="3:22" x14ac:dyDescent="0.3">
      <c r="C3024" s="12"/>
      <c r="U3024"/>
      <c r="V3024"/>
    </row>
    <row r="3025" spans="3:22" x14ac:dyDescent="0.3">
      <c r="C3025" s="12"/>
      <c r="U3025"/>
      <c r="V3025"/>
    </row>
    <row r="3026" spans="3:22" x14ac:dyDescent="0.3">
      <c r="C3026" s="12"/>
      <c r="U3026"/>
      <c r="V3026"/>
    </row>
    <row r="3027" spans="3:22" x14ac:dyDescent="0.3">
      <c r="C3027" s="12"/>
      <c r="U3027"/>
      <c r="V3027"/>
    </row>
    <row r="3028" spans="3:22" x14ac:dyDescent="0.3">
      <c r="C3028" s="12"/>
      <c r="U3028"/>
      <c r="V3028"/>
    </row>
    <row r="3029" spans="3:22" x14ac:dyDescent="0.3">
      <c r="C3029" s="12"/>
      <c r="U3029"/>
      <c r="V3029"/>
    </row>
    <row r="3030" spans="3:22" x14ac:dyDescent="0.3">
      <c r="C3030" s="12"/>
      <c r="U3030"/>
      <c r="V3030"/>
    </row>
    <row r="3031" spans="3:22" x14ac:dyDescent="0.3">
      <c r="C3031" s="12"/>
      <c r="U3031"/>
      <c r="V3031"/>
    </row>
    <row r="3032" spans="3:22" x14ac:dyDescent="0.3">
      <c r="C3032" s="12"/>
      <c r="U3032"/>
      <c r="V3032"/>
    </row>
    <row r="3033" spans="3:22" x14ac:dyDescent="0.3">
      <c r="C3033" s="12"/>
      <c r="U3033"/>
      <c r="V3033"/>
    </row>
    <row r="3034" spans="3:22" x14ac:dyDescent="0.3">
      <c r="C3034" s="12"/>
      <c r="U3034"/>
      <c r="V3034"/>
    </row>
    <row r="3035" spans="3:22" x14ac:dyDescent="0.3">
      <c r="C3035" s="12"/>
      <c r="U3035"/>
      <c r="V3035"/>
    </row>
    <row r="3036" spans="3:22" x14ac:dyDescent="0.3">
      <c r="C3036" s="12"/>
      <c r="U3036"/>
      <c r="V3036"/>
    </row>
    <row r="3037" spans="3:22" x14ac:dyDescent="0.3">
      <c r="C3037" s="12"/>
      <c r="U3037"/>
      <c r="V3037"/>
    </row>
    <row r="3038" spans="3:22" x14ac:dyDescent="0.3">
      <c r="C3038" s="12"/>
      <c r="U3038"/>
      <c r="V3038"/>
    </row>
    <row r="3039" spans="3:22" x14ac:dyDescent="0.3">
      <c r="C3039" s="12"/>
      <c r="U3039"/>
      <c r="V3039"/>
    </row>
    <row r="3040" spans="3:22" x14ac:dyDescent="0.3">
      <c r="C3040" s="12"/>
      <c r="U3040"/>
      <c r="V3040"/>
    </row>
    <row r="3041" spans="3:22" x14ac:dyDescent="0.3">
      <c r="C3041" s="12"/>
      <c r="U3041"/>
      <c r="V3041"/>
    </row>
    <row r="3042" spans="3:22" x14ac:dyDescent="0.3">
      <c r="C3042" s="12"/>
      <c r="U3042"/>
      <c r="V3042"/>
    </row>
    <row r="3043" spans="3:22" x14ac:dyDescent="0.3">
      <c r="C3043" s="12"/>
      <c r="U3043"/>
      <c r="V3043"/>
    </row>
    <row r="3044" spans="3:22" x14ac:dyDescent="0.3">
      <c r="C3044" s="12"/>
      <c r="U3044"/>
      <c r="V3044"/>
    </row>
    <row r="3045" spans="3:22" x14ac:dyDescent="0.3">
      <c r="C3045" s="12"/>
      <c r="U3045"/>
      <c r="V3045"/>
    </row>
    <row r="3046" spans="3:22" x14ac:dyDescent="0.3">
      <c r="C3046" s="12"/>
      <c r="U3046"/>
      <c r="V3046"/>
    </row>
    <row r="3047" spans="3:22" x14ac:dyDescent="0.3">
      <c r="C3047" s="12"/>
      <c r="U3047"/>
      <c r="V3047"/>
    </row>
    <row r="3048" spans="3:22" x14ac:dyDescent="0.3">
      <c r="C3048" s="12"/>
      <c r="U3048"/>
      <c r="V3048"/>
    </row>
    <row r="3049" spans="3:22" x14ac:dyDescent="0.3">
      <c r="C3049" s="12"/>
      <c r="U3049"/>
      <c r="V3049"/>
    </row>
    <row r="3050" spans="3:22" x14ac:dyDescent="0.3">
      <c r="C3050" s="12"/>
      <c r="U3050"/>
      <c r="V3050"/>
    </row>
    <row r="3051" spans="3:22" x14ac:dyDescent="0.3">
      <c r="C3051" s="12"/>
      <c r="U3051"/>
      <c r="V3051"/>
    </row>
    <row r="3052" spans="3:22" x14ac:dyDescent="0.3">
      <c r="C3052" s="12"/>
      <c r="U3052"/>
      <c r="V3052"/>
    </row>
    <row r="3053" spans="3:22" x14ac:dyDescent="0.3">
      <c r="C3053" s="12"/>
      <c r="U3053"/>
      <c r="V3053"/>
    </row>
    <row r="3054" spans="3:22" x14ac:dyDescent="0.3">
      <c r="C3054" s="12"/>
      <c r="U3054"/>
      <c r="V3054"/>
    </row>
    <row r="3055" spans="3:22" x14ac:dyDescent="0.3">
      <c r="C3055" s="12"/>
      <c r="U3055"/>
      <c r="V3055"/>
    </row>
    <row r="3056" spans="3:22" x14ac:dyDescent="0.3">
      <c r="C3056" s="12"/>
      <c r="U3056"/>
      <c r="V3056"/>
    </row>
    <row r="3057" spans="3:22" x14ac:dyDescent="0.3">
      <c r="C3057" s="12"/>
      <c r="U3057"/>
      <c r="V3057"/>
    </row>
    <row r="3058" spans="3:22" x14ac:dyDescent="0.3">
      <c r="C3058" s="12"/>
      <c r="U3058"/>
      <c r="V3058"/>
    </row>
    <row r="3059" spans="3:22" x14ac:dyDescent="0.3">
      <c r="C3059" s="12"/>
      <c r="U3059"/>
      <c r="V3059"/>
    </row>
    <row r="3060" spans="3:22" x14ac:dyDescent="0.3">
      <c r="C3060" s="12"/>
      <c r="U3060"/>
      <c r="V3060"/>
    </row>
    <row r="3061" spans="3:22" x14ac:dyDescent="0.3">
      <c r="C3061" s="12"/>
      <c r="U3061"/>
      <c r="V3061"/>
    </row>
    <row r="3062" spans="3:22" x14ac:dyDescent="0.3">
      <c r="C3062" s="12"/>
      <c r="U3062"/>
      <c r="V3062"/>
    </row>
    <row r="3063" spans="3:22" x14ac:dyDescent="0.3">
      <c r="C3063" s="12"/>
      <c r="U3063"/>
      <c r="V3063"/>
    </row>
    <row r="3064" spans="3:22" x14ac:dyDescent="0.3">
      <c r="C3064" s="12"/>
      <c r="U3064"/>
      <c r="V3064"/>
    </row>
    <row r="3065" spans="3:22" x14ac:dyDescent="0.3">
      <c r="C3065" s="12"/>
      <c r="U3065"/>
      <c r="V3065"/>
    </row>
    <row r="3066" spans="3:22" x14ac:dyDescent="0.3">
      <c r="C3066" s="12"/>
      <c r="U3066"/>
      <c r="V3066"/>
    </row>
    <row r="3067" spans="3:22" x14ac:dyDescent="0.3">
      <c r="C3067" s="12"/>
      <c r="U3067"/>
      <c r="V3067"/>
    </row>
    <row r="3068" spans="3:22" x14ac:dyDescent="0.3">
      <c r="C3068" s="12"/>
      <c r="U3068"/>
      <c r="V3068"/>
    </row>
    <row r="3069" spans="3:22" x14ac:dyDescent="0.3">
      <c r="C3069" s="12"/>
      <c r="U3069"/>
      <c r="V3069"/>
    </row>
    <row r="3070" spans="3:22" x14ac:dyDescent="0.3">
      <c r="C3070" s="12"/>
      <c r="U3070"/>
      <c r="V3070"/>
    </row>
    <row r="3071" spans="3:22" x14ac:dyDescent="0.3">
      <c r="C3071" s="12"/>
      <c r="U3071"/>
      <c r="V3071"/>
    </row>
    <row r="3072" spans="3:22" x14ac:dyDescent="0.3">
      <c r="C3072" s="12"/>
      <c r="U3072"/>
      <c r="V3072"/>
    </row>
    <row r="3073" spans="3:22" x14ac:dyDescent="0.3">
      <c r="C3073" s="12"/>
      <c r="U3073"/>
      <c r="V3073"/>
    </row>
    <row r="3074" spans="3:22" x14ac:dyDescent="0.3">
      <c r="C3074" s="12"/>
      <c r="U3074"/>
      <c r="V3074"/>
    </row>
    <row r="3075" spans="3:22" x14ac:dyDescent="0.3">
      <c r="C3075" s="12"/>
      <c r="U3075"/>
      <c r="V3075"/>
    </row>
    <row r="3076" spans="3:22" x14ac:dyDescent="0.3">
      <c r="C3076" s="12"/>
      <c r="U3076"/>
      <c r="V3076"/>
    </row>
    <row r="3077" spans="3:22" x14ac:dyDescent="0.3">
      <c r="C3077" s="12"/>
      <c r="U3077"/>
      <c r="V3077"/>
    </row>
    <row r="3078" spans="3:22" x14ac:dyDescent="0.3">
      <c r="C3078" s="12"/>
      <c r="U3078"/>
      <c r="V3078"/>
    </row>
    <row r="3079" spans="3:22" x14ac:dyDescent="0.3">
      <c r="C3079" s="12"/>
      <c r="U3079"/>
      <c r="V3079"/>
    </row>
    <row r="3080" spans="3:22" x14ac:dyDescent="0.3">
      <c r="C3080" s="12"/>
      <c r="U3080"/>
      <c r="V3080"/>
    </row>
    <row r="3081" spans="3:22" x14ac:dyDescent="0.3">
      <c r="C3081" s="12"/>
      <c r="U3081"/>
      <c r="V3081"/>
    </row>
    <row r="3082" spans="3:22" x14ac:dyDescent="0.3">
      <c r="C3082" s="12"/>
      <c r="U3082"/>
      <c r="V3082"/>
    </row>
    <row r="3083" spans="3:22" x14ac:dyDescent="0.3">
      <c r="C3083" s="12"/>
      <c r="U3083"/>
      <c r="V3083"/>
    </row>
    <row r="3084" spans="3:22" x14ac:dyDescent="0.3">
      <c r="C3084" s="12"/>
      <c r="U3084"/>
      <c r="V3084"/>
    </row>
    <row r="3085" spans="3:22" x14ac:dyDescent="0.3">
      <c r="C3085" s="12"/>
      <c r="U3085"/>
      <c r="V3085"/>
    </row>
    <row r="3086" spans="3:22" x14ac:dyDescent="0.3">
      <c r="C3086" s="12"/>
      <c r="U3086"/>
      <c r="V3086"/>
    </row>
    <row r="3087" spans="3:22" x14ac:dyDescent="0.3">
      <c r="C3087" s="12"/>
      <c r="U3087"/>
      <c r="V3087"/>
    </row>
    <row r="3088" spans="3:22" x14ac:dyDescent="0.3">
      <c r="C3088" s="12"/>
      <c r="U3088"/>
      <c r="V3088"/>
    </row>
    <row r="3089" spans="3:22" x14ac:dyDescent="0.3">
      <c r="C3089" s="12"/>
      <c r="U3089"/>
      <c r="V3089"/>
    </row>
    <row r="3090" spans="3:22" x14ac:dyDescent="0.3">
      <c r="C3090" s="12"/>
      <c r="U3090"/>
      <c r="V3090"/>
    </row>
    <row r="3091" spans="3:22" x14ac:dyDescent="0.3">
      <c r="C3091" s="12"/>
      <c r="U3091"/>
      <c r="V3091"/>
    </row>
    <row r="3092" spans="3:22" x14ac:dyDescent="0.3">
      <c r="C3092" s="12"/>
      <c r="U3092"/>
      <c r="V3092"/>
    </row>
    <row r="3093" spans="3:22" x14ac:dyDescent="0.3">
      <c r="C3093" s="12"/>
      <c r="U3093"/>
      <c r="V3093"/>
    </row>
    <row r="3094" spans="3:22" x14ac:dyDescent="0.3">
      <c r="C3094" s="12"/>
      <c r="U3094"/>
      <c r="V3094"/>
    </row>
    <row r="3095" spans="3:22" x14ac:dyDescent="0.3">
      <c r="C3095" s="12"/>
      <c r="U3095"/>
      <c r="V3095"/>
    </row>
    <row r="3096" spans="3:22" x14ac:dyDescent="0.3">
      <c r="C3096" s="12"/>
      <c r="U3096"/>
      <c r="V3096"/>
    </row>
    <row r="3097" spans="3:22" x14ac:dyDescent="0.3">
      <c r="C3097" s="12"/>
      <c r="U3097"/>
      <c r="V3097"/>
    </row>
    <row r="3098" spans="3:22" x14ac:dyDescent="0.3">
      <c r="C3098" s="12"/>
      <c r="U3098"/>
      <c r="V3098"/>
    </row>
    <row r="3099" spans="3:22" x14ac:dyDescent="0.3">
      <c r="C3099" s="12"/>
      <c r="U3099"/>
      <c r="V3099"/>
    </row>
    <row r="3100" spans="3:22" x14ac:dyDescent="0.3">
      <c r="C3100" s="12"/>
      <c r="U3100"/>
      <c r="V3100"/>
    </row>
    <row r="3101" spans="3:22" x14ac:dyDescent="0.3">
      <c r="C3101" s="12"/>
      <c r="U3101"/>
      <c r="V3101"/>
    </row>
    <row r="3102" spans="3:22" x14ac:dyDescent="0.3">
      <c r="C3102" s="12"/>
      <c r="U3102"/>
      <c r="V3102"/>
    </row>
    <row r="3103" spans="3:22" x14ac:dyDescent="0.3">
      <c r="C3103" s="12"/>
      <c r="U3103"/>
      <c r="V3103"/>
    </row>
    <row r="3104" spans="3:22" x14ac:dyDescent="0.3">
      <c r="C3104" s="12"/>
      <c r="U3104"/>
      <c r="V3104"/>
    </row>
    <row r="3105" spans="3:22" x14ac:dyDescent="0.3">
      <c r="C3105" s="12"/>
      <c r="U3105"/>
      <c r="V3105"/>
    </row>
    <row r="3106" spans="3:22" x14ac:dyDescent="0.3">
      <c r="C3106" s="12"/>
      <c r="U3106"/>
      <c r="V3106"/>
    </row>
    <row r="3107" spans="3:22" x14ac:dyDescent="0.3">
      <c r="C3107" s="12"/>
      <c r="U3107"/>
      <c r="V3107"/>
    </row>
    <row r="3108" spans="3:22" x14ac:dyDescent="0.3">
      <c r="C3108" s="12"/>
      <c r="U3108"/>
      <c r="V3108"/>
    </row>
    <row r="3109" spans="3:22" x14ac:dyDescent="0.3">
      <c r="C3109" s="12"/>
      <c r="U3109"/>
      <c r="V3109"/>
    </row>
    <row r="3110" spans="3:22" x14ac:dyDescent="0.3">
      <c r="C3110" s="12"/>
      <c r="U3110"/>
      <c r="V3110"/>
    </row>
    <row r="3111" spans="3:22" x14ac:dyDescent="0.3">
      <c r="C3111" s="12"/>
      <c r="U3111"/>
      <c r="V3111"/>
    </row>
    <row r="3112" spans="3:22" x14ac:dyDescent="0.3">
      <c r="C3112" s="12"/>
      <c r="U3112"/>
      <c r="V3112"/>
    </row>
    <row r="3113" spans="3:22" x14ac:dyDescent="0.3">
      <c r="C3113" s="12"/>
      <c r="U3113"/>
      <c r="V3113"/>
    </row>
    <row r="3114" spans="3:22" x14ac:dyDescent="0.3">
      <c r="C3114" s="12"/>
      <c r="U3114"/>
      <c r="V3114"/>
    </row>
    <row r="3115" spans="3:22" x14ac:dyDescent="0.3">
      <c r="C3115" s="12"/>
      <c r="U3115"/>
      <c r="V3115"/>
    </row>
    <row r="3116" spans="3:22" x14ac:dyDescent="0.3">
      <c r="C3116" s="12"/>
      <c r="U3116"/>
      <c r="V3116"/>
    </row>
    <row r="3117" spans="3:22" x14ac:dyDescent="0.3">
      <c r="C3117" s="12"/>
      <c r="U3117"/>
      <c r="V3117"/>
    </row>
    <row r="3118" spans="3:22" x14ac:dyDescent="0.3">
      <c r="C3118" s="12"/>
      <c r="U3118"/>
      <c r="V3118"/>
    </row>
    <row r="3119" spans="3:22" x14ac:dyDescent="0.3">
      <c r="C3119" s="12"/>
      <c r="U3119"/>
      <c r="V3119"/>
    </row>
    <row r="3120" spans="3:22" x14ac:dyDescent="0.3">
      <c r="C3120" s="12"/>
      <c r="U3120"/>
      <c r="V3120"/>
    </row>
    <row r="3121" spans="3:22" x14ac:dyDescent="0.3">
      <c r="C3121" s="12"/>
      <c r="U3121"/>
      <c r="V3121"/>
    </row>
    <row r="3122" spans="3:22" x14ac:dyDescent="0.3">
      <c r="C3122" s="12"/>
      <c r="U3122"/>
      <c r="V3122"/>
    </row>
    <row r="3123" spans="3:22" x14ac:dyDescent="0.3">
      <c r="C3123" s="12"/>
      <c r="U3123"/>
      <c r="V3123"/>
    </row>
    <row r="3124" spans="3:22" x14ac:dyDescent="0.3">
      <c r="C3124" s="12"/>
      <c r="U3124"/>
      <c r="V3124"/>
    </row>
    <row r="3125" spans="3:22" x14ac:dyDescent="0.3">
      <c r="C3125" s="12"/>
      <c r="U3125"/>
      <c r="V3125"/>
    </row>
    <row r="3126" spans="3:22" x14ac:dyDescent="0.3">
      <c r="C3126" s="12"/>
      <c r="U3126"/>
      <c r="V3126"/>
    </row>
    <row r="3127" spans="3:22" x14ac:dyDescent="0.3">
      <c r="C3127" s="12"/>
      <c r="U3127"/>
      <c r="V3127"/>
    </row>
    <row r="3128" spans="3:22" x14ac:dyDescent="0.3">
      <c r="C3128" s="12"/>
      <c r="U3128"/>
      <c r="V3128"/>
    </row>
    <row r="3129" spans="3:22" x14ac:dyDescent="0.3">
      <c r="C3129" s="12"/>
      <c r="U3129"/>
      <c r="V3129"/>
    </row>
    <row r="3130" spans="3:22" x14ac:dyDescent="0.3">
      <c r="C3130" s="12"/>
      <c r="U3130"/>
      <c r="V3130"/>
    </row>
    <row r="3131" spans="3:22" x14ac:dyDescent="0.3">
      <c r="C3131" s="12"/>
      <c r="U3131"/>
      <c r="V3131"/>
    </row>
    <row r="3132" spans="3:22" x14ac:dyDescent="0.3">
      <c r="C3132" s="12"/>
      <c r="U3132"/>
      <c r="V3132"/>
    </row>
    <row r="3133" spans="3:22" x14ac:dyDescent="0.3">
      <c r="C3133" s="12"/>
      <c r="U3133"/>
      <c r="V3133"/>
    </row>
    <row r="3134" spans="3:22" x14ac:dyDescent="0.3">
      <c r="C3134" s="12"/>
      <c r="U3134"/>
      <c r="V3134"/>
    </row>
    <row r="3135" spans="3:22" x14ac:dyDescent="0.3">
      <c r="C3135" s="12"/>
      <c r="U3135"/>
      <c r="V3135"/>
    </row>
    <row r="3136" spans="3:22" x14ac:dyDescent="0.3">
      <c r="C3136" s="12"/>
      <c r="U3136"/>
      <c r="V3136"/>
    </row>
    <row r="3137" spans="3:22" x14ac:dyDescent="0.3">
      <c r="C3137" s="12"/>
      <c r="U3137"/>
      <c r="V3137"/>
    </row>
    <row r="3138" spans="3:22" x14ac:dyDescent="0.3">
      <c r="C3138" s="12"/>
      <c r="U3138"/>
      <c r="V3138"/>
    </row>
    <row r="3139" spans="3:22" x14ac:dyDescent="0.3">
      <c r="C3139" s="12"/>
      <c r="U3139"/>
      <c r="V3139"/>
    </row>
    <row r="3140" spans="3:22" x14ac:dyDescent="0.3">
      <c r="C3140" s="12"/>
      <c r="U3140"/>
      <c r="V3140"/>
    </row>
    <row r="3141" spans="3:22" x14ac:dyDescent="0.3">
      <c r="C3141" s="12"/>
      <c r="U3141"/>
      <c r="V3141"/>
    </row>
    <row r="3142" spans="3:22" x14ac:dyDescent="0.3">
      <c r="C3142" s="12"/>
      <c r="U3142"/>
      <c r="V3142"/>
    </row>
    <row r="3143" spans="3:22" x14ac:dyDescent="0.3">
      <c r="C3143" s="12"/>
      <c r="U3143"/>
      <c r="V3143"/>
    </row>
    <row r="3144" spans="3:22" x14ac:dyDescent="0.3">
      <c r="C3144" s="12"/>
      <c r="U3144"/>
      <c r="V3144"/>
    </row>
    <row r="3145" spans="3:22" x14ac:dyDescent="0.3">
      <c r="C3145" s="12"/>
      <c r="U3145"/>
      <c r="V3145"/>
    </row>
    <row r="3146" spans="3:22" x14ac:dyDescent="0.3">
      <c r="C3146" s="12"/>
      <c r="U3146"/>
      <c r="V3146"/>
    </row>
    <row r="3147" spans="3:22" x14ac:dyDescent="0.3">
      <c r="C3147" s="12"/>
      <c r="U3147"/>
      <c r="V3147"/>
    </row>
    <row r="3148" spans="3:22" x14ac:dyDescent="0.3">
      <c r="C3148" s="12"/>
      <c r="U3148"/>
      <c r="V3148"/>
    </row>
    <row r="3149" spans="3:22" x14ac:dyDescent="0.3">
      <c r="C3149" s="12"/>
      <c r="U3149"/>
      <c r="V3149"/>
    </row>
    <row r="3150" spans="3:22" x14ac:dyDescent="0.3">
      <c r="C3150" s="12"/>
      <c r="U3150"/>
      <c r="V3150"/>
    </row>
    <row r="3151" spans="3:22" x14ac:dyDescent="0.3">
      <c r="C3151" s="12"/>
      <c r="U3151"/>
      <c r="V3151"/>
    </row>
    <row r="3152" spans="3:22" x14ac:dyDescent="0.3">
      <c r="C3152" s="12"/>
    </row>
    <row r="3153" spans="3:3" x14ac:dyDescent="0.3">
      <c r="C3153" s="12"/>
    </row>
    <row r="3154" spans="3:3" x14ac:dyDescent="0.3">
      <c r="C3154" s="12"/>
    </row>
    <row r="3155" spans="3:3" x14ac:dyDescent="0.3">
      <c r="C3155" s="12"/>
    </row>
    <row r="3156" spans="3:3" x14ac:dyDescent="0.3">
      <c r="C3156" s="12"/>
    </row>
    <row r="3157" spans="3:3" x14ac:dyDescent="0.3">
      <c r="C3157" s="12"/>
    </row>
    <row r="3158" spans="3:3" x14ac:dyDescent="0.3">
      <c r="C3158" s="12"/>
    </row>
    <row r="3159" spans="3:3" x14ac:dyDescent="0.3">
      <c r="C3159" s="12"/>
    </row>
    <row r="3160" spans="3:3" x14ac:dyDescent="0.3">
      <c r="C3160" s="12"/>
    </row>
    <row r="3161" spans="3:3" x14ac:dyDescent="0.3">
      <c r="C3161" s="12"/>
    </row>
    <row r="3162" spans="3:3" x14ac:dyDescent="0.3">
      <c r="C3162" s="12"/>
    </row>
    <row r="3163" spans="3:3" x14ac:dyDescent="0.3">
      <c r="C3163" s="12"/>
    </row>
    <row r="3164" spans="3:3" x14ac:dyDescent="0.3">
      <c r="C3164" s="12"/>
    </row>
    <row r="3165" spans="3:3" x14ac:dyDescent="0.3">
      <c r="C3165" s="12"/>
    </row>
    <row r="3166" spans="3:3" x14ac:dyDescent="0.3">
      <c r="C3166" s="12"/>
    </row>
    <row r="3167" spans="3:3" x14ac:dyDescent="0.3">
      <c r="C3167" s="12"/>
    </row>
    <row r="3168" spans="3:3" x14ac:dyDescent="0.3">
      <c r="C3168" s="12"/>
    </row>
    <row r="3169" spans="3:3" x14ac:dyDescent="0.3">
      <c r="C3169" s="12"/>
    </row>
    <row r="3170" spans="3:3" x14ac:dyDescent="0.3">
      <c r="C3170" s="12"/>
    </row>
    <row r="3171" spans="3:3" x14ac:dyDescent="0.3">
      <c r="C3171" s="12"/>
    </row>
    <row r="3172" spans="3:3" x14ac:dyDescent="0.3">
      <c r="C3172" s="12"/>
    </row>
    <row r="3173" spans="3:3" x14ac:dyDescent="0.3">
      <c r="C3173" s="12"/>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94"/>
  <sheetViews>
    <sheetView showGridLines="0" zoomScale="86" zoomScaleNormal="86" workbookViewId="0">
      <selection activeCell="D2" sqref="D2"/>
    </sheetView>
  </sheetViews>
  <sheetFormatPr defaultRowHeight="16.5" x14ac:dyDescent="0.3"/>
  <cols>
    <col min="1" max="1" width="1.625" customWidth="1"/>
    <col min="2" max="2" width="3.625" customWidth="1"/>
    <col min="3" max="3" width="16.5" customWidth="1"/>
    <col min="4" max="4" width="9.75" customWidth="1"/>
    <col min="5" max="5" width="6.625" bestFit="1" customWidth="1"/>
    <col min="6" max="6" width="11.625" customWidth="1"/>
    <col min="7" max="7" width="13.75" customWidth="1"/>
    <col min="8" max="8" width="28.75" customWidth="1"/>
    <col min="9" max="9" width="12.75" customWidth="1"/>
    <col min="10" max="10" width="15.5" customWidth="1"/>
    <col min="11" max="11" width="13.5" customWidth="1"/>
    <col min="12" max="12" width="17.75" customWidth="1"/>
    <col min="14" max="14" width="17.375" customWidth="1"/>
    <col min="15" max="15" width="5.375" hidden="1" customWidth="1"/>
    <col min="16" max="16" width="6.625" customWidth="1"/>
  </cols>
  <sheetData>
    <row r="1" spans="1:16" s="1" customFormat="1" ht="52.5" customHeight="1" x14ac:dyDescent="0.3">
      <c r="A1" s="6"/>
      <c r="C1" s="2" t="s">
        <v>40</v>
      </c>
    </row>
    <row r="4" spans="1:16" x14ac:dyDescent="0.3">
      <c r="C4" t="s">
        <v>41</v>
      </c>
      <c r="D4" t="s">
        <v>42</v>
      </c>
      <c r="E4" t="s">
        <v>43</v>
      </c>
      <c r="F4" t="s">
        <v>44</v>
      </c>
      <c r="G4" t="s">
        <v>27</v>
      </c>
      <c r="H4" t="s">
        <v>45</v>
      </c>
      <c r="I4" t="s">
        <v>46</v>
      </c>
      <c r="J4" t="s">
        <v>47</v>
      </c>
      <c r="K4" t="s">
        <v>48</v>
      </c>
      <c r="L4" t="s">
        <v>49</v>
      </c>
      <c r="M4" t="s">
        <v>50</v>
      </c>
      <c r="N4" t="s">
        <v>51</v>
      </c>
      <c r="O4" t="s">
        <v>52</v>
      </c>
      <c r="P4" t="s">
        <v>53</v>
      </c>
    </row>
    <row r="5" spans="1:16" x14ac:dyDescent="0.3">
      <c r="C5" t="s">
        <v>54</v>
      </c>
      <c r="D5" t="s">
        <v>55</v>
      </c>
      <c r="E5">
        <v>1</v>
      </c>
      <c r="F5" t="s">
        <v>56</v>
      </c>
      <c r="G5" t="s">
        <v>9</v>
      </c>
      <c r="H5" t="s">
        <v>57</v>
      </c>
      <c r="I5" s="4">
        <v>75315</v>
      </c>
      <c r="J5">
        <v>23</v>
      </c>
      <c r="K5" s="3">
        <v>44727</v>
      </c>
      <c r="L5" s="3">
        <v>23838</v>
      </c>
      <c r="M5" s="5">
        <f ca="1">(TODAY()-staff[[#This Row],[Date of Join]])/365</f>
        <v>0.25753424657534246</v>
      </c>
      <c r="N5" t="str">
        <f ca="1">IF(staff[[#This Row],[Tenure]]&lt;0.25,"1. New", IF(staff[[#This Row],[Tenure]]&lt;1, "2. Under 1 yr", IF(staff[[#This Row],[Tenure]]&lt;2, "3. Under 2 yrs","4. Over 2 yrs")))</f>
        <v>2. Under 1 yr</v>
      </c>
      <c r="O5" s="5">
        <f ca="1">(TODAY()-staff[[#This Row],[Date of Birth]])/365</f>
        <v>57.487671232876714</v>
      </c>
      <c r="P5">
        <f ca="1">ROUNDDOWN(staff[[#This Row],[X-Age]],0)</f>
        <v>57</v>
      </c>
    </row>
    <row r="6" spans="1:16" x14ac:dyDescent="0.3">
      <c r="C6" t="s">
        <v>58</v>
      </c>
      <c r="D6" t="s">
        <v>59</v>
      </c>
      <c r="E6">
        <v>1</v>
      </c>
      <c r="F6" t="s">
        <v>56</v>
      </c>
      <c r="G6" t="s">
        <v>9</v>
      </c>
      <c r="H6" t="s">
        <v>57</v>
      </c>
      <c r="I6" s="4">
        <v>78930</v>
      </c>
      <c r="J6">
        <v>17</v>
      </c>
      <c r="K6" s="3">
        <v>44726</v>
      </c>
      <c r="L6" s="3">
        <v>27733</v>
      </c>
      <c r="M6" s="5">
        <f ca="1">(TODAY()-staff[[#This Row],[Date of Join]])/365</f>
        <v>0.26027397260273971</v>
      </c>
      <c r="N6" t="str">
        <f ca="1">IF(staff[[#This Row],[Tenure]]&lt;0.25,"1. New", IF(staff[[#This Row],[Tenure]]&lt;1, "2. Under 1 yr", IF(staff[[#This Row],[Tenure]]&lt;2, "3. Under 2 yrs","4. Over 2 yrs")))</f>
        <v>2. Under 1 yr</v>
      </c>
      <c r="O6" s="5">
        <f ca="1">(TODAY()-staff[[#This Row],[Date of Birth]])/365</f>
        <v>46.816438356164383</v>
      </c>
      <c r="P6">
        <f ca="1">ROUNDDOWN(staff[[#This Row],[X-Age]],0)</f>
        <v>46</v>
      </c>
    </row>
    <row r="7" spans="1:16" x14ac:dyDescent="0.3">
      <c r="C7" t="s">
        <v>60</v>
      </c>
      <c r="D7" t="s">
        <v>59</v>
      </c>
      <c r="E7">
        <v>1</v>
      </c>
      <c r="F7" t="s">
        <v>61</v>
      </c>
      <c r="G7" t="s">
        <v>9</v>
      </c>
      <c r="H7" t="s">
        <v>62</v>
      </c>
      <c r="I7" s="4">
        <v>100130</v>
      </c>
      <c r="J7">
        <v>9</v>
      </c>
      <c r="K7" s="3">
        <v>44739</v>
      </c>
      <c r="L7" s="3">
        <v>7267</v>
      </c>
      <c r="M7" s="5">
        <f ca="1">(TODAY()-staff[[#This Row],[Date of Join]])/365</f>
        <v>0.22465753424657534</v>
      </c>
      <c r="N7" t="str">
        <f ca="1">IF(staff[[#This Row],[Tenure]]&lt;0.25,"1. New", IF(staff[[#This Row],[Tenure]]&lt;1, "2. Under 1 yr", IF(staff[[#This Row],[Tenure]]&lt;2, "3. Under 2 yrs","4. Over 2 yrs")))</f>
        <v>1. New</v>
      </c>
      <c r="O7" s="5">
        <f ca="1">(TODAY()-staff[[#This Row],[Date of Birth]])/365</f>
        <v>102.88767123287671</v>
      </c>
      <c r="P7">
        <f ca="1">ROUNDDOWN(staff[[#This Row],[X-Age]],0)</f>
        <v>102</v>
      </c>
    </row>
    <row r="8" spans="1:16" x14ac:dyDescent="0.3">
      <c r="C8" t="s">
        <v>63</v>
      </c>
      <c r="D8" t="s">
        <v>59</v>
      </c>
      <c r="E8">
        <v>1</v>
      </c>
      <c r="F8" t="s">
        <v>56</v>
      </c>
      <c r="G8" t="s">
        <v>18</v>
      </c>
      <c r="H8" t="s">
        <v>64</v>
      </c>
      <c r="I8" s="4">
        <v>70385</v>
      </c>
      <c r="J8">
        <v>13</v>
      </c>
      <c r="K8" s="3">
        <v>44390</v>
      </c>
      <c r="L8" s="3">
        <v>24375</v>
      </c>
      <c r="M8" s="5">
        <f ca="1">(TODAY()-staff[[#This Row],[Date of Join]])/365</f>
        <v>1.1808219178082191</v>
      </c>
      <c r="N8" t="str">
        <f ca="1">IF(staff[[#This Row],[Tenure]]&lt;0.25,"1. New", IF(staff[[#This Row],[Tenure]]&lt;1, "2. Under 1 yr", IF(staff[[#This Row],[Tenure]]&lt;2, "3. Under 2 yrs","4. Over 2 yrs")))</f>
        <v>3. Under 2 yrs</v>
      </c>
      <c r="O8" s="5">
        <f ca="1">(TODAY()-staff[[#This Row],[Date of Birth]])/365</f>
        <v>56.016438356164386</v>
      </c>
      <c r="P8">
        <f ca="1">ROUNDDOWN(staff[[#This Row],[X-Age]],0)</f>
        <v>56</v>
      </c>
    </row>
    <row r="9" spans="1:16" x14ac:dyDescent="0.3">
      <c r="C9" t="s">
        <v>65</v>
      </c>
      <c r="D9" t="s">
        <v>59</v>
      </c>
      <c r="E9">
        <v>0.53</v>
      </c>
      <c r="F9" t="s">
        <v>56</v>
      </c>
      <c r="G9" t="s">
        <v>20</v>
      </c>
      <c r="H9" t="s">
        <v>66</v>
      </c>
      <c r="I9" s="4">
        <v>58175</v>
      </c>
      <c r="J9">
        <v>10</v>
      </c>
      <c r="K9" s="3">
        <v>44753</v>
      </c>
      <c r="L9" s="3">
        <v>31604</v>
      </c>
      <c r="M9" s="5">
        <f ca="1">(TODAY()-staff[[#This Row],[Date of Join]])/365</f>
        <v>0.18630136986301371</v>
      </c>
      <c r="N9" t="str">
        <f ca="1">IF(staff[[#This Row],[Tenure]]&lt;0.25,"1. New", IF(staff[[#This Row],[Tenure]]&lt;1, "2. Under 1 yr", IF(staff[[#This Row],[Tenure]]&lt;2, "3. Under 2 yrs","4. Over 2 yrs")))</f>
        <v>1. New</v>
      </c>
      <c r="O9" s="5">
        <f ca="1">(TODAY()-staff[[#This Row],[Date of Birth]])/365</f>
        <v>36.210958904109589</v>
      </c>
      <c r="P9">
        <f ca="1">ROUNDDOWN(staff[[#This Row],[X-Age]],0)</f>
        <v>36</v>
      </c>
    </row>
    <row r="10" spans="1:16" x14ac:dyDescent="0.3">
      <c r="C10" t="s">
        <v>67</v>
      </c>
      <c r="D10" t="s">
        <v>59</v>
      </c>
      <c r="E10">
        <v>0</v>
      </c>
      <c r="F10" t="s">
        <v>56</v>
      </c>
      <c r="G10" t="s">
        <v>6</v>
      </c>
      <c r="H10" t="s">
        <v>68</v>
      </c>
      <c r="I10" s="4">
        <v>92045</v>
      </c>
      <c r="J10">
        <v>25</v>
      </c>
      <c r="K10" s="3">
        <v>44691</v>
      </c>
      <c r="L10" s="3">
        <v>7297</v>
      </c>
      <c r="M10" s="5">
        <f ca="1">(TODAY()-staff[[#This Row],[Date of Join]])/365</f>
        <v>0.35616438356164382</v>
      </c>
      <c r="N10" t="str">
        <f ca="1">IF(staff[[#This Row],[Tenure]]&lt;0.25,"1. New", IF(staff[[#This Row],[Tenure]]&lt;1, "2. Under 1 yr", IF(staff[[#This Row],[Tenure]]&lt;2, "3. Under 2 yrs","4. Over 2 yrs")))</f>
        <v>2. Under 1 yr</v>
      </c>
      <c r="O10" s="5">
        <f ca="1">(TODAY()-staff[[#This Row],[Date of Birth]])/365</f>
        <v>102.8054794520548</v>
      </c>
      <c r="P10">
        <f ca="1">ROUNDDOWN(staff[[#This Row],[X-Age]],0)</f>
        <v>102</v>
      </c>
    </row>
    <row r="11" spans="1:16" x14ac:dyDescent="0.3">
      <c r="C11" t="s">
        <v>69</v>
      </c>
      <c r="D11" t="s">
        <v>59</v>
      </c>
      <c r="E11">
        <v>1</v>
      </c>
      <c r="F11" t="s">
        <v>56</v>
      </c>
      <c r="G11" t="s">
        <v>6</v>
      </c>
      <c r="H11" t="s">
        <v>68</v>
      </c>
      <c r="I11" s="4">
        <v>77030</v>
      </c>
      <c r="J11">
        <v>20</v>
      </c>
      <c r="K11" s="3">
        <v>44543</v>
      </c>
      <c r="L11" s="3">
        <v>30074</v>
      </c>
      <c r="M11" s="5">
        <f ca="1">(TODAY()-staff[[#This Row],[Date of Join]])/365</f>
        <v>0.76164383561643834</v>
      </c>
      <c r="N11" t="str">
        <f ca="1">IF(staff[[#This Row],[Tenure]]&lt;0.25,"1. New", IF(staff[[#This Row],[Tenure]]&lt;1, "2. Under 1 yr", IF(staff[[#This Row],[Tenure]]&lt;2, "3. Under 2 yrs","4. Over 2 yrs")))</f>
        <v>2. Under 1 yr</v>
      </c>
      <c r="O11" s="5">
        <f ca="1">(TODAY()-staff[[#This Row],[Date of Birth]])/365</f>
        <v>40.402739726027399</v>
      </c>
      <c r="P11">
        <f ca="1">ROUNDDOWN(staff[[#This Row],[X-Age]],0)</f>
        <v>40</v>
      </c>
    </row>
    <row r="12" spans="1:16" x14ac:dyDescent="0.3">
      <c r="C12" t="s">
        <v>70</v>
      </c>
      <c r="D12" t="s">
        <v>55</v>
      </c>
      <c r="E12">
        <v>1</v>
      </c>
      <c r="F12" t="s">
        <v>56</v>
      </c>
      <c r="G12" t="s">
        <v>6</v>
      </c>
      <c r="H12" t="s">
        <v>71</v>
      </c>
      <c r="I12" s="4">
        <v>99900</v>
      </c>
      <c r="J12">
        <v>8</v>
      </c>
      <c r="K12" s="3">
        <v>44746</v>
      </c>
      <c r="L12" s="3">
        <v>32215</v>
      </c>
      <c r="M12" s="5">
        <f ca="1">(TODAY()-staff[[#This Row],[Date of Join]])/365</f>
        <v>0.20547945205479451</v>
      </c>
      <c r="N12" t="str">
        <f ca="1">IF(staff[[#This Row],[Tenure]]&lt;0.25,"1. New", IF(staff[[#This Row],[Tenure]]&lt;1, "2. Under 1 yr", IF(staff[[#This Row],[Tenure]]&lt;2, "3. Under 2 yrs","4. Over 2 yrs")))</f>
        <v>1. New</v>
      </c>
      <c r="O12" s="5">
        <f ca="1">(TODAY()-staff[[#This Row],[Date of Birth]])/365</f>
        <v>34.536986301369865</v>
      </c>
      <c r="P12">
        <f ca="1">ROUNDDOWN(staff[[#This Row],[X-Age]],0)</f>
        <v>34</v>
      </c>
    </row>
    <row r="13" spans="1:16" x14ac:dyDescent="0.3">
      <c r="C13" t="s">
        <v>72</v>
      </c>
      <c r="D13" t="s">
        <v>59</v>
      </c>
      <c r="E13">
        <v>1</v>
      </c>
      <c r="F13" t="s">
        <v>56</v>
      </c>
      <c r="G13" t="s">
        <v>18</v>
      </c>
      <c r="H13" t="s">
        <v>71</v>
      </c>
      <c r="I13" s="4">
        <v>59725</v>
      </c>
      <c r="J13">
        <v>9</v>
      </c>
      <c r="K13" s="3">
        <v>44683</v>
      </c>
      <c r="L13" s="3">
        <v>32552</v>
      </c>
      <c r="M13" s="5">
        <f ca="1">(TODAY()-staff[[#This Row],[Date of Join]])/365</f>
        <v>0.37808219178082192</v>
      </c>
      <c r="N13" t="str">
        <f ca="1">IF(staff[[#This Row],[Tenure]]&lt;0.25,"1. New", IF(staff[[#This Row],[Tenure]]&lt;1, "2. Under 1 yr", IF(staff[[#This Row],[Tenure]]&lt;2, "3. Under 2 yrs","4. Over 2 yrs")))</f>
        <v>2. Under 1 yr</v>
      </c>
      <c r="O13" s="5">
        <f ca="1">(TODAY()-staff[[#This Row],[Date of Birth]])/365</f>
        <v>33.613698630136987</v>
      </c>
      <c r="P13">
        <f ca="1">ROUNDDOWN(staff[[#This Row],[X-Age]],0)</f>
        <v>33</v>
      </c>
    </row>
    <row r="14" spans="1:16" x14ac:dyDescent="0.3">
      <c r="C14" t="s">
        <v>73</v>
      </c>
      <c r="D14" t="s">
        <v>59</v>
      </c>
      <c r="E14">
        <v>1</v>
      </c>
      <c r="F14" t="s">
        <v>56</v>
      </c>
      <c r="G14" t="s">
        <v>6</v>
      </c>
      <c r="H14" t="s">
        <v>68</v>
      </c>
      <c r="I14" s="4">
        <v>81135</v>
      </c>
      <c r="J14">
        <v>28</v>
      </c>
      <c r="K14" s="3">
        <v>44715</v>
      </c>
      <c r="L14" s="3">
        <v>34101</v>
      </c>
      <c r="M14" s="5">
        <f ca="1">(TODAY()-staff[[#This Row],[Date of Join]])/365</f>
        <v>0.29041095890410956</v>
      </c>
      <c r="N14" t="str">
        <f ca="1">IF(staff[[#This Row],[Tenure]]&lt;0.25,"1. New", IF(staff[[#This Row],[Tenure]]&lt;1, "2. Under 1 yr", IF(staff[[#This Row],[Tenure]]&lt;2, "3. Under 2 yrs","4. Over 2 yrs")))</f>
        <v>2. Under 1 yr</v>
      </c>
      <c r="O14" s="5">
        <f ca="1">(TODAY()-staff[[#This Row],[Date of Birth]])/365</f>
        <v>29.36986301369863</v>
      </c>
      <c r="P14">
        <f ca="1">ROUNDDOWN(staff[[#This Row],[X-Age]],0)</f>
        <v>29</v>
      </c>
    </row>
    <row r="15" spans="1:16" x14ac:dyDescent="0.3">
      <c r="C15" t="s">
        <v>74</v>
      </c>
      <c r="D15" t="s">
        <v>55</v>
      </c>
      <c r="E15">
        <v>1</v>
      </c>
      <c r="F15" t="s">
        <v>56</v>
      </c>
      <c r="G15" t="s">
        <v>20</v>
      </c>
      <c r="H15" t="s">
        <v>75</v>
      </c>
      <c r="I15" s="4">
        <v>60105</v>
      </c>
      <c r="J15">
        <v>8</v>
      </c>
      <c r="K15" s="3">
        <v>44740</v>
      </c>
      <c r="L15" s="3">
        <v>24063</v>
      </c>
      <c r="M15" s="5">
        <f ca="1">(TODAY()-staff[[#This Row],[Date of Join]])/365</f>
        <v>0.22191780821917809</v>
      </c>
      <c r="N15" t="str">
        <f ca="1">IF(staff[[#This Row],[Tenure]]&lt;0.25,"1. New", IF(staff[[#This Row],[Tenure]]&lt;1, "2. Under 1 yr", IF(staff[[#This Row],[Tenure]]&lt;2, "3. Under 2 yrs","4. Over 2 yrs")))</f>
        <v>1. New</v>
      </c>
      <c r="O15" s="5">
        <f ca="1">(TODAY()-staff[[#This Row],[Date of Birth]])/365</f>
        <v>56.871232876712327</v>
      </c>
      <c r="P15">
        <f ca="1">ROUNDDOWN(staff[[#This Row],[X-Age]],0)</f>
        <v>56</v>
      </c>
    </row>
    <row r="16" spans="1:16" x14ac:dyDescent="0.3">
      <c r="C16" t="s">
        <v>76</v>
      </c>
      <c r="D16" t="s">
        <v>55</v>
      </c>
      <c r="E16">
        <v>1</v>
      </c>
      <c r="F16" t="s">
        <v>56</v>
      </c>
      <c r="G16" t="s">
        <v>6</v>
      </c>
      <c r="H16" t="s">
        <v>68</v>
      </c>
      <c r="I16" s="4">
        <v>84505</v>
      </c>
      <c r="J16">
        <v>4</v>
      </c>
      <c r="K16" s="3">
        <v>44319</v>
      </c>
      <c r="L16" s="3">
        <v>20274</v>
      </c>
      <c r="M16" s="5">
        <f ca="1">(TODAY()-staff[[#This Row],[Date of Join]])/365</f>
        <v>1.3753424657534246</v>
      </c>
      <c r="N16" t="str">
        <f ca="1">IF(staff[[#This Row],[Tenure]]&lt;0.25,"1. New", IF(staff[[#This Row],[Tenure]]&lt;1, "2. Under 1 yr", IF(staff[[#This Row],[Tenure]]&lt;2, "3. Under 2 yrs","4. Over 2 yrs")))</f>
        <v>3. Under 2 yrs</v>
      </c>
      <c r="O16" s="5">
        <f ca="1">(TODAY()-staff[[#This Row],[Date of Birth]])/365</f>
        <v>67.252054794520546</v>
      </c>
      <c r="P16">
        <f ca="1">ROUNDDOWN(staff[[#This Row],[X-Age]],0)</f>
        <v>67</v>
      </c>
    </row>
    <row r="17" spans="3:16" x14ac:dyDescent="0.3">
      <c r="C17" t="s">
        <v>77</v>
      </c>
      <c r="D17" t="s">
        <v>59</v>
      </c>
      <c r="E17">
        <v>1</v>
      </c>
      <c r="F17" t="s">
        <v>61</v>
      </c>
      <c r="G17" t="s">
        <v>18</v>
      </c>
      <c r="H17" t="s">
        <v>78</v>
      </c>
      <c r="I17" s="4">
        <v>67820</v>
      </c>
      <c r="J17">
        <v>20</v>
      </c>
      <c r="K17" s="3">
        <v>44774</v>
      </c>
      <c r="L17" s="3">
        <v>7259</v>
      </c>
      <c r="M17" s="5">
        <f ca="1">(TODAY()-staff[[#This Row],[Date of Join]])/365</f>
        <v>0.12876712328767123</v>
      </c>
      <c r="N17" t="str">
        <f ca="1">IF(staff[[#This Row],[Tenure]]&lt;0.25,"1. New", IF(staff[[#This Row],[Tenure]]&lt;1, "2. Under 1 yr", IF(staff[[#This Row],[Tenure]]&lt;2, "3. Under 2 yrs","4. Over 2 yrs")))</f>
        <v>1. New</v>
      </c>
      <c r="O17" s="5">
        <f ca="1">(TODAY()-staff[[#This Row],[Date of Birth]])/365</f>
        <v>102.90958904109588</v>
      </c>
      <c r="P17">
        <f ca="1">ROUNDDOWN(staff[[#This Row],[X-Age]],0)</f>
        <v>102</v>
      </c>
    </row>
    <row r="18" spans="3:16" x14ac:dyDescent="0.3">
      <c r="C18" t="s">
        <v>79</v>
      </c>
      <c r="D18" t="s">
        <v>59</v>
      </c>
      <c r="E18">
        <v>0</v>
      </c>
      <c r="F18" t="s">
        <v>61</v>
      </c>
      <c r="G18" t="s">
        <v>18</v>
      </c>
      <c r="H18" t="s">
        <v>64</v>
      </c>
      <c r="I18" s="4">
        <v>95035</v>
      </c>
      <c r="J18">
        <v>12</v>
      </c>
      <c r="K18" s="3">
        <v>44617</v>
      </c>
      <c r="L18" s="3">
        <v>7270</v>
      </c>
      <c r="M18" s="5">
        <f ca="1">(TODAY()-staff[[#This Row],[Date of Join]])/365</f>
        <v>0.55890410958904113</v>
      </c>
      <c r="N18" t="str">
        <f ca="1">IF(staff[[#This Row],[Tenure]]&lt;0.25,"1. New", IF(staff[[#This Row],[Tenure]]&lt;1, "2. Under 1 yr", IF(staff[[#This Row],[Tenure]]&lt;2, "3. Under 2 yrs","4. Over 2 yrs")))</f>
        <v>2. Under 1 yr</v>
      </c>
      <c r="O18" s="5">
        <f ca="1">(TODAY()-staff[[#This Row],[Date of Birth]])/365</f>
        <v>102.87945205479453</v>
      </c>
      <c r="P18">
        <f ca="1">ROUNDDOWN(staff[[#This Row],[X-Age]],0)</f>
        <v>102</v>
      </c>
    </row>
    <row r="19" spans="3:16" x14ac:dyDescent="0.3">
      <c r="C19" t="s">
        <v>80</v>
      </c>
      <c r="D19" t="s">
        <v>59</v>
      </c>
      <c r="E19">
        <v>1</v>
      </c>
      <c r="F19" t="s">
        <v>56</v>
      </c>
      <c r="G19" t="s">
        <v>6</v>
      </c>
      <c r="H19" t="s">
        <v>68</v>
      </c>
      <c r="I19" s="4">
        <v>80860</v>
      </c>
      <c r="J19">
        <v>17</v>
      </c>
      <c r="K19" s="3">
        <v>44116</v>
      </c>
      <c r="L19" s="3">
        <v>24492</v>
      </c>
      <c r="M19" s="5">
        <f ca="1">(TODAY()-staff[[#This Row],[Date of Join]])/365</f>
        <v>1.9315068493150684</v>
      </c>
      <c r="N19" t="str">
        <f ca="1">IF(staff[[#This Row],[Tenure]]&lt;0.25,"1. New", IF(staff[[#This Row],[Tenure]]&lt;1, "2. Under 1 yr", IF(staff[[#This Row],[Tenure]]&lt;2, "3. Under 2 yrs","4. Over 2 yrs")))</f>
        <v>3. Under 2 yrs</v>
      </c>
      <c r="O19" s="5">
        <f ca="1">(TODAY()-staff[[#This Row],[Date of Birth]])/365</f>
        <v>55.695890410958903</v>
      </c>
      <c r="P19">
        <f ca="1">ROUNDDOWN(staff[[#This Row],[X-Age]],0)</f>
        <v>55</v>
      </c>
    </row>
    <row r="20" spans="3:16" x14ac:dyDescent="0.3">
      <c r="C20" t="s">
        <v>81</v>
      </c>
      <c r="D20" t="s">
        <v>59</v>
      </c>
      <c r="E20">
        <v>1</v>
      </c>
      <c r="F20" t="s">
        <v>56</v>
      </c>
      <c r="G20" t="s">
        <v>6</v>
      </c>
      <c r="H20" t="s">
        <v>71</v>
      </c>
      <c r="I20" s="4">
        <v>92975</v>
      </c>
      <c r="J20">
        <v>8</v>
      </c>
      <c r="K20" s="3">
        <v>44662</v>
      </c>
      <c r="L20" s="3">
        <v>27651</v>
      </c>
      <c r="M20" s="5">
        <f ca="1">(TODAY()-staff[[#This Row],[Date of Join]])/365</f>
        <v>0.43561643835616437</v>
      </c>
      <c r="N20" t="str">
        <f ca="1">IF(staff[[#This Row],[Tenure]]&lt;0.25,"1. New", IF(staff[[#This Row],[Tenure]]&lt;1, "2. Under 1 yr", IF(staff[[#This Row],[Tenure]]&lt;2, "3. Under 2 yrs","4. Over 2 yrs")))</f>
        <v>2. Under 1 yr</v>
      </c>
      <c r="O20" s="5">
        <f ca="1">(TODAY()-staff[[#This Row],[Date of Birth]])/365</f>
        <v>47.041095890410958</v>
      </c>
      <c r="P20">
        <f ca="1">ROUNDDOWN(staff[[#This Row],[X-Age]],0)</f>
        <v>47</v>
      </c>
    </row>
    <row r="21" spans="3:16" x14ac:dyDescent="0.3">
      <c r="C21" t="s">
        <v>82</v>
      </c>
      <c r="D21" t="s">
        <v>59</v>
      </c>
      <c r="E21">
        <v>1</v>
      </c>
      <c r="F21" t="s">
        <v>56</v>
      </c>
      <c r="G21" t="s">
        <v>11</v>
      </c>
      <c r="H21" t="s">
        <v>83</v>
      </c>
      <c r="I21" s="4">
        <v>82540</v>
      </c>
      <c r="J21">
        <v>17</v>
      </c>
      <c r="K21" s="3">
        <v>44684</v>
      </c>
      <c r="L21" s="3">
        <v>22161</v>
      </c>
      <c r="M21" s="5">
        <f ca="1">(TODAY()-staff[[#This Row],[Date of Join]])/365</f>
        <v>0.37534246575342467</v>
      </c>
      <c r="N21" t="str">
        <f ca="1">IF(staff[[#This Row],[Tenure]]&lt;0.25,"1. New", IF(staff[[#This Row],[Tenure]]&lt;1, "2. Under 1 yr", IF(staff[[#This Row],[Tenure]]&lt;2, "3. Under 2 yrs","4. Over 2 yrs")))</f>
        <v>2. Under 1 yr</v>
      </c>
      <c r="O21" s="5">
        <f ca="1">(TODAY()-staff[[#This Row],[Date of Birth]])/365</f>
        <v>62.082191780821915</v>
      </c>
      <c r="P21">
        <f ca="1">ROUNDDOWN(staff[[#This Row],[X-Age]],0)</f>
        <v>62</v>
      </c>
    </row>
    <row r="22" spans="3:16" x14ac:dyDescent="0.3">
      <c r="C22" t="s">
        <v>84</v>
      </c>
      <c r="D22" t="s">
        <v>59</v>
      </c>
      <c r="E22">
        <v>1</v>
      </c>
      <c r="F22" t="s">
        <v>56</v>
      </c>
      <c r="G22" t="s">
        <v>20</v>
      </c>
      <c r="H22" t="s">
        <v>66</v>
      </c>
      <c r="I22" s="4">
        <v>79900</v>
      </c>
      <c r="J22">
        <v>13</v>
      </c>
      <c r="K22" s="3">
        <v>44641</v>
      </c>
      <c r="L22" s="3">
        <v>31528</v>
      </c>
      <c r="M22" s="5">
        <f ca="1">(TODAY()-staff[[#This Row],[Date of Join]])/365</f>
        <v>0.49315068493150682</v>
      </c>
      <c r="N22" t="str">
        <f ca="1">IF(staff[[#This Row],[Tenure]]&lt;0.25,"1. New", IF(staff[[#This Row],[Tenure]]&lt;1, "2. Under 1 yr", IF(staff[[#This Row],[Tenure]]&lt;2, "3. Under 2 yrs","4. Over 2 yrs")))</f>
        <v>2. Under 1 yr</v>
      </c>
      <c r="O22" s="5">
        <f ca="1">(TODAY()-staff[[#This Row],[Date of Birth]])/365</f>
        <v>36.419178082191777</v>
      </c>
      <c r="P22">
        <f ca="1">ROUNDDOWN(staff[[#This Row],[X-Age]],0)</f>
        <v>36</v>
      </c>
    </row>
    <row r="23" spans="3:16" x14ac:dyDescent="0.3">
      <c r="C23" t="s">
        <v>85</v>
      </c>
      <c r="D23" t="s">
        <v>55</v>
      </c>
      <c r="E23">
        <v>1</v>
      </c>
      <c r="F23" t="s">
        <v>56</v>
      </c>
      <c r="G23" t="s">
        <v>6</v>
      </c>
      <c r="H23" t="s">
        <v>68</v>
      </c>
      <c r="I23" s="4">
        <v>76630</v>
      </c>
      <c r="J23">
        <v>23</v>
      </c>
      <c r="K23" s="3">
        <v>44740</v>
      </c>
      <c r="L23" s="3">
        <v>33986</v>
      </c>
      <c r="M23" s="5">
        <f ca="1">(TODAY()-staff[[#This Row],[Date of Join]])/365</f>
        <v>0.22191780821917809</v>
      </c>
      <c r="N23" t="str">
        <f ca="1">IF(staff[[#This Row],[Tenure]]&lt;0.25,"1. New", IF(staff[[#This Row],[Tenure]]&lt;1, "2. Under 1 yr", IF(staff[[#This Row],[Tenure]]&lt;2, "3. Under 2 yrs","4. Over 2 yrs")))</f>
        <v>1. New</v>
      </c>
      <c r="O23" s="5">
        <f ca="1">(TODAY()-staff[[#This Row],[Date of Birth]])/365</f>
        <v>29.684931506849313</v>
      </c>
      <c r="P23">
        <f ca="1">ROUNDDOWN(staff[[#This Row],[X-Age]],0)</f>
        <v>29</v>
      </c>
    </row>
    <row r="24" spans="3:16" x14ac:dyDescent="0.3">
      <c r="C24" t="s">
        <v>86</v>
      </c>
      <c r="D24" t="s">
        <v>55</v>
      </c>
      <c r="E24">
        <v>1</v>
      </c>
      <c r="F24" t="s">
        <v>56</v>
      </c>
      <c r="G24" t="s">
        <v>6</v>
      </c>
      <c r="H24" t="s">
        <v>68</v>
      </c>
      <c r="I24" s="4">
        <v>63555</v>
      </c>
      <c r="J24">
        <v>12</v>
      </c>
      <c r="K24" s="3">
        <v>44732</v>
      </c>
      <c r="L24" s="3">
        <v>30068</v>
      </c>
      <c r="M24" s="5">
        <f ca="1">(TODAY()-staff[[#This Row],[Date of Join]])/365</f>
        <v>0.24383561643835616</v>
      </c>
      <c r="N24" t="str">
        <f ca="1">IF(staff[[#This Row],[Tenure]]&lt;0.25,"1. New", IF(staff[[#This Row],[Tenure]]&lt;1, "2. Under 1 yr", IF(staff[[#This Row],[Tenure]]&lt;2, "3. Under 2 yrs","4. Over 2 yrs")))</f>
        <v>1. New</v>
      </c>
      <c r="O24" s="5">
        <f ca="1">(TODAY()-staff[[#This Row],[Date of Birth]])/365</f>
        <v>40.419178082191777</v>
      </c>
      <c r="P24">
        <f ca="1">ROUNDDOWN(staff[[#This Row],[X-Age]],0)</f>
        <v>40</v>
      </c>
    </row>
    <row r="25" spans="3:16" x14ac:dyDescent="0.3">
      <c r="C25" t="s">
        <v>87</v>
      </c>
      <c r="D25" t="s">
        <v>55</v>
      </c>
      <c r="E25">
        <v>1</v>
      </c>
      <c r="F25" t="s">
        <v>61</v>
      </c>
      <c r="G25" t="s">
        <v>6</v>
      </c>
      <c r="H25" t="s">
        <v>71</v>
      </c>
      <c r="I25" s="4">
        <v>52560</v>
      </c>
      <c r="J25">
        <v>6</v>
      </c>
      <c r="K25" s="3">
        <v>44771</v>
      </c>
      <c r="L25" s="3">
        <v>7258</v>
      </c>
      <c r="M25" s="5">
        <f ca="1">(TODAY()-staff[[#This Row],[Date of Join]])/365</f>
        <v>0.13698630136986301</v>
      </c>
      <c r="N25" t="str">
        <f ca="1">IF(staff[[#This Row],[Tenure]]&lt;0.25,"1. New", IF(staff[[#This Row],[Tenure]]&lt;1, "2. Under 1 yr", IF(staff[[#This Row],[Tenure]]&lt;2, "3. Under 2 yrs","4. Over 2 yrs")))</f>
        <v>1. New</v>
      </c>
      <c r="O25" s="5">
        <f ca="1">(TODAY()-staff[[#This Row],[Date of Birth]])/365</f>
        <v>102.91232876712328</v>
      </c>
      <c r="P25">
        <f ca="1">ROUNDDOWN(staff[[#This Row],[X-Age]],0)</f>
        <v>102</v>
      </c>
    </row>
    <row r="26" spans="3:16" x14ac:dyDescent="0.3">
      <c r="C26" t="s">
        <v>88</v>
      </c>
      <c r="D26" t="s">
        <v>55</v>
      </c>
      <c r="E26">
        <v>1</v>
      </c>
      <c r="F26" t="s">
        <v>56</v>
      </c>
      <c r="G26" t="s">
        <v>6</v>
      </c>
      <c r="H26" t="s">
        <v>68</v>
      </c>
      <c r="I26" s="4">
        <v>69710</v>
      </c>
      <c r="J26">
        <v>14</v>
      </c>
      <c r="K26" s="3">
        <v>44657</v>
      </c>
      <c r="L26" s="3">
        <v>29649</v>
      </c>
      <c r="M26" s="5">
        <f ca="1">(TODAY()-staff[[#This Row],[Date of Join]])/365</f>
        <v>0.44931506849315067</v>
      </c>
      <c r="N26" t="str">
        <f ca="1">IF(staff[[#This Row],[Tenure]]&lt;0.25,"1. New", IF(staff[[#This Row],[Tenure]]&lt;1, "2. Under 1 yr", IF(staff[[#This Row],[Tenure]]&lt;2, "3. Under 2 yrs","4. Over 2 yrs")))</f>
        <v>2. Under 1 yr</v>
      </c>
      <c r="O26" s="5">
        <f ca="1">(TODAY()-staff[[#This Row],[Date of Birth]])/365</f>
        <v>41.56712328767123</v>
      </c>
      <c r="P26">
        <f ca="1">ROUNDDOWN(staff[[#This Row],[X-Age]],0)</f>
        <v>41</v>
      </c>
    </row>
    <row r="27" spans="3:16" x14ac:dyDescent="0.3">
      <c r="C27" t="s">
        <v>89</v>
      </c>
      <c r="D27" t="s">
        <v>59</v>
      </c>
      <c r="E27">
        <v>1</v>
      </c>
      <c r="F27" t="s">
        <v>56</v>
      </c>
      <c r="G27" t="s">
        <v>20</v>
      </c>
      <c r="H27" t="s">
        <v>75</v>
      </c>
      <c r="I27" s="4">
        <v>75180</v>
      </c>
      <c r="J27">
        <v>11</v>
      </c>
      <c r="K27" s="3">
        <v>44757</v>
      </c>
      <c r="L27" s="3">
        <v>23711</v>
      </c>
      <c r="M27" s="5">
        <f ca="1">(TODAY()-staff[[#This Row],[Date of Join]])/365</f>
        <v>0.17534246575342466</v>
      </c>
      <c r="N27" t="str">
        <f ca="1">IF(staff[[#This Row],[Tenure]]&lt;0.25,"1. New", IF(staff[[#This Row],[Tenure]]&lt;1, "2. Under 1 yr", IF(staff[[#This Row],[Tenure]]&lt;2, "3. Under 2 yrs","4. Over 2 yrs")))</f>
        <v>1. New</v>
      </c>
      <c r="O27" s="5">
        <f ca="1">(TODAY()-staff[[#This Row],[Date of Birth]])/365</f>
        <v>57.835616438356162</v>
      </c>
      <c r="P27">
        <f ca="1">ROUNDDOWN(staff[[#This Row],[X-Age]],0)</f>
        <v>57</v>
      </c>
    </row>
    <row r="28" spans="3:16" x14ac:dyDescent="0.3">
      <c r="C28" t="s">
        <v>90</v>
      </c>
      <c r="D28" t="s">
        <v>55</v>
      </c>
      <c r="E28">
        <v>1</v>
      </c>
      <c r="F28" t="s">
        <v>56</v>
      </c>
      <c r="G28" t="s">
        <v>18</v>
      </c>
      <c r="H28" t="s">
        <v>64</v>
      </c>
      <c r="I28" s="4">
        <v>76345</v>
      </c>
      <c r="J28">
        <v>7</v>
      </c>
      <c r="K28" s="3">
        <v>44697</v>
      </c>
      <c r="L28" s="3">
        <v>31170</v>
      </c>
      <c r="M28" s="5">
        <f ca="1">(TODAY()-staff[[#This Row],[Date of Join]])/365</f>
        <v>0.33972602739726027</v>
      </c>
      <c r="N28" t="str">
        <f ca="1">IF(staff[[#This Row],[Tenure]]&lt;0.25,"1. New", IF(staff[[#This Row],[Tenure]]&lt;1, "2. Under 1 yr", IF(staff[[#This Row],[Tenure]]&lt;2, "3. Under 2 yrs","4. Over 2 yrs")))</f>
        <v>2. Under 1 yr</v>
      </c>
      <c r="O28" s="5">
        <f ca="1">(TODAY()-staff[[#This Row],[Date of Birth]])/365</f>
        <v>37.4</v>
      </c>
      <c r="P28">
        <f ca="1">ROUNDDOWN(staff[[#This Row],[X-Age]],0)</f>
        <v>37</v>
      </c>
    </row>
    <row r="29" spans="3:16" x14ac:dyDescent="0.3">
      <c r="C29" t="s">
        <v>91</v>
      </c>
      <c r="D29" t="s">
        <v>59</v>
      </c>
      <c r="E29">
        <v>1</v>
      </c>
      <c r="F29" t="s">
        <v>56</v>
      </c>
      <c r="G29" t="s">
        <v>6</v>
      </c>
      <c r="H29" t="s">
        <v>68</v>
      </c>
      <c r="I29" s="4">
        <v>96295</v>
      </c>
      <c r="J29">
        <v>23</v>
      </c>
      <c r="K29" s="3">
        <v>44536</v>
      </c>
      <c r="L29" s="3">
        <v>25144</v>
      </c>
      <c r="M29" s="5">
        <f ca="1">(TODAY()-staff[[#This Row],[Date of Join]])/365</f>
        <v>0.78082191780821919</v>
      </c>
      <c r="N29" t="str">
        <f ca="1">IF(staff[[#This Row],[Tenure]]&lt;0.25,"1. New", IF(staff[[#This Row],[Tenure]]&lt;1, "2. Under 1 yr", IF(staff[[#This Row],[Tenure]]&lt;2, "3. Under 2 yrs","4. Over 2 yrs")))</f>
        <v>2. Under 1 yr</v>
      </c>
      <c r="O29" s="5">
        <f ca="1">(TODAY()-staff[[#This Row],[Date of Birth]])/365</f>
        <v>53.909589041095892</v>
      </c>
      <c r="P29">
        <f ca="1">ROUNDDOWN(staff[[#This Row],[X-Age]],0)</f>
        <v>53</v>
      </c>
    </row>
    <row r="30" spans="3:16" x14ac:dyDescent="0.3">
      <c r="C30" t="s">
        <v>92</v>
      </c>
      <c r="D30" t="s">
        <v>59</v>
      </c>
      <c r="E30">
        <v>0.5</v>
      </c>
      <c r="F30" t="s">
        <v>56</v>
      </c>
      <c r="G30" t="s">
        <v>6</v>
      </c>
      <c r="H30" t="s">
        <v>93</v>
      </c>
      <c r="I30" s="4">
        <v>53415</v>
      </c>
      <c r="J30">
        <v>8</v>
      </c>
      <c r="K30" s="3">
        <v>44109</v>
      </c>
      <c r="L30" s="3">
        <v>27097</v>
      </c>
      <c r="M30" s="5">
        <f ca="1">(TODAY()-staff[[#This Row],[Date of Join]])/365</f>
        <v>1.9506849315068493</v>
      </c>
      <c r="N30" t="str">
        <f ca="1">IF(staff[[#This Row],[Tenure]]&lt;0.25,"1. New", IF(staff[[#This Row],[Tenure]]&lt;1, "2. Under 1 yr", IF(staff[[#This Row],[Tenure]]&lt;2, "3. Under 2 yrs","4. Over 2 yrs")))</f>
        <v>3. Under 2 yrs</v>
      </c>
      <c r="O30" s="5">
        <f ca="1">(TODAY()-staff[[#This Row],[Date of Birth]])/365</f>
        <v>48.558904109589044</v>
      </c>
      <c r="P30">
        <f ca="1">ROUNDDOWN(staff[[#This Row],[X-Age]],0)</f>
        <v>48</v>
      </c>
    </row>
    <row r="31" spans="3:16" x14ac:dyDescent="0.3">
      <c r="C31" t="s">
        <v>94</v>
      </c>
      <c r="D31" t="s">
        <v>55</v>
      </c>
      <c r="E31">
        <v>1</v>
      </c>
      <c r="F31" t="s">
        <v>61</v>
      </c>
      <c r="G31" t="s">
        <v>9</v>
      </c>
      <c r="H31" t="s">
        <v>62</v>
      </c>
      <c r="I31" s="4">
        <v>91225</v>
      </c>
      <c r="J31">
        <v>7</v>
      </c>
      <c r="K31" s="3">
        <v>44746</v>
      </c>
      <c r="L31" s="3">
        <v>7273</v>
      </c>
      <c r="M31" s="5">
        <f ca="1">(TODAY()-staff[[#This Row],[Date of Join]])/365</f>
        <v>0.20547945205479451</v>
      </c>
      <c r="N31" t="str">
        <f ca="1">IF(staff[[#This Row],[Tenure]]&lt;0.25,"1. New", IF(staff[[#This Row],[Tenure]]&lt;1, "2. Under 1 yr", IF(staff[[#This Row],[Tenure]]&lt;2, "3. Under 2 yrs","4. Over 2 yrs")))</f>
        <v>1. New</v>
      </c>
      <c r="O31" s="5">
        <f ca="1">(TODAY()-staff[[#This Row],[Date of Birth]])/365</f>
        <v>102.87123287671233</v>
      </c>
      <c r="P31">
        <f ca="1">ROUNDDOWN(staff[[#This Row],[X-Age]],0)</f>
        <v>102</v>
      </c>
    </row>
    <row r="32" spans="3:16" x14ac:dyDescent="0.3">
      <c r="C32" t="s">
        <v>95</v>
      </c>
      <c r="D32" t="s">
        <v>59</v>
      </c>
      <c r="E32">
        <v>0.79</v>
      </c>
      <c r="F32" t="s">
        <v>56</v>
      </c>
      <c r="G32" t="s">
        <v>18</v>
      </c>
      <c r="H32" t="s">
        <v>96</v>
      </c>
      <c r="I32" s="4">
        <v>49595</v>
      </c>
      <c r="J32">
        <v>17</v>
      </c>
      <c r="K32" s="3">
        <v>44431</v>
      </c>
      <c r="L32" s="3">
        <v>28444</v>
      </c>
      <c r="M32" s="5">
        <f ca="1">(TODAY()-staff[[#This Row],[Date of Join]])/365</f>
        <v>1.0684931506849316</v>
      </c>
      <c r="N32" t="str">
        <f ca="1">IF(staff[[#This Row],[Tenure]]&lt;0.25,"1. New", IF(staff[[#This Row],[Tenure]]&lt;1, "2. Under 1 yr", IF(staff[[#This Row],[Tenure]]&lt;2, "3. Under 2 yrs","4. Over 2 yrs")))</f>
        <v>3. Under 2 yrs</v>
      </c>
      <c r="O32" s="5">
        <f ca="1">(TODAY()-staff[[#This Row],[Date of Birth]])/365</f>
        <v>44.868493150684934</v>
      </c>
      <c r="P32">
        <f ca="1">ROUNDDOWN(staff[[#This Row],[X-Age]],0)</f>
        <v>44</v>
      </c>
    </row>
    <row r="33" spans="3:16" x14ac:dyDescent="0.3">
      <c r="C33" t="s">
        <v>97</v>
      </c>
      <c r="D33" t="s">
        <v>59</v>
      </c>
      <c r="E33">
        <v>1</v>
      </c>
      <c r="F33" t="s">
        <v>56</v>
      </c>
      <c r="G33" t="s">
        <v>6</v>
      </c>
      <c r="H33" t="s">
        <v>98</v>
      </c>
      <c r="I33" s="4">
        <v>62205</v>
      </c>
      <c r="J33">
        <v>10</v>
      </c>
      <c r="K33" s="3">
        <v>44347</v>
      </c>
      <c r="L33" s="3">
        <v>28615</v>
      </c>
      <c r="M33" s="5">
        <f ca="1">(TODAY()-staff[[#This Row],[Date of Join]])/365</f>
        <v>1.2986301369863014</v>
      </c>
      <c r="N33" t="str">
        <f ca="1">IF(staff[[#This Row],[Tenure]]&lt;0.25,"1. New", IF(staff[[#This Row],[Tenure]]&lt;1, "2. Under 1 yr", IF(staff[[#This Row],[Tenure]]&lt;2, "3. Under 2 yrs","4. Over 2 yrs")))</f>
        <v>3. Under 2 yrs</v>
      </c>
      <c r="O33" s="5">
        <f ca="1">(TODAY()-staff[[#This Row],[Date of Birth]])/365</f>
        <v>44.4</v>
      </c>
      <c r="P33">
        <f ca="1">ROUNDDOWN(staff[[#This Row],[X-Age]],0)</f>
        <v>44</v>
      </c>
    </row>
    <row r="34" spans="3:16" x14ac:dyDescent="0.3">
      <c r="C34" t="s">
        <v>99</v>
      </c>
      <c r="D34" t="s">
        <v>59</v>
      </c>
      <c r="E34">
        <v>1</v>
      </c>
      <c r="F34" t="s">
        <v>56</v>
      </c>
      <c r="G34" t="s">
        <v>6</v>
      </c>
      <c r="H34" t="s">
        <v>68</v>
      </c>
      <c r="I34" s="4">
        <v>93130</v>
      </c>
      <c r="J34">
        <v>13</v>
      </c>
      <c r="K34" s="3">
        <v>44746</v>
      </c>
      <c r="L34" s="3">
        <v>34276</v>
      </c>
      <c r="M34" s="5">
        <f ca="1">(TODAY()-staff[[#This Row],[Date of Join]])/365</f>
        <v>0.20547945205479451</v>
      </c>
      <c r="N34" t="str">
        <f ca="1">IF(staff[[#This Row],[Tenure]]&lt;0.25,"1. New", IF(staff[[#This Row],[Tenure]]&lt;1, "2. Under 1 yr", IF(staff[[#This Row],[Tenure]]&lt;2, "3. Under 2 yrs","4. Over 2 yrs")))</f>
        <v>1. New</v>
      </c>
      <c r="O34" s="5">
        <f ca="1">(TODAY()-staff[[#This Row],[Date of Birth]])/365</f>
        <v>28.890410958904109</v>
      </c>
      <c r="P34">
        <f ca="1">ROUNDDOWN(staff[[#This Row],[X-Age]],0)</f>
        <v>28</v>
      </c>
    </row>
    <row r="35" spans="3:16" x14ac:dyDescent="0.3">
      <c r="C35" t="s">
        <v>100</v>
      </c>
      <c r="D35" t="s">
        <v>59</v>
      </c>
      <c r="E35">
        <v>1</v>
      </c>
      <c r="F35" t="s">
        <v>56</v>
      </c>
      <c r="G35" t="s">
        <v>6</v>
      </c>
      <c r="H35" t="s">
        <v>68</v>
      </c>
      <c r="I35" s="4">
        <v>91780</v>
      </c>
      <c r="J35">
        <v>14</v>
      </c>
      <c r="K35" s="3">
        <v>44767</v>
      </c>
      <c r="L35" s="3">
        <v>28549</v>
      </c>
      <c r="M35" s="5">
        <f ca="1">(TODAY()-staff[[#This Row],[Date of Join]])/365</f>
        <v>0.14794520547945206</v>
      </c>
      <c r="N35" t="str">
        <f ca="1">IF(staff[[#This Row],[Tenure]]&lt;0.25,"1. New", IF(staff[[#This Row],[Tenure]]&lt;1, "2. Under 1 yr", IF(staff[[#This Row],[Tenure]]&lt;2, "3. Under 2 yrs","4. Over 2 yrs")))</f>
        <v>1. New</v>
      </c>
      <c r="O35" s="5">
        <f ca="1">(TODAY()-staff[[#This Row],[Date of Birth]])/365</f>
        <v>44.580821917808223</v>
      </c>
      <c r="P35">
        <f ca="1">ROUNDDOWN(staff[[#This Row],[X-Age]],0)</f>
        <v>44</v>
      </c>
    </row>
    <row r="36" spans="3:16" x14ac:dyDescent="0.3">
      <c r="C36" t="s">
        <v>101</v>
      </c>
      <c r="D36" t="s">
        <v>55</v>
      </c>
      <c r="E36">
        <v>1</v>
      </c>
      <c r="F36" t="s">
        <v>56</v>
      </c>
      <c r="G36" t="s">
        <v>20</v>
      </c>
      <c r="H36" t="s">
        <v>102</v>
      </c>
      <c r="I36" s="4">
        <v>63220</v>
      </c>
      <c r="J36">
        <v>18</v>
      </c>
      <c r="K36" s="3">
        <v>44732</v>
      </c>
      <c r="L36" s="3">
        <v>31180</v>
      </c>
      <c r="M36" s="5">
        <f ca="1">(TODAY()-staff[[#This Row],[Date of Join]])/365</f>
        <v>0.24383561643835616</v>
      </c>
      <c r="N36" t="str">
        <f ca="1">IF(staff[[#This Row],[Tenure]]&lt;0.25,"1. New", IF(staff[[#This Row],[Tenure]]&lt;1, "2. Under 1 yr", IF(staff[[#This Row],[Tenure]]&lt;2, "3. Under 2 yrs","4. Over 2 yrs")))</f>
        <v>1. New</v>
      </c>
      <c r="O36" s="5">
        <f ca="1">(TODAY()-staff[[#This Row],[Date of Birth]])/365</f>
        <v>37.372602739726027</v>
      </c>
      <c r="P36">
        <f ca="1">ROUNDDOWN(staff[[#This Row],[X-Age]],0)</f>
        <v>37</v>
      </c>
    </row>
    <row r="37" spans="3:16" x14ac:dyDescent="0.3">
      <c r="C37" t="s">
        <v>103</v>
      </c>
      <c r="D37" t="s">
        <v>55</v>
      </c>
      <c r="E37">
        <v>1</v>
      </c>
      <c r="F37" t="s">
        <v>56</v>
      </c>
      <c r="G37" t="s">
        <v>6</v>
      </c>
      <c r="H37" t="s">
        <v>68</v>
      </c>
      <c r="I37" s="4">
        <v>51205</v>
      </c>
      <c r="J37">
        <v>23</v>
      </c>
      <c r="K37" s="3">
        <v>44774</v>
      </c>
      <c r="L37" s="3">
        <v>30945</v>
      </c>
      <c r="M37" s="5">
        <f ca="1">(TODAY()-staff[[#This Row],[Date of Join]])/365</f>
        <v>0.12876712328767123</v>
      </c>
      <c r="N37" t="str">
        <f ca="1">IF(staff[[#This Row],[Tenure]]&lt;0.25,"1. New", IF(staff[[#This Row],[Tenure]]&lt;1, "2. Under 1 yr", IF(staff[[#This Row],[Tenure]]&lt;2, "3. Under 2 yrs","4. Over 2 yrs")))</f>
        <v>1. New</v>
      </c>
      <c r="O37" s="5">
        <f ca="1">(TODAY()-staff[[#This Row],[Date of Birth]])/365</f>
        <v>38.016438356164386</v>
      </c>
      <c r="P37">
        <f ca="1">ROUNDDOWN(staff[[#This Row],[X-Age]],0)</f>
        <v>38</v>
      </c>
    </row>
    <row r="38" spans="3:16" x14ac:dyDescent="0.3">
      <c r="C38" t="s">
        <v>104</v>
      </c>
      <c r="D38" t="s">
        <v>55</v>
      </c>
      <c r="E38">
        <v>1</v>
      </c>
      <c r="F38" t="s">
        <v>56</v>
      </c>
      <c r="G38" t="s">
        <v>6</v>
      </c>
      <c r="H38" t="s">
        <v>68</v>
      </c>
      <c r="I38" s="4">
        <v>81185</v>
      </c>
      <c r="J38">
        <v>27</v>
      </c>
      <c r="K38" s="3">
        <v>44705</v>
      </c>
      <c r="L38" s="3">
        <v>7263</v>
      </c>
      <c r="M38" s="5">
        <f ca="1">(TODAY()-staff[[#This Row],[Date of Join]])/365</f>
        <v>0.31780821917808222</v>
      </c>
      <c r="N38" t="str">
        <f ca="1">IF(staff[[#This Row],[Tenure]]&lt;0.25,"1. New", IF(staff[[#This Row],[Tenure]]&lt;1, "2. Under 1 yr", IF(staff[[#This Row],[Tenure]]&lt;2, "3. Under 2 yrs","4. Over 2 yrs")))</f>
        <v>2. Under 1 yr</v>
      </c>
      <c r="O38" s="5">
        <f ca="1">(TODAY()-staff[[#This Row],[Date of Birth]])/365</f>
        <v>102.8986301369863</v>
      </c>
      <c r="P38">
        <f ca="1">ROUNDDOWN(staff[[#This Row],[X-Age]],0)</f>
        <v>102</v>
      </c>
    </row>
    <row r="39" spans="3:16" x14ac:dyDescent="0.3">
      <c r="C39" t="s">
        <v>105</v>
      </c>
      <c r="D39" t="s">
        <v>55</v>
      </c>
      <c r="E39">
        <v>1</v>
      </c>
      <c r="F39" t="s">
        <v>56</v>
      </c>
      <c r="G39" t="s">
        <v>9</v>
      </c>
      <c r="H39" t="s">
        <v>106</v>
      </c>
      <c r="I39" s="4">
        <v>86590</v>
      </c>
      <c r="J39">
        <v>10</v>
      </c>
      <c r="K39" s="3">
        <v>44739</v>
      </c>
      <c r="L39" s="3">
        <v>29201</v>
      </c>
      <c r="M39" s="5">
        <f ca="1">(TODAY()-staff[[#This Row],[Date of Join]])/365</f>
        <v>0.22465753424657534</v>
      </c>
      <c r="N39" t="str">
        <f ca="1">IF(staff[[#This Row],[Tenure]]&lt;0.25,"1. New", IF(staff[[#This Row],[Tenure]]&lt;1, "2. Under 1 yr", IF(staff[[#This Row],[Tenure]]&lt;2, "3. Under 2 yrs","4. Over 2 yrs")))</f>
        <v>1. New</v>
      </c>
      <c r="O39" s="5">
        <f ca="1">(TODAY()-staff[[#This Row],[Date of Birth]])/365</f>
        <v>42.794520547945204</v>
      </c>
      <c r="P39">
        <f ca="1">ROUNDDOWN(staff[[#This Row],[X-Age]],0)</f>
        <v>42</v>
      </c>
    </row>
    <row r="40" spans="3:16" x14ac:dyDescent="0.3">
      <c r="C40" t="s">
        <v>107</v>
      </c>
      <c r="D40" t="s">
        <v>59</v>
      </c>
      <c r="E40">
        <v>1</v>
      </c>
      <c r="F40" t="s">
        <v>56</v>
      </c>
      <c r="G40" t="s">
        <v>9</v>
      </c>
      <c r="H40" t="s">
        <v>62</v>
      </c>
      <c r="I40" s="4">
        <v>97340</v>
      </c>
      <c r="J40">
        <v>21</v>
      </c>
      <c r="K40" s="3">
        <v>44774</v>
      </c>
      <c r="L40" s="3">
        <v>29287</v>
      </c>
      <c r="M40" s="5">
        <f ca="1">(TODAY()-staff[[#This Row],[Date of Join]])/365</f>
        <v>0.12876712328767123</v>
      </c>
      <c r="N40" t="str">
        <f ca="1">IF(staff[[#This Row],[Tenure]]&lt;0.25,"1. New", IF(staff[[#This Row],[Tenure]]&lt;1, "2. Under 1 yr", IF(staff[[#This Row],[Tenure]]&lt;2, "3. Under 2 yrs","4. Over 2 yrs")))</f>
        <v>1. New</v>
      </c>
      <c r="O40" s="5">
        <f ca="1">(TODAY()-staff[[#This Row],[Date of Birth]])/365</f>
        <v>42.558904109589044</v>
      </c>
      <c r="P40">
        <f ca="1">ROUNDDOWN(staff[[#This Row],[X-Age]],0)</f>
        <v>42</v>
      </c>
    </row>
    <row r="41" spans="3:16" x14ac:dyDescent="0.3">
      <c r="C41" t="s">
        <v>108</v>
      </c>
      <c r="D41" t="s">
        <v>59</v>
      </c>
      <c r="E41">
        <v>1</v>
      </c>
      <c r="F41" t="s">
        <v>56</v>
      </c>
      <c r="G41" t="s">
        <v>6</v>
      </c>
      <c r="H41" t="s">
        <v>68</v>
      </c>
      <c r="I41" s="4">
        <v>84610</v>
      </c>
      <c r="J41">
        <v>20</v>
      </c>
      <c r="K41" s="3">
        <v>44748</v>
      </c>
      <c r="L41" s="3">
        <v>7275</v>
      </c>
      <c r="M41" s="5">
        <f ca="1">(TODAY()-staff[[#This Row],[Date of Join]])/365</f>
        <v>0.2</v>
      </c>
      <c r="N41" t="str">
        <f ca="1">IF(staff[[#This Row],[Tenure]]&lt;0.25,"1. New", IF(staff[[#This Row],[Tenure]]&lt;1, "2. Under 1 yr", IF(staff[[#This Row],[Tenure]]&lt;2, "3. Under 2 yrs","4. Over 2 yrs")))</f>
        <v>1. New</v>
      </c>
      <c r="O41" s="5">
        <f ca="1">(TODAY()-staff[[#This Row],[Date of Birth]])/365</f>
        <v>102.86575342465754</v>
      </c>
      <c r="P41">
        <f ca="1">ROUNDDOWN(staff[[#This Row],[X-Age]],0)</f>
        <v>102</v>
      </c>
    </row>
    <row r="42" spans="3:16" x14ac:dyDescent="0.3">
      <c r="C42" t="s">
        <v>109</v>
      </c>
      <c r="D42" t="s">
        <v>55</v>
      </c>
      <c r="E42">
        <v>1</v>
      </c>
      <c r="F42" t="s">
        <v>56</v>
      </c>
      <c r="G42" t="s">
        <v>18</v>
      </c>
      <c r="H42" t="s">
        <v>78</v>
      </c>
      <c r="I42" s="4">
        <v>60555</v>
      </c>
      <c r="J42">
        <v>20</v>
      </c>
      <c r="K42" s="3">
        <v>44720</v>
      </c>
      <c r="L42" s="3">
        <v>27833</v>
      </c>
      <c r="M42" s="5">
        <f ca="1">(TODAY()-staff[[#This Row],[Date of Join]])/365</f>
        <v>0.27671232876712326</v>
      </c>
      <c r="N42" t="str">
        <f ca="1">IF(staff[[#This Row],[Tenure]]&lt;0.25,"1. New", IF(staff[[#This Row],[Tenure]]&lt;1, "2. Under 1 yr", IF(staff[[#This Row],[Tenure]]&lt;2, "3. Under 2 yrs","4. Over 2 yrs")))</f>
        <v>2. Under 1 yr</v>
      </c>
      <c r="O42" s="5">
        <f ca="1">(TODAY()-staff[[#This Row],[Date of Birth]])/365</f>
        <v>46.542465753424658</v>
      </c>
      <c r="P42">
        <f ca="1">ROUNDDOWN(staff[[#This Row],[X-Age]],0)</f>
        <v>46</v>
      </c>
    </row>
    <row r="43" spans="3:16" x14ac:dyDescent="0.3">
      <c r="C43" t="s">
        <v>110</v>
      </c>
      <c r="D43" t="s">
        <v>55</v>
      </c>
      <c r="E43">
        <v>1</v>
      </c>
      <c r="F43" t="s">
        <v>56</v>
      </c>
      <c r="G43" t="s">
        <v>18</v>
      </c>
      <c r="H43" t="s">
        <v>71</v>
      </c>
      <c r="I43" s="4">
        <v>97330</v>
      </c>
      <c r="J43">
        <v>21</v>
      </c>
      <c r="K43" s="3">
        <v>44753</v>
      </c>
      <c r="L43" s="3">
        <v>30522</v>
      </c>
      <c r="M43" s="5">
        <f ca="1">(TODAY()-staff[[#This Row],[Date of Join]])/365</f>
        <v>0.18630136986301371</v>
      </c>
      <c r="N43" t="str">
        <f ca="1">IF(staff[[#This Row],[Tenure]]&lt;0.25,"1. New", IF(staff[[#This Row],[Tenure]]&lt;1, "2. Under 1 yr", IF(staff[[#This Row],[Tenure]]&lt;2, "3. Under 2 yrs","4. Over 2 yrs")))</f>
        <v>1. New</v>
      </c>
      <c r="O43" s="5">
        <f ca="1">(TODAY()-staff[[#This Row],[Date of Birth]])/365</f>
        <v>39.175342465753424</v>
      </c>
      <c r="P43">
        <f ca="1">ROUNDDOWN(staff[[#This Row],[X-Age]],0)</f>
        <v>39</v>
      </c>
    </row>
    <row r="44" spans="3:16" x14ac:dyDescent="0.3">
      <c r="C44" t="s">
        <v>111</v>
      </c>
      <c r="D44" t="s">
        <v>59</v>
      </c>
      <c r="E44">
        <v>1</v>
      </c>
      <c r="F44" t="s">
        <v>56</v>
      </c>
      <c r="G44" t="s">
        <v>20</v>
      </c>
      <c r="H44" t="s">
        <v>75</v>
      </c>
      <c r="I44" s="4">
        <v>90620</v>
      </c>
      <c r="J44">
        <v>7</v>
      </c>
      <c r="K44" s="3">
        <v>44732</v>
      </c>
      <c r="L44" s="3">
        <v>29445</v>
      </c>
      <c r="M44" s="5">
        <f ca="1">(TODAY()-staff[[#This Row],[Date of Join]])/365</f>
        <v>0.24383561643835616</v>
      </c>
      <c r="N44" t="str">
        <f ca="1">IF(staff[[#This Row],[Tenure]]&lt;0.25,"1. New", IF(staff[[#This Row],[Tenure]]&lt;1, "2. Under 1 yr", IF(staff[[#This Row],[Tenure]]&lt;2, "3. Under 2 yrs","4. Over 2 yrs")))</f>
        <v>1. New</v>
      </c>
      <c r="O44" s="5">
        <f ca="1">(TODAY()-staff[[#This Row],[Date of Birth]])/365</f>
        <v>42.126027397260273</v>
      </c>
      <c r="P44">
        <f ca="1">ROUNDDOWN(staff[[#This Row],[X-Age]],0)</f>
        <v>42</v>
      </c>
    </row>
    <row r="45" spans="3:16" x14ac:dyDescent="0.3">
      <c r="C45" t="s">
        <v>112</v>
      </c>
      <c r="D45" t="s">
        <v>59</v>
      </c>
      <c r="E45">
        <v>1</v>
      </c>
      <c r="F45" t="s">
        <v>56</v>
      </c>
      <c r="G45" t="s">
        <v>6</v>
      </c>
      <c r="H45" t="s">
        <v>71</v>
      </c>
      <c r="I45" s="4">
        <v>80750</v>
      </c>
      <c r="J45">
        <v>20</v>
      </c>
      <c r="K45" s="3">
        <v>43971</v>
      </c>
      <c r="L45" s="3">
        <v>26606</v>
      </c>
      <c r="M45" s="5">
        <f ca="1">(TODAY()-staff[[#This Row],[Date of Join]])/365</f>
        <v>2.3287671232876712</v>
      </c>
      <c r="N45" t="str">
        <f ca="1">IF(staff[[#This Row],[Tenure]]&lt;0.25,"1. New", IF(staff[[#This Row],[Tenure]]&lt;1, "2. Under 1 yr", IF(staff[[#This Row],[Tenure]]&lt;2, "3. Under 2 yrs","4. Over 2 yrs")))</f>
        <v>4. Over 2 yrs</v>
      </c>
      <c r="O45" s="5">
        <f ca="1">(TODAY()-staff[[#This Row],[Date of Birth]])/365</f>
        <v>49.904109589041099</v>
      </c>
      <c r="P45">
        <f ca="1">ROUNDDOWN(staff[[#This Row],[X-Age]],0)</f>
        <v>49</v>
      </c>
    </row>
    <row r="46" spans="3:16" x14ac:dyDescent="0.3">
      <c r="C46" t="s">
        <v>113</v>
      </c>
      <c r="D46" t="s">
        <v>59</v>
      </c>
      <c r="E46">
        <v>1</v>
      </c>
      <c r="F46" t="s">
        <v>56</v>
      </c>
      <c r="G46" t="s">
        <v>18</v>
      </c>
      <c r="H46" t="s">
        <v>78</v>
      </c>
      <c r="I46" s="4">
        <v>80150</v>
      </c>
      <c r="J46">
        <v>20</v>
      </c>
      <c r="K46" s="3">
        <v>44419</v>
      </c>
      <c r="L46" s="3">
        <v>23682</v>
      </c>
      <c r="M46" s="5">
        <f ca="1">(TODAY()-staff[[#This Row],[Date of Join]])/365</f>
        <v>1.1013698630136985</v>
      </c>
      <c r="N46" t="str">
        <f ca="1">IF(staff[[#This Row],[Tenure]]&lt;0.25,"1. New", IF(staff[[#This Row],[Tenure]]&lt;1, "2. Under 1 yr", IF(staff[[#This Row],[Tenure]]&lt;2, "3. Under 2 yrs","4. Over 2 yrs")))</f>
        <v>3. Under 2 yrs</v>
      </c>
      <c r="O46" s="5">
        <f ca="1">(TODAY()-staff[[#This Row],[Date of Birth]])/365</f>
        <v>57.915068493150685</v>
      </c>
      <c r="P46">
        <f ca="1">ROUNDDOWN(staff[[#This Row],[X-Age]],0)</f>
        <v>57</v>
      </c>
    </row>
    <row r="47" spans="3:16" x14ac:dyDescent="0.3">
      <c r="C47" t="s">
        <v>114</v>
      </c>
      <c r="D47" t="s">
        <v>55</v>
      </c>
      <c r="E47">
        <v>1</v>
      </c>
      <c r="F47" t="s">
        <v>61</v>
      </c>
      <c r="G47" t="s">
        <v>14</v>
      </c>
      <c r="H47" t="s">
        <v>115</v>
      </c>
      <c r="I47" s="4">
        <v>48230</v>
      </c>
      <c r="J47">
        <v>14</v>
      </c>
      <c r="K47" s="3">
        <v>44704</v>
      </c>
      <c r="L47" s="3">
        <v>7264</v>
      </c>
      <c r="M47" s="5">
        <f ca="1">(TODAY()-staff[[#This Row],[Date of Join]])/365</f>
        <v>0.32054794520547947</v>
      </c>
      <c r="N47" t="str">
        <f ca="1">IF(staff[[#This Row],[Tenure]]&lt;0.25,"1. New", IF(staff[[#This Row],[Tenure]]&lt;1, "2. Under 1 yr", IF(staff[[#This Row],[Tenure]]&lt;2, "3. Under 2 yrs","4. Over 2 yrs")))</f>
        <v>2. Under 1 yr</v>
      </c>
      <c r="O47" s="5">
        <f ca="1">(TODAY()-staff[[#This Row],[Date of Birth]])/365</f>
        <v>102.8958904109589</v>
      </c>
      <c r="P47">
        <f ca="1">ROUNDDOWN(staff[[#This Row],[X-Age]],0)</f>
        <v>102</v>
      </c>
    </row>
    <row r="48" spans="3:16" x14ac:dyDescent="0.3">
      <c r="C48" t="s">
        <v>116</v>
      </c>
      <c r="D48" t="s">
        <v>55</v>
      </c>
      <c r="E48">
        <v>1</v>
      </c>
      <c r="F48" t="s">
        <v>56</v>
      </c>
      <c r="G48" t="s">
        <v>18</v>
      </c>
      <c r="H48" t="s">
        <v>117</v>
      </c>
      <c r="I48" s="4">
        <v>88150</v>
      </c>
      <c r="J48">
        <v>5</v>
      </c>
      <c r="K48" s="3">
        <v>44620</v>
      </c>
      <c r="L48" s="3">
        <v>31944</v>
      </c>
      <c r="M48" s="5">
        <f ca="1">(TODAY()-staff[[#This Row],[Date of Join]])/365</f>
        <v>0.55068493150684927</v>
      </c>
      <c r="N48" t="str">
        <f ca="1">IF(staff[[#This Row],[Tenure]]&lt;0.25,"1. New", IF(staff[[#This Row],[Tenure]]&lt;1, "2. Under 1 yr", IF(staff[[#This Row],[Tenure]]&lt;2, "3. Under 2 yrs","4. Over 2 yrs")))</f>
        <v>2. Under 1 yr</v>
      </c>
      <c r="O48" s="5">
        <f ca="1">(TODAY()-staff[[#This Row],[Date of Birth]])/365</f>
        <v>35.279452054794518</v>
      </c>
      <c r="P48">
        <f ca="1">ROUNDDOWN(staff[[#This Row],[X-Age]],0)</f>
        <v>35</v>
      </c>
    </row>
    <row r="49" spans="3:16" x14ac:dyDescent="0.3">
      <c r="C49" t="s">
        <v>118</v>
      </c>
      <c r="D49" t="s">
        <v>55</v>
      </c>
      <c r="E49">
        <v>1</v>
      </c>
      <c r="F49" t="s">
        <v>56</v>
      </c>
      <c r="G49" t="s">
        <v>18</v>
      </c>
      <c r="H49" t="s">
        <v>78</v>
      </c>
      <c r="I49" s="4">
        <v>74960</v>
      </c>
      <c r="J49">
        <v>15</v>
      </c>
      <c r="K49" s="3">
        <v>44741</v>
      </c>
      <c r="L49" s="3">
        <v>28581</v>
      </c>
      <c r="M49" s="5">
        <f ca="1">(TODAY()-staff[[#This Row],[Date of Join]])/365</f>
        <v>0.21917808219178081</v>
      </c>
      <c r="N49" t="str">
        <f ca="1">IF(staff[[#This Row],[Tenure]]&lt;0.25,"1. New", IF(staff[[#This Row],[Tenure]]&lt;1, "2. Under 1 yr", IF(staff[[#This Row],[Tenure]]&lt;2, "3. Under 2 yrs","4. Over 2 yrs")))</f>
        <v>1. New</v>
      </c>
      <c r="O49" s="5">
        <f ca="1">(TODAY()-staff[[#This Row],[Date of Birth]])/365</f>
        <v>44.493150684931507</v>
      </c>
      <c r="P49">
        <f ca="1">ROUNDDOWN(staff[[#This Row],[X-Age]],0)</f>
        <v>44</v>
      </c>
    </row>
    <row r="50" spans="3:16" x14ac:dyDescent="0.3">
      <c r="C50" t="s">
        <v>119</v>
      </c>
      <c r="D50" t="s">
        <v>59</v>
      </c>
      <c r="E50">
        <v>1</v>
      </c>
      <c r="F50" t="s">
        <v>61</v>
      </c>
      <c r="G50" t="s">
        <v>20</v>
      </c>
      <c r="H50" t="s">
        <v>75</v>
      </c>
      <c r="I50" s="4">
        <v>70680</v>
      </c>
      <c r="J50">
        <v>8</v>
      </c>
      <c r="K50" s="3">
        <v>44771</v>
      </c>
      <c r="L50" s="3">
        <v>7299</v>
      </c>
      <c r="M50" s="5">
        <f ca="1">(TODAY()-staff[[#This Row],[Date of Join]])/365</f>
        <v>0.13698630136986301</v>
      </c>
      <c r="N50" t="str">
        <f ca="1">IF(staff[[#This Row],[Tenure]]&lt;0.25,"1. New", IF(staff[[#This Row],[Tenure]]&lt;1, "2. Under 1 yr", IF(staff[[#This Row],[Tenure]]&lt;2, "3. Under 2 yrs","4. Over 2 yrs")))</f>
        <v>1. New</v>
      </c>
      <c r="O50" s="5">
        <f ca="1">(TODAY()-staff[[#This Row],[Date of Birth]])/365</f>
        <v>102.8</v>
      </c>
      <c r="P50">
        <f ca="1">ROUNDDOWN(staff[[#This Row],[X-Age]],0)</f>
        <v>102</v>
      </c>
    </row>
    <row r="51" spans="3:16" x14ac:dyDescent="0.3">
      <c r="C51" t="s">
        <v>120</v>
      </c>
      <c r="D51" t="s">
        <v>59</v>
      </c>
      <c r="E51">
        <v>1</v>
      </c>
      <c r="F51" t="s">
        <v>61</v>
      </c>
      <c r="G51" t="s">
        <v>9</v>
      </c>
      <c r="H51" t="s">
        <v>62</v>
      </c>
      <c r="I51" s="4">
        <v>72600</v>
      </c>
      <c r="J51">
        <v>14</v>
      </c>
      <c r="K51" s="3">
        <v>44739</v>
      </c>
      <c r="L51" s="3">
        <v>7298</v>
      </c>
      <c r="M51" s="5">
        <f ca="1">(TODAY()-staff[[#This Row],[Date of Join]])/365</f>
        <v>0.22465753424657534</v>
      </c>
      <c r="N51" t="str">
        <f ca="1">IF(staff[[#This Row],[Tenure]]&lt;0.25,"1. New", IF(staff[[#This Row],[Tenure]]&lt;1, "2. Under 1 yr", IF(staff[[#This Row],[Tenure]]&lt;2, "3. Under 2 yrs","4. Over 2 yrs")))</f>
        <v>1. New</v>
      </c>
      <c r="O51" s="5">
        <f ca="1">(TODAY()-staff[[#This Row],[Date of Birth]])/365</f>
        <v>102.8027397260274</v>
      </c>
      <c r="P51">
        <f ca="1">ROUNDDOWN(staff[[#This Row],[X-Age]],0)</f>
        <v>102</v>
      </c>
    </row>
    <row r="52" spans="3:16" x14ac:dyDescent="0.3">
      <c r="C52" t="s">
        <v>121</v>
      </c>
      <c r="D52" t="s">
        <v>59</v>
      </c>
      <c r="E52">
        <v>1</v>
      </c>
      <c r="F52" t="s">
        <v>56</v>
      </c>
      <c r="G52" t="s">
        <v>18</v>
      </c>
      <c r="H52" t="s">
        <v>78</v>
      </c>
      <c r="I52" s="4">
        <v>48230</v>
      </c>
      <c r="J52">
        <v>17</v>
      </c>
      <c r="K52" s="3">
        <v>44721</v>
      </c>
      <c r="L52" s="3">
        <v>33907</v>
      </c>
      <c r="M52" s="5">
        <f ca="1">(TODAY()-staff[[#This Row],[Date of Join]])/365</f>
        <v>0.27397260273972601</v>
      </c>
      <c r="N52" t="str">
        <f ca="1">IF(staff[[#This Row],[Tenure]]&lt;0.25,"1. New", IF(staff[[#This Row],[Tenure]]&lt;1, "2. Under 1 yr", IF(staff[[#This Row],[Tenure]]&lt;2, "3. Under 2 yrs","4. Over 2 yrs")))</f>
        <v>2. Under 1 yr</v>
      </c>
      <c r="O52" s="5">
        <f ca="1">(TODAY()-staff[[#This Row],[Date of Birth]])/365</f>
        <v>29.901369863013699</v>
      </c>
      <c r="P52">
        <f ca="1">ROUNDDOWN(staff[[#This Row],[X-Age]],0)</f>
        <v>29</v>
      </c>
    </row>
    <row r="53" spans="3:16" x14ac:dyDescent="0.3">
      <c r="C53" t="s">
        <v>122</v>
      </c>
      <c r="D53" t="s">
        <v>59</v>
      </c>
      <c r="E53">
        <v>1</v>
      </c>
      <c r="F53" t="s">
        <v>56</v>
      </c>
      <c r="G53" t="s">
        <v>6</v>
      </c>
      <c r="H53" t="s">
        <v>71</v>
      </c>
      <c r="I53" s="4">
        <v>56755</v>
      </c>
      <c r="J53">
        <v>6</v>
      </c>
      <c r="K53" s="3">
        <v>44714</v>
      </c>
      <c r="L53" s="3">
        <v>27275</v>
      </c>
      <c r="M53" s="5">
        <f ca="1">(TODAY()-staff[[#This Row],[Date of Join]])/365</f>
        <v>0.29315068493150687</v>
      </c>
      <c r="N53" t="str">
        <f ca="1">IF(staff[[#This Row],[Tenure]]&lt;0.25,"1. New", IF(staff[[#This Row],[Tenure]]&lt;1, "2. Under 1 yr", IF(staff[[#This Row],[Tenure]]&lt;2, "3. Under 2 yrs","4. Over 2 yrs")))</f>
        <v>2. Under 1 yr</v>
      </c>
      <c r="O53" s="5">
        <f ca="1">(TODAY()-staff[[#This Row],[Date of Birth]])/365</f>
        <v>48.07123287671233</v>
      </c>
      <c r="P53">
        <f ca="1">ROUNDDOWN(staff[[#This Row],[X-Age]],0)</f>
        <v>48</v>
      </c>
    </row>
    <row r="54" spans="3:16" x14ac:dyDescent="0.3">
      <c r="C54" t="s">
        <v>123</v>
      </c>
      <c r="D54" t="s">
        <v>59</v>
      </c>
      <c r="E54">
        <v>1</v>
      </c>
      <c r="F54" t="s">
        <v>124</v>
      </c>
      <c r="G54" t="s">
        <v>9</v>
      </c>
      <c r="H54" t="s">
        <v>57</v>
      </c>
      <c r="I54" s="4">
        <v>86980</v>
      </c>
      <c r="J54">
        <v>7</v>
      </c>
      <c r="K54" s="3">
        <v>44746</v>
      </c>
      <c r="L54" s="3">
        <v>18437</v>
      </c>
      <c r="M54" s="5">
        <f ca="1">(TODAY()-staff[[#This Row],[Date of Join]])/365</f>
        <v>0.20547945205479451</v>
      </c>
      <c r="N54" t="str">
        <f ca="1">IF(staff[[#This Row],[Tenure]]&lt;0.25,"1. New", IF(staff[[#This Row],[Tenure]]&lt;1, "2. Under 1 yr", IF(staff[[#This Row],[Tenure]]&lt;2, "3. Under 2 yrs","4. Over 2 yrs")))</f>
        <v>1. New</v>
      </c>
      <c r="O54" s="5">
        <f ca="1">(TODAY()-staff[[#This Row],[Date of Birth]])/365</f>
        <v>72.284931506849318</v>
      </c>
      <c r="P54">
        <f ca="1">ROUNDDOWN(staff[[#This Row],[X-Age]],0)</f>
        <v>72</v>
      </c>
    </row>
    <row r="55" spans="3:16" x14ac:dyDescent="0.3">
      <c r="C55" t="s">
        <v>125</v>
      </c>
      <c r="D55" t="s">
        <v>55</v>
      </c>
      <c r="E55">
        <v>1</v>
      </c>
      <c r="F55" t="s">
        <v>56</v>
      </c>
      <c r="G55" t="s">
        <v>14</v>
      </c>
      <c r="H55" t="s">
        <v>115</v>
      </c>
      <c r="I55" s="4">
        <v>88220</v>
      </c>
      <c r="J55">
        <v>23</v>
      </c>
      <c r="K55" s="3">
        <v>44655</v>
      </c>
      <c r="L55" s="3">
        <v>21904</v>
      </c>
      <c r="M55" s="5">
        <f ca="1">(TODAY()-staff[[#This Row],[Date of Join]])/365</f>
        <v>0.45479452054794522</v>
      </c>
      <c r="N55" t="str">
        <f ca="1">IF(staff[[#This Row],[Tenure]]&lt;0.25,"1. New", IF(staff[[#This Row],[Tenure]]&lt;1, "2. Under 1 yr", IF(staff[[#This Row],[Tenure]]&lt;2, "3. Under 2 yrs","4. Over 2 yrs")))</f>
        <v>2. Under 1 yr</v>
      </c>
      <c r="O55" s="5">
        <f ca="1">(TODAY()-staff[[#This Row],[Date of Birth]])/365</f>
        <v>62.786301369863011</v>
      </c>
      <c r="P55">
        <f ca="1">ROUNDDOWN(staff[[#This Row],[X-Age]],0)</f>
        <v>62</v>
      </c>
    </row>
    <row r="56" spans="3:16" x14ac:dyDescent="0.3">
      <c r="C56" t="s">
        <v>126</v>
      </c>
      <c r="D56" t="s">
        <v>59</v>
      </c>
      <c r="E56">
        <v>1</v>
      </c>
      <c r="F56" t="s">
        <v>56</v>
      </c>
      <c r="G56" t="s">
        <v>6</v>
      </c>
      <c r="H56" t="s">
        <v>68</v>
      </c>
      <c r="I56" s="4">
        <v>54690</v>
      </c>
      <c r="J56">
        <v>13</v>
      </c>
      <c r="K56" s="3">
        <v>44516</v>
      </c>
      <c r="L56" s="3">
        <v>29454</v>
      </c>
      <c r="M56" s="5">
        <f ca="1">(TODAY()-staff[[#This Row],[Date of Join]])/365</f>
        <v>0.83561643835616439</v>
      </c>
      <c r="N56" t="str">
        <f ca="1">IF(staff[[#This Row],[Tenure]]&lt;0.25,"1. New", IF(staff[[#This Row],[Tenure]]&lt;1, "2. Under 1 yr", IF(staff[[#This Row],[Tenure]]&lt;2, "3. Under 2 yrs","4. Over 2 yrs")))</f>
        <v>2. Under 1 yr</v>
      </c>
      <c r="O56" s="5">
        <f ca="1">(TODAY()-staff[[#This Row],[Date of Birth]])/365</f>
        <v>42.101369863013701</v>
      </c>
      <c r="P56">
        <f ca="1">ROUNDDOWN(staff[[#This Row],[X-Age]],0)</f>
        <v>42</v>
      </c>
    </row>
    <row r="57" spans="3:16" x14ac:dyDescent="0.3">
      <c r="C57" t="s">
        <v>127</v>
      </c>
      <c r="D57" t="s">
        <v>59</v>
      </c>
      <c r="E57">
        <v>1</v>
      </c>
      <c r="F57" t="s">
        <v>56</v>
      </c>
      <c r="G57" t="s">
        <v>6</v>
      </c>
      <c r="H57" t="s">
        <v>93</v>
      </c>
      <c r="I57" s="4">
        <v>76105</v>
      </c>
      <c r="J57">
        <v>15</v>
      </c>
      <c r="K57" s="3">
        <v>44137</v>
      </c>
      <c r="L57" s="3">
        <v>26417</v>
      </c>
      <c r="M57" s="5">
        <f ca="1">(TODAY()-staff[[#This Row],[Date of Join]])/365</f>
        <v>1.8739726027397261</v>
      </c>
      <c r="N57" t="str">
        <f ca="1">IF(staff[[#This Row],[Tenure]]&lt;0.25,"1. New", IF(staff[[#This Row],[Tenure]]&lt;1, "2. Under 1 yr", IF(staff[[#This Row],[Tenure]]&lt;2, "3. Under 2 yrs","4. Over 2 yrs")))</f>
        <v>3. Under 2 yrs</v>
      </c>
      <c r="O57" s="5">
        <f ca="1">(TODAY()-staff[[#This Row],[Date of Birth]])/365</f>
        <v>50.421917808219177</v>
      </c>
      <c r="P57">
        <f ca="1">ROUNDDOWN(staff[[#This Row],[X-Age]],0)</f>
        <v>50</v>
      </c>
    </row>
    <row r="58" spans="3:16" x14ac:dyDescent="0.3">
      <c r="C58" t="s">
        <v>128</v>
      </c>
      <c r="D58" t="s">
        <v>59</v>
      </c>
      <c r="E58">
        <v>0.6</v>
      </c>
      <c r="F58" t="s">
        <v>56</v>
      </c>
      <c r="G58" t="s">
        <v>18</v>
      </c>
      <c r="H58" t="s">
        <v>64</v>
      </c>
      <c r="I58" s="4">
        <v>96025</v>
      </c>
      <c r="J58">
        <v>17</v>
      </c>
      <c r="K58" s="3">
        <v>43857</v>
      </c>
      <c r="L58" s="3">
        <v>21858</v>
      </c>
      <c r="M58" s="5">
        <f ca="1">(TODAY()-staff[[#This Row],[Date of Join]])/365</f>
        <v>2.6410958904109587</v>
      </c>
      <c r="N58" t="str">
        <f ca="1">IF(staff[[#This Row],[Tenure]]&lt;0.25,"1. New", IF(staff[[#This Row],[Tenure]]&lt;1, "2. Under 1 yr", IF(staff[[#This Row],[Tenure]]&lt;2, "3. Under 2 yrs","4. Over 2 yrs")))</f>
        <v>4. Over 2 yrs</v>
      </c>
      <c r="O58" s="5">
        <f ca="1">(TODAY()-staff[[#This Row],[Date of Birth]])/365</f>
        <v>62.912328767123284</v>
      </c>
      <c r="P58">
        <f ca="1">ROUNDDOWN(staff[[#This Row],[X-Age]],0)</f>
        <v>62</v>
      </c>
    </row>
    <row r="59" spans="3:16" x14ac:dyDescent="0.3">
      <c r="C59" t="s">
        <v>129</v>
      </c>
      <c r="D59" t="s">
        <v>55</v>
      </c>
      <c r="E59">
        <v>1</v>
      </c>
      <c r="F59" t="s">
        <v>56</v>
      </c>
      <c r="G59" t="s">
        <v>9</v>
      </c>
      <c r="H59" t="s">
        <v>62</v>
      </c>
      <c r="I59" s="4">
        <v>76770</v>
      </c>
      <c r="J59">
        <v>3</v>
      </c>
      <c r="K59" s="3">
        <v>44690</v>
      </c>
      <c r="L59" s="3">
        <v>30563</v>
      </c>
      <c r="M59" s="5">
        <f ca="1">(TODAY()-staff[[#This Row],[Date of Join]])/365</f>
        <v>0.35890410958904112</v>
      </c>
      <c r="N59" t="str">
        <f ca="1">IF(staff[[#This Row],[Tenure]]&lt;0.25,"1. New", IF(staff[[#This Row],[Tenure]]&lt;1, "2. Under 1 yr", IF(staff[[#This Row],[Tenure]]&lt;2, "3. Under 2 yrs","4. Over 2 yrs")))</f>
        <v>2. Under 1 yr</v>
      </c>
      <c r="O59" s="5">
        <f ca="1">(TODAY()-staff[[#This Row],[Date of Birth]])/365</f>
        <v>39.063013698630137</v>
      </c>
      <c r="P59">
        <f ca="1">ROUNDDOWN(staff[[#This Row],[X-Age]],0)</f>
        <v>39</v>
      </c>
    </row>
    <row r="60" spans="3:16" x14ac:dyDescent="0.3">
      <c r="C60" t="s">
        <v>130</v>
      </c>
      <c r="D60" t="s">
        <v>59</v>
      </c>
      <c r="E60">
        <v>1</v>
      </c>
      <c r="F60" t="s">
        <v>56</v>
      </c>
      <c r="G60" t="s">
        <v>18</v>
      </c>
      <c r="H60" t="s">
        <v>117</v>
      </c>
      <c r="I60" s="4">
        <v>61800</v>
      </c>
      <c r="J60">
        <v>14</v>
      </c>
      <c r="K60" s="3">
        <v>44756</v>
      </c>
      <c r="L60" s="3">
        <v>26290</v>
      </c>
      <c r="M60" s="5">
        <f ca="1">(TODAY()-staff[[#This Row],[Date of Join]])/365</f>
        <v>0.17808219178082191</v>
      </c>
      <c r="N60" t="str">
        <f ca="1">IF(staff[[#This Row],[Tenure]]&lt;0.25,"1. New", IF(staff[[#This Row],[Tenure]]&lt;1, "2. Under 1 yr", IF(staff[[#This Row],[Tenure]]&lt;2, "3. Under 2 yrs","4. Over 2 yrs")))</f>
        <v>1. New</v>
      </c>
      <c r="O60" s="5">
        <f ca="1">(TODAY()-staff[[#This Row],[Date of Birth]])/365</f>
        <v>50.769863013698632</v>
      </c>
      <c r="P60">
        <f ca="1">ROUNDDOWN(staff[[#This Row],[X-Age]],0)</f>
        <v>50</v>
      </c>
    </row>
    <row r="61" spans="3:16" x14ac:dyDescent="0.3">
      <c r="C61" t="s">
        <v>131</v>
      </c>
      <c r="D61" t="s">
        <v>55</v>
      </c>
      <c r="E61">
        <v>1</v>
      </c>
      <c r="F61" t="s">
        <v>56</v>
      </c>
      <c r="G61" t="s">
        <v>11</v>
      </c>
      <c r="H61" t="s">
        <v>98</v>
      </c>
      <c r="I61" s="4">
        <v>81675</v>
      </c>
      <c r="J61">
        <v>13</v>
      </c>
      <c r="K61" s="3">
        <v>44659</v>
      </c>
      <c r="L61" s="3">
        <v>26535</v>
      </c>
      <c r="M61" s="5">
        <f ca="1">(TODAY()-staff[[#This Row],[Date of Join]])/365</f>
        <v>0.44383561643835617</v>
      </c>
      <c r="N61" t="str">
        <f ca="1">IF(staff[[#This Row],[Tenure]]&lt;0.25,"1. New", IF(staff[[#This Row],[Tenure]]&lt;1, "2. Under 1 yr", IF(staff[[#This Row],[Tenure]]&lt;2, "3. Under 2 yrs","4. Over 2 yrs")))</f>
        <v>2. Under 1 yr</v>
      </c>
      <c r="O61" s="5">
        <f ca="1">(TODAY()-staff[[#This Row],[Date of Birth]])/365</f>
        <v>50.098630136986301</v>
      </c>
      <c r="P61">
        <f ca="1">ROUNDDOWN(staff[[#This Row],[X-Age]],0)</f>
        <v>50</v>
      </c>
    </row>
    <row r="62" spans="3:16" x14ac:dyDescent="0.3">
      <c r="C62" t="s">
        <v>132</v>
      </c>
      <c r="D62" t="s">
        <v>55</v>
      </c>
      <c r="E62">
        <v>1</v>
      </c>
      <c r="F62" t="s">
        <v>56</v>
      </c>
      <c r="G62" t="s">
        <v>20</v>
      </c>
      <c r="H62" t="s">
        <v>133</v>
      </c>
      <c r="I62" s="4">
        <v>78600</v>
      </c>
      <c r="J62">
        <v>17</v>
      </c>
      <c r="K62" s="3">
        <v>44755</v>
      </c>
      <c r="L62" s="3">
        <v>29088</v>
      </c>
      <c r="M62" s="5">
        <f ca="1">(TODAY()-staff[[#This Row],[Date of Join]])/365</f>
        <v>0.18082191780821918</v>
      </c>
      <c r="N62" t="str">
        <f ca="1">IF(staff[[#This Row],[Tenure]]&lt;0.25,"1. New", IF(staff[[#This Row],[Tenure]]&lt;1, "2. Under 1 yr", IF(staff[[#This Row],[Tenure]]&lt;2, "3. Under 2 yrs","4. Over 2 yrs")))</f>
        <v>1. New</v>
      </c>
      <c r="O62" s="5">
        <f ca="1">(TODAY()-staff[[#This Row],[Date of Birth]])/365</f>
        <v>43.104109589041094</v>
      </c>
      <c r="P62">
        <f ca="1">ROUNDDOWN(staff[[#This Row],[X-Age]],0)</f>
        <v>43</v>
      </c>
    </row>
    <row r="63" spans="3:16" x14ac:dyDescent="0.3">
      <c r="C63" t="s">
        <v>134</v>
      </c>
      <c r="D63" t="s">
        <v>55</v>
      </c>
      <c r="E63">
        <v>1</v>
      </c>
      <c r="F63" t="s">
        <v>56</v>
      </c>
      <c r="G63" t="s">
        <v>6</v>
      </c>
      <c r="H63" t="s">
        <v>68</v>
      </c>
      <c r="I63" s="4">
        <v>72285</v>
      </c>
      <c r="J63">
        <v>13</v>
      </c>
      <c r="K63" s="3">
        <v>44503</v>
      </c>
      <c r="L63" s="3">
        <v>32602</v>
      </c>
      <c r="M63" s="5">
        <f ca="1">(TODAY()-staff[[#This Row],[Date of Join]])/365</f>
        <v>0.87123287671232874</v>
      </c>
      <c r="N63" t="str">
        <f ca="1">IF(staff[[#This Row],[Tenure]]&lt;0.25,"1. New", IF(staff[[#This Row],[Tenure]]&lt;1, "2. Under 1 yr", IF(staff[[#This Row],[Tenure]]&lt;2, "3. Under 2 yrs","4. Over 2 yrs")))</f>
        <v>2. Under 1 yr</v>
      </c>
      <c r="O63" s="5">
        <f ca="1">(TODAY()-staff[[#This Row],[Date of Birth]])/365</f>
        <v>33.476712328767121</v>
      </c>
      <c r="P63">
        <f ca="1">ROUNDDOWN(staff[[#This Row],[X-Age]],0)</f>
        <v>33</v>
      </c>
    </row>
    <row r="64" spans="3:16" x14ac:dyDescent="0.3">
      <c r="C64" t="s">
        <v>135</v>
      </c>
      <c r="D64" t="s">
        <v>55</v>
      </c>
      <c r="E64">
        <v>1</v>
      </c>
      <c r="F64" t="s">
        <v>56</v>
      </c>
      <c r="G64" t="s">
        <v>6</v>
      </c>
      <c r="H64" t="s">
        <v>71</v>
      </c>
      <c r="I64" s="4">
        <v>92090</v>
      </c>
      <c r="J64">
        <v>20</v>
      </c>
      <c r="K64" s="3">
        <v>44740</v>
      </c>
      <c r="L64" s="3">
        <v>30761</v>
      </c>
      <c r="M64" s="5">
        <f ca="1">(TODAY()-staff[[#This Row],[Date of Join]])/365</f>
        <v>0.22191780821917809</v>
      </c>
      <c r="N64" t="str">
        <f ca="1">IF(staff[[#This Row],[Tenure]]&lt;0.25,"1. New", IF(staff[[#This Row],[Tenure]]&lt;1, "2. Under 1 yr", IF(staff[[#This Row],[Tenure]]&lt;2, "3. Under 2 yrs","4. Over 2 yrs")))</f>
        <v>1. New</v>
      </c>
      <c r="O64" s="5">
        <f ca="1">(TODAY()-staff[[#This Row],[Date of Birth]])/365</f>
        <v>38.520547945205479</v>
      </c>
      <c r="P64">
        <f ca="1">ROUNDDOWN(staff[[#This Row],[X-Age]],0)</f>
        <v>38</v>
      </c>
    </row>
    <row r="65" spans="3:16" x14ac:dyDescent="0.3">
      <c r="C65" t="s">
        <v>136</v>
      </c>
      <c r="D65" t="s">
        <v>55</v>
      </c>
      <c r="E65">
        <v>1</v>
      </c>
      <c r="F65" t="s">
        <v>56</v>
      </c>
      <c r="G65" t="s">
        <v>6</v>
      </c>
      <c r="H65" t="s">
        <v>93</v>
      </c>
      <c r="I65" s="4">
        <v>85020</v>
      </c>
      <c r="J65">
        <v>6</v>
      </c>
      <c r="K65" s="3">
        <v>44417</v>
      </c>
      <c r="L65" s="3">
        <v>20126</v>
      </c>
      <c r="M65" s="5">
        <f ca="1">(TODAY()-staff[[#This Row],[Date of Join]])/365</f>
        <v>1.106849315068493</v>
      </c>
      <c r="N65" t="str">
        <f ca="1">IF(staff[[#This Row],[Tenure]]&lt;0.25,"1. New", IF(staff[[#This Row],[Tenure]]&lt;1, "2. Under 1 yr", IF(staff[[#This Row],[Tenure]]&lt;2, "3. Under 2 yrs","4. Over 2 yrs")))</f>
        <v>3. Under 2 yrs</v>
      </c>
      <c r="O65" s="5">
        <f ca="1">(TODAY()-staff[[#This Row],[Date of Birth]])/365</f>
        <v>67.657534246575338</v>
      </c>
      <c r="P65">
        <f ca="1">ROUNDDOWN(staff[[#This Row],[X-Age]],0)</f>
        <v>67</v>
      </c>
    </row>
    <row r="66" spans="3:16" x14ac:dyDescent="0.3">
      <c r="C66" t="s">
        <v>137</v>
      </c>
      <c r="D66" t="s">
        <v>55</v>
      </c>
      <c r="E66">
        <v>1</v>
      </c>
      <c r="F66" t="s">
        <v>56</v>
      </c>
      <c r="G66" t="s">
        <v>6</v>
      </c>
      <c r="H66" t="s">
        <v>71</v>
      </c>
      <c r="I66" s="4">
        <v>66865</v>
      </c>
      <c r="J66">
        <v>23</v>
      </c>
      <c r="K66" s="3">
        <v>44659</v>
      </c>
      <c r="L66" s="3">
        <v>27472</v>
      </c>
      <c r="M66" s="5">
        <f ca="1">(TODAY()-staff[[#This Row],[Date of Join]])/365</f>
        <v>0.44383561643835617</v>
      </c>
      <c r="N66" t="str">
        <f ca="1">IF(staff[[#This Row],[Tenure]]&lt;0.25,"1. New", IF(staff[[#This Row],[Tenure]]&lt;1, "2. Under 1 yr", IF(staff[[#This Row],[Tenure]]&lt;2, "3. Under 2 yrs","4. Over 2 yrs")))</f>
        <v>2. Under 1 yr</v>
      </c>
      <c r="O66" s="5">
        <f ca="1">(TODAY()-staff[[#This Row],[Date of Birth]])/365</f>
        <v>47.531506849315072</v>
      </c>
      <c r="P66">
        <f ca="1">ROUNDDOWN(staff[[#This Row],[X-Age]],0)</f>
        <v>47</v>
      </c>
    </row>
    <row r="67" spans="3:16" x14ac:dyDescent="0.3">
      <c r="C67" t="s">
        <v>138</v>
      </c>
      <c r="D67" t="s">
        <v>59</v>
      </c>
      <c r="E67">
        <v>1</v>
      </c>
      <c r="F67" t="s">
        <v>56</v>
      </c>
      <c r="G67" t="s">
        <v>6</v>
      </c>
      <c r="H67" t="s">
        <v>68</v>
      </c>
      <c r="I67" s="4">
        <v>73920</v>
      </c>
      <c r="J67">
        <v>21</v>
      </c>
      <c r="K67" s="3">
        <v>44718</v>
      </c>
      <c r="L67" s="3">
        <v>7270</v>
      </c>
      <c r="M67" s="5">
        <f ca="1">(TODAY()-staff[[#This Row],[Date of Join]])/365</f>
        <v>0.28219178082191781</v>
      </c>
      <c r="N67" t="str">
        <f ca="1">IF(staff[[#This Row],[Tenure]]&lt;0.25,"1. New", IF(staff[[#This Row],[Tenure]]&lt;1, "2. Under 1 yr", IF(staff[[#This Row],[Tenure]]&lt;2, "3. Under 2 yrs","4. Over 2 yrs")))</f>
        <v>2. Under 1 yr</v>
      </c>
      <c r="O67" s="5">
        <f ca="1">(TODAY()-staff[[#This Row],[Date of Birth]])/365</f>
        <v>102.87945205479453</v>
      </c>
      <c r="P67">
        <f ca="1">ROUNDDOWN(staff[[#This Row],[X-Age]],0)</f>
        <v>102</v>
      </c>
    </row>
    <row r="68" spans="3:16" x14ac:dyDescent="0.3">
      <c r="C68" t="s">
        <v>139</v>
      </c>
      <c r="D68" t="s">
        <v>59</v>
      </c>
      <c r="E68">
        <v>1</v>
      </c>
      <c r="F68" t="s">
        <v>56</v>
      </c>
      <c r="G68" t="s">
        <v>6</v>
      </c>
      <c r="H68" t="s">
        <v>68</v>
      </c>
      <c r="I68" s="4">
        <v>91215</v>
      </c>
      <c r="J68">
        <v>10</v>
      </c>
      <c r="K68" s="3">
        <v>44446</v>
      </c>
      <c r="L68" s="3">
        <v>29915</v>
      </c>
      <c r="M68" s="5">
        <f ca="1">(TODAY()-staff[[#This Row],[Date of Join]])/365</f>
        <v>1.0273972602739727</v>
      </c>
      <c r="N68" t="str">
        <f ca="1">IF(staff[[#This Row],[Tenure]]&lt;0.25,"1. New", IF(staff[[#This Row],[Tenure]]&lt;1, "2. Under 1 yr", IF(staff[[#This Row],[Tenure]]&lt;2, "3. Under 2 yrs","4. Over 2 yrs")))</f>
        <v>3. Under 2 yrs</v>
      </c>
      <c r="O68" s="5">
        <f ca="1">(TODAY()-staff[[#This Row],[Date of Birth]])/365</f>
        <v>40.838356164383562</v>
      </c>
      <c r="P68">
        <f ca="1">ROUNDDOWN(staff[[#This Row],[X-Age]],0)</f>
        <v>40</v>
      </c>
    </row>
    <row r="69" spans="3:16" x14ac:dyDescent="0.3">
      <c r="C69" t="s">
        <v>140</v>
      </c>
      <c r="D69" t="s">
        <v>55</v>
      </c>
      <c r="E69">
        <v>1</v>
      </c>
      <c r="F69" t="s">
        <v>56</v>
      </c>
      <c r="G69" t="s">
        <v>14</v>
      </c>
      <c r="H69" t="s">
        <v>141</v>
      </c>
      <c r="I69" s="4">
        <v>64540</v>
      </c>
      <c r="J69">
        <v>2</v>
      </c>
      <c r="K69" s="3">
        <v>44615</v>
      </c>
      <c r="L69" s="3">
        <v>23734</v>
      </c>
      <c r="M69" s="5">
        <f ca="1">(TODAY()-staff[[#This Row],[Date of Join]])/365</f>
        <v>0.56438356164383563</v>
      </c>
      <c r="N69" t="str">
        <f ca="1">IF(staff[[#This Row],[Tenure]]&lt;0.25,"1. New", IF(staff[[#This Row],[Tenure]]&lt;1, "2. Under 1 yr", IF(staff[[#This Row],[Tenure]]&lt;2, "3. Under 2 yrs","4. Over 2 yrs")))</f>
        <v>2. Under 1 yr</v>
      </c>
      <c r="O69" s="5">
        <f ca="1">(TODAY()-staff[[#This Row],[Date of Birth]])/365</f>
        <v>57.772602739726025</v>
      </c>
      <c r="P69">
        <f ca="1">ROUNDDOWN(staff[[#This Row],[X-Age]],0)</f>
        <v>57</v>
      </c>
    </row>
    <row r="70" spans="3:16" x14ac:dyDescent="0.3">
      <c r="C70" t="s">
        <v>142</v>
      </c>
      <c r="D70" t="s">
        <v>59</v>
      </c>
      <c r="E70">
        <v>1</v>
      </c>
      <c r="F70" t="s">
        <v>56</v>
      </c>
      <c r="G70" t="s">
        <v>6</v>
      </c>
      <c r="H70" t="s">
        <v>68</v>
      </c>
      <c r="I70" s="4">
        <v>75855</v>
      </c>
      <c r="J70">
        <v>24</v>
      </c>
      <c r="K70" s="3">
        <v>44664</v>
      </c>
      <c r="L70" s="3">
        <v>31172</v>
      </c>
      <c r="M70" s="5">
        <f ca="1">(TODAY()-staff[[#This Row],[Date of Join]])/365</f>
        <v>0.43013698630136987</v>
      </c>
      <c r="N70" t="str">
        <f ca="1">IF(staff[[#This Row],[Tenure]]&lt;0.25,"1. New", IF(staff[[#This Row],[Tenure]]&lt;1, "2. Under 1 yr", IF(staff[[#This Row],[Tenure]]&lt;2, "3. Under 2 yrs","4. Over 2 yrs")))</f>
        <v>2. Under 1 yr</v>
      </c>
      <c r="O70" s="5">
        <f ca="1">(TODAY()-staff[[#This Row],[Date of Birth]])/365</f>
        <v>37.394520547945206</v>
      </c>
      <c r="P70">
        <f ca="1">ROUNDDOWN(staff[[#This Row],[X-Age]],0)</f>
        <v>37</v>
      </c>
    </row>
    <row r="71" spans="3:16" x14ac:dyDescent="0.3">
      <c r="C71" t="s">
        <v>143</v>
      </c>
      <c r="D71" t="s">
        <v>59</v>
      </c>
      <c r="E71">
        <v>1</v>
      </c>
      <c r="F71" t="s">
        <v>56</v>
      </c>
      <c r="G71" t="s">
        <v>6</v>
      </c>
      <c r="H71" t="s">
        <v>68</v>
      </c>
      <c r="I71" s="4">
        <v>75300</v>
      </c>
      <c r="J71">
        <v>20</v>
      </c>
      <c r="K71" s="3">
        <v>44755</v>
      </c>
      <c r="L71" s="3">
        <v>35519</v>
      </c>
      <c r="M71" s="5">
        <f ca="1">(TODAY()-staff[[#This Row],[Date of Join]])/365</f>
        <v>0.18082191780821918</v>
      </c>
      <c r="N71" t="str">
        <f ca="1">IF(staff[[#This Row],[Tenure]]&lt;0.25,"1. New", IF(staff[[#This Row],[Tenure]]&lt;1, "2. Under 1 yr", IF(staff[[#This Row],[Tenure]]&lt;2, "3. Under 2 yrs","4. Over 2 yrs")))</f>
        <v>1. New</v>
      </c>
      <c r="O71" s="5">
        <f ca="1">(TODAY()-staff[[#This Row],[Date of Birth]])/365</f>
        <v>25.484931506849314</v>
      </c>
      <c r="P71">
        <f ca="1">ROUNDDOWN(staff[[#This Row],[X-Age]],0)</f>
        <v>25</v>
      </c>
    </row>
    <row r="72" spans="3:16" x14ac:dyDescent="0.3">
      <c r="C72" t="s">
        <v>144</v>
      </c>
      <c r="D72" t="s">
        <v>59</v>
      </c>
      <c r="E72">
        <v>1</v>
      </c>
      <c r="F72" t="s">
        <v>56</v>
      </c>
      <c r="G72" t="s">
        <v>6</v>
      </c>
      <c r="H72" t="s">
        <v>68</v>
      </c>
      <c r="I72" s="4">
        <v>86955</v>
      </c>
      <c r="J72">
        <v>11</v>
      </c>
      <c r="K72" s="3">
        <v>44767</v>
      </c>
      <c r="L72" s="3">
        <v>33328</v>
      </c>
      <c r="M72" s="5">
        <f ca="1">(TODAY()-staff[[#This Row],[Date of Join]])/365</f>
        <v>0.14794520547945206</v>
      </c>
      <c r="N72" t="str">
        <f ca="1">IF(staff[[#This Row],[Tenure]]&lt;0.25,"1. New", IF(staff[[#This Row],[Tenure]]&lt;1, "2. Under 1 yr", IF(staff[[#This Row],[Tenure]]&lt;2, "3. Under 2 yrs","4. Over 2 yrs")))</f>
        <v>1. New</v>
      </c>
      <c r="O72" s="5">
        <f ca="1">(TODAY()-staff[[#This Row],[Date of Birth]])/365</f>
        <v>31.487671232876714</v>
      </c>
      <c r="P72">
        <f ca="1">ROUNDDOWN(staff[[#This Row],[X-Age]],0)</f>
        <v>31</v>
      </c>
    </row>
    <row r="73" spans="3:16" x14ac:dyDescent="0.3">
      <c r="C73" t="s">
        <v>145</v>
      </c>
      <c r="D73" t="s">
        <v>59</v>
      </c>
      <c r="E73">
        <v>1</v>
      </c>
      <c r="F73" t="s">
        <v>56</v>
      </c>
      <c r="G73" t="s">
        <v>6</v>
      </c>
      <c r="H73" t="s">
        <v>68</v>
      </c>
      <c r="I73" s="4">
        <v>48230</v>
      </c>
      <c r="J73">
        <v>5</v>
      </c>
      <c r="K73" s="3">
        <v>44431</v>
      </c>
      <c r="L73" s="3">
        <v>29599</v>
      </c>
      <c r="M73" s="5">
        <f ca="1">(TODAY()-staff[[#This Row],[Date of Join]])/365</f>
        <v>1.0684931506849316</v>
      </c>
      <c r="N73" t="str">
        <f ca="1">IF(staff[[#This Row],[Tenure]]&lt;0.25,"1. New", IF(staff[[#This Row],[Tenure]]&lt;1, "2. Under 1 yr", IF(staff[[#This Row],[Tenure]]&lt;2, "3. Under 2 yrs","4. Over 2 yrs")))</f>
        <v>3. Under 2 yrs</v>
      </c>
      <c r="O73" s="5">
        <f ca="1">(TODAY()-staff[[#This Row],[Date of Birth]])/365</f>
        <v>41.704109589041096</v>
      </c>
      <c r="P73">
        <f ca="1">ROUNDDOWN(staff[[#This Row],[X-Age]],0)</f>
        <v>41</v>
      </c>
    </row>
    <row r="74" spans="3:16" x14ac:dyDescent="0.3">
      <c r="C74" t="s">
        <v>146</v>
      </c>
      <c r="D74" t="s">
        <v>55</v>
      </c>
      <c r="E74">
        <v>1</v>
      </c>
      <c r="F74" t="s">
        <v>56</v>
      </c>
      <c r="G74" t="s">
        <v>6</v>
      </c>
      <c r="H74" t="s">
        <v>68</v>
      </c>
      <c r="I74" s="4">
        <v>83710</v>
      </c>
      <c r="J74">
        <v>9</v>
      </c>
      <c r="K74" s="3">
        <v>44634</v>
      </c>
      <c r="L74" s="3">
        <v>26431</v>
      </c>
      <c r="M74" s="5">
        <f ca="1">(TODAY()-staff[[#This Row],[Date of Join]])/365</f>
        <v>0.51232876712328768</v>
      </c>
      <c r="N74" t="str">
        <f ca="1">IF(staff[[#This Row],[Tenure]]&lt;0.25,"1. New", IF(staff[[#This Row],[Tenure]]&lt;1, "2. Under 1 yr", IF(staff[[#This Row],[Tenure]]&lt;2, "3. Under 2 yrs","4. Over 2 yrs")))</f>
        <v>2. Under 1 yr</v>
      </c>
      <c r="O74" s="5">
        <f ca="1">(TODAY()-staff[[#This Row],[Date of Birth]])/365</f>
        <v>50.38356164383562</v>
      </c>
      <c r="P74">
        <f ca="1">ROUNDDOWN(staff[[#This Row],[X-Age]],0)</f>
        <v>50</v>
      </c>
    </row>
    <row r="75" spans="3:16" x14ac:dyDescent="0.3">
      <c r="C75" t="s">
        <v>147</v>
      </c>
      <c r="D75" t="s">
        <v>55</v>
      </c>
      <c r="E75">
        <v>1</v>
      </c>
      <c r="F75" t="s">
        <v>124</v>
      </c>
      <c r="G75" t="s">
        <v>18</v>
      </c>
      <c r="H75" t="s">
        <v>117</v>
      </c>
      <c r="I75" s="4">
        <v>109270</v>
      </c>
      <c r="J75">
        <v>2</v>
      </c>
      <c r="K75" s="3">
        <v>44774</v>
      </c>
      <c r="L75" s="3">
        <v>33978</v>
      </c>
      <c r="M75" s="5">
        <f ca="1">(TODAY()-staff[[#This Row],[Date of Join]])/365</f>
        <v>0.12876712328767123</v>
      </c>
      <c r="N75" t="str">
        <f ca="1">IF(staff[[#This Row],[Tenure]]&lt;0.25,"1. New", IF(staff[[#This Row],[Tenure]]&lt;1, "2. Under 1 yr", IF(staff[[#This Row],[Tenure]]&lt;2, "3. Under 2 yrs","4. Over 2 yrs")))</f>
        <v>1. New</v>
      </c>
      <c r="O75" s="5">
        <f ca="1">(TODAY()-staff[[#This Row],[Date of Birth]])/365</f>
        <v>29.706849315068492</v>
      </c>
      <c r="P75">
        <f ca="1">ROUNDDOWN(staff[[#This Row],[X-Age]],0)</f>
        <v>29</v>
      </c>
    </row>
    <row r="76" spans="3:16" x14ac:dyDescent="0.3">
      <c r="C76" t="s">
        <v>148</v>
      </c>
      <c r="D76" t="s">
        <v>59</v>
      </c>
      <c r="E76">
        <v>1</v>
      </c>
      <c r="F76" t="s">
        <v>56</v>
      </c>
      <c r="G76" t="s">
        <v>18</v>
      </c>
      <c r="H76" t="s">
        <v>117</v>
      </c>
      <c r="I76" s="4">
        <v>105085</v>
      </c>
      <c r="J76">
        <v>-1</v>
      </c>
      <c r="K76" s="3">
        <v>44677</v>
      </c>
      <c r="L76" s="3">
        <v>24841</v>
      </c>
      <c r="M76" s="5">
        <f ca="1">(TODAY()-staff[[#This Row],[Date of Join]])/365</f>
        <v>0.39452054794520547</v>
      </c>
      <c r="N76" t="str">
        <f ca="1">IF(staff[[#This Row],[Tenure]]&lt;0.25,"1. New", IF(staff[[#This Row],[Tenure]]&lt;1, "2. Under 1 yr", IF(staff[[#This Row],[Tenure]]&lt;2, "3. Under 2 yrs","4. Over 2 yrs")))</f>
        <v>2. Under 1 yr</v>
      </c>
      <c r="O76" s="5">
        <f ca="1">(TODAY()-staff[[#This Row],[Date of Birth]])/365</f>
        <v>54.739726027397261</v>
      </c>
      <c r="P76">
        <f ca="1">ROUNDDOWN(staff[[#This Row],[X-Age]],0)</f>
        <v>54</v>
      </c>
    </row>
    <row r="77" spans="3:16" x14ac:dyDescent="0.3">
      <c r="C77" t="s">
        <v>149</v>
      </c>
      <c r="D77" t="s">
        <v>59</v>
      </c>
      <c r="E77">
        <v>1</v>
      </c>
      <c r="F77" t="s">
        <v>56</v>
      </c>
      <c r="G77" t="s">
        <v>6</v>
      </c>
      <c r="H77" t="s">
        <v>93</v>
      </c>
      <c r="I77" s="4">
        <v>84540</v>
      </c>
      <c r="J77">
        <v>23</v>
      </c>
      <c r="K77" s="3">
        <v>44441</v>
      </c>
      <c r="L77" s="3">
        <v>30007</v>
      </c>
      <c r="M77" s="5">
        <f ca="1">(TODAY()-staff[[#This Row],[Date of Join]])/365</f>
        <v>1.0410958904109588</v>
      </c>
      <c r="N77" t="str">
        <f ca="1">IF(staff[[#This Row],[Tenure]]&lt;0.25,"1. New", IF(staff[[#This Row],[Tenure]]&lt;1, "2. Under 1 yr", IF(staff[[#This Row],[Tenure]]&lt;2, "3. Under 2 yrs","4. Over 2 yrs")))</f>
        <v>3. Under 2 yrs</v>
      </c>
      <c r="O77" s="5">
        <f ca="1">(TODAY()-staff[[#This Row],[Date of Birth]])/365</f>
        <v>40.586301369863016</v>
      </c>
      <c r="P77">
        <f ca="1">ROUNDDOWN(staff[[#This Row],[X-Age]],0)</f>
        <v>40</v>
      </c>
    </row>
    <row r="78" spans="3:16" x14ac:dyDescent="0.3">
      <c r="C78" t="s">
        <v>150</v>
      </c>
      <c r="D78" t="s">
        <v>59</v>
      </c>
      <c r="E78">
        <v>1</v>
      </c>
      <c r="F78" t="s">
        <v>56</v>
      </c>
      <c r="G78" t="s">
        <v>18</v>
      </c>
      <c r="H78" t="s">
        <v>78</v>
      </c>
      <c r="I78" s="4">
        <v>82635</v>
      </c>
      <c r="J78">
        <v>16</v>
      </c>
      <c r="K78" s="3">
        <v>44746</v>
      </c>
      <c r="L78" s="3">
        <v>25823</v>
      </c>
      <c r="M78" s="5">
        <f ca="1">(TODAY()-staff[[#This Row],[Date of Join]])/365</f>
        <v>0.20547945205479451</v>
      </c>
      <c r="N78" t="str">
        <f ca="1">IF(staff[[#This Row],[Tenure]]&lt;0.25,"1. New", IF(staff[[#This Row],[Tenure]]&lt;1, "2. Under 1 yr", IF(staff[[#This Row],[Tenure]]&lt;2, "3. Under 2 yrs","4. Over 2 yrs")))</f>
        <v>1. New</v>
      </c>
      <c r="O78" s="5">
        <f ca="1">(TODAY()-staff[[#This Row],[Date of Birth]])/365</f>
        <v>52.049315068493151</v>
      </c>
      <c r="P78">
        <f ca="1">ROUNDDOWN(staff[[#This Row],[X-Age]],0)</f>
        <v>52</v>
      </c>
    </row>
    <row r="79" spans="3:16" x14ac:dyDescent="0.3">
      <c r="C79" t="s">
        <v>151</v>
      </c>
      <c r="D79" t="s">
        <v>59</v>
      </c>
      <c r="E79">
        <v>1</v>
      </c>
      <c r="F79" t="s">
        <v>56</v>
      </c>
      <c r="G79" t="s">
        <v>20</v>
      </c>
      <c r="H79" t="s">
        <v>133</v>
      </c>
      <c r="I79" s="4">
        <v>71965</v>
      </c>
      <c r="J79">
        <v>11</v>
      </c>
      <c r="K79" s="3">
        <v>44733</v>
      </c>
      <c r="L79" s="3">
        <v>34215</v>
      </c>
      <c r="M79" s="5">
        <f ca="1">(TODAY()-staff[[#This Row],[Date of Join]])/365</f>
        <v>0.24109589041095891</v>
      </c>
      <c r="N79" t="str">
        <f ca="1">IF(staff[[#This Row],[Tenure]]&lt;0.25,"1. New", IF(staff[[#This Row],[Tenure]]&lt;1, "2. Under 1 yr", IF(staff[[#This Row],[Tenure]]&lt;2, "3. Under 2 yrs","4. Over 2 yrs")))</f>
        <v>1. New</v>
      </c>
      <c r="O79" s="5">
        <f ca="1">(TODAY()-staff[[#This Row],[Date of Birth]])/365</f>
        <v>29.057534246575344</v>
      </c>
      <c r="P79">
        <f ca="1">ROUNDDOWN(staff[[#This Row],[X-Age]],0)</f>
        <v>29</v>
      </c>
    </row>
    <row r="80" spans="3:16" x14ac:dyDescent="0.3">
      <c r="C80" t="s">
        <v>152</v>
      </c>
      <c r="D80" t="s">
        <v>55</v>
      </c>
      <c r="E80">
        <v>1</v>
      </c>
      <c r="F80" t="s">
        <v>56</v>
      </c>
      <c r="G80" t="s">
        <v>9</v>
      </c>
      <c r="H80" t="s">
        <v>62</v>
      </c>
      <c r="I80" s="4">
        <v>48230</v>
      </c>
      <c r="J80">
        <v>9</v>
      </c>
      <c r="K80" s="3">
        <v>44671</v>
      </c>
      <c r="L80" s="3">
        <v>22251</v>
      </c>
      <c r="M80" s="5">
        <f ca="1">(TODAY()-staff[[#This Row],[Date of Join]])/365</f>
        <v>0.41095890410958902</v>
      </c>
      <c r="N80" t="str">
        <f ca="1">IF(staff[[#This Row],[Tenure]]&lt;0.25,"1. New", IF(staff[[#This Row],[Tenure]]&lt;1, "2. Under 1 yr", IF(staff[[#This Row],[Tenure]]&lt;2, "3. Under 2 yrs","4. Over 2 yrs")))</f>
        <v>2. Under 1 yr</v>
      </c>
      <c r="O80" s="5">
        <f ca="1">(TODAY()-staff[[#This Row],[Date of Birth]])/365</f>
        <v>61.835616438356162</v>
      </c>
      <c r="P80">
        <f ca="1">ROUNDDOWN(staff[[#This Row],[X-Age]],0)</f>
        <v>61</v>
      </c>
    </row>
    <row r="81" spans="3:16" x14ac:dyDescent="0.3">
      <c r="C81" t="s">
        <v>153</v>
      </c>
      <c r="D81" t="s">
        <v>55</v>
      </c>
      <c r="E81">
        <v>1</v>
      </c>
      <c r="F81" t="s">
        <v>56</v>
      </c>
      <c r="G81" t="s">
        <v>18</v>
      </c>
      <c r="H81" t="s">
        <v>96</v>
      </c>
      <c r="I81" s="4">
        <v>74865</v>
      </c>
      <c r="J81">
        <v>22</v>
      </c>
      <c r="K81" s="3">
        <v>44418</v>
      </c>
      <c r="L81" s="3">
        <v>22002</v>
      </c>
      <c r="M81" s="5">
        <f ca="1">(TODAY()-staff[[#This Row],[Date of Join]])/365</f>
        <v>1.1041095890410959</v>
      </c>
      <c r="N81" t="str">
        <f ca="1">IF(staff[[#This Row],[Tenure]]&lt;0.25,"1. New", IF(staff[[#This Row],[Tenure]]&lt;1, "2. Under 1 yr", IF(staff[[#This Row],[Tenure]]&lt;2, "3. Under 2 yrs","4. Over 2 yrs")))</f>
        <v>3. Under 2 yrs</v>
      </c>
      <c r="O81" s="5">
        <f ca="1">(TODAY()-staff[[#This Row],[Date of Birth]])/365</f>
        <v>62.517808219178079</v>
      </c>
      <c r="P81">
        <f ca="1">ROUNDDOWN(staff[[#This Row],[X-Age]],0)</f>
        <v>62</v>
      </c>
    </row>
    <row r="82" spans="3:16" x14ac:dyDescent="0.3">
      <c r="C82" t="s">
        <v>154</v>
      </c>
      <c r="D82" t="s">
        <v>59</v>
      </c>
      <c r="E82">
        <v>1</v>
      </c>
      <c r="F82" t="s">
        <v>56</v>
      </c>
      <c r="G82" t="s">
        <v>18</v>
      </c>
      <c r="H82" t="s">
        <v>71</v>
      </c>
      <c r="I82" s="4">
        <v>95330</v>
      </c>
      <c r="J82">
        <v>19</v>
      </c>
      <c r="K82" s="3">
        <v>44568</v>
      </c>
      <c r="L82" s="3">
        <v>25190</v>
      </c>
      <c r="M82" s="5">
        <f ca="1">(TODAY()-staff[[#This Row],[Date of Join]])/365</f>
        <v>0.69315068493150689</v>
      </c>
      <c r="N82" t="str">
        <f ca="1">IF(staff[[#This Row],[Tenure]]&lt;0.25,"1. New", IF(staff[[#This Row],[Tenure]]&lt;1, "2. Under 1 yr", IF(staff[[#This Row],[Tenure]]&lt;2, "3. Under 2 yrs","4. Over 2 yrs")))</f>
        <v>2. Under 1 yr</v>
      </c>
      <c r="O82" s="5">
        <f ca="1">(TODAY()-staff[[#This Row],[Date of Birth]])/365</f>
        <v>53.783561643835618</v>
      </c>
      <c r="P82">
        <f ca="1">ROUNDDOWN(staff[[#This Row],[X-Age]],0)</f>
        <v>53</v>
      </c>
    </row>
    <row r="83" spans="3:16" x14ac:dyDescent="0.3">
      <c r="C83" t="s">
        <v>155</v>
      </c>
      <c r="D83" t="s">
        <v>59</v>
      </c>
      <c r="E83">
        <v>1</v>
      </c>
      <c r="F83" t="s">
        <v>56</v>
      </c>
      <c r="G83" t="s">
        <v>20</v>
      </c>
      <c r="H83" t="s">
        <v>66</v>
      </c>
      <c r="I83" s="4">
        <v>106825</v>
      </c>
      <c r="J83">
        <v>7</v>
      </c>
      <c r="K83" s="3">
        <v>44753</v>
      </c>
      <c r="L83" s="3">
        <v>32771</v>
      </c>
      <c r="M83" s="5">
        <f ca="1">(TODAY()-staff[[#This Row],[Date of Join]])/365</f>
        <v>0.18630136986301371</v>
      </c>
      <c r="N83" t="str">
        <f ca="1">IF(staff[[#This Row],[Tenure]]&lt;0.25,"1. New", IF(staff[[#This Row],[Tenure]]&lt;1, "2. Under 1 yr", IF(staff[[#This Row],[Tenure]]&lt;2, "3. Under 2 yrs","4. Over 2 yrs")))</f>
        <v>1. New</v>
      </c>
      <c r="O83" s="5">
        <f ca="1">(TODAY()-staff[[#This Row],[Date of Birth]])/365</f>
        <v>33.013698630136986</v>
      </c>
      <c r="P83">
        <f ca="1">ROUNDDOWN(staff[[#This Row],[X-Age]],0)</f>
        <v>33</v>
      </c>
    </row>
    <row r="84" spans="3:16" x14ac:dyDescent="0.3">
      <c r="C84" t="s">
        <v>156</v>
      </c>
      <c r="D84" t="s">
        <v>59</v>
      </c>
      <c r="E84">
        <v>1</v>
      </c>
      <c r="F84" t="s">
        <v>56</v>
      </c>
      <c r="G84" t="s">
        <v>6</v>
      </c>
      <c r="H84" t="s">
        <v>68</v>
      </c>
      <c r="I84" s="4">
        <v>52870</v>
      </c>
      <c r="J84">
        <v>16</v>
      </c>
      <c r="K84" s="3">
        <v>44270</v>
      </c>
      <c r="L84" s="3">
        <v>27371</v>
      </c>
      <c r="M84" s="5">
        <f ca="1">(TODAY()-staff[[#This Row],[Date of Join]])/365</f>
        <v>1.5095890410958903</v>
      </c>
      <c r="N84" t="str">
        <f ca="1">IF(staff[[#This Row],[Tenure]]&lt;0.25,"1. New", IF(staff[[#This Row],[Tenure]]&lt;1, "2. Under 1 yr", IF(staff[[#This Row],[Tenure]]&lt;2, "3. Under 2 yrs","4. Over 2 yrs")))</f>
        <v>3. Under 2 yrs</v>
      </c>
      <c r="O84" s="5">
        <f ca="1">(TODAY()-staff[[#This Row],[Date of Birth]])/365</f>
        <v>47.80821917808219</v>
      </c>
      <c r="P84">
        <f ca="1">ROUNDDOWN(staff[[#This Row],[X-Age]],0)</f>
        <v>47</v>
      </c>
    </row>
    <row r="85" spans="3:16" x14ac:dyDescent="0.3">
      <c r="C85" t="s">
        <v>157</v>
      </c>
      <c r="D85" t="s">
        <v>55</v>
      </c>
      <c r="E85">
        <v>1</v>
      </c>
      <c r="F85" t="s">
        <v>56</v>
      </c>
      <c r="G85" t="s">
        <v>6</v>
      </c>
      <c r="H85" t="s">
        <v>71</v>
      </c>
      <c r="I85" s="4">
        <v>78695</v>
      </c>
      <c r="J85">
        <v>23</v>
      </c>
      <c r="K85" s="3">
        <v>44439</v>
      </c>
      <c r="L85" s="3">
        <v>29074</v>
      </c>
      <c r="M85" s="5">
        <f ca="1">(TODAY()-staff[[#This Row],[Date of Join]])/365</f>
        <v>1.0465753424657533</v>
      </c>
      <c r="N85" t="str">
        <f ca="1">IF(staff[[#This Row],[Tenure]]&lt;0.25,"1. New", IF(staff[[#This Row],[Tenure]]&lt;1, "2. Under 1 yr", IF(staff[[#This Row],[Tenure]]&lt;2, "3. Under 2 yrs","4. Over 2 yrs")))</f>
        <v>3. Under 2 yrs</v>
      </c>
      <c r="O85" s="5">
        <f ca="1">(TODAY()-staff[[#This Row],[Date of Birth]])/365</f>
        <v>43.142465753424659</v>
      </c>
      <c r="P85">
        <f ca="1">ROUNDDOWN(staff[[#This Row],[X-Age]],0)</f>
        <v>43</v>
      </c>
    </row>
    <row r="86" spans="3:16" x14ac:dyDescent="0.3">
      <c r="C86" t="s">
        <v>158</v>
      </c>
      <c r="D86" t="s">
        <v>55</v>
      </c>
      <c r="E86">
        <v>1</v>
      </c>
      <c r="F86" t="s">
        <v>56</v>
      </c>
      <c r="G86" t="s">
        <v>18</v>
      </c>
      <c r="H86" t="s">
        <v>71</v>
      </c>
      <c r="I86" s="4">
        <v>67880</v>
      </c>
      <c r="J86">
        <v>19</v>
      </c>
      <c r="K86" s="3">
        <v>44658</v>
      </c>
      <c r="L86" s="3">
        <v>31439</v>
      </c>
      <c r="M86" s="5">
        <f ca="1">(TODAY()-staff[[#This Row],[Date of Join]])/365</f>
        <v>0.44657534246575342</v>
      </c>
      <c r="N86" t="str">
        <f ca="1">IF(staff[[#This Row],[Tenure]]&lt;0.25,"1. New", IF(staff[[#This Row],[Tenure]]&lt;1, "2. Under 1 yr", IF(staff[[#This Row],[Tenure]]&lt;2, "3. Under 2 yrs","4. Over 2 yrs")))</f>
        <v>2. Under 1 yr</v>
      </c>
      <c r="O86" s="5">
        <f ca="1">(TODAY()-staff[[#This Row],[Date of Birth]])/365</f>
        <v>36.663013698630138</v>
      </c>
      <c r="P86">
        <f ca="1">ROUNDDOWN(staff[[#This Row],[X-Age]],0)</f>
        <v>36</v>
      </c>
    </row>
    <row r="87" spans="3:16" x14ac:dyDescent="0.3">
      <c r="C87" t="s">
        <v>159</v>
      </c>
      <c r="D87" t="s">
        <v>55</v>
      </c>
      <c r="E87">
        <v>1</v>
      </c>
      <c r="F87" t="s">
        <v>56</v>
      </c>
      <c r="G87" t="s">
        <v>18</v>
      </c>
      <c r="H87" t="s">
        <v>64</v>
      </c>
      <c r="I87" s="4">
        <v>73870</v>
      </c>
      <c r="J87">
        <v>6</v>
      </c>
      <c r="K87" s="3">
        <v>44767</v>
      </c>
      <c r="L87" s="3">
        <v>34251</v>
      </c>
      <c r="M87" s="5">
        <f ca="1">(TODAY()-staff[[#This Row],[Date of Join]])/365</f>
        <v>0.14794520547945206</v>
      </c>
      <c r="N87" t="str">
        <f ca="1">IF(staff[[#This Row],[Tenure]]&lt;0.25,"1. New", IF(staff[[#This Row],[Tenure]]&lt;1, "2. Under 1 yr", IF(staff[[#This Row],[Tenure]]&lt;2, "3. Under 2 yrs","4. Over 2 yrs")))</f>
        <v>1. New</v>
      </c>
      <c r="O87" s="5">
        <f ca="1">(TODAY()-staff[[#This Row],[Date of Birth]])/365</f>
        <v>28.958904109589042</v>
      </c>
      <c r="P87">
        <f ca="1">ROUNDDOWN(staff[[#This Row],[X-Age]],0)</f>
        <v>28</v>
      </c>
    </row>
    <row r="88" spans="3:16" x14ac:dyDescent="0.3">
      <c r="C88" t="s">
        <v>160</v>
      </c>
      <c r="D88" t="s">
        <v>59</v>
      </c>
      <c r="E88">
        <v>0.5</v>
      </c>
      <c r="F88" t="s">
        <v>56</v>
      </c>
      <c r="G88" t="s">
        <v>18</v>
      </c>
      <c r="H88" t="s">
        <v>64</v>
      </c>
      <c r="I88" s="4">
        <v>75700</v>
      </c>
      <c r="J88">
        <v>18</v>
      </c>
      <c r="K88" s="3">
        <v>44519</v>
      </c>
      <c r="L88" s="3">
        <v>31471</v>
      </c>
      <c r="M88" s="5">
        <f ca="1">(TODAY()-staff[[#This Row],[Date of Join]])/365</f>
        <v>0.82739726027397265</v>
      </c>
      <c r="N88" t="str">
        <f ca="1">IF(staff[[#This Row],[Tenure]]&lt;0.25,"1. New", IF(staff[[#This Row],[Tenure]]&lt;1, "2. Under 1 yr", IF(staff[[#This Row],[Tenure]]&lt;2, "3. Under 2 yrs","4. Over 2 yrs")))</f>
        <v>2. Under 1 yr</v>
      </c>
      <c r="O88" s="5">
        <f ca="1">(TODAY()-staff[[#This Row],[Date of Birth]])/365</f>
        <v>36.575342465753423</v>
      </c>
      <c r="P88">
        <f ca="1">ROUNDDOWN(staff[[#This Row],[X-Age]],0)</f>
        <v>36</v>
      </c>
    </row>
    <row r="89" spans="3:16" x14ac:dyDescent="0.3">
      <c r="C89" t="s">
        <v>161</v>
      </c>
      <c r="D89" t="s">
        <v>55</v>
      </c>
      <c r="E89">
        <v>1</v>
      </c>
      <c r="F89" t="s">
        <v>56</v>
      </c>
      <c r="G89" t="s">
        <v>14</v>
      </c>
      <c r="H89" t="s">
        <v>162</v>
      </c>
      <c r="I89" s="4">
        <v>58785</v>
      </c>
      <c r="J89">
        <v>17</v>
      </c>
      <c r="K89" s="3">
        <v>44671</v>
      </c>
      <c r="L89" s="3">
        <v>27080</v>
      </c>
      <c r="M89" s="5">
        <f ca="1">(TODAY()-staff[[#This Row],[Date of Join]])/365</f>
        <v>0.41095890410958902</v>
      </c>
      <c r="N89" t="str">
        <f ca="1">IF(staff[[#This Row],[Tenure]]&lt;0.25,"1. New", IF(staff[[#This Row],[Tenure]]&lt;1, "2. Under 1 yr", IF(staff[[#This Row],[Tenure]]&lt;2, "3. Under 2 yrs","4. Over 2 yrs")))</f>
        <v>2. Under 1 yr</v>
      </c>
      <c r="O89" s="5">
        <f ca="1">(TODAY()-staff[[#This Row],[Date of Birth]])/365</f>
        <v>48.605479452054794</v>
      </c>
      <c r="P89">
        <f ca="1">ROUNDDOWN(staff[[#This Row],[X-Age]],0)</f>
        <v>48</v>
      </c>
    </row>
    <row r="90" spans="3:16" x14ac:dyDescent="0.3">
      <c r="C90" t="s">
        <v>163</v>
      </c>
      <c r="D90" t="s">
        <v>55</v>
      </c>
      <c r="E90">
        <v>1</v>
      </c>
      <c r="F90" t="s">
        <v>61</v>
      </c>
      <c r="G90" t="s">
        <v>18</v>
      </c>
      <c r="H90" t="s">
        <v>64</v>
      </c>
      <c r="I90" s="4">
        <v>76045</v>
      </c>
      <c r="J90">
        <v>18</v>
      </c>
      <c r="K90" s="3">
        <v>44707</v>
      </c>
      <c r="L90" s="3">
        <v>7247</v>
      </c>
      <c r="M90" s="5">
        <f ca="1">(TODAY()-staff[[#This Row],[Date of Join]])/365</f>
        <v>0.31232876712328766</v>
      </c>
      <c r="N90" t="str">
        <f ca="1">IF(staff[[#This Row],[Tenure]]&lt;0.25,"1. New", IF(staff[[#This Row],[Tenure]]&lt;1, "2. Under 1 yr", IF(staff[[#This Row],[Tenure]]&lt;2, "3. Under 2 yrs","4. Over 2 yrs")))</f>
        <v>2. Under 1 yr</v>
      </c>
      <c r="O90" s="5">
        <f ca="1">(TODAY()-staff[[#This Row],[Date of Birth]])/365</f>
        <v>102.94246575342466</v>
      </c>
      <c r="P90">
        <f ca="1">ROUNDDOWN(staff[[#This Row],[X-Age]],0)</f>
        <v>102</v>
      </c>
    </row>
    <row r="91" spans="3:16" x14ac:dyDescent="0.3">
      <c r="C91" t="s">
        <v>164</v>
      </c>
      <c r="D91" t="s">
        <v>55</v>
      </c>
      <c r="E91">
        <v>1</v>
      </c>
      <c r="F91" t="s">
        <v>56</v>
      </c>
      <c r="G91" t="s">
        <v>18</v>
      </c>
      <c r="H91" t="s">
        <v>71</v>
      </c>
      <c r="I91" s="4">
        <v>69590</v>
      </c>
      <c r="J91">
        <v>8</v>
      </c>
      <c r="K91" s="3">
        <v>44620</v>
      </c>
      <c r="L91" s="3">
        <v>23853</v>
      </c>
      <c r="M91" s="5">
        <f ca="1">(TODAY()-staff[[#This Row],[Date of Join]])/365</f>
        <v>0.55068493150684927</v>
      </c>
      <c r="N91" t="str">
        <f ca="1">IF(staff[[#This Row],[Tenure]]&lt;0.25,"1. New", IF(staff[[#This Row],[Tenure]]&lt;1, "2. Under 1 yr", IF(staff[[#This Row],[Tenure]]&lt;2, "3. Under 2 yrs","4. Over 2 yrs")))</f>
        <v>2. Under 1 yr</v>
      </c>
      <c r="O91" s="5">
        <f ca="1">(TODAY()-staff[[#This Row],[Date of Birth]])/365</f>
        <v>57.446575342465756</v>
      </c>
      <c r="P91">
        <f ca="1">ROUNDDOWN(staff[[#This Row],[X-Age]],0)</f>
        <v>57</v>
      </c>
    </row>
    <row r="92" spans="3:16" x14ac:dyDescent="0.3">
      <c r="C92" t="s">
        <v>165</v>
      </c>
      <c r="D92" t="s">
        <v>55</v>
      </c>
      <c r="E92">
        <v>1</v>
      </c>
      <c r="F92" t="s">
        <v>61</v>
      </c>
      <c r="G92" t="s">
        <v>14</v>
      </c>
      <c r="H92" t="s">
        <v>166</v>
      </c>
      <c r="I92" s="4">
        <v>48230</v>
      </c>
      <c r="J92">
        <v>7</v>
      </c>
      <c r="K92" s="3">
        <v>44742</v>
      </c>
      <c r="L92" s="3">
        <v>7298</v>
      </c>
      <c r="M92" s="5">
        <f ca="1">(TODAY()-staff[[#This Row],[Date of Join]])/365</f>
        <v>0.21643835616438356</v>
      </c>
      <c r="N92" t="str">
        <f ca="1">IF(staff[[#This Row],[Tenure]]&lt;0.25,"1. New", IF(staff[[#This Row],[Tenure]]&lt;1, "2. Under 1 yr", IF(staff[[#This Row],[Tenure]]&lt;2, "3. Under 2 yrs","4. Over 2 yrs")))</f>
        <v>1. New</v>
      </c>
      <c r="O92" s="5">
        <f ca="1">(TODAY()-staff[[#This Row],[Date of Birth]])/365</f>
        <v>102.8027397260274</v>
      </c>
      <c r="P92">
        <f ca="1">ROUNDDOWN(staff[[#This Row],[X-Age]],0)</f>
        <v>102</v>
      </c>
    </row>
    <row r="93" spans="3:16" x14ac:dyDescent="0.3">
      <c r="C93" t="s">
        <v>167</v>
      </c>
      <c r="D93" t="s">
        <v>59</v>
      </c>
      <c r="E93">
        <v>1</v>
      </c>
      <c r="F93" t="s">
        <v>56</v>
      </c>
      <c r="G93" t="s">
        <v>14</v>
      </c>
      <c r="H93" t="s">
        <v>166</v>
      </c>
      <c r="I93" s="4">
        <v>106335</v>
      </c>
      <c r="J93">
        <v>20</v>
      </c>
      <c r="K93" s="3">
        <v>44699</v>
      </c>
      <c r="L93" s="3">
        <v>21952</v>
      </c>
      <c r="M93" s="5">
        <f ca="1">(TODAY()-staff[[#This Row],[Date of Join]])/365</f>
        <v>0.33424657534246577</v>
      </c>
      <c r="N93" t="str">
        <f ca="1">IF(staff[[#This Row],[Tenure]]&lt;0.25,"1. New", IF(staff[[#This Row],[Tenure]]&lt;1, "2. Under 1 yr", IF(staff[[#This Row],[Tenure]]&lt;2, "3. Under 2 yrs","4. Over 2 yrs")))</f>
        <v>2. Under 1 yr</v>
      </c>
      <c r="O93" s="5">
        <f ca="1">(TODAY()-staff[[#This Row],[Date of Birth]])/365</f>
        <v>62.654794520547945</v>
      </c>
      <c r="P93">
        <f ca="1">ROUNDDOWN(staff[[#This Row],[X-Age]],0)</f>
        <v>62</v>
      </c>
    </row>
    <row r="94" spans="3:16" x14ac:dyDescent="0.3">
      <c r="C94" t="s">
        <v>168</v>
      </c>
      <c r="D94" t="s">
        <v>55</v>
      </c>
      <c r="E94">
        <v>0</v>
      </c>
      <c r="F94" t="s">
        <v>61</v>
      </c>
      <c r="G94" t="s">
        <v>6</v>
      </c>
      <c r="H94" t="s">
        <v>98</v>
      </c>
      <c r="I94" s="4">
        <v>54550</v>
      </c>
      <c r="J94">
        <v>10</v>
      </c>
      <c r="K94" s="3">
        <v>44713</v>
      </c>
      <c r="L94" s="3">
        <v>35146</v>
      </c>
      <c r="M94" s="5">
        <f ca="1">(TODAY()-staff[[#This Row],[Date of Join]])/365</f>
        <v>0.29589041095890412</v>
      </c>
      <c r="N94" t="str">
        <f ca="1">IF(staff[[#This Row],[Tenure]]&lt;0.25,"1. New", IF(staff[[#This Row],[Tenure]]&lt;1, "2. Under 1 yr", IF(staff[[#This Row],[Tenure]]&lt;2, "3. Under 2 yrs","4. Over 2 yrs")))</f>
        <v>2. Under 1 yr</v>
      </c>
      <c r="O94" s="5">
        <f ca="1">(TODAY()-staff[[#This Row],[Date of Birth]])/365</f>
        <v>26.506849315068493</v>
      </c>
      <c r="P94">
        <f ca="1">ROUNDDOWN(staff[[#This Row],[X-Age]],0)</f>
        <v>26</v>
      </c>
    </row>
    <row r="95" spans="3:16" x14ac:dyDescent="0.3">
      <c r="C95" t="s">
        <v>169</v>
      </c>
      <c r="D95" t="s">
        <v>55</v>
      </c>
      <c r="E95">
        <v>0.75</v>
      </c>
      <c r="F95" t="s">
        <v>56</v>
      </c>
      <c r="G95" t="s">
        <v>6</v>
      </c>
      <c r="H95" t="s">
        <v>71</v>
      </c>
      <c r="I95" s="4">
        <v>62720</v>
      </c>
      <c r="J95">
        <v>13</v>
      </c>
      <c r="K95" s="3">
        <v>44736</v>
      </c>
      <c r="L95" s="3">
        <v>28204</v>
      </c>
      <c r="M95" s="5">
        <f ca="1">(TODAY()-staff[[#This Row],[Date of Join]])/365</f>
        <v>0.23287671232876711</v>
      </c>
      <c r="N95" t="str">
        <f ca="1">IF(staff[[#This Row],[Tenure]]&lt;0.25,"1. New", IF(staff[[#This Row],[Tenure]]&lt;1, "2. Under 1 yr", IF(staff[[#This Row],[Tenure]]&lt;2, "3. Under 2 yrs","4. Over 2 yrs")))</f>
        <v>1. New</v>
      </c>
      <c r="O95" s="5">
        <f ca="1">(TODAY()-staff[[#This Row],[Date of Birth]])/365</f>
        <v>45.526027397260272</v>
      </c>
      <c r="P95">
        <f ca="1">ROUNDDOWN(staff[[#This Row],[X-Age]],0)</f>
        <v>45</v>
      </c>
    </row>
    <row r="96" spans="3:16" x14ac:dyDescent="0.3">
      <c r="C96" t="s">
        <v>170</v>
      </c>
      <c r="D96" t="s">
        <v>55</v>
      </c>
      <c r="E96">
        <v>1</v>
      </c>
      <c r="F96" t="s">
        <v>56</v>
      </c>
      <c r="G96" t="s">
        <v>6</v>
      </c>
      <c r="H96" t="s">
        <v>98</v>
      </c>
      <c r="I96" s="4">
        <v>103170</v>
      </c>
      <c r="J96">
        <v>13</v>
      </c>
      <c r="K96" s="3">
        <v>44657</v>
      </c>
      <c r="L96" s="3">
        <v>23995</v>
      </c>
      <c r="M96" s="5">
        <f ca="1">(TODAY()-staff[[#This Row],[Date of Join]])/365</f>
        <v>0.44931506849315067</v>
      </c>
      <c r="N96" t="str">
        <f ca="1">IF(staff[[#This Row],[Tenure]]&lt;0.25,"1. New", IF(staff[[#This Row],[Tenure]]&lt;1, "2. Under 1 yr", IF(staff[[#This Row],[Tenure]]&lt;2, "3. Under 2 yrs","4. Over 2 yrs")))</f>
        <v>2. Under 1 yr</v>
      </c>
      <c r="O96" s="5">
        <f ca="1">(TODAY()-staff[[#This Row],[Date of Birth]])/365</f>
        <v>57.057534246575344</v>
      </c>
      <c r="P96">
        <f ca="1">ROUNDDOWN(staff[[#This Row],[X-Age]],0)</f>
        <v>57</v>
      </c>
    </row>
    <row r="97" spans="3:16" x14ac:dyDescent="0.3">
      <c r="C97" t="s">
        <v>171</v>
      </c>
      <c r="D97" t="s">
        <v>55</v>
      </c>
      <c r="E97">
        <v>1</v>
      </c>
      <c r="F97" t="s">
        <v>56</v>
      </c>
      <c r="G97" t="s">
        <v>11</v>
      </c>
      <c r="H97" t="s">
        <v>83</v>
      </c>
      <c r="I97" s="4">
        <v>67770</v>
      </c>
      <c r="J97">
        <v>3</v>
      </c>
      <c r="K97" s="3">
        <v>44712</v>
      </c>
      <c r="L97" s="3">
        <v>27605</v>
      </c>
      <c r="M97" s="5">
        <f ca="1">(TODAY()-staff[[#This Row],[Date of Join]])/365</f>
        <v>0.29863013698630136</v>
      </c>
      <c r="N97" t="str">
        <f ca="1">IF(staff[[#This Row],[Tenure]]&lt;0.25,"1. New", IF(staff[[#This Row],[Tenure]]&lt;1, "2. Under 1 yr", IF(staff[[#This Row],[Tenure]]&lt;2, "3. Under 2 yrs","4. Over 2 yrs")))</f>
        <v>2. Under 1 yr</v>
      </c>
      <c r="O97" s="5">
        <f ca="1">(TODAY()-staff[[#This Row],[Date of Birth]])/365</f>
        <v>47.167123287671231</v>
      </c>
      <c r="P97">
        <f ca="1">ROUNDDOWN(staff[[#This Row],[X-Age]],0)</f>
        <v>47</v>
      </c>
    </row>
    <row r="98" spans="3:16" x14ac:dyDescent="0.3">
      <c r="C98" t="s">
        <v>172</v>
      </c>
      <c r="D98" t="s">
        <v>55</v>
      </c>
      <c r="E98">
        <v>1</v>
      </c>
      <c r="F98" t="s">
        <v>56</v>
      </c>
      <c r="G98" t="s">
        <v>6</v>
      </c>
      <c r="H98" t="s">
        <v>71</v>
      </c>
      <c r="I98" s="4">
        <v>80865</v>
      </c>
      <c r="J98">
        <v>12</v>
      </c>
      <c r="K98" s="3">
        <v>44305</v>
      </c>
      <c r="L98" s="3">
        <v>27703</v>
      </c>
      <c r="M98" s="5">
        <f ca="1">(TODAY()-staff[[#This Row],[Date of Join]])/365</f>
        <v>1.4136986301369863</v>
      </c>
      <c r="N98" t="str">
        <f ca="1">IF(staff[[#This Row],[Tenure]]&lt;0.25,"1. New", IF(staff[[#This Row],[Tenure]]&lt;1, "2. Under 1 yr", IF(staff[[#This Row],[Tenure]]&lt;2, "3. Under 2 yrs","4. Over 2 yrs")))</f>
        <v>3. Under 2 yrs</v>
      </c>
      <c r="O98" s="5">
        <f ca="1">(TODAY()-staff[[#This Row],[Date of Birth]])/365</f>
        <v>46.898630136986299</v>
      </c>
      <c r="P98">
        <f ca="1">ROUNDDOWN(staff[[#This Row],[X-Age]],0)</f>
        <v>46</v>
      </c>
    </row>
    <row r="99" spans="3:16" x14ac:dyDescent="0.3">
      <c r="C99" t="s">
        <v>173</v>
      </c>
      <c r="D99" t="s">
        <v>59</v>
      </c>
      <c r="E99">
        <v>1</v>
      </c>
      <c r="F99" t="s">
        <v>56</v>
      </c>
      <c r="G99" t="s">
        <v>20</v>
      </c>
      <c r="H99" t="s">
        <v>66</v>
      </c>
      <c r="I99" s="4">
        <v>75320</v>
      </c>
      <c r="J99">
        <v>13</v>
      </c>
      <c r="K99" s="3">
        <v>44606</v>
      </c>
      <c r="L99" s="3">
        <v>33462</v>
      </c>
      <c r="M99" s="5">
        <f ca="1">(TODAY()-staff[[#This Row],[Date of Join]])/365</f>
        <v>0.58904109589041098</v>
      </c>
      <c r="N99" t="str">
        <f ca="1">IF(staff[[#This Row],[Tenure]]&lt;0.25,"1. New", IF(staff[[#This Row],[Tenure]]&lt;1, "2. Under 1 yr", IF(staff[[#This Row],[Tenure]]&lt;2, "3. Under 2 yrs","4. Over 2 yrs")))</f>
        <v>2. Under 1 yr</v>
      </c>
      <c r="O99" s="5">
        <f ca="1">(TODAY()-staff[[#This Row],[Date of Birth]])/365</f>
        <v>31.12054794520548</v>
      </c>
      <c r="P99">
        <f ca="1">ROUNDDOWN(staff[[#This Row],[X-Age]],0)</f>
        <v>31</v>
      </c>
    </row>
    <row r="100" spans="3:16" x14ac:dyDescent="0.3">
      <c r="C100" t="s">
        <v>174</v>
      </c>
      <c r="D100" t="s">
        <v>55</v>
      </c>
      <c r="E100">
        <v>1</v>
      </c>
      <c r="F100" t="s">
        <v>56</v>
      </c>
      <c r="G100" t="s">
        <v>6</v>
      </c>
      <c r="H100" t="s">
        <v>68</v>
      </c>
      <c r="I100" s="4">
        <v>82070</v>
      </c>
      <c r="J100">
        <v>19</v>
      </c>
      <c r="K100" s="3">
        <v>44665</v>
      </c>
      <c r="L100" s="3">
        <v>32326</v>
      </c>
      <c r="M100" s="5">
        <f ca="1">(TODAY()-staff[[#This Row],[Date of Join]])/365</f>
        <v>0.42739726027397262</v>
      </c>
      <c r="N100" t="str">
        <f ca="1">IF(staff[[#This Row],[Tenure]]&lt;0.25,"1. New", IF(staff[[#This Row],[Tenure]]&lt;1, "2. Under 1 yr", IF(staff[[#This Row],[Tenure]]&lt;2, "3. Under 2 yrs","4. Over 2 yrs")))</f>
        <v>2. Under 1 yr</v>
      </c>
      <c r="O100" s="5">
        <f ca="1">(TODAY()-staff[[#This Row],[Date of Birth]])/365</f>
        <v>34.232876712328768</v>
      </c>
      <c r="P100">
        <f ca="1">ROUNDDOWN(staff[[#This Row],[X-Age]],0)</f>
        <v>34</v>
      </c>
    </row>
    <row r="101" spans="3:16" x14ac:dyDescent="0.3">
      <c r="C101" t="s">
        <v>175</v>
      </c>
      <c r="D101" t="s">
        <v>55</v>
      </c>
      <c r="E101">
        <v>1</v>
      </c>
      <c r="F101" t="s">
        <v>56</v>
      </c>
      <c r="G101" t="s">
        <v>18</v>
      </c>
      <c r="H101" t="s">
        <v>64</v>
      </c>
      <c r="I101" s="4">
        <v>81905</v>
      </c>
      <c r="J101">
        <v>4</v>
      </c>
      <c r="K101" s="3">
        <v>44756</v>
      </c>
      <c r="L101" s="3">
        <v>28424</v>
      </c>
      <c r="M101" s="5">
        <f ca="1">(TODAY()-staff[[#This Row],[Date of Join]])/365</f>
        <v>0.17808219178082191</v>
      </c>
      <c r="N101" t="str">
        <f ca="1">IF(staff[[#This Row],[Tenure]]&lt;0.25,"1. New", IF(staff[[#This Row],[Tenure]]&lt;1, "2. Under 1 yr", IF(staff[[#This Row],[Tenure]]&lt;2, "3. Under 2 yrs","4. Over 2 yrs")))</f>
        <v>1. New</v>
      </c>
      <c r="O101" s="5">
        <f ca="1">(TODAY()-staff[[#This Row],[Date of Birth]])/365</f>
        <v>44.923287671232877</v>
      </c>
      <c r="P101">
        <f ca="1">ROUNDDOWN(staff[[#This Row],[X-Age]],0)</f>
        <v>44</v>
      </c>
    </row>
    <row r="102" spans="3:16" x14ac:dyDescent="0.3">
      <c r="C102" t="s">
        <v>176</v>
      </c>
      <c r="D102" t="s">
        <v>59</v>
      </c>
      <c r="E102">
        <v>1</v>
      </c>
      <c r="F102" t="s">
        <v>56</v>
      </c>
      <c r="G102" t="s">
        <v>6</v>
      </c>
      <c r="H102" t="s">
        <v>68</v>
      </c>
      <c r="I102" s="4">
        <v>68525</v>
      </c>
      <c r="J102">
        <v>11</v>
      </c>
      <c r="K102" s="3">
        <v>44750</v>
      </c>
      <c r="L102" s="3">
        <v>7262</v>
      </c>
      <c r="M102" s="5">
        <f ca="1">(TODAY()-staff[[#This Row],[Date of Join]])/365</f>
        <v>0.19452054794520549</v>
      </c>
      <c r="N102" t="str">
        <f ca="1">IF(staff[[#This Row],[Tenure]]&lt;0.25,"1. New", IF(staff[[#This Row],[Tenure]]&lt;1, "2. Under 1 yr", IF(staff[[#This Row],[Tenure]]&lt;2, "3. Under 2 yrs","4. Over 2 yrs")))</f>
        <v>1. New</v>
      </c>
      <c r="O102" s="5">
        <f ca="1">(TODAY()-staff[[#This Row],[Date of Birth]])/365</f>
        <v>102.9013698630137</v>
      </c>
      <c r="P102">
        <f ca="1">ROUNDDOWN(staff[[#This Row],[X-Age]],0)</f>
        <v>102</v>
      </c>
    </row>
    <row r="103" spans="3:16" x14ac:dyDescent="0.3">
      <c r="C103" t="s">
        <v>177</v>
      </c>
      <c r="D103" t="s">
        <v>55</v>
      </c>
      <c r="E103">
        <v>1</v>
      </c>
      <c r="F103" t="s">
        <v>56</v>
      </c>
      <c r="G103" t="s">
        <v>18</v>
      </c>
      <c r="H103" t="s">
        <v>71</v>
      </c>
      <c r="I103" s="4">
        <v>82140</v>
      </c>
      <c r="J103">
        <v>15</v>
      </c>
      <c r="K103" s="3">
        <v>44361</v>
      </c>
      <c r="L103" s="3">
        <v>21473</v>
      </c>
      <c r="M103" s="5">
        <f ca="1">(TODAY()-staff[[#This Row],[Date of Join]])/365</f>
        <v>1.2602739726027397</v>
      </c>
      <c r="N103" t="str">
        <f ca="1">IF(staff[[#This Row],[Tenure]]&lt;0.25,"1. New", IF(staff[[#This Row],[Tenure]]&lt;1, "2. Under 1 yr", IF(staff[[#This Row],[Tenure]]&lt;2, "3. Under 2 yrs","4. Over 2 yrs")))</f>
        <v>3. Under 2 yrs</v>
      </c>
      <c r="O103" s="5">
        <f ca="1">(TODAY()-staff[[#This Row],[Date of Birth]])/365</f>
        <v>63.967123287671235</v>
      </c>
      <c r="P103">
        <f ca="1">ROUNDDOWN(staff[[#This Row],[X-Age]],0)</f>
        <v>63</v>
      </c>
    </row>
    <row r="104" spans="3:16" x14ac:dyDescent="0.3">
      <c r="C104" t="s">
        <v>178</v>
      </c>
      <c r="D104" t="s">
        <v>55</v>
      </c>
      <c r="E104">
        <v>1</v>
      </c>
      <c r="F104" t="s">
        <v>56</v>
      </c>
      <c r="G104" t="s">
        <v>20</v>
      </c>
      <c r="H104" t="s">
        <v>102</v>
      </c>
      <c r="I104" s="4">
        <v>84175</v>
      </c>
      <c r="J104">
        <v>5</v>
      </c>
      <c r="K104" s="3">
        <v>44694</v>
      </c>
      <c r="L104" s="3">
        <v>26615</v>
      </c>
      <c r="M104" s="5">
        <f ca="1">(TODAY()-staff[[#This Row],[Date of Join]])/365</f>
        <v>0.34794520547945207</v>
      </c>
      <c r="N104" t="str">
        <f ca="1">IF(staff[[#This Row],[Tenure]]&lt;0.25,"1. New", IF(staff[[#This Row],[Tenure]]&lt;1, "2. Under 1 yr", IF(staff[[#This Row],[Tenure]]&lt;2, "3. Under 2 yrs","4. Over 2 yrs")))</f>
        <v>2. Under 1 yr</v>
      </c>
      <c r="O104" s="5">
        <f ca="1">(TODAY()-staff[[#This Row],[Date of Birth]])/365</f>
        <v>49.87945205479452</v>
      </c>
      <c r="P104">
        <f ca="1">ROUNDDOWN(staff[[#This Row],[X-Age]],0)</f>
        <v>49</v>
      </c>
    </row>
    <row r="105" spans="3:16" x14ac:dyDescent="0.3">
      <c r="C105" t="s">
        <v>179</v>
      </c>
      <c r="D105" t="s">
        <v>59</v>
      </c>
      <c r="E105">
        <v>1</v>
      </c>
      <c r="F105" t="s">
        <v>56</v>
      </c>
      <c r="G105" t="s">
        <v>20</v>
      </c>
      <c r="H105" t="s">
        <v>102</v>
      </c>
      <c r="I105" s="4">
        <v>69150</v>
      </c>
      <c r="J105">
        <v>20</v>
      </c>
      <c r="K105" s="3">
        <v>44711</v>
      </c>
      <c r="L105" s="3">
        <v>33095</v>
      </c>
      <c r="M105" s="5">
        <f ca="1">(TODAY()-staff[[#This Row],[Date of Join]])/365</f>
        <v>0.30136986301369861</v>
      </c>
      <c r="N105" t="str">
        <f ca="1">IF(staff[[#This Row],[Tenure]]&lt;0.25,"1. New", IF(staff[[#This Row],[Tenure]]&lt;1, "2. Under 1 yr", IF(staff[[#This Row],[Tenure]]&lt;2, "3. Under 2 yrs","4. Over 2 yrs")))</f>
        <v>2. Under 1 yr</v>
      </c>
      <c r="O105" s="5">
        <f ca="1">(TODAY()-staff[[#This Row],[Date of Birth]])/365</f>
        <v>32.126027397260273</v>
      </c>
      <c r="P105">
        <f ca="1">ROUNDDOWN(staff[[#This Row],[X-Age]],0)</f>
        <v>32</v>
      </c>
    </row>
    <row r="106" spans="3:16" x14ac:dyDescent="0.3">
      <c r="C106" t="s">
        <v>180</v>
      </c>
      <c r="D106" t="s">
        <v>59</v>
      </c>
      <c r="E106">
        <v>1</v>
      </c>
      <c r="F106" t="s">
        <v>56</v>
      </c>
      <c r="G106" t="s">
        <v>6</v>
      </c>
      <c r="H106" t="s">
        <v>68</v>
      </c>
      <c r="I106" s="4">
        <v>56625</v>
      </c>
      <c r="J106">
        <v>7</v>
      </c>
      <c r="K106" s="3">
        <v>44580</v>
      </c>
      <c r="L106" s="3">
        <v>24096</v>
      </c>
      <c r="M106" s="5">
        <f ca="1">(TODAY()-staff[[#This Row],[Date of Join]])/365</f>
        <v>0.66027397260273968</v>
      </c>
      <c r="N106" t="str">
        <f ca="1">IF(staff[[#This Row],[Tenure]]&lt;0.25,"1. New", IF(staff[[#This Row],[Tenure]]&lt;1, "2. Under 1 yr", IF(staff[[#This Row],[Tenure]]&lt;2, "3. Under 2 yrs","4. Over 2 yrs")))</f>
        <v>2. Under 1 yr</v>
      </c>
      <c r="O106" s="5">
        <f ca="1">(TODAY()-staff[[#This Row],[Date of Birth]])/365</f>
        <v>56.780821917808218</v>
      </c>
      <c r="P106">
        <f ca="1">ROUNDDOWN(staff[[#This Row],[X-Age]],0)</f>
        <v>56</v>
      </c>
    </row>
    <row r="107" spans="3:16" x14ac:dyDescent="0.3">
      <c r="C107" t="s">
        <v>181</v>
      </c>
      <c r="D107" t="s">
        <v>55</v>
      </c>
      <c r="E107">
        <v>1</v>
      </c>
      <c r="F107" t="s">
        <v>61</v>
      </c>
      <c r="G107" t="s">
        <v>11</v>
      </c>
      <c r="H107" t="s">
        <v>83</v>
      </c>
      <c r="I107" s="4">
        <v>70195</v>
      </c>
      <c r="J107">
        <v>20</v>
      </c>
      <c r="K107" s="3">
        <v>44755</v>
      </c>
      <c r="L107" s="3">
        <v>7256</v>
      </c>
      <c r="M107" s="5">
        <f ca="1">(TODAY()-staff[[#This Row],[Date of Join]])/365</f>
        <v>0.18082191780821918</v>
      </c>
      <c r="N107" t="str">
        <f ca="1">IF(staff[[#This Row],[Tenure]]&lt;0.25,"1. New", IF(staff[[#This Row],[Tenure]]&lt;1, "2. Under 1 yr", IF(staff[[#This Row],[Tenure]]&lt;2, "3. Under 2 yrs","4. Over 2 yrs")))</f>
        <v>1. New</v>
      </c>
      <c r="O107" s="5">
        <f ca="1">(TODAY()-staff[[#This Row],[Date of Birth]])/365</f>
        <v>102.91780821917808</v>
      </c>
      <c r="P107">
        <f ca="1">ROUNDDOWN(staff[[#This Row],[X-Age]],0)</f>
        <v>102</v>
      </c>
    </row>
    <row r="108" spans="3:16" x14ac:dyDescent="0.3">
      <c r="C108" t="s">
        <v>182</v>
      </c>
      <c r="D108" t="s">
        <v>55</v>
      </c>
      <c r="E108">
        <v>1</v>
      </c>
      <c r="F108" t="s">
        <v>56</v>
      </c>
      <c r="G108" t="s">
        <v>18</v>
      </c>
      <c r="H108" t="s">
        <v>64</v>
      </c>
      <c r="I108" s="4">
        <v>84745</v>
      </c>
      <c r="J108">
        <v>13</v>
      </c>
      <c r="K108" s="3">
        <v>44770</v>
      </c>
      <c r="L108" s="3">
        <v>33540</v>
      </c>
      <c r="M108" s="5">
        <f ca="1">(TODAY()-staff[[#This Row],[Date of Join]])/365</f>
        <v>0.13972602739726028</v>
      </c>
      <c r="N108" t="str">
        <f ca="1">IF(staff[[#This Row],[Tenure]]&lt;0.25,"1. New", IF(staff[[#This Row],[Tenure]]&lt;1, "2. Under 1 yr", IF(staff[[#This Row],[Tenure]]&lt;2, "3. Under 2 yrs","4. Over 2 yrs")))</f>
        <v>1. New</v>
      </c>
      <c r="O108" s="5">
        <f ca="1">(TODAY()-staff[[#This Row],[Date of Birth]])/365</f>
        <v>30.906849315068492</v>
      </c>
      <c r="P108">
        <f ca="1">ROUNDDOWN(staff[[#This Row],[X-Age]],0)</f>
        <v>30</v>
      </c>
    </row>
    <row r="109" spans="3:16" x14ac:dyDescent="0.3">
      <c r="C109" t="s">
        <v>183</v>
      </c>
      <c r="D109" t="s">
        <v>59</v>
      </c>
      <c r="E109">
        <v>1</v>
      </c>
      <c r="F109" t="s">
        <v>56</v>
      </c>
      <c r="G109" t="s">
        <v>11</v>
      </c>
      <c r="H109" t="s">
        <v>98</v>
      </c>
      <c r="I109" s="4">
        <v>62525</v>
      </c>
      <c r="J109">
        <v>12</v>
      </c>
      <c r="K109" s="3">
        <v>44525</v>
      </c>
      <c r="L109" s="3">
        <v>20038</v>
      </c>
      <c r="M109" s="5">
        <f ca="1">(TODAY()-staff[[#This Row],[Date of Join]])/365</f>
        <v>0.81095890410958904</v>
      </c>
      <c r="N109" t="str">
        <f ca="1">IF(staff[[#This Row],[Tenure]]&lt;0.25,"1. New", IF(staff[[#This Row],[Tenure]]&lt;1, "2. Under 1 yr", IF(staff[[#This Row],[Tenure]]&lt;2, "3. Under 2 yrs","4. Over 2 yrs")))</f>
        <v>2. Under 1 yr</v>
      </c>
      <c r="O109" s="5">
        <f ca="1">(TODAY()-staff[[#This Row],[Date of Birth]])/365</f>
        <v>67.898630136986299</v>
      </c>
      <c r="P109">
        <f ca="1">ROUNDDOWN(staff[[#This Row],[X-Age]],0)</f>
        <v>67</v>
      </c>
    </row>
    <row r="110" spans="3:16" x14ac:dyDescent="0.3">
      <c r="C110" t="s">
        <v>184</v>
      </c>
      <c r="D110" t="s">
        <v>59</v>
      </c>
      <c r="E110">
        <v>1</v>
      </c>
      <c r="F110" t="s">
        <v>56</v>
      </c>
      <c r="G110" t="s">
        <v>18</v>
      </c>
      <c r="H110" t="s">
        <v>71</v>
      </c>
      <c r="I110" s="4">
        <v>78185</v>
      </c>
      <c r="J110">
        <v>8</v>
      </c>
      <c r="K110" s="3">
        <v>44701</v>
      </c>
      <c r="L110" s="3">
        <v>32379</v>
      </c>
      <c r="M110" s="5">
        <f ca="1">(TODAY()-staff[[#This Row],[Date of Join]])/365</f>
        <v>0.32876712328767121</v>
      </c>
      <c r="N110" t="str">
        <f ca="1">IF(staff[[#This Row],[Tenure]]&lt;0.25,"1. New", IF(staff[[#This Row],[Tenure]]&lt;1, "2. Under 1 yr", IF(staff[[#This Row],[Tenure]]&lt;2, "3. Under 2 yrs","4. Over 2 yrs")))</f>
        <v>2. Under 1 yr</v>
      </c>
      <c r="O110" s="5">
        <f ca="1">(TODAY()-staff[[#This Row],[Date of Birth]])/365</f>
        <v>34.087671232876716</v>
      </c>
      <c r="P110">
        <f ca="1">ROUNDDOWN(staff[[#This Row],[X-Age]],0)</f>
        <v>34</v>
      </c>
    </row>
    <row r="111" spans="3:16" x14ac:dyDescent="0.3">
      <c r="C111" t="s">
        <v>185</v>
      </c>
      <c r="D111" t="s">
        <v>59</v>
      </c>
      <c r="E111">
        <v>1</v>
      </c>
      <c r="F111" t="s">
        <v>56</v>
      </c>
      <c r="G111" t="s">
        <v>6</v>
      </c>
      <c r="H111" t="s">
        <v>68</v>
      </c>
      <c r="I111" s="4">
        <v>101385</v>
      </c>
      <c r="J111">
        <v>12</v>
      </c>
      <c r="K111" s="3">
        <v>44767</v>
      </c>
      <c r="L111" s="3">
        <v>23506</v>
      </c>
      <c r="M111" s="5">
        <f ca="1">(TODAY()-staff[[#This Row],[Date of Join]])/365</f>
        <v>0.14794520547945206</v>
      </c>
      <c r="N111" t="str">
        <f ca="1">IF(staff[[#This Row],[Tenure]]&lt;0.25,"1. New", IF(staff[[#This Row],[Tenure]]&lt;1, "2. Under 1 yr", IF(staff[[#This Row],[Tenure]]&lt;2, "3. Under 2 yrs","4. Over 2 yrs")))</f>
        <v>1. New</v>
      </c>
      <c r="O111" s="5">
        <f ca="1">(TODAY()-staff[[#This Row],[Date of Birth]])/365</f>
        <v>58.397260273972606</v>
      </c>
      <c r="P111">
        <f ca="1">ROUNDDOWN(staff[[#This Row],[X-Age]],0)</f>
        <v>58</v>
      </c>
    </row>
    <row r="112" spans="3:16" x14ac:dyDescent="0.3">
      <c r="C112" t="s">
        <v>186</v>
      </c>
      <c r="D112" t="s">
        <v>55</v>
      </c>
      <c r="E112">
        <v>1</v>
      </c>
      <c r="F112" t="s">
        <v>56</v>
      </c>
      <c r="G112" t="s">
        <v>6</v>
      </c>
      <c r="H112" t="s">
        <v>71</v>
      </c>
      <c r="I112" s="4">
        <v>48230</v>
      </c>
      <c r="J112">
        <v>21</v>
      </c>
      <c r="K112" s="3">
        <v>44414</v>
      </c>
      <c r="L112" s="3">
        <v>26397</v>
      </c>
      <c r="M112" s="5">
        <f ca="1">(TODAY()-staff[[#This Row],[Date of Join]])/365</f>
        <v>1.1150684931506849</v>
      </c>
      <c r="N112" t="str">
        <f ca="1">IF(staff[[#This Row],[Tenure]]&lt;0.25,"1. New", IF(staff[[#This Row],[Tenure]]&lt;1, "2. Under 1 yr", IF(staff[[#This Row],[Tenure]]&lt;2, "3. Under 2 yrs","4. Over 2 yrs")))</f>
        <v>3. Under 2 yrs</v>
      </c>
      <c r="O112" s="5">
        <f ca="1">(TODAY()-staff[[#This Row],[Date of Birth]])/365</f>
        <v>50.476712328767121</v>
      </c>
      <c r="P112">
        <f ca="1">ROUNDDOWN(staff[[#This Row],[X-Age]],0)</f>
        <v>50</v>
      </c>
    </row>
    <row r="113" spans="3:16" x14ac:dyDescent="0.3">
      <c r="C113" t="s">
        <v>187</v>
      </c>
      <c r="D113" t="s">
        <v>59</v>
      </c>
      <c r="E113">
        <v>1</v>
      </c>
      <c r="F113" t="s">
        <v>56</v>
      </c>
      <c r="G113" t="s">
        <v>6</v>
      </c>
      <c r="H113" t="s">
        <v>68</v>
      </c>
      <c r="I113" s="4">
        <v>55920</v>
      </c>
      <c r="J113">
        <v>14</v>
      </c>
      <c r="K113" s="3">
        <v>44725</v>
      </c>
      <c r="L113" s="3">
        <v>7302</v>
      </c>
      <c r="M113" s="5">
        <f ca="1">(TODAY()-staff[[#This Row],[Date of Join]])/365</f>
        <v>0.26301369863013696</v>
      </c>
      <c r="N113" t="str">
        <f ca="1">IF(staff[[#This Row],[Tenure]]&lt;0.25,"1. New", IF(staff[[#This Row],[Tenure]]&lt;1, "2. Under 1 yr", IF(staff[[#This Row],[Tenure]]&lt;2, "3. Under 2 yrs","4. Over 2 yrs")))</f>
        <v>2. Under 1 yr</v>
      </c>
      <c r="O113" s="5">
        <f ca="1">(TODAY()-staff[[#This Row],[Date of Birth]])/365</f>
        <v>102.79178082191781</v>
      </c>
      <c r="P113">
        <f ca="1">ROUNDDOWN(staff[[#This Row],[X-Age]],0)</f>
        <v>102</v>
      </c>
    </row>
    <row r="114" spans="3:16" x14ac:dyDescent="0.3">
      <c r="C114" t="s">
        <v>188</v>
      </c>
      <c r="D114" t="s">
        <v>59</v>
      </c>
      <c r="E114">
        <v>0.79</v>
      </c>
      <c r="F114" t="s">
        <v>56</v>
      </c>
      <c r="G114" t="s">
        <v>18</v>
      </c>
      <c r="H114" t="s">
        <v>117</v>
      </c>
      <c r="I114" s="4">
        <v>74865</v>
      </c>
      <c r="J114">
        <v>13</v>
      </c>
      <c r="K114" s="3">
        <v>44581</v>
      </c>
      <c r="L114" s="3">
        <v>28183</v>
      </c>
      <c r="M114" s="5">
        <f ca="1">(TODAY()-staff[[#This Row],[Date of Join]])/365</f>
        <v>0.65753424657534243</v>
      </c>
      <c r="N114" t="str">
        <f ca="1">IF(staff[[#This Row],[Tenure]]&lt;0.25,"1. New", IF(staff[[#This Row],[Tenure]]&lt;1, "2. Under 1 yr", IF(staff[[#This Row],[Tenure]]&lt;2, "3. Under 2 yrs","4. Over 2 yrs")))</f>
        <v>2. Under 1 yr</v>
      </c>
      <c r="O114" s="5">
        <f ca="1">(TODAY()-staff[[#This Row],[Date of Birth]])/365</f>
        <v>45.583561643835615</v>
      </c>
      <c r="P114">
        <f ca="1">ROUNDDOWN(staff[[#This Row],[X-Age]],0)</f>
        <v>45</v>
      </c>
    </row>
    <row r="115" spans="3:16" x14ac:dyDescent="0.3">
      <c r="C115" t="s">
        <v>189</v>
      </c>
      <c r="D115" t="s">
        <v>55</v>
      </c>
      <c r="E115">
        <v>1</v>
      </c>
      <c r="F115" t="s">
        <v>124</v>
      </c>
      <c r="G115" t="s">
        <v>20</v>
      </c>
      <c r="H115" t="s">
        <v>133</v>
      </c>
      <c r="I115" s="4">
        <v>69470</v>
      </c>
      <c r="J115">
        <v>20</v>
      </c>
      <c r="K115" s="3">
        <v>44742</v>
      </c>
      <c r="L115" s="3">
        <v>22189</v>
      </c>
      <c r="M115" s="5">
        <f ca="1">(TODAY()-staff[[#This Row],[Date of Join]])/365</f>
        <v>0.21643835616438356</v>
      </c>
      <c r="N115" t="str">
        <f ca="1">IF(staff[[#This Row],[Tenure]]&lt;0.25,"1. New", IF(staff[[#This Row],[Tenure]]&lt;1, "2. Under 1 yr", IF(staff[[#This Row],[Tenure]]&lt;2, "3. Under 2 yrs","4. Over 2 yrs")))</f>
        <v>1. New</v>
      </c>
      <c r="O115" s="5">
        <f ca="1">(TODAY()-staff[[#This Row],[Date of Birth]])/365</f>
        <v>62.005479452054793</v>
      </c>
      <c r="P115">
        <f ca="1">ROUNDDOWN(staff[[#This Row],[X-Age]],0)</f>
        <v>62</v>
      </c>
    </row>
    <row r="116" spans="3:16" x14ac:dyDescent="0.3">
      <c r="C116" t="s">
        <v>190</v>
      </c>
      <c r="D116" t="s">
        <v>55</v>
      </c>
      <c r="E116">
        <v>1</v>
      </c>
      <c r="F116" t="s">
        <v>56</v>
      </c>
      <c r="G116" t="s">
        <v>20</v>
      </c>
      <c r="H116" t="s">
        <v>102</v>
      </c>
      <c r="I116" s="4">
        <v>48230</v>
      </c>
      <c r="J116">
        <v>18</v>
      </c>
      <c r="K116" s="3">
        <v>44561</v>
      </c>
      <c r="L116" s="3">
        <v>33038</v>
      </c>
      <c r="M116" s="5">
        <f ca="1">(TODAY()-staff[[#This Row],[Date of Join]])/365</f>
        <v>0.71232876712328763</v>
      </c>
      <c r="N116" t="str">
        <f ca="1">IF(staff[[#This Row],[Tenure]]&lt;0.25,"1. New", IF(staff[[#This Row],[Tenure]]&lt;1, "2. Under 1 yr", IF(staff[[#This Row],[Tenure]]&lt;2, "3. Under 2 yrs","4. Over 2 yrs")))</f>
        <v>2. Under 1 yr</v>
      </c>
      <c r="O116" s="5">
        <f ca="1">(TODAY()-staff[[#This Row],[Date of Birth]])/365</f>
        <v>32.282191780821918</v>
      </c>
      <c r="P116">
        <f ca="1">ROUNDDOWN(staff[[#This Row],[X-Age]],0)</f>
        <v>32</v>
      </c>
    </row>
    <row r="117" spans="3:16" x14ac:dyDescent="0.3">
      <c r="C117" t="s">
        <v>191</v>
      </c>
      <c r="D117" t="s">
        <v>55</v>
      </c>
      <c r="E117">
        <v>1</v>
      </c>
      <c r="F117" t="s">
        <v>56</v>
      </c>
      <c r="G117" t="s">
        <v>18</v>
      </c>
      <c r="H117" t="s">
        <v>78</v>
      </c>
      <c r="I117" s="4">
        <v>97230</v>
      </c>
      <c r="J117">
        <v>16</v>
      </c>
      <c r="K117" s="3">
        <v>44767</v>
      </c>
      <c r="L117" s="3">
        <v>34978</v>
      </c>
      <c r="M117" s="5">
        <f ca="1">(TODAY()-staff[[#This Row],[Date of Join]])/365</f>
        <v>0.14794520547945206</v>
      </c>
      <c r="N117" t="str">
        <f ca="1">IF(staff[[#This Row],[Tenure]]&lt;0.25,"1. New", IF(staff[[#This Row],[Tenure]]&lt;1, "2. Under 1 yr", IF(staff[[#This Row],[Tenure]]&lt;2, "3. Under 2 yrs","4. Over 2 yrs")))</f>
        <v>1. New</v>
      </c>
      <c r="O117" s="5">
        <f ca="1">(TODAY()-staff[[#This Row],[Date of Birth]])/365</f>
        <v>26.967123287671232</v>
      </c>
      <c r="P117">
        <f ca="1">ROUNDDOWN(staff[[#This Row],[X-Age]],0)</f>
        <v>26</v>
      </c>
    </row>
    <row r="118" spans="3:16" x14ac:dyDescent="0.3">
      <c r="C118" t="s">
        <v>192</v>
      </c>
      <c r="D118" t="s">
        <v>59</v>
      </c>
      <c r="E118">
        <v>1</v>
      </c>
      <c r="F118" t="s">
        <v>56</v>
      </c>
      <c r="G118" t="s">
        <v>6</v>
      </c>
      <c r="H118" t="s">
        <v>68</v>
      </c>
      <c r="I118" s="4">
        <v>58845</v>
      </c>
      <c r="J118">
        <v>18</v>
      </c>
      <c r="K118" s="3">
        <v>44728</v>
      </c>
      <c r="L118" s="3">
        <v>7286</v>
      </c>
      <c r="M118" s="5">
        <f ca="1">(TODAY()-staff[[#This Row],[Date of Join]])/365</f>
        <v>0.25479452054794521</v>
      </c>
      <c r="N118" t="str">
        <f ca="1">IF(staff[[#This Row],[Tenure]]&lt;0.25,"1. New", IF(staff[[#This Row],[Tenure]]&lt;1, "2. Under 1 yr", IF(staff[[#This Row],[Tenure]]&lt;2, "3. Under 2 yrs","4. Over 2 yrs")))</f>
        <v>2. Under 1 yr</v>
      </c>
      <c r="O118" s="5">
        <f ca="1">(TODAY()-staff[[#This Row],[Date of Birth]])/365</f>
        <v>102.83561643835617</v>
      </c>
      <c r="P118">
        <f ca="1">ROUNDDOWN(staff[[#This Row],[X-Age]],0)</f>
        <v>102</v>
      </c>
    </row>
    <row r="119" spans="3:16" x14ac:dyDescent="0.3">
      <c r="C119" t="s">
        <v>193</v>
      </c>
      <c r="D119" t="s">
        <v>59</v>
      </c>
      <c r="E119">
        <v>1</v>
      </c>
      <c r="F119" t="s">
        <v>56</v>
      </c>
      <c r="G119" t="s">
        <v>6</v>
      </c>
      <c r="H119" t="s">
        <v>68</v>
      </c>
      <c r="I119" s="4">
        <v>86590</v>
      </c>
      <c r="J119">
        <v>1</v>
      </c>
      <c r="K119" s="3">
        <v>44718</v>
      </c>
      <c r="L119" s="3">
        <v>7257</v>
      </c>
      <c r="M119" s="5">
        <f ca="1">(TODAY()-staff[[#This Row],[Date of Join]])/365</f>
        <v>0.28219178082191781</v>
      </c>
      <c r="N119" t="str">
        <f ca="1">IF(staff[[#This Row],[Tenure]]&lt;0.25,"1. New", IF(staff[[#This Row],[Tenure]]&lt;1, "2. Under 1 yr", IF(staff[[#This Row],[Tenure]]&lt;2, "3. Under 2 yrs","4. Over 2 yrs")))</f>
        <v>2. Under 1 yr</v>
      </c>
      <c r="O119" s="5">
        <f ca="1">(TODAY()-staff[[#This Row],[Date of Birth]])/365</f>
        <v>102.91506849315068</v>
      </c>
      <c r="P119">
        <f ca="1">ROUNDDOWN(staff[[#This Row],[X-Age]],0)</f>
        <v>102</v>
      </c>
    </row>
    <row r="120" spans="3:16" x14ac:dyDescent="0.3">
      <c r="C120" t="s">
        <v>194</v>
      </c>
      <c r="D120" t="s">
        <v>55</v>
      </c>
      <c r="E120">
        <v>1</v>
      </c>
      <c r="F120" t="s">
        <v>56</v>
      </c>
      <c r="G120" t="s">
        <v>18</v>
      </c>
      <c r="H120" t="s">
        <v>64</v>
      </c>
      <c r="I120" s="4">
        <v>61610</v>
      </c>
      <c r="J120">
        <v>22</v>
      </c>
      <c r="K120" s="3">
        <v>44420</v>
      </c>
      <c r="L120" s="3">
        <v>21795</v>
      </c>
      <c r="M120" s="5">
        <f ca="1">(TODAY()-staff[[#This Row],[Date of Join]])/365</f>
        <v>1.0986301369863014</v>
      </c>
      <c r="N120" t="str">
        <f ca="1">IF(staff[[#This Row],[Tenure]]&lt;0.25,"1. New", IF(staff[[#This Row],[Tenure]]&lt;1, "2. Under 1 yr", IF(staff[[#This Row],[Tenure]]&lt;2, "3. Under 2 yrs","4. Over 2 yrs")))</f>
        <v>3. Under 2 yrs</v>
      </c>
      <c r="O120" s="5">
        <f ca="1">(TODAY()-staff[[#This Row],[Date of Birth]])/365</f>
        <v>63.084931506849315</v>
      </c>
      <c r="P120">
        <f ca="1">ROUNDDOWN(staff[[#This Row],[X-Age]],0)</f>
        <v>63</v>
      </c>
    </row>
    <row r="121" spans="3:16" x14ac:dyDescent="0.3">
      <c r="C121" t="s">
        <v>195</v>
      </c>
      <c r="D121" t="s">
        <v>59</v>
      </c>
      <c r="E121">
        <v>1</v>
      </c>
      <c r="F121" t="s">
        <v>56</v>
      </c>
      <c r="G121" t="s">
        <v>6</v>
      </c>
      <c r="H121" t="s">
        <v>68</v>
      </c>
      <c r="I121" s="4">
        <v>86820</v>
      </c>
      <c r="J121">
        <v>7</v>
      </c>
      <c r="K121" s="3">
        <v>44678</v>
      </c>
      <c r="L121" s="3">
        <v>33796</v>
      </c>
      <c r="M121" s="5">
        <f ca="1">(TODAY()-staff[[#This Row],[Date of Join]])/365</f>
        <v>0.39178082191780822</v>
      </c>
      <c r="N121" t="str">
        <f ca="1">IF(staff[[#This Row],[Tenure]]&lt;0.25,"1. New", IF(staff[[#This Row],[Tenure]]&lt;1, "2. Under 1 yr", IF(staff[[#This Row],[Tenure]]&lt;2, "3. Under 2 yrs","4. Over 2 yrs")))</f>
        <v>2. Under 1 yr</v>
      </c>
      <c r="O121" s="5">
        <f ca="1">(TODAY()-staff[[#This Row],[Date of Birth]])/365</f>
        <v>30.205479452054796</v>
      </c>
      <c r="P121">
        <f ca="1">ROUNDDOWN(staff[[#This Row],[X-Age]],0)</f>
        <v>30</v>
      </c>
    </row>
    <row r="122" spans="3:16" x14ac:dyDescent="0.3">
      <c r="C122" t="s">
        <v>196</v>
      </c>
      <c r="D122" t="s">
        <v>59</v>
      </c>
      <c r="E122">
        <v>1</v>
      </c>
      <c r="F122" t="s">
        <v>56</v>
      </c>
      <c r="G122" t="s">
        <v>6</v>
      </c>
      <c r="H122" t="s">
        <v>68</v>
      </c>
      <c r="I122" s="4">
        <v>48260</v>
      </c>
      <c r="J122">
        <v>15</v>
      </c>
      <c r="K122" s="3">
        <v>44748</v>
      </c>
      <c r="L122" s="3">
        <v>7276</v>
      </c>
      <c r="M122" s="5">
        <f ca="1">(TODAY()-staff[[#This Row],[Date of Join]])/365</f>
        <v>0.2</v>
      </c>
      <c r="N122" t="str">
        <f ca="1">IF(staff[[#This Row],[Tenure]]&lt;0.25,"1. New", IF(staff[[#This Row],[Tenure]]&lt;1, "2. Under 1 yr", IF(staff[[#This Row],[Tenure]]&lt;2, "3. Under 2 yrs","4. Over 2 yrs")))</f>
        <v>1. New</v>
      </c>
      <c r="O122" s="5">
        <f ca="1">(TODAY()-staff[[#This Row],[Date of Birth]])/365</f>
        <v>102.86301369863014</v>
      </c>
      <c r="P122">
        <f ca="1">ROUNDDOWN(staff[[#This Row],[X-Age]],0)</f>
        <v>102</v>
      </c>
    </row>
    <row r="123" spans="3:16" x14ac:dyDescent="0.3">
      <c r="C123" t="s">
        <v>197</v>
      </c>
      <c r="D123" t="s">
        <v>59</v>
      </c>
      <c r="E123">
        <v>1</v>
      </c>
      <c r="F123" t="s">
        <v>56</v>
      </c>
      <c r="G123" t="s">
        <v>18</v>
      </c>
      <c r="H123" t="s">
        <v>71</v>
      </c>
      <c r="I123" s="4">
        <v>67675</v>
      </c>
      <c r="J123">
        <v>20</v>
      </c>
      <c r="K123" s="3">
        <v>44669</v>
      </c>
      <c r="L123" s="3">
        <v>21972</v>
      </c>
      <c r="M123" s="5">
        <f ca="1">(TODAY()-staff[[#This Row],[Date of Join]])/365</f>
        <v>0.41643835616438357</v>
      </c>
      <c r="N123" t="str">
        <f ca="1">IF(staff[[#This Row],[Tenure]]&lt;0.25,"1. New", IF(staff[[#This Row],[Tenure]]&lt;1, "2. Under 1 yr", IF(staff[[#This Row],[Tenure]]&lt;2, "3. Under 2 yrs","4. Over 2 yrs")))</f>
        <v>2. Under 1 yr</v>
      </c>
      <c r="O123" s="5">
        <f ca="1">(TODAY()-staff[[#This Row],[Date of Birth]])/365</f>
        <v>62.6</v>
      </c>
      <c r="P123">
        <f ca="1">ROUNDDOWN(staff[[#This Row],[X-Age]],0)</f>
        <v>62</v>
      </c>
    </row>
    <row r="124" spans="3:16" x14ac:dyDescent="0.3">
      <c r="C124" t="s">
        <v>198</v>
      </c>
      <c r="D124" t="s">
        <v>59</v>
      </c>
      <c r="E124">
        <v>1</v>
      </c>
      <c r="F124" t="s">
        <v>56</v>
      </c>
      <c r="G124" t="s">
        <v>6</v>
      </c>
      <c r="H124" t="s">
        <v>68</v>
      </c>
      <c r="I124" s="4">
        <v>69055</v>
      </c>
      <c r="J124">
        <v>9</v>
      </c>
      <c r="K124" s="3">
        <v>44734</v>
      </c>
      <c r="L124" s="3">
        <v>7272</v>
      </c>
      <c r="M124" s="5">
        <f ca="1">(TODAY()-staff[[#This Row],[Date of Join]])/365</f>
        <v>0.23835616438356164</v>
      </c>
      <c r="N124" t="str">
        <f ca="1">IF(staff[[#This Row],[Tenure]]&lt;0.25,"1. New", IF(staff[[#This Row],[Tenure]]&lt;1, "2. Under 1 yr", IF(staff[[#This Row],[Tenure]]&lt;2, "3. Under 2 yrs","4. Over 2 yrs")))</f>
        <v>1. New</v>
      </c>
      <c r="O124" s="5">
        <f ca="1">(TODAY()-staff[[#This Row],[Date of Birth]])/365</f>
        <v>102.87397260273973</v>
      </c>
      <c r="P124">
        <f ca="1">ROUNDDOWN(staff[[#This Row],[X-Age]],0)</f>
        <v>102</v>
      </c>
    </row>
    <row r="125" spans="3:16" x14ac:dyDescent="0.3">
      <c r="C125" t="s">
        <v>199</v>
      </c>
      <c r="D125" t="s">
        <v>55</v>
      </c>
      <c r="E125">
        <v>1</v>
      </c>
      <c r="F125" t="s">
        <v>61</v>
      </c>
      <c r="G125" t="s">
        <v>6</v>
      </c>
      <c r="H125" t="s">
        <v>93</v>
      </c>
      <c r="I125" s="4">
        <v>83605</v>
      </c>
      <c r="J125">
        <v>21</v>
      </c>
      <c r="K125" s="3">
        <v>44774</v>
      </c>
      <c r="L125" s="3">
        <v>7286</v>
      </c>
      <c r="M125" s="5">
        <f ca="1">(TODAY()-staff[[#This Row],[Date of Join]])/365</f>
        <v>0.12876712328767123</v>
      </c>
      <c r="N125" t="str">
        <f ca="1">IF(staff[[#This Row],[Tenure]]&lt;0.25,"1. New", IF(staff[[#This Row],[Tenure]]&lt;1, "2. Under 1 yr", IF(staff[[#This Row],[Tenure]]&lt;2, "3. Under 2 yrs","4. Over 2 yrs")))</f>
        <v>1. New</v>
      </c>
      <c r="O125" s="5">
        <f ca="1">(TODAY()-staff[[#This Row],[Date of Birth]])/365</f>
        <v>102.83561643835617</v>
      </c>
      <c r="P125">
        <f ca="1">ROUNDDOWN(staff[[#This Row],[X-Age]],0)</f>
        <v>102</v>
      </c>
    </row>
    <row r="126" spans="3:16" x14ac:dyDescent="0.3">
      <c r="C126" t="s">
        <v>200</v>
      </c>
      <c r="D126" t="s">
        <v>59</v>
      </c>
      <c r="E126">
        <v>1</v>
      </c>
      <c r="F126" t="s">
        <v>56</v>
      </c>
      <c r="G126" t="s">
        <v>9</v>
      </c>
      <c r="H126" t="s">
        <v>201</v>
      </c>
      <c r="I126" s="4">
        <v>68905</v>
      </c>
      <c r="J126">
        <v>23</v>
      </c>
      <c r="K126" s="3">
        <v>44719</v>
      </c>
      <c r="L126" s="3">
        <v>33810</v>
      </c>
      <c r="M126" s="5">
        <f ca="1">(TODAY()-staff[[#This Row],[Date of Join]])/365</f>
        <v>0.27945205479452057</v>
      </c>
      <c r="N126" t="str">
        <f ca="1">IF(staff[[#This Row],[Tenure]]&lt;0.25,"1. New", IF(staff[[#This Row],[Tenure]]&lt;1, "2. Under 1 yr", IF(staff[[#This Row],[Tenure]]&lt;2, "3. Under 2 yrs","4. Over 2 yrs")))</f>
        <v>2. Under 1 yr</v>
      </c>
      <c r="O126" s="5">
        <f ca="1">(TODAY()-staff[[#This Row],[Date of Birth]])/365</f>
        <v>30.167123287671235</v>
      </c>
      <c r="P126">
        <f ca="1">ROUNDDOWN(staff[[#This Row],[X-Age]],0)</f>
        <v>30</v>
      </c>
    </row>
    <row r="127" spans="3:16" x14ac:dyDescent="0.3">
      <c r="C127" t="s">
        <v>202</v>
      </c>
      <c r="D127" t="s">
        <v>55</v>
      </c>
      <c r="E127">
        <v>1</v>
      </c>
      <c r="F127" t="s">
        <v>61</v>
      </c>
      <c r="G127" t="s">
        <v>11</v>
      </c>
      <c r="H127" t="s">
        <v>83</v>
      </c>
      <c r="I127" s="4">
        <v>74990</v>
      </c>
      <c r="J127">
        <v>20</v>
      </c>
      <c r="K127" s="3">
        <v>44764</v>
      </c>
      <c r="L127" s="3">
        <v>7286</v>
      </c>
      <c r="M127" s="5">
        <f ca="1">(TODAY()-staff[[#This Row],[Date of Join]])/365</f>
        <v>0.15616438356164383</v>
      </c>
      <c r="N127" t="str">
        <f ca="1">IF(staff[[#This Row],[Tenure]]&lt;0.25,"1. New", IF(staff[[#This Row],[Tenure]]&lt;1, "2. Under 1 yr", IF(staff[[#This Row],[Tenure]]&lt;2, "3. Under 2 yrs","4. Over 2 yrs")))</f>
        <v>1. New</v>
      </c>
      <c r="O127" s="5">
        <f ca="1">(TODAY()-staff[[#This Row],[Date of Birth]])/365</f>
        <v>102.83561643835617</v>
      </c>
      <c r="P127">
        <f ca="1">ROUNDDOWN(staff[[#This Row],[X-Age]],0)</f>
        <v>102</v>
      </c>
    </row>
    <row r="128" spans="3:16" x14ac:dyDescent="0.3">
      <c r="C128" t="s">
        <v>203</v>
      </c>
      <c r="D128" t="s">
        <v>59</v>
      </c>
      <c r="E128">
        <v>1</v>
      </c>
      <c r="F128" t="s">
        <v>61</v>
      </c>
      <c r="G128" t="s">
        <v>6</v>
      </c>
      <c r="H128" t="s">
        <v>68</v>
      </c>
      <c r="I128" s="4">
        <v>83150</v>
      </c>
      <c r="J128">
        <v>22</v>
      </c>
      <c r="K128" s="3">
        <v>44749</v>
      </c>
      <c r="L128" s="3">
        <v>7300</v>
      </c>
      <c r="M128" s="5">
        <f ca="1">(TODAY()-staff[[#This Row],[Date of Join]])/365</f>
        <v>0.19726027397260273</v>
      </c>
      <c r="N128" t="str">
        <f ca="1">IF(staff[[#This Row],[Tenure]]&lt;0.25,"1. New", IF(staff[[#This Row],[Tenure]]&lt;1, "2. Under 1 yr", IF(staff[[#This Row],[Tenure]]&lt;2, "3. Under 2 yrs","4. Over 2 yrs")))</f>
        <v>1. New</v>
      </c>
      <c r="O128" s="5">
        <f ca="1">(TODAY()-staff[[#This Row],[Date of Birth]])/365</f>
        <v>102.7972602739726</v>
      </c>
      <c r="P128">
        <f ca="1">ROUNDDOWN(staff[[#This Row],[X-Age]],0)</f>
        <v>102</v>
      </c>
    </row>
    <row r="129" spans="3:16" x14ac:dyDescent="0.3">
      <c r="C129" t="s">
        <v>204</v>
      </c>
      <c r="D129" t="s">
        <v>59</v>
      </c>
      <c r="E129">
        <v>1</v>
      </c>
      <c r="F129" t="s">
        <v>56</v>
      </c>
      <c r="G129" t="s">
        <v>9</v>
      </c>
      <c r="H129" t="s">
        <v>205</v>
      </c>
      <c r="I129" s="4">
        <v>84315</v>
      </c>
      <c r="J129">
        <v>-1</v>
      </c>
      <c r="K129" s="3">
        <v>43374</v>
      </c>
      <c r="L129" s="3">
        <v>21406</v>
      </c>
      <c r="M129" s="5">
        <f ca="1">(TODAY()-staff[[#This Row],[Date of Join]])/365</f>
        <v>3.9643835616438357</v>
      </c>
      <c r="N129" t="str">
        <f ca="1">IF(staff[[#This Row],[Tenure]]&lt;0.25,"1. New", IF(staff[[#This Row],[Tenure]]&lt;1, "2. Under 1 yr", IF(staff[[#This Row],[Tenure]]&lt;2, "3. Under 2 yrs","4. Over 2 yrs")))</f>
        <v>4. Over 2 yrs</v>
      </c>
      <c r="O129" s="5">
        <f ca="1">(TODAY()-staff[[#This Row],[Date of Birth]])/365</f>
        <v>64.150684931506845</v>
      </c>
      <c r="P129">
        <f ca="1">ROUNDDOWN(staff[[#This Row],[X-Age]],0)</f>
        <v>64</v>
      </c>
    </row>
    <row r="130" spans="3:16" x14ac:dyDescent="0.3">
      <c r="C130" t="s">
        <v>206</v>
      </c>
      <c r="D130" t="s">
        <v>55</v>
      </c>
      <c r="E130">
        <v>1</v>
      </c>
      <c r="F130" t="s">
        <v>56</v>
      </c>
      <c r="G130" t="s">
        <v>6</v>
      </c>
      <c r="H130" t="s">
        <v>68</v>
      </c>
      <c r="I130" s="4">
        <v>65260</v>
      </c>
      <c r="J130">
        <v>9</v>
      </c>
      <c r="K130" s="3">
        <v>44568</v>
      </c>
      <c r="L130" s="3">
        <v>30784</v>
      </c>
      <c r="M130" s="5">
        <f ca="1">(TODAY()-staff[[#This Row],[Date of Join]])/365</f>
        <v>0.69315068493150689</v>
      </c>
      <c r="N130" t="str">
        <f ca="1">IF(staff[[#This Row],[Tenure]]&lt;0.25,"1. New", IF(staff[[#This Row],[Tenure]]&lt;1, "2. Under 1 yr", IF(staff[[#This Row],[Tenure]]&lt;2, "3. Under 2 yrs","4. Over 2 yrs")))</f>
        <v>2. Under 1 yr</v>
      </c>
      <c r="O130" s="5">
        <f ca="1">(TODAY()-staff[[#This Row],[Date of Birth]])/365</f>
        <v>38.457534246575342</v>
      </c>
      <c r="P130">
        <f ca="1">ROUNDDOWN(staff[[#This Row],[X-Age]],0)</f>
        <v>38</v>
      </c>
    </row>
    <row r="131" spans="3:16" x14ac:dyDescent="0.3">
      <c r="C131" t="s">
        <v>207</v>
      </c>
      <c r="D131" t="s">
        <v>59</v>
      </c>
      <c r="E131">
        <v>0.53</v>
      </c>
      <c r="F131" t="s">
        <v>56</v>
      </c>
      <c r="G131" t="s">
        <v>18</v>
      </c>
      <c r="H131" t="s">
        <v>71</v>
      </c>
      <c r="I131" s="4">
        <v>113625</v>
      </c>
      <c r="J131">
        <v>8</v>
      </c>
      <c r="K131" s="3">
        <v>44749</v>
      </c>
      <c r="L131" s="3">
        <v>23035</v>
      </c>
      <c r="M131" s="5">
        <f ca="1">(TODAY()-staff[[#This Row],[Date of Join]])/365</f>
        <v>0.19726027397260273</v>
      </c>
      <c r="N131" t="str">
        <f ca="1">IF(staff[[#This Row],[Tenure]]&lt;0.25,"1. New", IF(staff[[#This Row],[Tenure]]&lt;1, "2. Under 1 yr", IF(staff[[#This Row],[Tenure]]&lt;2, "3. Under 2 yrs","4. Over 2 yrs")))</f>
        <v>1. New</v>
      </c>
      <c r="O131" s="5">
        <f ca="1">(TODAY()-staff[[#This Row],[Date of Birth]])/365</f>
        <v>59.68767123287671</v>
      </c>
      <c r="P131">
        <f ca="1">ROUNDDOWN(staff[[#This Row],[X-Age]],0)</f>
        <v>59</v>
      </c>
    </row>
    <row r="132" spans="3:16" x14ac:dyDescent="0.3">
      <c r="C132" t="s">
        <v>208</v>
      </c>
      <c r="D132" t="s">
        <v>55</v>
      </c>
      <c r="E132">
        <v>1</v>
      </c>
      <c r="F132" t="s">
        <v>56</v>
      </c>
      <c r="G132" t="s">
        <v>18</v>
      </c>
      <c r="H132" t="s">
        <v>78</v>
      </c>
      <c r="I132" s="4">
        <v>92105</v>
      </c>
      <c r="J132">
        <v>20</v>
      </c>
      <c r="K132" s="3">
        <v>44697</v>
      </c>
      <c r="L132" s="3">
        <v>26269</v>
      </c>
      <c r="M132" s="5">
        <f ca="1">(TODAY()-staff[[#This Row],[Date of Join]])/365</f>
        <v>0.33972602739726027</v>
      </c>
      <c r="N132" t="str">
        <f ca="1">IF(staff[[#This Row],[Tenure]]&lt;0.25,"1. New", IF(staff[[#This Row],[Tenure]]&lt;1, "2. Under 1 yr", IF(staff[[#This Row],[Tenure]]&lt;2, "3. Under 2 yrs","4. Over 2 yrs")))</f>
        <v>2. Under 1 yr</v>
      </c>
      <c r="O132" s="5">
        <f ca="1">(TODAY()-staff[[#This Row],[Date of Birth]])/365</f>
        <v>50.827397260273976</v>
      </c>
      <c r="P132">
        <f ca="1">ROUNDDOWN(staff[[#This Row],[X-Age]],0)</f>
        <v>50</v>
      </c>
    </row>
    <row r="133" spans="3:16" x14ac:dyDescent="0.3">
      <c r="C133" t="s">
        <v>209</v>
      </c>
      <c r="D133" t="s">
        <v>59</v>
      </c>
      <c r="E133">
        <v>1</v>
      </c>
      <c r="F133" t="s">
        <v>56</v>
      </c>
      <c r="G133" t="s">
        <v>18</v>
      </c>
      <c r="H133" t="s">
        <v>96</v>
      </c>
      <c r="I133" s="4">
        <v>53310</v>
      </c>
      <c r="J133">
        <v>17</v>
      </c>
      <c r="K133" s="3">
        <v>44424</v>
      </c>
      <c r="L133" s="3">
        <v>31703</v>
      </c>
      <c r="M133" s="5">
        <f ca="1">(TODAY()-staff[[#This Row],[Date of Join]])/365</f>
        <v>1.0876712328767124</v>
      </c>
      <c r="N133" t="str">
        <f ca="1">IF(staff[[#This Row],[Tenure]]&lt;0.25,"1. New", IF(staff[[#This Row],[Tenure]]&lt;1, "2. Under 1 yr", IF(staff[[#This Row],[Tenure]]&lt;2, "3. Under 2 yrs","4. Over 2 yrs")))</f>
        <v>3. Under 2 yrs</v>
      </c>
      <c r="O133" s="5">
        <f ca="1">(TODAY()-staff[[#This Row],[Date of Birth]])/365</f>
        <v>35.939726027397263</v>
      </c>
      <c r="P133">
        <f ca="1">ROUNDDOWN(staff[[#This Row],[X-Age]],0)</f>
        <v>35</v>
      </c>
    </row>
    <row r="134" spans="3:16" x14ac:dyDescent="0.3">
      <c r="C134" t="s">
        <v>210</v>
      </c>
      <c r="D134" t="s">
        <v>55</v>
      </c>
      <c r="E134">
        <v>1</v>
      </c>
      <c r="F134" t="s">
        <v>56</v>
      </c>
      <c r="G134" t="s">
        <v>6</v>
      </c>
      <c r="H134" t="s">
        <v>68</v>
      </c>
      <c r="I134" s="4">
        <v>57680</v>
      </c>
      <c r="J134">
        <v>23</v>
      </c>
      <c r="K134" s="3">
        <v>44594</v>
      </c>
      <c r="L134" s="3">
        <v>30662</v>
      </c>
      <c r="M134" s="5">
        <f ca="1">(TODAY()-staff[[#This Row],[Date of Join]])/365</f>
        <v>0.62191780821917808</v>
      </c>
      <c r="N134" t="str">
        <f ca="1">IF(staff[[#This Row],[Tenure]]&lt;0.25,"1. New", IF(staff[[#This Row],[Tenure]]&lt;1, "2. Under 1 yr", IF(staff[[#This Row],[Tenure]]&lt;2, "3. Under 2 yrs","4. Over 2 yrs")))</f>
        <v>2. Under 1 yr</v>
      </c>
      <c r="O134" s="5">
        <f ca="1">(TODAY()-staff[[#This Row],[Date of Birth]])/365</f>
        <v>38.791780821917811</v>
      </c>
      <c r="P134">
        <f ca="1">ROUNDDOWN(staff[[#This Row],[X-Age]],0)</f>
        <v>38</v>
      </c>
    </row>
    <row r="135" spans="3:16" x14ac:dyDescent="0.3">
      <c r="C135" t="s">
        <v>211</v>
      </c>
      <c r="D135" t="s">
        <v>59</v>
      </c>
      <c r="E135">
        <v>1</v>
      </c>
      <c r="F135" t="s">
        <v>56</v>
      </c>
      <c r="G135" t="s">
        <v>18</v>
      </c>
      <c r="H135" t="s">
        <v>64</v>
      </c>
      <c r="I135" s="4">
        <v>71010</v>
      </c>
      <c r="J135">
        <v>8</v>
      </c>
      <c r="K135" s="3">
        <v>44676</v>
      </c>
      <c r="L135" s="3">
        <v>27338</v>
      </c>
      <c r="M135" s="5">
        <f ca="1">(TODAY()-staff[[#This Row],[Date of Join]])/365</f>
        <v>0.39726027397260272</v>
      </c>
      <c r="N135" t="str">
        <f ca="1">IF(staff[[#This Row],[Tenure]]&lt;0.25,"1. New", IF(staff[[#This Row],[Tenure]]&lt;1, "2. Under 1 yr", IF(staff[[#This Row],[Tenure]]&lt;2, "3. Under 2 yrs","4. Over 2 yrs")))</f>
        <v>2. Under 1 yr</v>
      </c>
      <c r="O135" s="5">
        <f ca="1">(TODAY()-staff[[#This Row],[Date of Birth]])/365</f>
        <v>47.898630136986299</v>
      </c>
      <c r="P135">
        <f ca="1">ROUNDDOWN(staff[[#This Row],[X-Age]],0)</f>
        <v>47</v>
      </c>
    </row>
    <row r="136" spans="3:16" x14ac:dyDescent="0.3">
      <c r="C136" t="s">
        <v>212</v>
      </c>
      <c r="D136" t="s">
        <v>59</v>
      </c>
      <c r="E136">
        <v>1</v>
      </c>
      <c r="F136" t="s">
        <v>56</v>
      </c>
      <c r="G136" t="s">
        <v>6</v>
      </c>
      <c r="H136" t="s">
        <v>68</v>
      </c>
      <c r="I136" s="4">
        <v>62445</v>
      </c>
      <c r="J136">
        <v>19</v>
      </c>
      <c r="K136" s="3">
        <v>44005</v>
      </c>
      <c r="L136" s="3">
        <v>25514</v>
      </c>
      <c r="M136" s="5">
        <f ca="1">(TODAY()-staff[[#This Row],[Date of Join]])/365</f>
        <v>2.2356164383561645</v>
      </c>
      <c r="N136" t="str">
        <f ca="1">IF(staff[[#This Row],[Tenure]]&lt;0.25,"1. New", IF(staff[[#This Row],[Tenure]]&lt;1, "2. Under 1 yr", IF(staff[[#This Row],[Tenure]]&lt;2, "3. Under 2 yrs","4. Over 2 yrs")))</f>
        <v>4. Over 2 yrs</v>
      </c>
      <c r="O136" s="5">
        <f ca="1">(TODAY()-staff[[#This Row],[Date of Birth]])/365</f>
        <v>52.895890410958906</v>
      </c>
      <c r="P136">
        <f ca="1">ROUNDDOWN(staff[[#This Row],[X-Age]],0)</f>
        <v>52</v>
      </c>
    </row>
    <row r="137" spans="3:16" x14ac:dyDescent="0.3">
      <c r="C137" t="s">
        <v>213</v>
      </c>
      <c r="D137" t="s">
        <v>55</v>
      </c>
      <c r="E137">
        <v>0.63</v>
      </c>
      <c r="F137" t="s">
        <v>56</v>
      </c>
      <c r="G137" t="s">
        <v>20</v>
      </c>
      <c r="H137" t="s">
        <v>102</v>
      </c>
      <c r="I137" s="4">
        <v>81290</v>
      </c>
      <c r="J137">
        <v>8</v>
      </c>
      <c r="K137" s="3">
        <v>44663</v>
      </c>
      <c r="L137" s="3">
        <v>29573</v>
      </c>
      <c r="M137" s="5">
        <f ca="1">(TODAY()-staff[[#This Row],[Date of Join]])/365</f>
        <v>0.43287671232876712</v>
      </c>
      <c r="N137" t="str">
        <f ca="1">IF(staff[[#This Row],[Tenure]]&lt;0.25,"1. New", IF(staff[[#This Row],[Tenure]]&lt;1, "2. Under 1 yr", IF(staff[[#This Row],[Tenure]]&lt;2, "3. Under 2 yrs","4. Over 2 yrs")))</f>
        <v>2. Under 1 yr</v>
      </c>
      <c r="O137" s="5">
        <f ca="1">(TODAY()-staff[[#This Row],[Date of Birth]])/365</f>
        <v>41.775342465753425</v>
      </c>
      <c r="P137">
        <f ca="1">ROUNDDOWN(staff[[#This Row],[X-Age]],0)</f>
        <v>41</v>
      </c>
    </row>
    <row r="138" spans="3:16" x14ac:dyDescent="0.3">
      <c r="C138" t="s">
        <v>214</v>
      </c>
      <c r="D138" t="s">
        <v>59</v>
      </c>
      <c r="E138">
        <v>1</v>
      </c>
      <c r="F138" t="s">
        <v>61</v>
      </c>
      <c r="G138" t="s">
        <v>18</v>
      </c>
      <c r="H138" t="s">
        <v>96</v>
      </c>
      <c r="I138" s="4">
        <v>67755</v>
      </c>
      <c r="J138">
        <v>10</v>
      </c>
      <c r="K138" s="3">
        <v>44740</v>
      </c>
      <c r="L138" s="3">
        <v>7280</v>
      </c>
      <c r="M138" s="5">
        <f ca="1">(TODAY()-staff[[#This Row],[Date of Join]])/365</f>
        <v>0.22191780821917809</v>
      </c>
      <c r="N138" t="str">
        <f ca="1">IF(staff[[#This Row],[Tenure]]&lt;0.25,"1. New", IF(staff[[#This Row],[Tenure]]&lt;1, "2. Under 1 yr", IF(staff[[#This Row],[Tenure]]&lt;2, "3. Under 2 yrs","4. Over 2 yrs")))</f>
        <v>1. New</v>
      </c>
      <c r="O138" s="5">
        <f ca="1">(TODAY()-staff[[#This Row],[Date of Birth]])/365</f>
        <v>102.85205479452055</v>
      </c>
      <c r="P138">
        <f ca="1">ROUNDDOWN(staff[[#This Row],[X-Age]],0)</f>
        <v>102</v>
      </c>
    </row>
    <row r="139" spans="3:16" x14ac:dyDescent="0.3">
      <c r="C139" t="s">
        <v>215</v>
      </c>
      <c r="D139" t="s">
        <v>55</v>
      </c>
      <c r="E139">
        <v>1</v>
      </c>
      <c r="F139" t="s">
        <v>56</v>
      </c>
      <c r="G139" t="s">
        <v>9</v>
      </c>
      <c r="H139" t="s">
        <v>57</v>
      </c>
      <c r="I139" s="4">
        <v>88000</v>
      </c>
      <c r="J139">
        <v>14</v>
      </c>
      <c r="K139" s="3">
        <v>44733</v>
      </c>
      <c r="L139" s="3">
        <v>23557</v>
      </c>
      <c r="M139" s="5">
        <f ca="1">(TODAY()-staff[[#This Row],[Date of Join]])/365</f>
        <v>0.24109589041095891</v>
      </c>
      <c r="N139" t="str">
        <f ca="1">IF(staff[[#This Row],[Tenure]]&lt;0.25,"1. New", IF(staff[[#This Row],[Tenure]]&lt;1, "2. Under 1 yr", IF(staff[[#This Row],[Tenure]]&lt;2, "3. Under 2 yrs","4. Over 2 yrs")))</f>
        <v>1. New</v>
      </c>
      <c r="O139" s="5">
        <f ca="1">(TODAY()-staff[[#This Row],[Date of Birth]])/365</f>
        <v>58.257534246575339</v>
      </c>
      <c r="P139">
        <f ca="1">ROUNDDOWN(staff[[#This Row],[X-Age]],0)</f>
        <v>58</v>
      </c>
    </row>
    <row r="140" spans="3:16" x14ac:dyDescent="0.3">
      <c r="C140" t="s">
        <v>216</v>
      </c>
      <c r="D140" t="s">
        <v>59</v>
      </c>
      <c r="E140">
        <v>1</v>
      </c>
      <c r="F140" t="s">
        <v>56</v>
      </c>
      <c r="G140" t="s">
        <v>6</v>
      </c>
      <c r="H140" t="s">
        <v>68</v>
      </c>
      <c r="I140" s="4">
        <v>111500</v>
      </c>
      <c r="J140">
        <v>19</v>
      </c>
      <c r="K140" s="3">
        <v>44412</v>
      </c>
      <c r="L140" s="3">
        <v>26988</v>
      </c>
      <c r="M140" s="5">
        <f ca="1">(TODAY()-staff[[#This Row],[Date of Join]])/365</f>
        <v>1.1205479452054794</v>
      </c>
      <c r="N140" t="str">
        <f ca="1">IF(staff[[#This Row],[Tenure]]&lt;0.25,"1. New", IF(staff[[#This Row],[Tenure]]&lt;1, "2. Under 1 yr", IF(staff[[#This Row],[Tenure]]&lt;2, "3. Under 2 yrs","4. Over 2 yrs")))</f>
        <v>3. Under 2 yrs</v>
      </c>
      <c r="O140" s="5">
        <f ca="1">(TODAY()-staff[[#This Row],[Date of Birth]])/365</f>
        <v>48.857534246575341</v>
      </c>
      <c r="P140">
        <f ca="1">ROUNDDOWN(staff[[#This Row],[X-Age]],0)</f>
        <v>48</v>
      </c>
    </row>
    <row r="141" spans="3:16" x14ac:dyDescent="0.3">
      <c r="C141" t="s">
        <v>217</v>
      </c>
      <c r="D141" t="s">
        <v>59</v>
      </c>
      <c r="E141">
        <v>1</v>
      </c>
      <c r="F141" t="s">
        <v>56</v>
      </c>
      <c r="G141" t="s">
        <v>11</v>
      </c>
      <c r="H141" t="s">
        <v>83</v>
      </c>
      <c r="I141" s="4">
        <v>48230</v>
      </c>
      <c r="J141">
        <v>9</v>
      </c>
      <c r="K141" s="3">
        <v>44684</v>
      </c>
      <c r="L141" s="3">
        <v>28705</v>
      </c>
      <c r="M141" s="5">
        <f ca="1">(TODAY()-staff[[#This Row],[Date of Join]])/365</f>
        <v>0.37534246575342467</v>
      </c>
      <c r="N141" t="str">
        <f ca="1">IF(staff[[#This Row],[Tenure]]&lt;0.25,"1. New", IF(staff[[#This Row],[Tenure]]&lt;1, "2. Under 1 yr", IF(staff[[#This Row],[Tenure]]&lt;2, "3. Under 2 yrs","4. Over 2 yrs")))</f>
        <v>2. Under 1 yr</v>
      </c>
      <c r="O141" s="5">
        <f ca="1">(TODAY()-staff[[#This Row],[Date of Birth]])/365</f>
        <v>44.153424657534245</v>
      </c>
      <c r="P141">
        <f ca="1">ROUNDDOWN(staff[[#This Row],[X-Age]],0)</f>
        <v>44</v>
      </c>
    </row>
    <row r="142" spans="3:16" x14ac:dyDescent="0.3">
      <c r="C142" t="s">
        <v>218</v>
      </c>
      <c r="D142" t="s">
        <v>55</v>
      </c>
      <c r="E142">
        <v>1</v>
      </c>
      <c r="F142" t="s">
        <v>56</v>
      </c>
      <c r="G142" t="s">
        <v>18</v>
      </c>
      <c r="H142" t="s">
        <v>71</v>
      </c>
      <c r="I142" s="4">
        <v>48230</v>
      </c>
      <c r="J142">
        <v>8</v>
      </c>
      <c r="K142" s="3">
        <v>44742</v>
      </c>
      <c r="L142" s="3">
        <v>33146</v>
      </c>
      <c r="M142" s="5">
        <f ca="1">(TODAY()-staff[[#This Row],[Date of Join]])/365</f>
        <v>0.21643835616438356</v>
      </c>
      <c r="N142" t="str">
        <f ca="1">IF(staff[[#This Row],[Tenure]]&lt;0.25,"1. New", IF(staff[[#This Row],[Tenure]]&lt;1, "2. Under 1 yr", IF(staff[[#This Row],[Tenure]]&lt;2, "3. Under 2 yrs","4. Over 2 yrs")))</f>
        <v>1. New</v>
      </c>
      <c r="O142" s="5">
        <f ca="1">(TODAY()-staff[[#This Row],[Date of Birth]])/365</f>
        <v>31.986301369863014</v>
      </c>
      <c r="P142">
        <f ca="1">ROUNDDOWN(staff[[#This Row],[X-Age]],0)</f>
        <v>31</v>
      </c>
    </row>
    <row r="143" spans="3:16" x14ac:dyDescent="0.3">
      <c r="C143" t="s">
        <v>219</v>
      </c>
      <c r="D143" t="s">
        <v>59</v>
      </c>
      <c r="E143">
        <v>1</v>
      </c>
      <c r="F143" t="s">
        <v>56</v>
      </c>
      <c r="G143" t="s">
        <v>11</v>
      </c>
      <c r="H143" t="s">
        <v>83</v>
      </c>
      <c r="I143" s="4">
        <v>86805</v>
      </c>
      <c r="J143">
        <v>12</v>
      </c>
      <c r="K143" s="3">
        <v>44763</v>
      </c>
      <c r="L143" s="3">
        <v>33408</v>
      </c>
      <c r="M143" s="5">
        <f ca="1">(TODAY()-staff[[#This Row],[Date of Join]])/365</f>
        <v>0.15890410958904111</v>
      </c>
      <c r="N143" t="str">
        <f ca="1">IF(staff[[#This Row],[Tenure]]&lt;0.25,"1. New", IF(staff[[#This Row],[Tenure]]&lt;1, "2. Under 1 yr", IF(staff[[#This Row],[Tenure]]&lt;2, "3. Under 2 yrs","4. Over 2 yrs")))</f>
        <v>1. New</v>
      </c>
      <c r="O143" s="5">
        <f ca="1">(TODAY()-staff[[#This Row],[Date of Birth]])/365</f>
        <v>31.268493150684932</v>
      </c>
      <c r="P143">
        <f ca="1">ROUNDDOWN(staff[[#This Row],[X-Age]],0)</f>
        <v>31</v>
      </c>
    </row>
    <row r="144" spans="3:16" x14ac:dyDescent="0.3">
      <c r="C144" t="s">
        <v>220</v>
      </c>
      <c r="D144" t="s">
        <v>59</v>
      </c>
      <c r="E144">
        <v>1</v>
      </c>
      <c r="F144" t="s">
        <v>56</v>
      </c>
      <c r="G144" t="s">
        <v>6</v>
      </c>
      <c r="H144" t="s">
        <v>68</v>
      </c>
      <c r="I144" s="4">
        <v>61750</v>
      </c>
      <c r="J144">
        <v>28</v>
      </c>
      <c r="K144" s="3">
        <v>44518</v>
      </c>
      <c r="L144" s="3">
        <v>30646</v>
      </c>
      <c r="M144" s="5">
        <f ca="1">(TODAY()-staff[[#This Row],[Date of Join]])/365</f>
        <v>0.83013698630136989</v>
      </c>
      <c r="N144" t="str">
        <f ca="1">IF(staff[[#This Row],[Tenure]]&lt;0.25,"1. New", IF(staff[[#This Row],[Tenure]]&lt;1, "2. Under 1 yr", IF(staff[[#This Row],[Tenure]]&lt;2, "3. Under 2 yrs","4. Over 2 yrs")))</f>
        <v>2. Under 1 yr</v>
      </c>
      <c r="O144" s="5">
        <f ca="1">(TODAY()-staff[[#This Row],[Date of Birth]])/365</f>
        <v>38.835616438356162</v>
      </c>
      <c r="P144">
        <f ca="1">ROUNDDOWN(staff[[#This Row],[X-Age]],0)</f>
        <v>38</v>
      </c>
    </row>
    <row r="145" spans="3:16" x14ac:dyDescent="0.3">
      <c r="C145" t="s">
        <v>221</v>
      </c>
      <c r="D145" t="s">
        <v>59</v>
      </c>
      <c r="E145">
        <v>1</v>
      </c>
      <c r="F145" t="s">
        <v>56</v>
      </c>
      <c r="G145" t="s">
        <v>6</v>
      </c>
      <c r="H145" t="s">
        <v>68</v>
      </c>
      <c r="I145" s="4">
        <v>74830</v>
      </c>
      <c r="J145">
        <v>16</v>
      </c>
      <c r="K145" s="3">
        <v>44701</v>
      </c>
      <c r="L145" s="3">
        <v>31539</v>
      </c>
      <c r="M145" s="5">
        <f ca="1">(TODAY()-staff[[#This Row],[Date of Join]])/365</f>
        <v>0.32876712328767121</v>
      </c>
      <c r="N145" t="str">
        <f ca="1">IF(staff[[#This Row],[Tenure]]&lt;0.25,"1. New", IF(staff[[#This Row],[Tenure]]&lt;1, "2. Under 1 yr", IF(staff[[#This Row],[Tenure]]&lt;2, "3. Under 2 yrs","4. Over 2 yrs")))</f>
        <v>2. Under 1 yr</v>
      </c>
      <c r="O145" s="5">
        <f ca="1">(TODAY()-staff[[#This Row],[Date of Birth]])/365</f>
        <v>36.389041095890413</v>
      </c>
      <c r="P145">
        <f ca="1">ROUNDDOWN(staff[[#This Row],[X-Age]],0)</f>
        <v>36</v>
      </c>
    </row>
    <row r="146" spans="3:16" x14ac:dyDescent="0.3">
      <c r="C146" t="s">
        <v>222</v>
      </c>
      <c r="D146" t="s">
        <v>59</v>
      </c>
      <c r="E146">
        <v>1</v>
      </c>
      <c r="F146" t="s">
        <v>56</v>
      </c>
      <c r="G146" t="s">
        <v>6</v>
      </c>
      <c r="H146" t="s">
        <v>68</v>
      </c>
      <c r="I146" s="4">
        <v>81790</v>
      </c>
      <c r="J146">
        <v>19</v>
      </c>
      <c r="K146" s="3">
        <v>44691</v>
      </c>
      <c r="L146" s="3">
        <v>7294</v>
      </c>
      <c r="M146" s="5">
        <f ca="1">(TODAY()-staff[[#This Row],[Date of Join]])/365</f>
        <v>0.35616438356164382</v>
      </c>
      <c r="N146" t="str">
        <f ca="1">IF(staff[[#This Row],[Tenure]]&lt;0.25,"1. New", IF(staff[[#This Row],[Tenure]]&lt;1, "2. Under 1 yr", IF(staff[[#This Row],[Tenure]]&lt;2, "3. Under 2 yrs","4. Over 2 yrs")))</f>
        <v>2. Under 1 yr</v>
      </c>
      <c r="O146" s="5">
        <f ca="1">(TODAY()-staff[[#This Row],[Date of Birth]])/365</f>
        <v>102.81369863013698</v>
      </c>
      <c r="P146">
        <f ca="1">ROUNDDOWN(staff[[#This Row],[X-Age]],0)</f>
        <v>102</v>
      </c>
    </row>
    <row r="147" spans="3:16" x14ac:dyDescent="0.3">
      <c r="C147" t="s">
        <v>223</v>
      </c>
      <c r="D147" t="s">
        <v>55</v>
      </c>
      <c r="E147">
        <v>1</v>
      </c>
      <c r="F147" t="s">
        <v>56</v>
      </c>
      <c r="G147" t="s">
        <v>6</v>
      </c>
      <c r="H147" t="s">
        <v>93</v>
      </c>
      <c r="I147" s="4">
        <v>63690</v>
      </c>
      <c r="J147">
        <v>11</v>
      </c>
      <c r="K147" s="3">
        <v>44211</v>
      </c>
      <c r="L147" s="3">
        <v>25750</v>
      </c>
      <c r="M147" s="5">
        <f ca="1">(TODAY()-staff[[#This Row],[Date of Join]])/365</f>
        <v>1.6712328767123288</v>
      </c>
      <c r="N147" t="str">
        <f ca="1">IF(staff[[#This Row],[Tenure]]&lt;0.25,"1. New", IF(staff[[#This Row],[Tenure]]&lt;1, "2. Under 1 yr", IF(staff[[#This Row],[Tenure]]&lt;2, "3. Under 2 yrs","4. Over 2 yrs")))</f>
        <v>3. Under 2 yrs</v>
      </c>
      <c r="O147" s="5">
        <f ca="1">(TODAY()-staff[[#This Row],[Date of Birth]])/365</f>
        <v>52.249315068493154</v>
      </c>
      <c r="P147">
        <f ca="1">ROUNDDOWN(staff[[#This Row],[X-Age]],0)</f>
        <v>52</v>
      </c>
    </row>
    <row r="148" spans="3:16" x14ac:dyDescent="0.3">
      <c r="C148" t="s">
        <v>224</v>
      </c>
      <c r="D148" t="s">
        <v>59</v>
      </c>
      <c r="E148">
        <v>1</v>
      </c>
      <c r="F148" t="s">
        <v>56</v>
      </c>
      <c r="G148" t="s">
        <v>6</v>
      </c>
      <c r="H148" t="s">
        <v>68</v>
      </c>
      <c r="I148" s="4">
        <v>89140</v>
      </c>
      <c r="J148">
        <v>20</v>
      </c>
      <c r="K148" s="3">
        <v>44725</v>
      </c>
      <c r="L148" s="3">
        <v>24846</v>
      </c>
      <c r="M148" s="5">
        <f ca="1">(TODAY()-staff[[#This Row],[Date of Join]])/365</f>
        <v>0.26301369863013696</v>
      </c>
      <c r="N148" t="str">
        <f ca="1">IF(staff[[#This Row],[Tenure]]&lt;0.25,"1. New", IF(staff[[#This Row],[Tenure]]&lt;1, "2. Under 1 yr", IF(staff[[#This Row],[Tenure]]&lt;2, "3. Under 2 yrs","4. Over 2 yrs")))</f>
        <v>2. Under 1 yr</v>
      </c>
      <c r="O148" s="5">
        <f ca="1">(TODAY()-staff[[#This Row],[Date of Birth]])/365</f>
        <v>54.726027397260275</v>
      </c>
      <c r="P148">
        <f ca="1">ROUNDDOWN(staff[[#This Row],[X-Age]],0)</f>
        <v>54</v>
      </c>
    </row>
    <row r="149" spans="3:16" x14ac:dyDescent="0.3">
      <c r="C149" t="s">
        <v>225</v>
      </c>
      <c r="D149" t="s">
        <v>55</v>
      </c>
      <c r="E149">
        <v>1</v>
      </c>
      <c r="F149" t="s">
        <v>56</v>
      </c>
      <c r="G149" t="s">
        <v>11</v>
      </c>
      <c r="H149" t="s">
        <v>83</v>
      </c>
      <c r="I149" s="4">
        <v>56125</v>
      </c>
      <c r="J149">
        <v>23</v>
      </c>
      <c r="K149" s="3">
        <v>44770</v>
      </c>
      <c r="L149" s="3">
        <v>21485</v>
      </c>
      <c r="M149" s="5">
        <f ca="1">(TODAY()-staff[[#This Row],[Date of Join]])/365</f>
        <v>0.13972602739726028</v>
      </c>
      <c r="N149" t="str">
        <f ca="1">IF(staff[[#This Row],[Tenure]]&lt;0.25,"1. New", IF(staff[[#This Row],[Tenure]]&lt;1, "2. Under 1 yr", IF(staff[[#This Row],[Tenure]]&lt;2, "3. Under 2 yrs","4. Over 2 yrs")))</f>
        <v>1. New</v>
      </c>
      <c r="O149" s="5">
        <f ca="1">(TODAY()-staff[[#This Row],[Date of Birth]])/365</f>
        <v>63.934246575342463</v>
      </c>
      <c r="P149">
        <f ca="1">ROUNDDOWN(staff[[#This Row],[X-Age]],0)</f>
        <v>63</v>
      </c>
    </row>
    <row r="150" spans="3:16" x14ac:dyDescent="0.3">
      <c r="C150" t="s">
        <v>226</v>
      </c>
      <c r="D150" t="s">
        <v>59</v>
      </c>
      <c r="E150">
        <v>1</v>
      </c>
      <c r="F150" t="s">
        <v>56</v>
      </c>
      <c r="G150" t="s">
        <v>6</v>
      </c>
      <c r="H150" t="s">
        <v>68</v>
      </c>
      <c r="I150" s="4">
        <v>55645</v>
      </c>
      <c r="J150">
        <v>18</v>
      </c>
      <c r="K150" s="3">
        <v>44452</v>
      </c>
      <c r="L150" s="3">
        <v>30627</v>
      </c>
      <c r="M150" s="5">
        <f ca="1">(TODAY()-staff[[#This Row],[Date of Join]])/365</f>
        <v>1.010958904109589</v>
      </c>
      <c r="N150" t="str">
        <f ca="1">IF(staff[[#This Row],[Tenure]]&lt;0.25,"1. New", IF(staff[[#This Row],[Tenure]]&lt;1, "2. Under 1 yr", IF(staff[[#This Row],[Tenure]]&lt;2, "3. Under 2 yrs","4. Over 2 yrs")))</f>
        <v>3. Under 2 yrs</v>
      </c>
      <c r="O150" s="5">
        <f ca="1">(TODAY()-staff[[#This Row],[Date of Birth]])/365</f>
        <v>38.887671232876713</v>
      </c>
      <c r="P150">
        <f ca="1">ROUNDDOWN(staff[[#This Row],[X-Age]],0)</f>
        <v>38</v>
      </c>
    </row>
    <row r="151" spans="3:16" x14ac:dyDescent="0.3">
      <c r="C151" t="s">
        <v>227</v>
      </c>
      <c r="D151" t="s">
        <v>59</v>
      </c>
      <c r="E151">
        <v>1</v>
      </c>
      <c r="F151" t="s">
        <v>56</v>
      </c>
      <c r="G151" t="s">
        <v>6</v>
      </c>
      <c r="H151" t="s">
        <v>68</v>
      </c>
      <c r="I151" s="4">
        <v>75030</v>
      </c>
      <c r="J151">
        <v>19</v>
      </c>
      <c r="K151" s="3">
        <v>44414</v>
      </c>
      <c r="L151" s="3">
        <v>32047</v>
      </c>
      <c r="M151" s="5">
        <f ca="1">(TODAY()-staff[[#This Row],[Date of Join]])/365</f>
        <v>1.1150684931506849</v>
      </c>
      <c r="N151" t="str">
        <f ca="1">IF(staff[[#This Row],[Tenure]]&lt;0.25,"1. New", IF(staff[[#This Row],[Tenure]]&lt;1, "2. Under 1 yr", IF(staff[[#This Row],[Tenure]]&lt;2, "3. Under 2 yrs","4. Over 2 yrs")))</f>
        <v>3. Under 2 yrs</v>
      </c>
      <c r="O151" s="5">
        <f ca="1">(TODAY()-staff[[#This Row],[Date of Birth]])/365</f>
        <v>34.9972602739726</v>
      </c>
      <c r="P151">
        <f ca="1">ROUNDDOWN(staff[[#This Row],[X-Age]],0)</f>
        <v>34</v>
      </c>
    </row>
    <row r="152" spans="3:16" x14ac:dyDescent="0.3">
      <c r="C152" t="s">
        <v>228</v>
      </c>
      <c r="D152" t="s">
        <v>55</v>
      </c>
      <c r="E152">
        <v>1</v>
      </c>
      <c r="F152" t="s">
        <v>56</v>
      </c>
      <c r="G152" t="s">
        <v>9</v>
      </c>
      <c r="H152" t="s">
        <v>106</v>
      </c>
      <c r="I152" s="4">
        <v>62275</v>
      </c>
      <c r="J152">
        <v>10</v>
      </c>
      <c r="K152" s="3">
        <v>44644</v>
      </c>
      <c r="L152" s="3">
        <v>26588</v>
      </c>
      <c r="M152" s="5">
        <f ca="1">(TODAY()-staff[[#This Row],[Date of Join]])/365</f>
        <v>0.48493150684931507</v>
      </c>
      <c r="N152" t="str">
        <f ca="1">IF(staff[[#This Row],[Tenure]]&lt;0.25,"1. New", IF(staff[[#This Row],[Tenure]]&lt;1, "2. Under 1 yr", IF(staff[[#This Row],[Tenure]]&lt;2, "3. Under 2 yrs","4. Over 2 yrs")))</f>
        <v>2. Under 1 yr</v>
      </c>
      <c r="O152" s="5">
        <f ca="1">(TODAY()-staff[[#This Row],[Date of Birth]])/365</f>
        <v>49.953424657534249</v>
      </c>
      <c r="P152">
        <f ca="1">ROUNDDOWN(staff[[#This Row],[X-Age]],0)</f>
        <v>49</v>
      </c>
    </row>
    <row r="153" spans="3:16" x14ac:dyDescent="0.3">
      <c r="C153" t="s">
        <v>229</v>
      </c>
      <c r="D153" t="s">
        <v>59</v>
      </c>
      <c r="E153">
        <v>1</v>
      </c>
      <c r="F153" t="s">
        <v>56</v>
      </c>
      <c r="G153" t="s">
        <v>6</v>
      </c>
      <c r="H153" t="s">
        <v>68</v>
      </c>
      <c r="I153" s="4">
        <v>96245</v>
      </c>
      <c r="J153">
        <v>17</v>
      </c>
      <c r="K153" s="3">
        <v>44729</v>
      </c>
      <c r="L153" s="3">
        <v>7280</v>
      </c>
      <c r="M153" s="5">
        <f ca="1">(TODAY()-staff[[#This Row],[Date of Join]])/365</f>
        <v>0.25205479452054796</v>
      </c>
      <c r="N153" t="str">
        <f ca="1">IF(staff[[#This Row],[Tenure]]&lt;0.25,"1. New", IF(staff[[#This Row],[Tenure]]&lt;1, "2. Under 1 yr", IF(staff[[#This Row],[Tenure]]&lt;2, "3. Under 2 yrs","4. Over 2 yrs")))</f>
        <v>2. Under 1 yr</v>
      </c>
      <c r="O153" s="5">
        <f ca="1">(TODAY()-staff[[#This Row],[Date of Birth]])/365</f>
        <v>102.85205479452055</v>
      </c>
      <c r="P153">
        <f ca="1">ROUNDDOWN(staff[[#This Row],[X-Age]],0)</f>
        <v>102</v>
      </c>
    </row>
    <row r="154" spans="3:16" x14ac:dyDescent="0.3">
      <c r="C154" t="s">
        <v>230</v>
      </c>
      <c r="D154" t="s">
        <v>55</v>
      </c>
      <c r="E154">
        <v>1</v>
      </c>
      <c r="F154" t="s">
        <v>61</v>
      </c>
      <c r="G154" t="s">
        <v>11</v>
      </c>
      <c r="H154" t="s">
        <v>98</v>
      </c>
      <c r="I154" s="4">
        <v>75485</v>
      </c>
      <c r="J154">
        <v>15</v>
      </c>
      <c r="K154" s="3">
        <v>44742</v>
      </c>
      <c r="L154" s="3">
        <v>7294</v>
      </c>
      <c r="M154" s="5">
        <f ca="1">(TODAY()-staff[[#This Row],[Date of Join]])/365</f>
        <v>0.21643835616438356</v>
      </c>
      <c r="N154" t="str">
        <f ca="1">IF(staff[[#This Row],[Tenure]]&lt;0.25,"1. New", IF(staff[[#This Row],[Tenure]]&lt;1, "2. Under 1 yr", IF(staff[[#This Row],[Tenure]]&lt;2, "3. Under 2 yrs","4. Over 2 yrs")))</f>
        <v>1. New</v>
      </c>
      <c r="O154" s="5">
        <f ca="1">(TODAY()-staff[[#This Row],[Date of Birth]])/365</f>
        <v>102.81369863013698</v>
      </c>
      <c r="P154">
        <f ca="1">ROUNDDOWN(staff[[#This Row],[X-Age]],0)</f>
        <v>102</v>
      </c>
    </row>
    <row r="155" spans="3:16" x14ac:dyDescent="0.3">
      <c r="C155" t="s">
        <v>231</v>
      </c>
      <c r="D155" t="s">
        <v>59</v>
      </c>
      <c r="E155">
        <v>1</v>
      </c>
      <c r="F155" t="s">
        <v>61</v>
      </c>
      <c r="G155" t="s">
        <v>17</v>
      </c>
      <c r="H155" t="s">
        <v>232</v>
      </c>
      <c r="I155" s="4">
        <v>78340</v>
      </c>
      <c r="J155">
        <v>7</v>
      </c>
      <c r="K155" s="3">
        <v>44768</v>
      </c>
      <c r="L155" s="3">
        <v>7288</v>
      </c>
      <c r="M155" s="5">
        <f ca="1">(TODAY()-staff[[#This Row],[Date of Join]])/365</f>
        <v>0.14520547945205478</v>
      </c>
      <c r="N155" t="str">
        <f ca="1">IF(staff[[#This Row],[Tenure]]&lt;0.25,"1. New", IF(staff[[#This Row],[Tenure]]&lt;1, "2. Under 1 yr", IF(staff[[#This Row],[Tenure]]&lt;2, "3. Under 2 yrs","4. Over 2 yrs")))</f>
        <v>1. New</v>
      </c>
      <c r="O155" s="5">
        <f ca="1">(TODAY()-staff[[#This Row],[Date of Birth]])/365</f>
        <v>102.83013698630137</v>
      </c>
      <c r="P155">
        <f ca="1">ROUNDDOWN(staff[[#This Row],[X-Age]],0)</f>
        <v>102</v>
      </c>
    </row>
    <row r="156" spans="3:16" x14ac:dyDescent="0.3">
      <c r="C156" t="s">
        <v>233</v>
      </c>
      <c r="D156" t="s">
        <v>55</v>
      </c>
      <c r="E156">
        <v>1</v>
      </c>
      <c r="F156" t="s">
        <v>56</v>
      </c>
      <c r="G156" t="s">
        <v>18</v>
      </c>
      <c r="H156" t="s">
        <v>117</v>
      </c>
      <c r="I156" s="4">
        <v>95335</v>
      </c>
      <c r="J156">
        <v>6</v>
      </c>
      <c r="K156" s="3">
        <v>44708</v>
      </c>
      <c r="L156" s="3">
        <v>30529</v>
      </c>
      <c r="M156" s="5">
        <f ca="1">(TODAY()-staff[[#This Row],[Date of Join]])/365</f>
        <v>0.30958904109589042</v>
      </c>
      <c r="N156" t="str">
        <f ca="1">IF(staff[[#This Row],[Tenure]]&lt;0.25,"1. New", IF(staff[[#This Row],[Tenure]]&lt;1, "2. Under 1 yr", IF(staff[[#This Row],[Tenure]]&lt;2, "3. Under 2 yrs","4. Over 2 yrs")))</f>
        <v>2. Under 1 yr</v>
      </c>
      <c r="O156" s="5">
        <f ca="1">(TODAY()-staff[[#This Row],[Date of Birth]])/365</f>
        <v>39.156164383561645</v>
      </c>
      <c r="P156">
        <f ca="1">ROUNDDOWN(staff[[#This Row],[X-Age]],0)</f>
        <v>39</v>
      </c>
    </row>
    <row r="157" spans="3:16" x14ac:dyDescent="0.3">
      <c r="C157" t="s">
        <v>234</v>
      </c>
      <c r="D157" t="s">
        <v>55</v>
      </c>
      <c r="E157">
        <v>1</v>
      </c>
      <c r="F157" t="s">
        <v>56</v>
      </c>
      <c r="G157" t="s">
        <v>18</v>
      </c>
      <c r="H157" t="s">
        <v>64</v>
      </c>
      <c r="I157" s="4">
        <v>68705</v>
      </c>
      <c r="J157">
        <v>9</v>
      </c>
      <c r="K157" s="3">
        <v>44113</v>
      </c>
      <c r="L157" s="3">
        <v>25604</v>
      </c>
      <c r="M157" s="5">
        <f ca="1">(TODAY()-staff[[#This Row],[Date of Join]])/365</f>
        <v>1.9397260273972603</v>
      </c>
      <c r="N157" t="str">
        <f ca="1">IF(staff[[#This Row],[Tenure]]&lt;0.25,"1. New", IF(staff[[#This Row],[Tenure]]&lt;1, "2. Under 1 yr", IF(staff[[#This Row],[Tenure]]&lt;2, "3. Under 2 yrs","4. Over 2 yrs")))</f>
        <v>3. Under 2 yrs</v>
      </c>
      <c r="O157" s="5">
        <f ca="1">(TODAY()-staff[[#This Row],[Date of Birth]])/365</f>
        <v>52.649315068493152</v>
      </c>
      <c r="P157">
        <f ca="1">ROUNDDOWN(staff[[#This Row],[X-Age]],0)</f>
        <v>52</v>
      </c>
    </row>
    <row r="158" spans="3:16" x14ac:dyDescent="0.3">
      <c r="C158" t="s">
        <v>235</v>
      </c>
      <c r="D158" t="s">
        <v>55</v>
      </c>
      <c r="E158">
        <v>1</v>
      </c>
      <c r="F158" t="s">
        <v>56</v>
      </c>
      <c r="G158" t="s">
        <v>18</v>
      </c>
      <c r="H158" t="s">
        <v>96</v>
      </c>
      <c r="I158" s="4">
        <v>88170</v>
      </c>
      <c r="J158">
        <v>17</v>
      </c>
      <c r="K158" s="3">
        <v>43907</v>
      </c>
      <c r="L158" s="3">
        <v>27136</v>
      </c>
      <c r="M158" s="5">
        <f ca="1">(TODAY()-staff[[#This Row],[Date of Join]])/365</f>
        <v>2.504109589041096</v>
      </c>
      <c r="N158" t="str">
        <f ca="1">IF(staff[[#This Row],[Tenure]]&lt;0.25,"1. New", IF(staff[[#This Row],[Tenure]]&lt;1, "2. Under 1 yr", IF(staff[[#This Row],[Tenure]]&lt;2, "3. Under 2 yrs","4. Over 2 yrs")))</f>
        <v>4. Over 2 yrs</v>
      </c>
      <c r="O158" s="5">
        <f ca="1">(TODAY()-staff[[#This Row],[Date of Birth]])/365</f>
        <v>48.452054794520549</v>
      </c>
      <c r="P158">
        <f ca="1">ROUNDDOWN(staff[[#This Row],[X-Age]],0)</f>
        <v>48</v>
      </c>
    </row>
    <row r="159" spans="3:16" x14ac:dyDescent="0.3">
      <c r="C159" t="s">
        <v>236</v>
      </c>
      <c r="D159" t="s">
        <v>55</v>
      </c>
      <c r="E159">
        <v>1</v>
      </c>
      <c r="F159" t="s">
        <v>56</v>
      </c>
      <c r="G159" t="s">
        <v>18</v>
      </c>
      <c r="H159" t="s">
        <v>71</v>
      </c>
      <c r="I159" s="4">
        <v>80790</v>
      </c>
      <c r="J159">
        <v>23</v>
      </c>
      <c r="K159" s="3">
        <v>44571</v>
      </c>
      <c r="L159" s="3">
        <v>32669</v>
      </c>
      <c r="M159" s="5">
        <f ca="1">(TODAY()-staff[[#This Row],[Date of Join]])/365</f>
        <v>0.68493150684931503</v>
      </c>
      <c r="N159" t="str">
        <f ca="1">IF(staff[[#This Row],[Tenure]]&lt;0.25,"1. New", IF(staff[[#This Row],[Tenure]]&lt;1, "2. Under 1 yr", IF(staff[[#This Row],[Tenure]]&lt;2, "3. Under 2 yrs","4. Over 2 yrs")))</f>
        <v>2. Under 1 yr</v>
      </c>
      <c r="O159" s="5">
        <f ca="1">(TODAY()-staff[[#This Row],[Date of Birth]])/365</f>
        <v>33.293150684931504</v>
      </c>
      <c r="P159">
        <f ca="1">ROUNDDOWN(staff[[#This Row],[X-Age]],0)</f>
        <v>33</v>
      </c>
    </row>
    <row r="160" spans="3:16" x14ac:dyDescent="0.3">
      <c r="C160" t="s">
        <v>237</v>
      </c>
      <c r="D160" t="s">
        <v>59</v>
      </c>
      <c r="E160">
        <v>1</v>
      </c>
      <c r="F160" t="s">
        <v>124</v>
      </c>
      <c r="G160" t="s">
        <v>6</v>
      </c>
      <c r="H160" t="s">
        <v>68</v>
      </c>
      <c r="I160" s="4">
        <v>55745</v>
      </c>
      <c r="J160">
        <v>8</v>
      </c>
      <c r="K160" s="3">
        <v>44763</v>
      </c>
      <c r="L160" s="3">
        <v>7288</v>
      </c>
      <c r="M160" s="5">
        <f ca="1">(TODAY()-staff[[#This Row],[Date of Join]])/365</f>
        <v>0.15890410958904111</v>
      </c>
      <c r="N160" t="str">
        <f ca="1">IF(staff[[#This Row],[Tenure]]&lt;0.25,"1. New", IF(staff[[#This Row],[Tenure]]&lt;1, "2. Under 1 yr", IF(staff[[#This Row],[Tenure]]&lt;2, "3. Under 2 yrs","4. Over 2 yrs")))</f>
        <v>1. New</v>
      </c>
      <c r="O160" s="5">
        <f ca="1">(TODAY()-staff[[#This Row],[Date of Birth]])/365</f>
        <v>102.83013698630137</v>
      </c>
      <c r="P160">
        <f ca="1">ROUNDDOWN(staff[[#This Row],[X-Age]],0)</f>
        <v>102</v>
      </c>
    </row>
    <row r="161" spans="3:16" x14ac:dyDescent="0.3">
      <c r="C161" t="s">
        <v>238</v>
      </c>
      <c r="D161" t="s">
        <v>59</v>
      </c>
      <c r="E161">
        <v>1</v>
      </c>
      <c r="F161" t="s">
        <v>56</v>
      </c>
      <c r="G161" t="s">
        <v>6</v>
      </c>
      <c r="H161" t="s">
        <v>68</v>
      </c>
      <c r="I161" s="4">
        <v>90300</v>
      </c>
      <c r="J161">
        <v>8</v>
      </c>
      <c r="K161" s="3">
        <v>44742</v>
      </c>
      <c r="L161" s="3">
        <v>30844</v>
      </c>
      <c r="M161" s="5">
        <f ca="1">(TODAY()-staff[[#This Row],[Date of Join]])/365</f>
        <v>0.21643835616438356</v>
      </c>
      <c r="N161" t="str">
        <f ca="1">IF(staff[[#This Row],[Tenure]]&lt;0.25,"1. New", IF(staff[[#This Row],[Tenure]]&lt;1, "2. Under 1 yr", IF(staff[[#This Row],[Tenure]]&lt;2, "3. Under 2 yrs","4. Over 2 yrs")))</f>
        <v>1. New</v>
      </c>
      <c r="O161" s="5">
        <f ca="1">(TODAY()-staff[[#This Row],[Date of Birth]])/365</f>
        <v>38.293150684931504</v>
      </c>
      <c r="P161">
        <f ca="1">ROUNDDOWN(staff[[#This Row],[X-Age]],0)</f>
        <v>38</v>
      </c>
    </row>
    <row r="162" spans="3:16" x14ac:dyDescent="0.3">
      <c r="C162" t="s">
        <v>239</v>
      </c>
      <c r="D162" t="s">
        <v>59</v>
      </c>
      <c r="E162">
        <v>1</v>
      </c>
      <c r="F162" t="s">
        <v>61</v>
      </c>
      <c r="G162" t="s">
        <v>14</v>
      </c>
      <c r="H162" t="s">
        <v>166</v>
      </c>
      <c r="I162" s="4">
        <v>64040</v>
      </c>
      <c r="J162">
        <v>14</v>
      </c>
      <c r="K162" s="3">
        <v>44718</v>
      </c>
      <c r="L162" s="3">
        <v>7268</v>
      </c>
      <c r="M162" s="5">
        <f ca="1">(TODAY()-staff[[#This Row],[Date of Join]])/365</f>
        <v>0.28219178082191781</v>
      </c>
      <c r="N162" t="str">
        <f ca="1">IF(staff[[#This Row],[Tenure]]&lt;0.25,"1. New", IF(staff[[#This Row],[Tenure]]&lt;1, "2. Under 1 yr", IF(staff[[#This Row],[Tenure]]&lt;2, "3. Under 2 yrs","4. Over 2 yrs")))</f>
        <v>2. Under 1 yr</v>
      </c>
      <c r="O162" s="5">
        <f ca="1">(TODAY()-staff[[#This Row],[Date of Birth]])/365</f>
        <v>102.88493150684931</v>
      </c>
      <c r="P162">
        <f ca="1">ROUNDDOWN(staff[[#This Row],[X-Age]],0)</f>
        <v>102</v>
      </c>
    </row>
    <row r="163" spans="3:16" x14ac:dyDescent="0.3">
      <c r="C163" t="s">
        <v>240</v>
      </c>
      <c r="D163" t="s">
        <v>59</v>
      </c>
      <c r="E163">
        <v>1</v>
      </c>
      <c r="F163" t="s">
        <v>56</v>
      </c>
      <c r="G163" t="s">
        <v>14</v>
      </c>
      <c r="H163" t="s">
        <v>115</v>
      </c>
      <c r="I163" s="4">
        <v>94915</v>
      </c>
      <c r="J163">
        <v>19</v>
      </c>
      <c r="K163" s="3">
        <v>44768</v>
      </c>
      <c r="L163" s="3">
        <v>27072</v>
      </c>
      <c r="M163" s="5">
        <f ca="1">(TODAY()-staff[[#This Row],[Date of Join]])/365</f>
        <v>0.14520547945205478</v>
      </c>
      <c r="N163" t="str">
        <f ca="1">IF(staff[[#This Row],[Tenure]]&lt;0.25,"1. New", IF(staff[[#This Row],[Tenure]]&lt;1, "2. Under 1 yr", IF(staff[[#This Row],[Tenure]]&lt;2, "3. Under 2 yrs","4. Over 2 yrs")))</f>
        <v>1. New</v>
      </c>
      <c r="O163" s="5">
        <f ca="1">(TODAY()-staff[[#This Row],[Date of Birth]])/365</f>
        <v>48.627397260273973</v>
      </c>
      <c r="P163">
        <f ca="1">ROUNDDOWN(staff[[#This Row],[X-Age]],0)</f>
        <v>48</v>
      </c>
    </row>
    <row r="164" spans="3:16" x14ac:dyDescent="0.3">
      <c r="C164" t="s">
        <v>241</v>
      </c>
      <c r="D164" t="s">
        <v>59</v>
      </c>
      <c r="E164">
        <v>0.8</v>
      </c>
      <c r="F164" t="s">
        <v>56</v>
      </c>
      <c r="G164" t="s">
        <v>11</v>
      </c>
      <c r="H164" t="s">
        <v>242</v>
      </c>
      <c r="I164" s="4">
        <v>95325</v>
      </c>
      <c r="J164">
        <v>5</v>
      </c>
      <c r="K164" s="3">
        <v>44389</v>
      </c>
      <c r="L164" s="3">
        <v>27901</v>
      </c>
      <c r="M164" s="5">
        <f ca="1">(TODAY()-staff[[#This Row],[Date of Join]])/365</f>
        <v>1.1835616438356165</v>
      </c>
      <c r="N164" t="str">
        <f ca="1">IF(staff[[#This Row],[Tenure]]&lt;0.25,"1. New", IF(staff[[#This Row],[Tenure]]&lt;1, "2. Under 1 yr", IF(staff[[#This Row],[Tenure]]&lt;2, "3. Under 2 yrs","4. Over 2 yrs")))</f>
        <v>3. Under 2 yrs</v>
      </c>
      <c r="O164" s="5">
        <f ca="1">(TODAY()-staff[[#This Row],[Date of Birth]])/365</f>
        <v>46.356164383561641</v>
      </c>
      <c r="P164">
        <f ca="1">ROUNDDOWN(staff[[#This Row],[X-Age]],0)</f>
        <v>46</v>
      </c>
    </row>
    <row r="165" spans="3:16" x14ac:dyDescent="0.3">
      <c r="C165" t="s">
        <v>243</v>
      </c>
      <c r="D165" t="s">
        <v>59</v>
      </c>
      <c r="E165">
        <v>1</v>
      </c>
      <c r="F165" t="s">
        <v>56</v>
      </c>
      <c r="G165" t="s">
        <v>6</v>
      </c>
      <c r="H165" t="s">
        <v>98</v>
      </c>
      <c r="I165" s="4">
        <v>92380</v>
      </c>
      <c r="J165">
        <v>19</v>
      </c>
      <c r="K165" s="3">
        <v>44711</v>
      </c>
      <c r="L165" s="3">
        <v>30143</v>
      </c>
      <c r="M165" s="5">
        <f ca="1">(TODAY()-staff[[#This Row],[Date of Join]])/365</f>
        <v>0.30136986301369861</v>
      </c>
      <c r="N165" t="str">
        <f ca="1">IF(staff[[#This Row],[Tenure]]&lt;0.25,"1. New", IF(staff[[#This Row],[Tenure]]&lt;1, "2. Under 1 yr", IF(staff[[#This Row],[Tenure]]&lt;2, "3. Under 2 yrs","4. Over 2 yrs")))</f>
        <v>2. Under 1 yr</v>
      </c>
      <c r="O165" s="5">
        <f ca="1">(TODAY()-staff[[#This Row],[Date of Birth]])/365</f>
        <v>40.213698630136989</v>
      </c>
      <c r="P165">
        <f ca="1">ROUNDDOWN(staff[[#This Row],[X-Age]],0)</f>
        <v>40</v>
      </c>
    </row>
    <row r="166" spans="3:16" x14ac:dyDescent="0.3">
      <c r="C166" t="s">
        <v>244</v>
      </c>
      <c r="D166" t="s">
        <v>59</v>
      </c>
      <c r="E166">
        <v>1</v>
      </c>
      <c r="F166" t="s">
        <v>56</v>
      </c>
      <c r="G166" t="s">
        <v>6</v>
      </c>
      <c r="H166" t="s">
        <v>68</v>
      </c>
      <c r="I166" s="4">
        <v>84045</v>
      </c>
      <c r="J166">
        <v>17</v>
      </c>
      <c r="K166" s="3">
        <v>44347</v>
      </c>
      <c r="L166" s="3">
        <v>22266</v>
      </c>
      <c r="M166" s="5">
        <f ca="1">(TODAY()-staff[[#This Row],[Date of Join]])/365</f>
        <v>1.2986301369863014</v>
      </c>
      <c r="N166" t="str">
        <f ca="1">IF(staff[[#This Row],[Tenure]]&lt;0.25,"1. New", IF(staff[[#This Row],[Tenure]]&lt;1, "2. Under 1 yr", IF(staff[[#This Row],[Tenure]]&lt;2, "3. Under 2 yrs","4. Over 2 yrs")))</f>
        <v>3. Under 2 yrs</v>
      </c>
      <c r="O166" s="5">
        <f ca="1">(TODAY()-staff[[#This Row],[Date of Birth]])/365</f>
        <v>61.794520547945204</v>
      </c>
      <c r="P166">
        <f ca="1">ROUNDDOWN(staff[[#This Row],[X-Age]],0)</f>
        <v>61</v>
      </c>
    </row>
    <row r="167" spans="3:16" x14ac:dyDescent="0.3">
      <c r="C167" t="s">
        <v>245</v>
      </c>
      <c r="D167" t="s">
        <v>59</v>
      </c>
      <c r="E167">
        <v>1</v>
      </c>
      <c r="F167" t="s">
        <v>56</v>
      </c>
      <c r="G167" t="s">
        <v>11</v>
      </c>
      <c r="H167" t="s">
        <v>246</v>
      </c>
      <c r="I167" s="4">
        <v>76125</v>
      </c>
      <c r="J167">
        <v>24</v>
      </c>
      <c r="K167" s="3">
        <v>44683</v>
      </c>
      <c r="L167" s="3">
        <v>33300</v>
      </c>
      <c r="M167" s="5">
        <f ca="1">(TODAY()-staff[[#This Row],[Date of Join]])/365</f>
        <v>0.37808219178082192</v>
      </c>
      <c r="N167" t="str">
        <f ca="1">IF(staff[[#This Row],[Tenure]]&lt;0.25,"1. New", IF(staff[[#This Row],[Tenure]]&lt;1, "2. Under 1 yr", IF(staff[[#This Row],[Tenure]]&lt;2, "3. Under 2 yrs","4. Over 2 yrs")))</f>
        <v>2. Under 1 yr</v>
      </c>
      <c r="O167" s="5">
        <f ca="1">(TODAY()-staff[[#This Row],[Date of Birth]])/365</f>
        <v>31.564383561643837</v>
      </c>
      <c r="P167">
        <f ca="1">ROUNDDOWN(staff[[#This Row],[X-Age]],0)</f>
        <v>31</v>
      </c>
    </row>
    <row r="168" spans="3:16" x14ac:dyDescent="0.3">
      <c r="C168" t="s">
        <v>247</v>
      </c>
      <c r="D168" t="s">
        <v>59</v>
      </c>
      <c r="E168">
        <v>1</v>
      </c>
      <c r="F168" t="s">
        <v>56</v>
      </c>
      <c r="G168" t="s">
        <v>6</v>
      </c>
      <c r="H168" t="s">
        <v>68</v>
      </c>
      <c r="I168" s="4">
        <v>66285</v>
      </c>
      <c r="J168">
        <v>10</v>
      </c>
      <c r="K168" s="3">
        <v>44207</v>
      </c>
      <c r="L168" s="3">
        <v>23705</v>
      </c>
      <c r="M168" s="5">
        <f ca="1">(TODAY()-staff[[#This Row],[Date of Join]])/365</f>
        <v>1.6821917808219178</v>
      </c>
      <c r="N168" t="str">
        <f ca="1">IF(staff[[#This Row],[Tenure]]&lt;0.25,"1. New", IF(staff[[#This Row],[Tenure]]&lt;1, "2. Under 1 yr", IF(staff[[#This Row],[Tenure]]&lt;2, "3. Under 2 yrs","4. Over 2 yrs")))</f>
        <v>3. Under 2 yrs</v>
      </c>
      <c r="O168" s="5">
        <f ca="1">(TODAY()-staff[[#This Row],[Date of Birth]])/365</f>
        <v>57.852054794520548</v>
      </c>
      <c r="P168">
        <f ca="1">ROUNDDOWN(staff[[#This Row],[X-Age]],0)</f>
        <v>57</v>
      </c>
    </row>
    <row r="169" spans="3:16" x14ac:dyDescent="0.3">
      <c r="C169" t="s">
        <v>248</v>
      </c>
      <c r="D169" t="s">
        <v>59</v>
      </c>
      <c r="E169">
        <v>1</v>
      </c>
      <c r="F169" t="s">
        <v>56</v>
      </c>
      <c r="G169" t="s">
        <v>6</v>
      </c>
      <c r="H169" t="s">
        <v>68</v>
      </c>
      <c r="I169" s="4">
        <v>77415</v>
      </c>
      <c r="J169">
        <v>9</v>
      </c>
      <c r="K169" s="3">
        <v>44739</v>
      </c>
      <c r="L169" s="3">
        <v>33081</v>
      </c>
      <c r="M169" s="5">
        <f ca="1">(TODAY()-staff[[#This Row],[Date of Join]])/365</f>
        <v>0.22465753424657534</v>
      </c>
      <c r="N169" t="str">
        <f ca="1">IF(staff[[#This Row],[Tenure]]&lt;0.25,"1. New", IF(staff[[#This Row],[Tenure]]&lt;1, "2. Under 1 yr", IF(staff[[#This Row],[Tenure]]&lt;2, "3. Under 2 yrs","4. Over 2 yrs")))</f>
        <v>1. New</v>
      </c>
      <c r="O169" s="5">
        <f ca="1">(TODAY()-staff[[#This Row],[Date of Birth]])/365</f>
        <v>32.164383561643838</v>
      </c>
      <c r="P169">
        <f ca="1">ROUNDDOWN(staff[[#This Row],[X-Age]],0)</f>
        <v>32</v>
      </c>
    </row>
    <row r="170" spans="3:16" x14ac:dyDescent="0.3">
      <c r="C170" t="s">
        <v>249</v>
      </c>
      <c r="D170" t="s">
        <v>55</v>
      </c>
      <c r="E170">
        <v>1</v>
      </c>
      <c r="F170" t="s">
        <v>61</v>
      </c>
      <c r="G170" t="s">
        <v>9</v>
      </c>
      <c r="H170" t="s">
        <v>62</v>
      </c>
      <c r="I170" s="4">
        <v>71505</v>
      </c>
      <c r="J170">
        <v>17</v>
      </c>
      <c r="K170" s="3">
        <v>44746</v>
      </c>
      <c r="L170" s="3">
        <v>7293</v>
      </c>
      <c r="M170" s="5">
        <f ca="1">(TODAY()-staff[[#This Row],[Date of Join]])/365</f>
        <v>0.20547945205479451</v>
      </c>
      <c r="N170" t="str">
        <f ca="1">IF(staff[[#This Row],[Tenure]]&lt;0.25,"1. New", IF(staff[[#This Row],[Tenure]]&lt;1, "2. Under 1 yr", IF(staff[[#This Row],[Tenure]]&lt;2, "3. Under 2 yrs","4. Over 2 yrs")))</f>
        <v>1. New</v>
      </c>
      <c r="O170" s="5">
        <f ca="1">(TODAY()-staff[[#This Row],[Date of Birth]])/365</f>
        <v>102.81643835616438</v>
      </c>
      <c r="P170">
        <f ca="1">ROUNDDOWN(staff[[#This Row],[X-Age]],0)</f>
        <v>102</v>
      </c>
    </row>
    <row r="171" spans="3:16" x14ac:dyDescent="0.3">
      <c r="C171" t="s">
        <v>250</v>
      </c>
      <c r="D171" t="s">
        <v>59</v>
      </c>
      <c r="E171">
        <v>1</v>
      </c>
      <c r="F171" t="s">
        <v>56</v>
      </c>
      <c r="G171" t="s">
        <v>20</v>
      </c>
      <c r="H171" t="s">
        <v>75</v>
      </c>
      <c r="I171" s="4">
        <v>70545</v>
      </c>
      <c r="J171">
        <v>18</v>
      </c>
      <c r="K171" s="3">
        <v>44768</v>
      </c>
      <c r="L171" s="3">
        <v>29803</v>
      </c>
      <c r="M171" s="5">
        <f ca="1">(TODAY()-staff[[#This Row],[Date of Join]])/365</f>
        <v>0.14520547945205478</v>
      </c>
      <c r="N171" t="str">
        <f ca="1">IF(staff[[#This Row],[Tenure]]&lt;0.25,"1. New", IF(staff[[#This Row],[Tenure]]&lt;1, "2. Under 1 yr", IF(staff[[#This Row],[Tenure]]&lt;2, "3. Under 2 yrs","4. Over 2 yrs")))</f>
        <v>1. New</v>
      </c>
      <c r="O171" s="5">
        <f ca="1">(TODAY()-staff[[#This Row],[Date of Birth]])/365</f>
        <v>41.145205479452052</v>
      </c>
      <c r="P171">
        <f ca="1">ROUNDDOWN(staff[[#This Row],[X-Age]],0)</f>
        <v>41</v>
      </c>
    </row>
    <row r="172" spans="3:16" x14ac:dyDescent="0.3">
      <c r="C172" t="s">
        <v>251</v>
      </c>
      <c r="D172" t="s">
        <v>59</v>
      </c>
      <c r="E172">
        <v>1</v>
      </c>
      <c r="F172" t="s">
        <v>56</v>
      </c>
      <c r="G172" t="s">
        <v>6</v>
      </c>
      <c r="H172" t="s">
        <v>71</v>
      </c>
      <c r="I172" s="4">
        <v>48230</v>
      </c>
      <c r="J172">
        <v>12</v>
      </c>
      <c r="K172" s="3">
        <v>44701</v>
      </c>
      <c r="L172" s="3">
        <v>21566</v>
      </c>
      <c r="M172" s="5">
        <f ca="1">(TODAY()-staff[[#This Row],[Date of Join]])/365</f>
        <v>0.32876712328767121</v>
      </c>
      <c r="N172" t="str">
        <f ca="1">IF(staff[[#This Row],[Tenure]]&lt;0.25,"1. New", IF(staff[[#This Row],[Tenure]]&lt;1, "2. Under 1 yr", IF(staff[[#This Row],[Tenure]]&lt;2, "3. Under 2 yrs","4. Over 2 yrs")))</f>
        <v>2. Under 1 yr</v>
      </c>
      <c r="O172" s="5">
        <f ca="1">(TODAY()-staff[[#This Row],[Date of Birth]])/365</f>
        <v>63.712328767123289</v>
      </c>
      <c r="P172">
        <f ca="1">ROUNDDOWN(staff[[#This Row],[X-Age]],0)</f>
        <v>63</v>
      </c>
    </row>
    <row r="173" spans="3:16" x14ac:dyDescent="0.3">
      <c r="C173" t="s">
        <v>252</v>
      </c>
      <c r="D173" t="s">
        <v>59</v>
      </c>
      <c r="E173">
        <v>1</v>
      </c>
      <c r="F173" t="s">
        <v>56</v>
      </c>
      <c r="G173" t="s">
        <v>18</v>
      </c>
      <c r="H173" t="s">
        <v>96</v>
      </c>
      <c r="I173" s="4">
        <v>48230</v>
      </c>
      <c r="J173">
        <v>15</v>
      </c>
      <c r="K173" s="3">
        <v>44698</v>
      </c>
      <c r="L173" s="3">
        <v>28641</v>
      </c>
      <c r="M173" s="5">
        <f ca="1">(TODAY()-staff[[#This Row],[Date of Join]])/365</f>
        <v>0.33698630136986302</v>
      </c>
      <c r="N173" t="str">
        <f ca="1">IF(staff[[#This Row],[Tenure]]&lt;0.25,"1. New", IF(staff[[#This Row],[Tenure]]&lt;1, "2. Under 1 yr", IF(staff[[#This Row],[Tenure]]&lt;2, "3. Under 2 yrs","4. Over 2 yrs")))</f>
        <v>2. Under 1 yr</v>
      </c>
      <c r="O173" s="5">
        <f ca="1">(TODAY()-staff[[#This Row],[Date of Birth]])/365</f>
        <v>44.328767123287669</v>
      </c>
      <c r="P173">
        <f ca="1">ROUNDDOWN(staff[[#This Row],[X-Age]],0)</f>
        <v>44</v>
      </c>
    </row>
    <row r="174" spans="3:16" x14ac:dyDescent="0.3">
      <c r="C174" t="s">
        <v>253</v>
      </c>
      <c r="D174" t="s">
        <v>55</v>
      </c>
      <c r="E174">
        <v>1</v>
      </c>
      <c r="F174" t="s">
        <v>56</v>
      </c>
      <c r="G174" t="s">
        <v>11</v>
      </c>
      <c r="H174" t="s">
        <v>98</v>
      </c>
      <c r="I174" s="4">
        <v>55845</v>
      </c>
      <c r="J174">
        <v>6</v>
      </c>
      <c r="K174" s="3">
        <v>44662</v>
      </c>
      <c r="L174" s="3">
        <v>33541</v>
      </c>
      <c r="M174" s="5">
        <f ca="1">(TODAY()-staff[[#This Row],[Date of Join]])/365</f>
        <v>0.43561643835616437</v>
      </c>
      <c r="N174" t="str">
        <f ca="1">IF(staff[[#This Row],[Tenure]]&lt;0.25,"1. New", IF(staff[[#This Row],[Tenure]]&lt;1, "2. Under 1 yr", IF(staff[[#This Row],[Tenure]]&lt;2, "3. Under 2 yrs","4. Over 2 yrs")))</f>
        <v>2. Under 1 yr</v>
      </c>
      <c r="O174" s="5">
        <f ca="1">(TODAY()-staff[[#This Row],[Date of Birth]])/365</f>
        <v>30.904109589041095</v>
      </c>
      <c r="P174">
        <f ca="1">ROUNDDOWN(staff[[#This Row],[X-Age]],0)</f>
        <v>30</v>
      </c>
    </row>
    <row r="175" spans="3:16" x14ac:dyDescent="0.3">
      <c r="C175" t="s">
        <v>254</v>
      </c>
      <c r="D175" t="s">
        <v>59</v>
      </c>
      <c r="E175">
        <v>1</v>
      </c>
      <c r="F175" t="s">
        <v>56</v>
      </c>
      <c r="G175" t="s">
        <v>20</v>
      </c>
      <c r="H175" t="s">
        <v>102</v>
      </c>
      <c r="I175" s="4">
        <v>73345</v>
      </c>
      <c r="J175">
        <v>6</v>
      </c>
      <c r="K175" s="3">
        <v>44753</v>
      </c>
      <c r="L175" s="3">
        <v>32637</v>
      </c>
      <c r="M175" s="5">
        <f ca="1">(TODAY()-staff[[#This Row],[Date of Join]])/365</f>
        <v>0.18630136986301371</v>
      </c>
      <c r="N175" t="str">
        <f ca="1">IF(staff[[#This Row],[Tenure]]&lt;0.25,"1. New", IF(staff[[#This Row],[Tenure]]&lt;1, "2. Under 1 yr", IF(staff[[#This Row],[Tenure]]&lt;2, "3. Under 2 yrs","4. Over 2 yrs")))</f>
        <v>1. New</v>
      </c>
      <c r="O175" s="5">
        <f ca="1">(TODAY()-staff[[#This Row],[Date of Birth]])/365</f>
        <v>33.38082191780822</v>
      </c>
      <c r="P175">
        <f ca="1">ROUNDDOWN(staff[[#This Row],[X-Age]],0)</f>
        <v>33</v>
      </c>
    </row>
    <row r="176" spans="3:16" x14ac:dyDescent="0.3">
      <c r="C176" t="s">
        <v>255</v>
      </c>
      <c r="D176" t="s">
        <v>59</v>
      </c>
      <c r="E176">
        <v>1</v>
      </c>
      <c r="F176" t="s">
        <v>56</v>
      </c>
      <c r="G176" t="s">
        <v>18</v>
      </c>
      <c r="H176" t="s">
        <v>64</v>
      </c>
      <c r="I176" s="4">
        <v>69765</v>
      </c>
      <c r="J176">
        <v>15</v>
      </c>
      <c r="K176" s="3">
        <v>44617</v>
      </c>
      <c r="L176" s="3">
        <v>21965</v>
      </c>
      <c r="M176" s="5">
        <f ca="1">(TODAY()-staff[[#This Row],[Date of Join]])/365</f>
        <v>0.55890410958904113</v>
      </c>
      <c r="N176" t="str">
        <f ca="1">IF(staff[[#This Row],[Tenure]]&lt;0.25,"1. New", IF(staff[[#This Row],[Tenure]]&lt;1, "2. Under 1 yr", IF(staff[[#This Row],[Tenure]]&lt;2, "3. Under 2 yrs","4. Over 2 yrs")))</f>
        <v>2. Under 1 yr</v>
      </c>
      <c r="O176" s="5">
        <f ca="1">(TODAY()-staff[[#This Row],[Date of Birth]])/365</f>
        <v>62.61917808219178</v>
      </c>
      <c r="P176">
        <f ca="1">ROUNDDOWN(staff[[#This Row],[X-Age]],0)</f>
        <v>62</v>
      </c>
    </row>
    <row r="177" spans="3:16" x14ac:dyDescent="0.3">
      <c r="C177" t="s">
        <v>256</v>
      </c>
      <c r="D177" t="s">
        <v>55</v>
      </c>
      <c r="E177">
        <v>1</v>
      </c>
      <c r="F177" t="s">
        <v>56</v>
      </c>
      <c r="G177" t="s">
        <v>18</v>
      </c>
      <c r="H177" t="s">
        <v>64</v>
      </c>
      <c r="I177" s="4">
        <v>90780</v>
      </c>
      <c r="J177">
        <v>21</v>
      </c>
      <c r="K177" s="3">
        <v>44736</v>
      </c>
      <c r="L177" s="3">
        <v>24809</v>
      </c>
      <c r="M177" s="5">
        <f ca="1">(TODAY()-staff[[#This Row],[Date of Join]])/365</f>
        <v>0.23287671232876711</v>
      </c>
      <c r="N177" t="str">
        <f ca="1">IF(staff[[#This Row],[Tenure]]&lt;0.25,"1. New", IF(staff[[#This Row],[Tenure]]&lt;1, "2. Under 1 yr", IF(staff[[#This Row],[Tenure]]&lt;2, "3. Under 2 yrs","4. Over 2 yrs")))</f>
        <v>1. New</v>
      </c>
      <c r="O177" s="5">
        <f ca="1">(TODAY()-staff[[#This Row],[Date of Birth]])/365</f>
        <v>54.827397260273976</v>
      </c>
      <c r="P177">
        <f ca="1">ROUNDDOWN(staff[[#This Row],[X-Age]],0)</f>
        <v>54</v>
      </c>
    </row>
    <row r="178" spans="3:16" x14ac:dyDescent="0.3">
      <c r="C178" t="s">
        <v>257</v>
      </c>
      <c r="D178" t="s">
        <v>59</v>
      </c>
      <c r="E178">
        <v>0.88</v>
      </c>
      <c r="F178" t="s">
        <v>56</v>
      </c>
      <c r="G178" t="s">
        <v>18</v>
      </c>
      <c r="H178" t="s">
        <v>71</v>
      </c>
      <c r="I178" s="4">
        <v>67170</v>
      </c>
      <c r="J178">
        <v>20</v>
      </c>
      <c r="K178" s="3">
        <v>44314</v>
      </c>
      <c r="L178" s="3">
        <v>28004</v>
      </c>
      <c r="M178" s="5">
        <f ca="1">(TODAY()-staff[[#This Row],[Date of Join]])/365</f>
        <v>1.3890410958904109</v>
      </c>
      <c r="N178" t="str">
        <f ca="1">IF(staff[[#This Row],[Tenure]]&lt;0.25,"1. New", IF(staff[[#This Row],[Tenure]]&lt;1, "2. Under 1 yr", IF(staff[[#This Row],[Tenure]]&lt;2, "3. Under 2 yrs","4. Over 2 yrs")))</f>
        <v>3. Under 2 yrs</v>
      </c>
      <c r="O178" s="5">
        <f ca="1">(TODAY()-staff[[#This Row],[Date of Birth]])/365</f>
        <v>46.073972602739723</v>
      </c>
      <c r="P178">
        <f ca="1">ROUNDDOWN(staff[[#This Row],[X-Age]],0)</f>
        <v>46</v>
      </c>
    </row>
    <row r="179" spans="3:16" x14ac:dyDescent="0.3">
      <c r="C179" t="s">
        <v>258</v>
      </c>
      <c r="D179" t="s">
        <v>59</v>
      </c>
      <c r="E179">
        <v>1</v>
      </c>
      <c r="F179" t="s">
        <v>56</v>
      </c>
      <c r="G179" t="s">
        <v>11</v>
      </c>
      <c r="H179" t="s">
        <v>83</v>
      </c>
      <c r="I179" s="4">
        <v>55885</v>
      </c>
      <c r="J179">
        <v>7</v>
      </c>
      <c r="K179" s="3">
        <v>44753</v>
      </c>
      <c r="L179" s="3">
        <v>27202</v>
      </c>
      <c r="M179" s="5">
        <f ca="1">(TODAY()-staff[[#This Row],[Date of Join]])/365</f>
        <v>0.18630136986301371</v>
      </c>
      <c r="N179" t="str">
        <f ca="1">IF(staff[[#This Row],[Tenure]]&lt;0.25,"1. New", IF(staff[[#This Row],[Tenure]]&lt;1, "2. Under 1 yr", IF(staff[[#This Row],[Tenure]]&lt;2, "3. Under 2 yrs","4. Over 2 yrs")))</f>
        <v>1. New</v>
      </c>
      <c r="O179" s="5">
        <f ca="1">(TODAY()-staff[[#This Row],[Date of Birth]])/365</f>
        <v>48.271232876712325</v>
      </c>
      <c r="P179">
        <f ca="1">ROUNDDOWN(staff[[#This Row],[X-Age]],0)</f>
        <v>48</v>
      </c>
    </row>
    <row r="180" spans="3:16" x14ac:dyDescent="0.3">
      <c r="C180" t="s">
        <v>259</v>
      </c>
      <c r="D180" t="s">
        <v>59</v>
      </c>
      <c r="E180">
        <v>1</v>
      </c>
      <c r="F180" t="s">
        <v>61</v>
      </c>
      <c r="G180" t="s">
        <v>6</v>
      </c>
      <c r="H180" t="s">
        <v>68</v>
      </c>
      <c r="I180" s="4">
        <v>87720</v>
      </c>
      <c r="J180">
        <v>3</v>
      </c>
      <c r="K180" s="3">
        <v>44768</v>
      </c>
      <c r="L180" s="3">
        <v>7281</v>
      </c>
      <c r="M180" s="5">
        <f ca="1">(TODAY()-staff[[#This Row],[Date of Join]])/365</f>
        <v>0.14520547945205478</v>
      </c>
      <c r="N180" t="str">
        <f ca="1">IF(staff[[#This Row],[Tenure]]&lt;0.25,"1. New", IF(staff[[#This Row],[Tenure]]&lt;1, "2. Under 1 yr", IF(staff[[#This Row],[Tenure]]&lt;2, "3. Under 2 yrs","4. Over 2 yrs")))</f>
        <v>1. New</v>
      </c>
      <c r="O180" s="5">
        <f ca="1">(TODAY()-staff[[#This Row],[Date of Birth]])/365</f>
        <v>102.84931506849315</v>
      </c>
      <c r="P180">
        <f ca="1">ROUNDDOWN(staff[[#This Row],[X-Age]],0)</f>
        <v>102</v>
      </c>
    </row>
    <row r="181" spans="3:16" x14ac:dyDescent="0.3">
      <c r="C181" t="s">
        <v>260</v>
      </c>
      <c r="D181" t="s">
        <v>55</v>
      </c>
      <c r="E181">
        <v>1</v>
      </c>
      <c r="F181" t="s">
        <v>56</v>
      </c>
      <c r="G181" t="s">
        <v>6</v>
      </c>
      <c r="H181" t="s">
        <v>68</v>
      </c>
      <c r="I181" s="4">
        <v>66890</v>
      </c>
      <c r="J181">
        <v>6</v>
      </c>
      <c r="K181" s="3">
        <v>44701</v>
      </c>
      <c r="L181" s="3">
        <v>34135</v>
      </c>
      <c r="M181" s="5">
        <f ca="1">(TODAY()-staff[[#This Row],[Date of Join]])/365</f>
        <v>0.32876712328767121</v>
      </c>
      <c r="N181" t="str">
        <f ca="1">IF(staff[[#This Row],[Tenure]]&lt;0.25,"1. New", IF(staff[[#This Row],[Tenure]]&lt;1, "2. Under 1 yr", IF(staff[[#This Row],[Tenure]]&lt;2, "3. Under 2 yrs","4. Over 2 yrs")))</f>
        <v>2. Under 1 yr</v>
      </c>
      <c r="O181" s="5">
        <f ca="1">(TODAY()-staff[[#This Row],[Date of Birth]])/365</f>
        <v>29.276712328767122</v>
      </c>
      <c r="P181">
        <f ca="1">ROUNDDOWN(staff[[#This Row],[X-Age]],0)</f>
        <v>29</v>
      </c>
    </row>
    <row r="182" spans="3:16" x14ac:dyDescent="0.3">
      <c r="C182" t="s">
        <v>261</v>
      </c>
      <c r="D182" t="s">
        <v>55</v>
      </c>
      <c r="E182">
        <v>1</v>
      </c>
      <c r="F182" t="s">
        <v>56</v>
      </c>
      <c r="G182" t="s">
        <v>9</v>
      </c>
      <c r="H182" t="s">
        <v>57</v>
      </c>
      <c r="I182" s="4">
        <v>93015</v>
      </c>
      <c r="J182">
        <v>6</v>
      </c>
      <c r="K182" s="3">
        <v>44739</v>
      </c>
      <c r="L182" s="3">
        <v>28510</v>
      </c>
      <c r="M182" s="5">
        <f ca="1">(TODAY()-staff[[#This Row],[Date of Join]])/365</f>
        <v>0.22465753424657534</v>
      </c>
      <c r="N182" t="str">
        <f ca="1">IF(staff[[#This Row],[Tenure]]&lt;0.25,"1. New", IF(staff[[#This Row],[Tenure]]&lt;1, "2. Under 1 yr", IF(staff[[#This Row],[Tenure]]&lt;2, "3. Under 2 yrs","4. Over 2 yrs")))</f>
        <v>1. New</v>
      </c>
      <c r="O182" s="5">
        <f ca="1">(TODAY()-staff[[#This Row],[Date of Birth]])/365</f>
        <v>44.68767123287671</v>
      </c>
      <c r="P182">
        <f ca="1">ROUNDDOWN(staff[[#This Row],[X-Age]],0)</f>
        <v>44</v>
      </c>
    </row>
    <row r="183" spans="3:16" x14ac:dyDescent="0.3">
      <c r="C183" t="s">
        <v>262</v>
      </c>
      <c r="D183" t="s">
        <v>59</v>
      </c>
      <c r="E183">
        <v>1</v>
      </c>
      <c r="F183" t="s">
        <v>56</v>
      </c>
      <c r="G183" t="s">
        <v>6</v>
      </c>
      <c r="H183" t="s">
        <v>71</v>
      </c>
      <c r="I183" s="4">
        <v>77640</v>
      </c>
      <c r="J183">
        <v>13</v>
      </c>
      <c r="K183" s="3">
        <v>43339</v>
      </c>
      <c r="L183" s="3">
        <v>21248</v>
      </c>
      <c r="M183" s="5">
        <f ca="1">(TODAY()-staff[[#This Row],[Date of Join]])/365</f>
        <v>4.0602739726027401</v>
      </c>
      <c r="N183" t="str">
        <f ca="1">IF(staff[[#This Row],[Tenure]]&lt;0.25,"1. New", IF(staff[[#This Row],[Tenure]]&lt;1, "2. Under 1 yr", IF(staff[[#This Row],[Tenure]]&lt;2, "3. Under 2 yrs","4. Over 2 yrs")))</f>
        <v>4. Over 2 yrs</v>
      </c>
      <c r="O183" s="5">
        <f ca="1">(TODAY()-staff[[#This Row],[Date of Birth]])/365</f>
        <v>64.583561643835623</v>
      </c>
      <c r="P183">
        <f ca="1">ROUNDDOWN(staff[[#This Row],[X-Age]],0)</f>
        <v>64</v>
      </c>
    </row>
    <row r="184" spans="3:16" x14ac:dyDescent="0.3">
      <c r="C184" t="s">
        <v>263</v>
      </c>
      <c r="D184" t="s">
        <v>55</v>
      </c>
      <c r="E184">
        <v>1</v>
      </c>
      <c r="F184" t="s">
        <v>61</v>
      </c>
      <c r="G184" t="s">
        <v>9</v>
      </c>
      <c r="H184" t="s">
        <v>62</v>
      </c>
      <c r="I184" s="4">
        <v>87030</v>
      </c>
      <c r="J184">
        <v>15</v>
      </c>
      <c r="K184" s="3">
        <v>44725</v>
      </c>
      <c r="L184" s="3">
        <v>7256</v>
      </c>
      <c r="M184" s="5">
        <f ca="1">(TODAY()-staff[[#This Row],[Date of Join]])/365</f>
        <v>0.26301369863013696</v>
      </c>
      <c r="N184" t="str">
        <f ca="1">IF(staff[[#This Row],[Tenure]]&lt;0.25,"1. New", IF(staff[[#This Row],[Tenure]]&lt;1, "2. Under 1 yr", IF(staff[[#This Row],[Tenure]]&lt;2, "3. Under 2 yrs","4. Over 2 yrs")))</f>
        <v>2. Under 1 yr</v>
      </c>
      <c r="O184" s="5">
        <f ca="1">(TODAY()-staff[[#This Row],[Date of Birth]])/365</f>
        <v>102.91780821917808</v>
      </c>
      <c r="P184">
        <f ca="1">ROUNDDOWN(staff[[#This Row],[X-Age]],0)</f>
        <v>102</v>
      </c>
    </row>
    <row r="185" spans="3:16" x14ac:dyDescent="0.3">
      <c r="C185" t="s">
        <v>264</v>
      </c>
      <c r="D185" t="s">
        <v>55</v>
      </c>
      <c r="E185">
        <v>1</v>
      </c>
      <c r="F185" t="s">
        <v>56</v>
      </c>
      <c r="G185" t="s">
        <v>18</v>
      </c>
      <c r="H185" t="s">
        <v>71</v>
      </c>
      <c r="I185" s="4">
        <v>94420</v>
      </c>
      <c r="J185">
        <v>16</v>
      </c>
      <c r="K185" s="3">
        <v>44763</v>
      </c>
      <c r="L185" s="3">
        <v>24034</v>
      </c>
      <c r="M185" s="5">
        <f ca="1">(TODAY()-staff[[#This Row],[Date of Join]])/365</f>
        <v>0.15890410958904111</v>
      </c>
      <c r="N185" t="str">
        <f ca="1">IF(staff[[#This Row],[Tenure]]&lt;0.25,"1. New", IF(staff[[#This Row],[Tenure]]&lt;1, "2. Under 1 yr", IF(staff[[#This Row],[Tenure]]&lt;2, "3. Under 2 yrs","4. Over 2 yrs")))</f>
        <v>1. New</v>
      </c>
      <c r="O185" s="5">
        <f ca="1">(TODAY()-staff[[#This Row],[Date of Birth]])/365</f>
        <v>56.950684931506849</v>
      </c>
      <c r="P185">
        <f ca="1">ROUNDDOWN(staff[[#This Row],[X-Age]],0)</f>
        <v>56</v>
      </c>
    </row>
    <row r="186" spans="3:16" x14ac:dyDescent="0.3">
      <c r="C186" t="s">
        <v>265</v>
      </c>
      <c r="D186" t="s">
        <v>59</v>
      </c>
      <c r="E186">
        <v>1</v>
      </c>
      <c r="F186" t="s">
        <v>56</v>
      </c>
      <c r="G186" t="s">
        <v>6</v>
      </c>
      <c r="H186" t="s">
        <v>71</v>
      </c>
      <c r="I186" s="4">
        <v>87530</v>
      </c>
      <c r="J186">
        <v>16</v>
      </c>
      <c r="K186" s="3">
        <v>44599</v>
      </c>
      <c r="L186" s="3">
        <v>32327</v>
      </c>
      <c r="M186" s="5">
        <f ca="1">(TODAY()-staff[[#This Row],[Date of Join]])/365</f>
        <v>0.60821917808219184</v>
      </c>
      <c r="N186" t="str">
        <f ca="1">IF(staff[[#This Row],[Tenure]]&lt;0.25,"1. New", IF(staff[[#This Row],[Tenure]]&lt;1, "2. Under 1 yr", IF(staff[[#This Row],[Tenure]]&lt;2, "3. Under 2 yrs","4. Over 2 yrs")))</f>
        <v>2. Under 1 yr</v>
      </c>
      <c r="O186" s="5">
        <f ca="1">(TODAY()-staff[[#This Row],[Date of Birth]])/365</f>
        <v>34.230136986301368</v>
      </c>
      <c r="P186">
        <f ca="1">ROUNDDOWN(staff[[#This Row],[X-Age]],0)</f>
        <v>34</v>
      </c>
    </row>
    <row r="187" spans="3:16" x14ac:dyDescent="0.3">
      <c r="C187" t="s">
        <v>266</v>
      </c>
      <c r="D187" t="s">
        <v>59</v>
      </c>
      <c r="E187">
        <v>1</v>
      </c>
      <c r="F187" t="s">
        <v>56</v>
      </c>
      <c r="G187" t="s">
        <v>6</v>
      </c>
      <c r="H187" t="s">
        <v>68</v>
      </c>
      <c r="I187" s="4">
        <v>73920</v>
      </c>
      <c r="J187">
        <v>5</v>
      </c>
      <c r="K187" s="3">
        <v>44749</v>
      </c>
      <c r="L187" s="3">
        <v>32761</v>
      </c>
      <c r="M187" s="5">
        <f ca="1">(TODAY()-staff[[#This Row],[Date of Join]])/365</f>
        <v>0.19726027397260273</v>
      </c>
      <c r="N187" t="str">
        <f ca="1">IF(staff[[#This Row],[Tenure]]&lt;0.25,"1. New", IF(staff[[#This Row],[Tenure]]&lt;1, "2. Under 1 yr", IF(staff[[#This Row],[Tenure]]&lt;2, "3. Under 2 yrs","4. Over 2 yrs")))</f>
        <v>1. New</v>
      </c>
      <c r="O187" s="5">
        <f ca="1">(TODAY()-staff[[#This Row],[Date of Birth]])/365</f>
        <v>33.041095890410958</v>
      </c>
      <c r="P187">
        <f ca="1">ROUNDDOWN(staff[[#This Row],[X-Age]],0)</f>
        <v>33</v>
      </c>
    </row>
    <row r="188" spans="3:16" x14ac:dyDescent="0.3">
      <c r="C188" t="s">
        <v>267</v>
      </c>
      <c r="D188" t="s">
        <v>55</v>
      </c>
      <c r="E188">
        <v>1</v>
      </c>
      <c r="F188" t="s">
        <v>124</v>
      </c>
      <c r="G188" t="s">
        <v>6</v>
      </c>
      <c r="H188" t="s">
        <v>68</v>
      </c>
      <c r="I188" s="4">
        <v>83295</v>
      </c>
      <c r="J188">
        <v>6</v>
      </c>
      <c r="K188" s="3">
        <v>44648</v>
      </c>
      <c r="L188" s="3">
        <v>26358</v>
      </c>
      <c r="M188" s="5">
        <f ca="1">(TODAY()-staff[[#This Row],[Date of Join]])/365</f>
        <v>0.47397260273972602</v>
      </c>
      <c r="N188" t="str">
        <f ca="1">IF(staff[[#This Row],[Tenure]]&lt;0.25,"1. New", IF(staff[[#This Row],[Tenure]]&lt;1, "2. Under 1 yr", IF(staff[[#This Row],[Tenure]]&lt;2, "3. Under 2 yrs","4. Over 2 yrs")))</f>
        <v>2. Under 1 yr</v>
      </c>
      <c r="O188" s="5">
        <f ca="1">(TODAY()-staff[[#This Row],[Date of Birth]])/365</f>
        <v>50.583561643835615</v>
      </c>
      <c r="P188">
        <f ca="1">ROUNDDOWN(staff[[#This Row],[X-Age]],0)</f>
        <v>50</v>
      </c>
    </row>
    <row r="189" spans="3:16" x14ac:dyDescent="0.3">
      <c r="C189" t="s">
        <v>268</v>
      </c>
      <c r="D189" t="s">
        <v>59</v>
      </c>
      <c r="E189">
        <v>1</v>
      </c>
      <c r="F189" t="s">
        <v>56</v>
      </c>
      <c r="G189" t="s">
        <v>6</v>
      </c>
      <c r="H189" t="s">
        <v>68</v>
      </c>
      <c r="I189" s="4">
        <v>83865</v>
      </c>
      <c r="J189">
        <v>10</v>
      </c>
      <c r="K189" s="3">
        <v>44760</v>
      </c>
      <c r="L189" s="3">
        <v>33072</v>
      </c>
      <c r="M189" s="5">
        <f ca="1">(TODAY()-staff[[#This Row],[Date of Join]])/365</f>
        <v>0.16712328767123288</v>
      </c>
      <c r="N189" t="str">
        <f ca="1">IF(staff[[#This Row],[Tenure]]&lt;0.25,"1. New", IF(staff[[#This Row],[Tenure]]&lt;1, "2. Under 1 yr", IF(staff[[#This Row],[Tenure]]&lt;2, "3. Under 2 yrs","4. Over 2 yrs")))</f>
        <v>1. New</v>
      </c>
      <c r="O189" s="5">
        <f ca="1">(TODAY()-staff[[#This Row],[Date of Birth]])/365</f>
        <v>32.18904109589041</v>
      </c>
      <c r="P189">
        <f ca="1">ROUNDDOWN(staff[[#This Row],[X-Age]],0)</f>
        <v>32</v>
      </c>
    </row>
    <row r="190" spans="3:16" x14ac:dyDescent="0.3">
      <c r="C190" t="s">
        <v>269</v>
      </c>
      <c r="D190" t="s">
        <v>59</v>
      </c>
      <c r="E190">
        <v>0</v>
      </c>
      <c r="F190" t="s">
        <v>61</v>
      </c>
      <c r="G190" t="s">
        <v>20</v>
      </c>
      <c r="H190" t="s">
        <v>102</v>
      </c>
      <c r="I190" s="4">
        <v>92655</v>
      </c>
      <c r="J190">
        <v>23</v>
      </c>
      <c r="K190" s="3">
        <v>44764</v>
      </c>
      <c r="L190" s="3">
        <v>32042</v>
      </c>
      <c r="M190" s="5">
        <f ca="1">(TODAY()-staff[[#This Row],[Date of Join]])/365</f>
        <v>0.15616438356164383</v>
      </c>
      <c r="N190" t="str">
        <f ca="1">IF(staff[[#This Row],[Tenure]]&lt;0.25,"1. New", IF(staff[[#This Row],[Tenure]]&lt;1, "2. Under 1 yr", IF(staff[[#This Row],[Tenure]]&lt;2, "3. Under 2 yrs","4. Over 2 yrs")))</f>
        <v>1. New</v>
      </c>
      <c r="O190" s="5">
        <f ca="1">(TODAY()-staff[[#This Row],[Date of Birth]])/365</f>
        <v>35.010958904109586</v>
      </c>
      <c r="P190">
        <f ca="1">ROUNDDOWN(staff[[#This Row],[X-Age]],0)</f>
        <v>35</v>
      </c>
    </row>
    <row r="191" spans="3:16" x14ac:dyDescent="0.3">
      <c r="C191" t="s">
        <v>270</v>
      </c>
      <c r="D191" t="s">
        <v>55</v>
      </c>
      <c r="E191">
        <v>1</v>
      </c>
      <c r="F191" t="s">
        <v>56</v>
      </c>
      <c r="G191" t="s">
        <v>6</v>
      </c>
      <c r="H191" t="s">
        <v>71</v>
      </c>
      <c r="I191" s="4">
        <v>87680</v>
      </c>
      <c r="J191">
        <v>8</v>
      </c>
      <c r="K191" s="3">
        <v>44293</v>
      </c>
      <c r="L191" s="3">
        <v>24965</v>
      </c>
      <c r="M191" s="5">
        <f ca="1">(TODAY()-staff[[#This Row],[Date of Join]])/365</f>
        <v>1.4465753424657535</v>
      </c>
      <c r="N191" t="str">
        <f ca="1">IF(staff[[#This Row],[Tenure]]&lt;0.25,"1. New", IF(staff[[#This Row],[Tenure]]&lt;1, "2. Under 1 yr", IF(staff[[#This Row],[Tenure]]&lt;2, "3. Under 2 yrs","4. Over 2 yrs")))</f>
        <v>3. Under 2 yrs</v>
      </c>
      <c r="O191" s="5">
        <f ca="1">(TODAY()-staff[[#This Row],[Date of Birth]])/365</f>
        <v>54.4</v>
      </c>
      <c r="P191">
        <f ca="1">ROUNDDOWN(staff[[#This Row],[X-Age]],0)</f>
        <v>54</v>
      </c>
    </row>
    <row r="192" spans="3:16" x14ac:dyDescent="0.3">
      <c r="C192" t="s">
        <v>271</v>
      </c>
      <c r="D192" t="s">
        <v>59</v>
      </c>
      <c r="E192">
        <v>1</v>
      </c>
      <c r="F192" t="s">
        <v>56</v>
      </c>
      <c r="G192" t="s">
        <v>6</v>
      </c>
      <c r="H192" t="s">
        <v>68</v>
      </c>
      <c r="I192" s="4">
        <v>48230</v>
      </c>
      <c r="J192">
        <v>17</v>
      </c>
      <c r="K192" s="3">
        <v>44698</v>
      </c>
      <c r="L192" s="3">
        <v>33902</v>
      </c>
      <c r="M192" s="5">
        <f ca="1">(TODAY()-staff[[#This Row],[Date of Join]])/365</f>
        <v>0.33698630136986302</v>
      </c>
      <c r="N192" t="str">
        <f ca="1">IF(staff[[#This Row],[Tenure]]&lt;0.25,"1. New", IF(staff[[#This Row],[Tenure]]&lt;1, "2. Under 1 yr", IF(staff[[#This Row],[Tenure]]&lt;2, "3. Under 2 yrs","4. Over 2 yrs")))</f>
        <v>2. Under 1 yr</v>
      </c>
      <c r="O192" s="5">
        <f ca="1">(TODAY()-staff[[#This Row],[Date of Birth]])/365</f>
        <v>29.915068493150685</v>
      </c>
      <c r="P192">
        <f ca="1">ROUNDDOWN(staff[[#This Row],[X-Age]],0)</f>
        <v>29</v>
      </c>
    </row>
    <row r="193" spans="3:16" x14ac:dyDescent="0.3">
      <c r="C193" t="s">
        <v>272</v>
      </c>
      <c r="D193" t="s">
        <v>59</v>
      </c>
      <c r="E193">
        <v>1</v>
      </c>
      <c r="F193" t="s">
        <v>61</v>
      </c>
      <c r="G193" t="s">
        <v>9</v>
      </c>
      <c r="H193" t="s">
        <v>62</v>
      </c>
      <c r="I193" s="4">
        <v>85175</v>
      </c>
      <c r="J193">
        <v>21</v>
      </c>
      <c r="K193" s="3">
        <v>44769</v>
      </c>
      <c r="L193" s="3">
        <v>7301</v>
      </c>
      <c r="M193" s="5">
        <f ca="1">(TODAY()-staff[[#This Row],[Date of Join]])/365</f>
        <v>0.14246575342465753</v>
      </c>
      <c r="N193" t="str">
        <f ca="1">IF(staff[[#This Row],[Tenure]]&lt;0.25,"1. New", IF(staff[[#This Row],[Tenure]]&lt;1, "2. Under 1 yr", IF(staff[[#This Row],[Tenure]]&lt;2, "3. Under 2 yrs","4. Over 2 yrs")))</f>
        <v>1. New</v>
      </c>
      <c r="O193" s="5">
        <f ca="1">(TODAY()-staff[[#This Row],[Date of Birth]])/365</f>
        <v>102.79452054794521</v>
      </c>
      <c r="P193">
        <f ca="1">ROUNDDOWN(staff[[#This Row],[X-Age]],0)</f>
        <v>102</v>
      </c>
    </row>
    <row r="194" spans="3:16" x14ac:dyDescent="0.3">
      <c r="C194" t="s">
        <v>273</v>
      </c>
      <c r="D194" t="s">
        <v>59</v>
      </c>
      <c r="E194">
        <v>1</v>
      </c>
      <c r="F194" t="s">
        <v>56</v>
      </c>
      <c r="G194" t="s">
        <v>18</v>
      </c>
      <c r="H194" t="s">
        <v>78</v>
      </c>
      <c r="I194" s="4">
        <v>104485</v>
      </c>
      <c r="J194">
        <v>13</v>
      </c>
      <c r="K194" s="3">
        <v>44239</v>
      </c>
      <c r="L194" s="3">
        <v>24612</v>
      </c>
      <c r="M194" s="5">
        <f ca="1">(TODAY()-staff[[#This Row],[Date of Join]])/365</f>
        <v>1.5945205479452054</v>
      </c>
      <c r="N194" t="str">
        <f ca="1">IF(staff[[#This Row],[Tenure]]&lt;0.25,"1. New", IF(staff[[#This Row],[Tenure]]&lt;1, "2. Under 1 yr", IF(staff[[#This Row],[Tenure]]&lt;2, "3. Under 2 yrs","4. Over 2 yrs")))</f>
        <v>3. Under 2 yrs</v>
      </c>
      <c r="O194" s="5">
        <f ca="1">(TODAY()-staff[[#This Row],[Date of Birth]])/365</f>
        <v>55.367123287671234</v>
      </c>
      <c r="P194">
        <f ca="1">ROUNDDOWN(staff[[#This Row],[X-Age]],0)</f>
        <v>55</v>
      </c>
    </row>
    <row r="195" spans="3:16" x14ac:dyDescent="0.3">
      <c r="C195" t="s">
        <v>274</v>
      </c>
      <c r="D195" t="s">
        <v>59</v>
      </c>
      <c r="E195">
        <v>1</v>
      </c>
      <c r="F195" t="s">
        <v>56</v>
      </c>
      <c r="G195" t="s">
        <v>20</v>
      </c>
      <c r="H195" t="s">
        <v>75</v>
      </c>
      <c r="I195" s="4">
        <v>101170</v>
      </c>
      <c r="J195">
        <v>16</v>
      </c>
      <c r="K195" s="3">
        <v>44721</v>
      </c>
      <c r="L195" s="3">
        <v>28548</v>
      </c>
      <c r="M195" s="5">
        <f ca="1">(TODAY()-staff[[#This Row],[Date of Join]])/365</f>
        <v>0.27397260273972601</v>
      </c>
      <c r="N195" t="str">
        <f ca="1">IF(staff[[#This Row],[Tenure]]&lt;0.25,"1. New", IF(staff[[#This Row],[Tenure]]&lt;1, "2. Under 1 yr", IF(staff[[#This Row],[Tenure]]&lt;2, "3. Under 2 yrs","4. Over 2 yrs")))</f>
        <v>2. Under 1 yr</v>
      </c>
      <c r="O195" s="5">
        <f ca="1">(TODAY()-staff[[#This Row],[Date of Birth]])/365</f>
        <v>44.583561643835615</v>
      </c>
      <c r="P195">
        <f ca="1">ROUNDDOWN(staff[[#This Row],[X-Age]],0)</f>
        <v>44</v>
      </c>
    </row>
    <row r="196" spans="3:16" x14ac:dyDescent="0.3">
      <c r="C196" t="s">
        <v>275</v>
      </c>
      <c r="D196" t="s">
        <v>59</v>
      </c>
      <c r="E196">
        <v>1</v>
      </c>
      <c r="F196" t="s">
        <v>61</v>
      </c>
      <c r="G196" t="s">
        <v>9</v>
      </c>
      <c r="H196" t="s">
        <v>62</v>
      </c>
      <c r="I196" s="4">
        <v>77220</v>
      </c>
      <c r="J196">
        <v>23</v>
      </c>
      <c r="K196" s="3">
        <v>44697</v>
      </c>
      <c r="L196" s="3">
        <v>7297</v>
      </c>
      <c r="M196" s="5">
        <f ca="1">(TODAY()-staff[[#This Row],[Date of Join]])/365</f>
        <v>0.33972602739726027</v>
      </c>
      <c r="N196" t="str">
        <f ca="1">IF(staff[[#This Row],[Tenure]]&lt;0.25,"1. New", IF(staff[[#This Row],[Tenure]]&lt;1, "2. Under 1 yr", IF(staff[[#This Row],[Tenure]]&lt;2, "3. Under 2 yrs","4. Over 2 yrs")))</f>
        <v>2. Under 1 yr</v>
      </c>
      <c r="O196" s="5">
        <f ca="1">(TODAY()-staff[[#This Row],[Date of Birth]])/365</f>
        <v>102.8054794520548</v>
      </c>
      <c r="P196">
        <f ca="1">ROUNDDOWN(staff[[#This Row],[X-Age]],0)</f>
        <v>102</v>
      </c>
    </row>
    <row r="197" spans="3:16" x14ac:dyDescent="0.3">
      <c r="C197" t="s">
        <v>276</v>
      </c>
      <c r="D197" t="s">
        <v>55</v>
      </c>
      <c r="E197">
        <v>1</v>
      </c>
      <c r="F197" t="s">
        <v>61</v>
      </c>
      <c r="G197" t="s">
        <v>20</v>
      </c>
      <c r="H197" t="s">
        <v>102</v>
      </c>
      <c r="I197" s="4">
        <v>86805</v>
      </c>
      <c r="J197">
        <v>9</v>
      </c>
      <c r="K197" s="3">
        <v>44767</v>
      </c>
      <c r="L197" s="3">
        <v>7282</v>
      </c>
      <c r="M197" s="5">
        <f ca="1">(TODAY()-staff[[#This Row],[Date of Join]])/365</f>
        <v>0.14794520547945206</v>
      </c>
      <c r="N197" t="str">
        <f ca="1">IF(staff[[#This Row],[Tenure]]&lt;0.25,"1. New", IF(staff[[#This Row],[Tenure]]&lt;1, "2. Under 1 yr", IF(staff[[#This Row],[Tenure]]&lt;2, "3. Under 2 yrs","4. Over 2 yrs")))</f>
        <v>1. New</v>
      </c>
      <c r="O197" s="5">
        <f ca="1">(TODAY()-staff[[#This Row],[Date of Birth]])/365</f>
        <v>102.84657534246575</v>
      </c>
      <c r="P197">
        <f ca="1">ROUNDDOWN(staff[[#This Row],[X-Age]],0)</f>
        <v>102</v>
      </c>
    </row>
    <row r="198" spans="3:16" x14ac:dyDescent="0.3">
      <c r="C198" t="s">
        <v>277</v>
      </c>
      <c r="D198" t="s">
        <v>59</v>
      </c>
      <c r="E198">
        <v>1</v>
      </c>
      <c r="F198" t="s">
        <v>56</v>
      </c>
      <c r="G198" t="s">
        <v>11</v>
      </c>
      <c r="H198" t="s">
        <v>98</v>
      </c>
      <c r="I198" s="4">
        <v>113720</v>
      </c>
      <c r="J198">
        <v>11</v>
      </c>
      <c r="K198" s="3">
        <v>44669</v>
      </c>
      <c r="L198" s="3">
        <v>33229</v>
      </c>
      <c r="M198" s="5">
        <f ca="1">(TODAY()-staff[[#This Row],[Date of Join]])/365</f>
        <v>0.41643835616438357</v>
      </c>
      <c r="N198" t="str">
        <f ca="1">IF(staff[[#This Row],[Tenure]]&lt;0.25,"1. New", IF(staff[[#This Row],[Tenure]]&lt;1, "2. Under 1 yr", IF(staff[[#This Row],[Tenure]]&lt;2, "3. Under 2 yrs","4. Over 2 yrs")))</f>
        <v>2. Under 1 yr</v>
      </c>
      <c r="O198" s="5">
        <f ca="1">(TODAY()-staff[[#This Row],[Date of Birth]])/365</f>
        <v>31.758904109589039</v>
      </c>
      <c r="P198">
        <f ca="1">ROUNDDOWN(staff[[#This Row],[X-Age]],0)</f>
        <v>31</v>
      </c>
    </row>
    <row r="199" spans="3:16" x14ac:dyDescent="0.3">
      <c r="C199" t="s">
        <v>278</v>
      </c>
      <c r="D199" t="s">
        <v>59</v>
      </c>
      <c r="E199">
        <v>1</v>
      </c>
      <c r="F199" t="s">
        <v>56</v>
      </c>
      <c r="G199" t="s">
        <v>18</v>
      </c>
      <c r="H199" t="s">
        <v>71</v>
      </c>
      <c r="I199" s="4">
        <v>109645</v>
      </c>
      <c r="J199">
        <v>8</v>
      </c>
      <c r="K199" s="3">
        <v>44714</v>
      </c>
      <c r="L199" s="3">
        <v>30491</v>
      </c>
      <c r="M199" s="5">
        <f ca="1">(TODAY()-staff[[#This Row],[Date of Join]])/365</f>
        <v>0.29315068493150687</v>
      </c>
      <c r="N199" t="str">
        <f ca="1">IF(staff[[#This Row],[Tenure]]&lt;0.25,"1. New", IF(staff[[#This Row],[Tenure]]&lt;1, "2. Under 1 yr", IF(staff[[#This Row],[Tenure]]&lt;2, "3. Under 2 yrs","4. Over 2 yrs")))</f>
        <v>2. Under 1 yr</v>
      </c>
      <c r="O199" s="5">
        <f ca="1">(TODAY()-staff[[#This Row],[Date of Birth]])/365</f>
        <v>39.260273972602739</v>
      </c>
      <c r="P199">
        <f ca="1">ROUNDDOWN(staff[[#This Row],[X-Age]],0)</f>
        <v>39</v>
      </c>
    </row>
    <row r="200" spans="3:16" x14ac:dyDescent="0.3">
      <c r="C200" t="s">
        <v>279</v>
      </c>
      <c r="D200" t="s">
        <v>55</v>
      </c>
      <c r="E200">
        <v>1</v>
      </c>
      <c r="F200" t="s">
        <v>56</v>
      </c>
      <c r="G200" t="s">
        <v>17</v>
      </c>
      <c r="H200" t="s">
        <v>280</v>
      </c>
      <c r="I200" s="4">
        <v>86720</v>
      </c>
      <c r="J200">
        <v>19</v>
      </c>
      <c r="K200" s="3">
        <v>44755</v>
      </c>
      <c r="L200" s="3">
        <v>25661</v>
      </c>
      <c r="M200" s="5">
        <f ca="1">(TODAY()-staff[[#This Row],[Date of Join]])/365</f>
        <v>0.18082191780821918</v>
      </c>
      <c r="N200" t="str">
        <f ca="1">IF(staff[[#This Row],[Tenure]]&lt;0.25,"1. New", IF(staff[[#This Row],[Tenure]]&lt;1, "2. Under 1 yr", IF(staff[[#This Row],[Tenure]]&lt;2, "3. Under 2 yrs","4. Over 2 yrs")))</f>
        <v>1. New</v>
      </c>
      <c r="O200" s="5">
        <f ca="1">(TODAY()-staff[[#This Row],[Date of Birth]])/365</f>
        <v>52.493150684931507</v>
      </c>
      <c r="P200">
        <f ca="1">ROUNDDOWN(staff[[#This Row],[X-Age]],0)</f>
        <v>52</v>
      </c>
    </row>
    <row r="201" spans="3:16" x14ac:dyDescent="0.3">
      <c r="C201" t="s">
        <v>281</v>
      </c>
      <c r="D201" t="s">
        <v>55</v>
      </c>
      <c r="E201">
        <v>1</v>
      </c>
      <c r="F201" t="s">
        <v>56</v>
      </c>
      <c r="G201" t="s">
        <v>6</v>
      </c>
      <c r="H201" t="s">
        <v>68</v>
      </c>
      <c r="I201" s="4">
        <v>80610</v>
      </c>
      <c r="J201">
        <v>6</v>
      </c>
      <c r="K201" s="3">
        <v>44764</v>
      </c>
      <c r="L201" s="3">
        <v>25583</v>
      </c>
      <c r="M201" s="5">
        <f ca="1">(TODAY()-staff[[#This Row],[Date of Join]])/365</f>
        <v>0.15616438356164383</v>
      </c>
      <c r="N201" t="str">
        <f ca="1">IF(staff[[#This Row],[Tenure]]&lt;0.25,"1. New", IF(staff[[#This Row],[Tenure]]&lt;1, "2. Under 1 yr", IF(staff[[#This Row],[Tenure]]&lt;2, "3. Under 2 yrs","4. Over 2 yrs")))</f>
        <v>1. New</v>
      </c>
      <c r="O201" s="5">
        <f ca="1">(TODAY()-staff[[#This Row],[Date of Birth]])/365</f>
        <v>52.706849315068496</v>
      </c>
      <c r="P201">
        <f ca="1">ROUNDDOWN(staff[[#This Row],[X-Age]],0)</f>
        <v>52</v>
      </c>
    </row>
    <row r="202" spans="3:16" x14ac:dyDescent="0.3">
      <c r="C202" t="s">
        <v>282</v>
      </c>
      <c r="D202" t="s">
        <v>59</v>
      </c>
      <c r="E202">
        <v>1</v>
      </c>
      <c r="F202" t="s">
        <v>56</v>
      </c>
      <c r="G202" t="s">
        <v>18</v>
      </c>
      <c r="H202" t="s">
        <v>71</v>
      </c>
      <c r="I202" s="4">
        <v>66140</v>
      </c>
      <c r="J202">
        <v>16</v>
      </c>
      <c r="K202" s="3">
        <v>44634</v>
      </c>
      <c r="L202" s="3">
        <v>27027</v>
      </c>
      <c r="M202" s="5">
        <f ca="1">(TODAY()-staff[[#This Row],[Date of Join]])/365</f>
        <v>0.51232876712328768</v>
      </c>
      <c r="N202" t="str">
        <f ca="1">IF(staff[[#This Row],[Tenure]]&lt;0.25,"1. New", IF(staff[[#This Row],[Tenure]]&lt;1, "2. Under 1 yr", IF(staff[[#This Row],[Tenure]]&lt;2, "3. Under 2 yrs","4. Over 2 yrs")))</f>
        <v>2. Under 1 yr</v>
      </c>
      <c r="O202" s="5">
        <f ca="1">(TODAY()-staff[[#This Row],[Date of Birth]])/365</f>
        <v>48.750684931506846</v>
      </c>
      <c r="P202">
        <f ca="1">ROUNDDOWN(staff[[#This Row],[X-Age]],0)</f>
        <v>48</v>
      </c>
    </row>
    <row r="203" spans="3:16" x14ac:dyDescent="0.3">
      <c r="C203" t="s">
        <v>283</v>
      </c>
      <c r="D203" t="s">
        <v>55</v>
      </c>
      <c r="E203">
        <v>1</v>
      </c>
      <c r="F203" t="s">
        <v>56</v>
      </c>
      <c r="G203" t="s">
        <v>18</v>
      </c>
      <c r="H203" t="s">
        <v>71</v>
      </c>
      <c r="I203" s="4">
        <v>85585</v>
      </c>
      <c r="J203">
        <v>16</v>
      </c>
      <c r="K203" s="3">
        <v>44642</v>
      </c>
      <c r="L203" s="3">
        <v>26097</v>
      </c>
      <c r="M203" s="5">
        <f ca="1">(TODAY()-staff[[#This Row],[Date of Join]])/365</f>
        <v>0.49041095890410957</v>
      </c>
      <c r="N203" t="str">
        <f ca="1">IF(staff[[#This Row],[Tenure]]&lt;0.25,"1. New", IF(staff[[#This Row],[Tenure]]&lt;1, "2. Under 1 yr", IF(staff[[#This Row],[Tenure]]&lt;2, "3. Under 2 yrs","4. Over 2 yrs")))</f>
        <v>2. Under 1 yr</v>
      </c>
      <c r="O203" s="5">
        <f ca="1">(TODAY()-staff[[#This Row],[Date of Birth]])/365</f>
        <v>51.298630136986304</v>
      </c>
      <c r="P203">
        <f ca="1">ROUNDDOWN(staff[[#This Row],[X-Age]],0)</f>
        <v>51</v>
      </c>
    </row>
    <row r="204" spans="3:16" x14ac:dyDescent="0.3">
      <c r="C204" t="s">
        <v>284</v>
      </c>
      <c r="D204" t="s">
        <v>55</v>
      </c>
      <c r="E204">
        <v>1</v>
      </c>
      <c r="F204" t="s">
        <v>124</v>
      </c>
      <c r="G204" t="s">
        <v>9</v>
      </c>
      <c r="H204" t="s">
        <v>106</v>
      </c>
      <c r="I204" s="4">
        <v>70930</v>
      </c>
      <c r="J204">
        <v>13</v>
      </c>
      <c r="K204" s="3">
        <v>44767</v>
      </c>
      <c r="L204" s="3">
        <v>29176</v>
      </c>
      <c r="M204" s="5">
        <f ca="1">(TODAY()-staff[[#This Row],[Date of Join]])/365</f>
        <v>0.14794520547945206</v>
      </c>
      <c r="N204" t="str">
        <f ca="1">IF(staff[[#This Row],[Tenure]]&lt;0.25,"1. New", IF(staff[[#This Row],[Tenure]]&lt;1, "2. Under 1 yr", IF(staff[[#This Row],[Tenure]]&lt;2, "3. Under 2 yrs","4. Over 2 yrs")))</f>
        <v>1. New</v>
      </c>
      <c r="O204" s="5">
        <f ca="1">(TODAY()-staff[[#This Row],[Date of Birth]])/365</f>
        <v>42.863013698630134</v>
      </c>
      <c r="P204">
        <f ca="1">ROUNDDOWN(staff[[#This Row],[X-Age]],0)</f>
        <v>42</v>
      </c>
    </row>
    <row r="205" spans="3:16" x14ac:dyDescent="0.3">
      <c r="C205" t="s">
        <v>285</v>
      </c>
      <c r="D205" t="s">
        <v>55</v>
      </c>
      <c r="E205">
        <v>0.8</v>
      </c>
      <c r="F205" t="s">
        <v>56</v>
      </c>
      <c r="G205" t="s">
        <v>18</v>
      </c>
      <c r="H205" t="s">
        <v>71</v>
      </c>
      <c r="I205" s="4">
        <v>68320</v>
      </c>
      <c r="J205">
        <v>14</v>
      </c>
      <c r="K205" s="3">
        <v>44181</v>
      </c>
      <c r="L205" s="3">
        <v>18523</v>
      </c>
      <c r="M205" s="5">
        <f ca="1">(TODAY()-staff[[#This Row],[Date of Join]])/365</f>
        <v>1.7534246575342465</v>
      </c>
      <c r="N205" t="str">
        <f ca="1">IF(staff[[#This Row],[Tenure]]&lt;0.25,"1. New", IF(staff[[#This Row],[Tenure]]&lt;1, "2. Under 1 yr", IF(staff[[#This Row],[Tenure]]&lt;2, "3. Under 2 yrs","4. Over 2 yrs")))</f>
        <v>3. Under 2 yrs</v>
      </c>
      <c r="O205" s="5">
        <f ca="1">(TODAY()-staff[[#This Row],[Date of Birth]])/365</f>
        <v>72.049315068493144</v>
      </c>
      <c r="P205">
        <f ca="1">ROUNDDOWN(staff[[#This Row],[X-Age]],0)</f>
        <v>72</v>
      </c>
    </row>
    <row r="206" spans="3:16" x14ac:dyDescent="0.3">
      <c r="C206" t="s">
        <v>286</v>
      </c>
      <c r="D206" t="s">
        <v>59</v>
      </c>
      <c r="E206">
        <v>1</v>
      </c>
      <c r="F206" t="s">
        <v>56</v>
      </c>
      <c r="G206" t="s">
        <v>6</v>
      </c>
      <c r="H206" t="s">
        <v>71</v>
      </c>
      <c r="I206" s="4">
        <v>86225</v>
      </c>
      <c r="J206">
        <v>15</v>
      </c>
      <c r="K206" s="3">
        <v>44526</v>
      </c>
      <c r="L206" s="3">
        <v>30438</v>
      </c>
      <c r="M206" s="5">
        <f ca="1">(TODAY()-staff[[#This Row],[Date of Join]])/365</f>
        <v>0.80821917808219179</v>
      </c>
      <c r="N206" t="str">
        <f ca="1">IF(staff[[#This Row],[Tenure]]&lt;0.25,"1. New", IF(staff[[#This Row],[Tenure]]&lt;1, "2. Under 1 yr", IF(staff[[#This Row],[Tenure]]&lt;2, "3. Under 2 yrs","4. Over 2 yrs")))</f>
        <v>2. Under 1 yr</v>
      </c>
      <c r="O206" s="5">
        <f ca="1">(TODAY()-staff[[#This Row],[Date of Birth]])/365</f>
        <v>39.405479452054792</v>
      </c>
      <c r="P206">
        <f ca="1">ROUNDDOWN(staff[[#This Row],[X-Age]],0)</f>
        <v>39</v>
      </c>
    </row>
    <row r="207" spans="3:16" x14ac:dyDescent="0.3">
      <c r="C207" t="s">
        <v>287</v>
      </c>
      <c r="D207" t="s">
        <v>59</v>
      </c>
      <c r="E207">
        <v>1</v>
      </c>
      <c r="F207" t="s">
        <v>61</v>
      </c>
      <c r="G207" t="s">
        <v>20</v>
      </c>
      <c r="H207" t="s">
        <v>75</v>
      </c>
      <c r="I207" s="4">
        <v>55010</v>
      </c>
      <c r="J207">
        <v>23</v>
      </c>
      <c r="K207" s="3">
        <v>44739</v>
      </c>
      <c r="L207" s="3">
        <v>7288</v>
      </c>
      <c r="M207" s="5">
        <f ca="1">(TODAY()-staff[[#This Row],[Date of Join]])/365</f>
        <v>0.22465753424657534</v>
      </c>
      <c r="N207" t="str">
        <f ca="1">IF(staff[[#This Row],[Tenure]]&lt;0.25,"1. New", IF(staff[[#This Row],[Tenure]]&lt;1, "2. Under 1 yr", IF(staff[[#This Row],[Tenure]]&lt;2, "3. Under 2 yrs","4. Over 2 yrs")))</f>
        <v>1. New</v>
      </c>
      <c r="O207" s="5">
        <f ca="1">(TODAY()-staff[[#This Row],[Date of Birth]])/365</f>
        <v>102.83013698630137</v>
      </c>
      <c r="P207">
        <f ca="1">ROUNDDOWN(staff[[#This Row],[X-Age]],0)</f>
        <v>102</v>
      </c>
    </row>
    <row r="208" spans="3:16" x14ac:dyDescent="0.3">
      <c r="C208" t="s">
        <v>288</v>
      </c>
      <c r="D208" t="s">
        <v>59</v>
      </c>
      <c r="E208">
        <v>1</v>
      </c>
      <c r="F208" t="s">
        <v>56</v>
      </c>
      <c r="G208" t="s">
        <v>9</v>
      </c>
      <c r="H208" t="s">
        <v>62</v>
      </c>
      <c r="I208" s="4">
        <v>72640</v>
      </c>
      <c r="J208">
        <v>19</v>
      </c>
      <c r="K208" s="3">
        <v>44728</v>
      </c>
      <c r="L208" s="3">
        <v>27470</v>
      </c>
      <c r="M208" s="5">
        <f ca="1">(TODAY()-staff[[#This Row],[Date of Join]])/365</f>
        <v>0.25479452054794521</v>
      </c>
      <c r="N208" t="str">
        <f ca="1">IF(staff[[#This Row],[Tenure]]&lt;0.25,"1. New", IF(staff[[#This Row],[Tenure]]&lt;1, "2. Under 1 yr", IF(staff[[#This Row],[Tenure]]&lt;2, "3. Under 2 yrs","4. Over 2 yrs")))</f>
        <v>2. Under 1 yr</v>
      </c>
      <c r="O208" s="5">
        <f ca="1">(TODAY()-staff[[#This Row],[Date of Birth]])/365</f>
        <v>47.536986301369865</v>
      </c>
      <c r="P208">
        <f ca="1">ROUNDDOWN(staff[[#This Row],[X-Age]],0)</f>
        <v>47</v>
      </c>
    </row>
    <row r="209" spans="3:16" x14ac:dyDescent="0.3">
      <c r="C209" t="s">
        <v>289</v>
      </c>
      <c r="D209" t="s">
        <v>59</v>
      </c>
      <c r="E209">
        <v>1</v>
      </c>
      <c r="F209" t="s">
        <v>56</v>
      </c>
      <c r="G209" t="s">
        <v>9</v>
      </c>
      <c r="H209" t="s">
        <v>106</v>
      </c>
      <c r="I209" s="4">
        <v>75665</v>
      </c>
      <c r="J209">
        <v>18</v>
      </c>
      <c r="K209" s="3">
        <v>44635</v>
      </c>
      <c r="L209" s="3">
        <v>29504</v>
      </c>
      <c r="M209" s="5">
        <f ca="1">(TODAY()-staff[[#This Row],[Date of Join]])/365</f>
        <v>0.50958904109589043</v>
      </c>
      <c r="N209" t="str">
        <f ca="1">IF(staff[[#This Row],[Tenure]]&lt;0.25,"1. New", IF(staff[[#This Row],[Tenure]]&lt;1, "2. Under 1 yr", IF(staff[[#This Row],[Tenure]]&lt;2, "3. Under 2 yrs","4. Over 2 yrs")))</f>
        <v>2. Under 1 yr</v>
      </c>
      <c r="O209" s="5">
        <f ca="1">(TODAY()-staff[[#This Row],[Date of Birth]])/365</f>
        <v>41.964383561643835</v>
      </c>
      <c r="P209">
        <f ca="1">ROUNDDOWN(staff[[#This Row],[X-Age]],0)</f>
        <v>41</v>
      </c>
    </row>
    <row r="210" spans="3:16" x14ac:dyDescent="0.3">
      <c r="C210" t="s">
        <v>290</v>
      </c>
      <c r="D210" t="s">
        <v>59</v>
      </c>
      <c r="E210">
        <v>1</v>
      </c>
      <c r="F210" t="s">
        <v>56</v>
      </c>
      <c r="G210" t="s">
        <v>14</v>
      </c>
      <c r="H210" t="s">
        <v>115</v>
      </c>
      <c r="I210" s="4">
        <v>79960</v>
      </c>
      <c r="J210">
        <v>19</v>
      </c>
      <c r="K210" s="3">
        <v>44732</v>
      </c>
      <c r="L210" s="3">
        <v>7281</v>
      </c>
      <c r="M210" s="5">
        <f ca="1">(TODAY()-staff[[#This Row],[Date of Join]])/365</f>
        <v>0.24383561643835616</v>
      </c>
      <c r="N210" t="str">
        <f ca="1">IF(staff[[#This Row],[Tenure]]&lt;0.25,"1. New", IF(staff[[#This Row],[Tenure]]&lt;1, "2. Under 1 yr", IF(staff[[#This Row],[Tenure]]&lt;2, "3. Under 2 yrs","4. Over 2 yrs")))</f>
        <v>1. New</v>
      </c>
      <c r="O210" s="5">
        <f ca="1">(TODAY()-staff[[#This Row],[Date of Birth]])/365</f>
        <v>102.84931506849315</v>
      </c>
      <c r="P210">
        <f ca="1">ROUNDDOWN(staff[[#This Row],[X-Age]],0)</f>
        <v>102</v>
      </c>
    </row>
    <row r="211" spans="3:16" x14ac:dyDescent="0.3">
      <c r="C211" t="s">
        <v>291</v>
      </c>
      <c r="D211" t="s">
        <v>59</v>
      </c>
      <c r="E211">
        <v>1</v>
      </c>
      <c r="F211" t="s">
        <v>56</v>
      </c>
      <c r="G211" t="s">
        <v>6</v>
      </c>
      <c r="H211" t="s">
        <v>68</v>
      </c>
      <c r="I211" s="4">
        <v>61770</v>
      </c>
      <c r="J211">
        <v>10</v>
      </c>
      <c r="K211" s="3">
        <v>44635</v>
      </c>
      <c r="L211" s="3">
        <v>31815</v>
      </c>
      <c r="M211" s="5">
        <f ca="1">(TODAY()-staff[[#This Row],[Date of Join]])/365</f>
        <v>0.50958904109589043</v>
      </c>
      <c r="N211" t="str">
        <f ca="1">IF(staff[[#This Row],[Tenure]]&lt;0.25,"1. New", IF(staff[[#This Row],[Tenure]]&lt;1, "2. Under 1 yr", IF(staff[[#This Row],[Tenure]]&lt;2, "3. Under 2 yrs","4. Over 2 yrs")))</f>
        <v>2. Under 1 yr</v>
      </c>
      <c r="O211" s="5">
        <f ca="1">(TODAY()-staff[[#This Row],[Date of Birth]])/365</f>
        <v>35.632876712328766</v>
      </c>
      <c r="P211">
        <f ca="1">ROUNDDOWN(staff[[#This Row],[X-Age]],0)</f>
        <v>35</v>
      </c>
    </row>
    <row r="212" spans="3:16" x14ac:dyDescent="0.3">
      <c r="C212" t="s">
        <v>292</v>
      </c>
      <c r="D212" t="s">
        <v>55</v>
      </c>
      <c r="E212">
        <v>1</v>
      </c>
      <c r="F212" t="s">
        <v>56</v>
      </c>
      <c r="G212" t="s">
        <v>6</v>
      </c>
      <c r="H212" t="s">
        <v>98</v>
      </c>
      <c r="I212" s="4">
        <v>52415</v>
      </c>
      <c r="J212">
        <v>10</v>
      </c>
      <c r="K212" s="3">
        <v>44734</v>
      </c>
      <c r="L212" s="3">
        <v>26206</v>
      </c>
      <c r="M212" s="5">
        <f ca="1">(TODAY()-staff[[#This Row],[Date of Join]])/365</f>
        <v>0.23835616438356164</v>
      </c>
      <c r="N212" t="str">
        <f ca="1">IF(staff[[#This Row],[Tenure]]&lt;0.25,"1. New", IF(staff[[#This Row],[Tenure]]&lt;1, "2. Under 1 yr", IF(staff[[#This Row],[Tenure]]&lt;2, "3. Under 2 yrs","4. Over 2 yrs")))</f>
        <v>1. New</v>
      </c>
      <c r="O212" s="5">
        <f ca="1">(TODAY()-staff[[#This Row],[Date of Birth]])/365</f>
        <v>51</v>
      </c>
      <c r="P212">
        <f ca="1">ROUNDDOWN(staff[[#This Row],[X-Age]],0)</f>
        <v>51</v>
      </c>
    </row>
    <row r="213" spans="3:16" x14ac:dyDescent="0.3">
      <c r="C213" t="s">
        <v>293</v>
      </c>
      <c r="D213" t="s">
        <v>55</v>
      </c>
      <c r="E213">
        <v>1</v>
      </c>
      <c r="F213" t="s">
        <v>56</v>
      </c>
      <c r="G213" t="s">
        <v>20</v>
      </c>
      <c r="H213" t="s">
        <v>75</v>
      </c>
      <c r="I213" s="4">
        <v>57370</v>
      </c>
      <c r="J213">
        <v>8</v>
      </c>
      <c r="K213" s="3">
        <v>44697</v>
      </c>
      <c r="L213" s="3">
        <v>28744</v>
      </c>
      <c r="M213" s="5">
        <f ca="1">(TODAY()-staff[[#This Row],[Date of Join]])/365</f>
        <v>0.33972602739726027</v>
      </c>
      <c r="N213" t="str">
        <f ca="1">IF(staff[[#This Row],[Tenure]]&lt;0.25,"1. New", IF(staff[[#This Row],[Tenure]]&lt;1, "2. Under 1 yr", IF(staff[[#This Row],[Tenure]]&lt;2, "3. Under 2 yrs","4. Over 2 yrs")))</f>
        <v>2. Under 1 yr</v>
      </c>
      <c r="O213" s="5">
        <f ca="1">(TODAY()-staff[[#This Row],[Date of Birth]])/365</f>
        <v>44.046575342465751</v>
      </c>
      <c r="P213">
        <f ca="1">ROUNDDOWN(staff[[#This Row],[X-Age]],0)</f>
        <v>44</v>
      </c>
    </row>
    <row r="214" spans="3:16" x14ac:dyDescent="0.3">
      <c r="C214" t="s">
        <v>294</v>
      </c>
      <c r="D214" t="s">
        <v>55</v>
      </c>
      <c r="E214">
        <v>1</v>
      </c>
      <c r="F214" t="s">
        <v>56</v>
      </c>
      <c r="G214" t="s">
        <v>9</v>
      </c>
      <c r="H214" t="s">
        <v>62</v>
      </c>
      <c r="I214" s="4">
        <v>48230</v>
      </c>
      <c r="J214">
        <v>11</v>
      </c>
      <c r="K214" s="3">
        <v>44690</v>
      </c>
      <c r="L214" s="3">
        <v>31265</v>
      </c>
      <c r="M214" s="5">
        <f ca="1">(TODAY()-staff[[#This Row],[Date of Join]])/365</f>
        <v>0.35890410958904112</v>
      </c>
      <c r="N214" t="str">
        <f ca="1">IF(staff[[#This Row],[Tenure]]&lt;0.25,"1. New", IF(staff[[#This Row],[Tenure]]&lt;1, "2. Under 1 yr", IF(staff[[#This Row],[Tenure]]&lt;2, "3. Under 2 yrs","4. Over 2 yrs")))</f>
        <v>2. Under 1 yr</v>
      </c>
      <c r="O214" s="5">
        <f ca="1">(TODAY()-staff[[#This Row],[Date of Birth]])/365</f>
        <v>37.139726027397259</v>
      </c>
      <c r="P214">
        <f ca="1">ROUNDDOWN(staff[[#This Row],[X-Age]],0)</f>
        <v>37</v>
      </c>
    </row>
    <row r="215" spans="3:16" x14ac:dyDescent="0.3">
      <c r="C215" t="s">
        <v>295</v>
      </c>
      <c r="D215" t="s">
        <v>59</v>
      </c>
      <c r="E215">
        <v>1</v>
      </c>
      <c r="F215" t="s">
        <v>56</v>
      </c>
      <c r="G215" t="s">
        <v>14</v>
      </c>
      <c r="H215" t="s">
        <v>166</v>
      </c>
      <c r="I215" s="4">
        <v>62995</v>
      </c>
      <c r="J215">
        <v>17</v>
      </c>
      <c r="K215" s="3">
        <v>44727</v>
      </c>
      <c r="L215" s="3">
        <v>29773</v>
      </c>
      <c r="M215" s="5">
        <f ca="1">(TODAY()-staff[[#This Row],[Date of Join]])/365</f>
        <v>0.25753424657534246</v>
      </c>
      <c r="N215" t="str">
        <f ca="1">IF(staff[[#This Row],[Tenure]]&lt;0.25,"1. New", IF(staff[[#This Row],[Tenure]]&lt;1, "2. Under 1 yr", IF(staff[[#This Row],[Tenure]]&lt;2, "3. Under 2 yrs","4. Over 2 yrs")))</f>
        <v>2. Under 1 yr</v>
      </c>
      <c r="O215" s="5">
        <f ca="1">(TODAY()-staff[[#This Row],[Date of Birth]])/365</f>
        <v>41.227397260273975</v>
      </c>
      <c r="P215">
        <f ca="1">ROUNDDOWN(staff[[#This Row],[X-Age]],0)</f>
        <v>41</v>
      </c>
    </row>
    <row r="216" spans="3:16" x14ac:dyDescent="0.3">
      <c r="C216" t="s">
        <v>296</v>
      </c>
      <c r="D216" t="s">
        <v>59</v>
      </c>
      <c r="E216">
        <v>1</v>
      </c>
      <c r="F216" t="s">
        <v>56</v>
      </c>
      <c r="G216" t="s">
        <v>14</v>
      </c>
      <c r="H216" t="s">
        <v>115</v>
      </c>
      <c r="I216" s="4">
        <v>76995</v>
      </c>
      <c r="J216">
        <v>9</v>
      </c>
      <c r="K216" s="3">
        <v>44740</v>
      </c>
      <c r="L216" s="3">
        <v>32542</v>
      </c>
      <c r="M216" s="5">
        <f ca="1">(TODAY()-staff[[#This Row],[Date of Join]])/365</f>
        <v>0.22191780821917809</v>
      </c>
      <c r="N216" t="str">
        <f ca="1">IF(staff[[#This Row],[Tenure]]&lt;0.25,"1. New", IF(staff[[#This Row],[Tenure]]&lt;1, "2. Under 1 yr", IF(staff[[#This Row],[Tenure]]&lt;2, "3. Under 2 yrs","4. Over 2 yrs")))</f>
        <v>1. New</v>
      </c>
      <c r="O216" s="5">
        <f ca="1">(TODAY()-staff[[#This Row],[Date of Birth]])/365</f>
        <v>33.641095890410959</v>
      </c>
      <c r="P216">
        <f ca="1">ROUNDDOWN(staff[[#This Row],[X-Age]],0)</f>
        <v>33</v>
      </c>
    </row>
    <row r="217" spans="3:16" x14ac:dyDescent="0.3">
      <c r="C217" t="s">
        <v>297</v>
      </c>
      <c r="D217" t="s">
        <v>55</v>
      </c>
      <c r="E217">
        <v>1</v>
      </c>
      <c r="F217" t="s">
        <v>61</v>
      </c>
      <c r="G217" t="s">
        <v>6</v>
      </c>
      <c r="H217" t="s">
        <v>93</v>
      </c>
      <c r="I217" s="4">
        <v>72490</v>
      </c>
      <c r="J217">
        <v>9</v>
      </c>
      <c r="K217" s="3">
        <v>44754</v>
      </c>
      <c r="L217" s="3">
        <v>7273</v>
      </c>
      <c r="M217" s="5">
        <f ca="1">(TODAY()-staff[[#This Row],[Date of Join]])/365</f>
        <v>0.18356164383561643</v>
      </c>
      <c r="N217" t="str">
        <f ca="1">IF(staff[[#This Row],[Tenure]]&lt;0.25,"1. New", IF(staff[[#This Row],[Tenure]]&lt;1, "2. Under 1 yr", IF(staff[[#This Row],[Tenure]]&lt;2, "3. Under 2 yrs","4. Over 2 yrs")))</f>
        <v>1. New</v>
      </c>
      <c r="O217" s="5">
        <f ca="1">(TODAY()-staff[[#This Row],[Date of Birth]])/365</f>
        <v>102.87123287671233</v>
      </c>
      <c r="P217">
        <f ca="1">ROUNDDOWN(staff[[#This Row],[X-Age]],0)</f>
        <v>102</v>
      </c>
    </row>
    <row r="218" spans="3:16" x14ac:dyDescent="0.3">
      <c r="C218" t="s">
        <v>298</v>
      </c>
      <c r="D218" t="s">
        <v>55</v>
      </c>
      <c r="E218">
        <v>1</v>
      </c>
      <c r="F218" t="s">
        <v>56</v>
      </c>
      <c r="G218" t="s">
        <v>6</v>
      </c>
      <c r="H218" t="s">
        <v>68</v>
      </c>
      <c r="I218" s="4">
        <v>57705</v>
      </c>
      <c r="J218">
        <v>6</v>
      </c>
      <c r="K218" s="3">
        <v>44439</v>
      </c>
      <c r="L218" s="3">
        <v>25162</v>
      </c>
      <c r="M218" s="5">
        <f ca="1">(TODAY()-staff[[#This Row],[Date of Join]])/365</f>
        <v>1.0465753424657533</v>
      </c>
      <c r="N218" t="str">
        <f ca="1">IF(staff[[#This Row],[Tenure]]&lt;0.25,"1. New", IF(staff[[#This Row],[Tenure]]&lt;1, "2. Under 1 yr", IF(staff[[#This Row],[Tenure]]&lt;2, "3. Under 2 yrs","4. Over 2 yrs")))</f>
        <v>3. Under 2 yrs</v>
      </c>
      <c r="O218" s="5">
        <f ca="1">(TODAY()-staff[[#This Row],[Date of Birth]])/365</f>
        <v>53.860273972602741</v>
      </c>
      <c r="P218">
        <f ca="1">ROUNDDOWN(staff[[#This Row],[X-Age]],0)</f>
        <v>53</v>
      </c>
    </row>
    <row r="219" spans="3:16" x14ac:dyDescent="0.3">
      <c r="C219" t="s">
        <v>299</v>
      </c>
      <c r="D219" t="s">
        <v>59</v>
      </c>
      <c r="E219">
        <v>0.8</v>
      </c>
      <c r="F219" t="s">
        <v>56</v>
      </c>
      <c r="G219" t="s">
        <v>6</v>
      </c>
      <c r="H219" t="s">
        <v>68</v>
      </c>
      <c r="I219" s="4">
        <v>80000</v>
      </c>
      <c r="J219">
        <v>8</v>
      </c>
      <c r="K219" s="3">
        <v>44543</v>
      </c>
      <c r="L219" s="3">
        <v>20492</v>
      </c>
      <c r="M219" s="5">
        <f ca="1">(TODAY()-staff[[#This Row],[Date of Join]])/365</f>
        <v>0.76164383561643834</v>
      </c>
      <c r="N219" t="str">
        <f ca="1">IF(staff[[#This Row],[Tenure]]&lt;0.25,"1. New", IF(staff[[#This Row],[Tenure]]&lt;1, "2. Under 1 yr", IF(staff[[#This Row],[Tenure]]&lt;2, "3. Under 2 yrs","4. Over 2 yrs")))</f>
        <v>2. Under 1 yr</v>
      </c>
      <c r="O219" s="5">
        <f ca="1">(TODAY()-staff[[#This Row],[Date of Birth]])/365</f>
        <v>66.654794520547952</v>
      </c>
      <c r="P219">
        <f ca="1">ROUNDDOWN(staff[[#This Row],[X-Age]],0)</f>
        <v>66</v>
      </c>
    </row>
    <row r="220" spans="3:16" x14ac:dyDescent="0.3">
      <c r="C220" t="s">
        <v>300</v>
      </c>
      <c r="D220" t="s">
        <v>59</v>
      </c>
      <c r="E220">
        <v>1</v>
      </c>
      <c r="F220" t="s">
        <v>61</v>
      </c>
      <c r="G220" t="s">
        <v>14</v>
      </c>
      <c r="H220" t="s">
        <v>115</v>
      </c>
      <c r="I220" s="4">
        <v>79610</v>
      </c>
      <c r="J220">
        <v>11</v>
      </c>
      <c r="K220" s="3">
        <v>44753</v>
      </c>
      <c r="L220" s="3">
        <v>7269</v>
      </c>
      <c r="M220" s="5">
        <f ca="1">(TODAY()-staff[[#This Row],[Date of Join]])/365</f>
        <v>0.18630136986301371</v>
      </c>
      <c r="N220" t="str">
        <f ca="1">IF(staff[[#This Row],[Tenure]]&lt;0.25,"1. New", IF(staff[[#This Row],[Tenure]]&lt;1, "2. Under 1 yr", IF(staff[[#This Row],[Tenure]]&lt;2, "3. Under 2 yrs","4. Over 2 yrs")))</f>
        <v>1. New</v>
      </c>
      <c r="O220" s="5">
        <f ca="1">(TODAY()-staff[[#This Row],[Date of Birth]])/365</f>
        <v>102.88219178082191</v>
      </c>
      <c r="P220">
        <f ca="1">ROUNDDOWN(staff[[#This Row],[X-Age]],0)</f>
        <v>102</v>
      </c>
    </row>
    <row r="221" spans="3:16" x14ac:dyDescent="0.3">
      <c r="C221" t="s">
        <v>301</v>
      </c>
      <c r="D221" t="s">
        <v>59</v>
      </c>
      <c r="E221">
        <v>1</v>
      </c>
      <c r="F221" t="s">
        <v>56</v>
      </c>
      <c r="G221" t="s">
        <v>6</v>
      </c>
      <c r="H221" t="s">
        <v>68</v>
      </c>
      <c r="I221" s="4">
        <v>71770</v>
      </c>
      <c r="J221">
        <v>6</v>
      </c>
      <c r="K221" s="3">
        <v>44722</v>
      </c>
      <c r="L221" s="3">
        <v>32364</v>
      </c>
      <c r="M221" s="5">
        <f ca="1">(TODAY()-staff[[#This Row],[Date of Join]])/365</f>
        <v>0.27123287671232876</v>
      </c>
      <c r="N221" t="str">
        <f ca="1">IF(staff[[#This Row],[Tenure]]&lt;0.25,"1. New", IF(staff[[#This Row],[Tenure]]&lt;1, "2. Under 1 yr", IF(staff[[#This Row],[Tenure]]&lt;2, "3. Under 2 yrs","4. Over 2 yrs")))</f>
        <v>2. Under 1 yr</v>
      </c>
      <c r="O221" s="5">
        <f ca="1">(TODAY()-staff[[#This Row],[Date of Birth]])/365</f>
        <v>34.128767123287673</v>
      </c>
      <c r="P221">
        <f ca="1">ROUNDDOWN(staff[[#This Row],[X-Age]],0)</f>
        <v>34</v>
      </c>
    </row>
    <row r="222" spans="3:16" x14ac:dyDescent="0.3">
      <c r="C222" t="s">
        <v>302</v>
      </c>
      <c r="D222" t="s">
        <v>59</v>
      </c>
      <c r="E222">
        <v>1</v>
      </c>
      <c r="F222" t="s">
        <v>56</v>
      </c>
      <c r="G222" t="s">
        <v>6</v>
      </c>
      <c r="H222" t="s">
        <v>68</v>
      </c>
      <c r="I222" s="4">
        <v>83070</v>
      </c>
      <c r="J222">
        <v>8</v>
      </c>
      <c r="K222" s="3">
        <v>44690</v>
      </c>
      <c r="L222" s="3">
        <v>28374</v>
      </c>
      <c r="M222" s="5">
        <f ca="1">(TODAY()-staff[[#This Row],[Date of Join]])/365</f>
        <v>0.35890410958904112</v>
      </c>
      <c r="N222" t="str">
        <f ca="1">IF(staff[[#This Row],[Tenure]]&lt;0.25,"1. New", IF(staff[[#This Row],[Tenure]]&lt;1, "2. Under 1 yr", IF(staff[[#This Row],[Tenure]]&lt;2, "3. Under 2 yrs","4. Over 2 yrs")))</f>
        <v>2. Under 1 yr</v>
      </c>
      <c r="O222" s="5">
        <f ca="1">(TODAY()-staff[[#This Row],[Date of Birth]])/365</f>
        <v>45.060273972602737</v>
      </c>
      <c r="P222">
        <f ca="1">ROUNDDOWN(staff[[#This Row],[X-Age]],0)</f>
        <v>45</v>
      </c>
    </row>
    <row r="223" spans="3:16" x14ac:dyDescent="0.3">
      <c r="C223" t="s">
        <v>303</v>
      </c>
      <c r="D223" t="s">
        <v>59</v>
      </c>
      <c r="E223">
        <v>0.8</v>
      </c>
      <c r="F223" t="s">
        <v>56</v>
      </c>
      <c r="G223" t="s">
        <v>11</v>
      </c>
      <c r="H223" t="s">
        <v>83</v>
      </c>
      <c r="I223" s="4">
        <v>69195</v>
      </c>
      <c r="J223">
        <v>14</v>
      </c>
      <c r="K223" s="3">
        <v>44362</v>
      </c>
      <c r="L223" s="3">
        <v>21731</v>
      </c>
      <c r="M223" s="5">
        <f ca="1">(TODAY()-staff[[#This Row],[Date of Join]])/365</f>
        <v>1.2575342465753425</v>
      </c>
      <c r="N223" t="str">
        <f ca="1">IF(staff[[#This Row],[Tenure]]&lt;0.25,"1. New", IF(staff[[#This Row],[Tenure]]&lt;1, "2. Under 1 yr", IF(staff[[#This Row],[Tenure]]&lt;2, "3. Under 2 yrs","4. Over 2 yrs")))</f>
        <v>3. Under 2 yrs</v>
      </c>
      <c r="O223" s="5">
        <f ca="1">(TODAY()-staff[[#This Row],[Date of Birth]])/365</f>
        <v>63.260273972602739</v>
      </c>
      <c r="P223">
        <f ca="1">ROUNDDOWN(staff[[#This Row],[X-Age]],0)</f>
        <v>63</v>
      </c>
    </row>
    <row r="224" spans="3:16" x14ac:dyDescent="0.3">
      <c r="C224" t="s">
        <v>304</v>
      </c>
      <c r="D224" t="s">
        <v>55</v>
      </c>
      <c r="E224">
        <v>1</v>
      </c>
      <c r="F224" t="s">
        <v>56</v>
      </c>
      <c r="G224" t="s">
        <v>6</v>
      </c>
      <c r="H224" t="s">
        <v>68</v>
      </c>
      <c r="I224" s="4">
        <v>78815</v>
      </c>
      <c r="J224">
        <v>15</v>
      </c>
      <c r="K224" s="3">
        <v>44452</v>
      </c>
      <c r="L224" s="3">
        <v>23443</v>
      </c>
      <c r="M224" s="5">
        <f ca="1">(TODAY()-staff[[#This Row],[Date of Join]])/365</f>
        <v>1.010958904109589</v>
      </c>
      <c r="N224" t="str">
        <f ca="1">IF(staff[[#This Row],[Tenure]]&lt;0.25,"1. New", IF(staff[[#This Row],[Tenure]]&lt;1, "2. Under 1 yr", IF(staff[[#This Row],[Tenure]]&lt;2, "3. Under 2 yrs","4. Over 2 yrs")))</f>
        <v>3. Under 2 yrs</v>
      </c>
      <c r="O224" s="5">
        <f ca="1">(TODAY()-staff[[#This Row],[Date of Birth]])/365</f>
        <v>58.56986301369863</v>
      </c>
      <c r="P224">
        <f ca="1">ROUNDDOWN(staff[[#This Row],[X-Age]],0)</f>
        <v>58</v>
      </c>
    </row>
    <row r="225" spans="3:16" x14ac:dyDescent="0.3">
      <c r="C225" t="s">
        <v>305</v>
      </c>
      <c r="D225" t="s">
        <v>59</v>
      </c>
      <c r="E225">
        <v>1</v>
      </c>
      <c r="F225" t="s">
        <v>56</v>
      </c>
      <c r="G225" t="s">
        <v>18</v>
      </c>
      <c r="H225" t="s">
        <v>96</v>
      </c>
      <c r="I225" s="4">
        <v>63425</v>
      </c>
      <c r="J225">
        <v>17</v>
      </c>
      <c r="K225" s="3">
        <v>44351</v>
      </c>
      <c r="L225" s="3">
        <v>26037</v>
      </c>
      <c r="M225" s="5">
        <f ca="1">(TODAY()-staff[[#This Row],[Date of Join]])/365</f>
        <v>1.2876712328767124</v>
      </c>
      <c r="N225" t="str">
        <f ca="1">IF(staff[[#This Row],[Tenure]]&lt;0.25,"1. New", IF(staff[[#This Row],[Tenure]]&lt;1, "2. Under 1 yr", IF(staff[[#This Row],[Tenure]]&lt;2, "3. Under 2 yrs","4. Over 2 yrs")))</f>
        <v>3. Under 2 yrs</v>
      </c>
      <c r="O225" s="5">
        <f ca="1">(TODAY()-staff[[#This Row],[Date of Birth]])/365</f>
        <v>51.463013698630135</v>
      </c>
      <c r="P225">
        <f ca="1">ROUNDDOWN(staff[[#This Row],[X-Age]],0)</f>
        <v>51</v>
      </c>
    </row>
    <row r="226" spans="3:16" x14ac:dyDescent="0.3">
      <c r="C226" t="s">
        <v>306</v>
      </c>
      <c r="D226" t="s">
        <v>55</v>
      </c>
      <c r="E226">
        <v>1</v>
      </c>
      <c r="F226" t="s">
        <v>56</v>
      </c>
      <c r="G226" t="s">
        <v>6</v>
      </c>
      <c r="H226" t="s">
        <v>68</v>
      </c>
      <c r="I226" s="4">
        <v>74410</v>
      </c>
      <c r="J226">
        <v>23</v>
      </c>
      <c r="K226" s="3">
        <v>44550</v>
      </c>
      <c r="L226" s="3">
        <v>29111</v>
      </c>
      <c r="M226" s="5">
        <f ca="1">(TODAY()-staff[[#This Row],[Date of Join]])/365</f>
        <v>0.74246575342465748</v>
      </c>
      <c r="N226" t="str">
        <f ca="1">IF(staff[[#This Row],[Tenure]]&lt;0.25,"1. New", IF(staff[[#This Row],[Tenure]]&lt;1, "2. Under 1 yr", IF(staff[[#This Row],[Tenure]]&lt;2, "3. Under 2 yrs","4. Over 2 yrs")))</f>
        <v>2. Under 1 yr</v>
      </c>
      <c r="O226" s="5">
        <f ca="1">(TODAY()-staff[[#This Row],[Date of Birth]])/365</f>
        <v>43.041095890410958</v>
      </c>
      <c r="P226">
        <f ca="1">ROUNDDOWN(staff[[#This Row],[X-Age]],0)</f>
        <v>43</v>
      </c>
    </row>
    <row r="227" spans="3:16" x14ac:dyDescent="0.3">
      <c r="C227" t="s">
        <v>307</v>
      </c>
      <c r="D227" t="s">
        <v>55</v>
      </c>
      <c r="E227">
        <v>1</v>
      </c>
      <c r="F227" t="s">
        <v>56</v>
      </c>
      <c r="G227" t="s">
        <v>9</v>
      </c>
      <c r="H227" t="s">
        <v>308</v>
      </c>
      <c r="I227" s="4">
        <v>83805</v>
      </c>
      <c r="J227">
        <v>18</v>
      </c>
      <c r="K227" s="3">
        <v>44620</v>
      </c>
      <c r="L227" s="3">
        <v>25402</v>
      </c>
      <c r="M227" s="5">
        <f ca="1">(TODAY()-staff[[#This Row],[Date of Join]])/365</f>
        <v>0.55068493150684927</v>
      </c>
      <c r="N227" t="str">
        <f ca="1">IF(staff[[#This Row],[Tenure]]&lt;0.25,"1. New", IF(staff[[#This Row],[Tenure]]&lt;1, "2. Under 1 yr", IF(staff[[#This Row],[Tenure]]&lt;2, "3. Under 2 yrs","4. Over 2 yrs")))</f>
        <v>2. Under 1 yr</v>
      </c>
      <c r="O227" s="5">
        <f ca="1">(TODAY()-staff[[#This Row],[Date of Birth]])/365</f>
        <v>53.202739726027396</v>
      </c>
      <c r="P227">
        <f ca="1">ROUNDDOWN(staff[[#This Row],[X-Age]],0)</f>
        <v>53</v>
      </c>
    </row>
    <row r="228" spans="3:16" x14ac:dyDescent="0.3">
      <c r="C228" t="s">
        <v>309</v>
      </c>
      <c r="D228" t="s">
        <v>55</v>
      </c>
      <c r="E228">
        <v>1</v>
      </c>
      <c r="F228" t="s">
        <v>56</v>
      </c>
      <c r="G228" t="s">
        <v>18</v>
      </c>
      <c r="H228" t="s">
        <v>96</v>
      </c>
      <c r="I228" s="4">
        <v>56920</v>
      </c>
      <c r="J228">
        <v>9</v>
      </c>
      <c r="K228" s="3">
        <v>44378</v>
      </c>
      <c r="L228" s="3">
        <v>27462</v>
      </c>
      <c r="M228" s="5">
        <f ca="1">(TODAY()-staff[[#This Row],[Date of Join]])/365</f>
        <v>1.2136986301369863</v>
      </c>
      <c r="N228" t="str">
        <f ca="1">IF(staff[[#This Row],[Tenure]]&lt;0.25,"1. New", IF(staff[[#This Row],[Tenure]]&lt;1, "2. Under 1 yr", IF(staff[[#This Row],[Tenure]]&lt;2, "3. Under 2 yrs","4. Over 2 yrs")))</f>
        <v>3. Under 2 yrs</v>
      </c>
      <c r="O228" s="5">
        <f ca="1">(TODAY()-staff[[#This Row],[Date of Birth]])/365</f>
        <v>47.558904109589044</v>
      </c>
      <c r="P228">
        <f ca="1">ROUNDDOWN(staff[[#This Row],[X-Age]],0)</f>
        <v>47</v>
      </c>
    </row>
    <row r="229" spans="3:16" x14ac:dyDescent="0.3">
      <c r="C229" t="s">
        <v>310</v>
      </c>
      <c r="D229" t="s">
        <v>55</v>
      </c>
      <c r="E229">
        <v>1</v>
      </c>
      <c r="F229" t="s">
        <v>56</v>
      </c>
      <c r="G229" t="s">
        <v>6</v>
      </c>
      <c r="H229" t="s">
        <v>68</v>
      </c>
      <c r="I229" s="4">
        <v>87400</v>
      </c>
      <c r="J229">
        <v>14</v>
      </c>
      <c r="K229" s="3">
        <v>44701</v>
      </c>
      <c r="L229" s="3">
        <v>29326</v>
      </c>
      <c r="M229" s="5">
        <f ca="1">(TODAY()-staff[[#This Row],[Date of Join]])/365</f>
        <v>0.32876712328767121</v>
      </c>
      <c r="N229" t="str">
        <f ca="1">IF(staff[[#This Row],[Tenure]]&lt;0.25,"1. New", IF(staff[[#This Row],[Tenure]]&lt;1, "2. Under 1 yr", IF(staff[[#This Row],[Tenure]]&lt;2, "3. Under 2 yrs","4. Over 2 yrs")))</f>
        <v>2. Under 1 yr</v>
      </c>
      <c r="O229" s="5">
        <f ca="1">(TODAY()-staff[[#This Row],[Date of Birth]])/365</f>
        <v>42.452054794520549</v>
      </c>
      <c r="P229">
        <f ca="1">ROUNDDOWN(staff[[#This Row],[X-Age]],0)</f>
        <v>42</v>
      </c>
    </row>
    <row r="230" spans="3:16" x14ac:dyDescent="0.3">
      <c r="C230" t="s">
        <v>311</v>
      </c>
      <c r="D230" t="s">
        <v>55</v>
      </c>
      <c r="E230">
        <v>1</v>
      </c>
      <c r="F230" t="s">
        <v>56</v>
      </c>
      <c r="G230" t="s">
        <v>11</v>
      </c>
      <c r="H230" t="s">
        <v>83</v>
      </c>
      <c r="I230" s="4">
        <v>97565</v>
      </c>
      <c r="J230">
        <v>10</v>
      </c>
      <c r="K230" s="3">
        <v>44669</v>
      </c>
      <c r="L230" s="3">
        <v>29354</v>
      </c>
      <c r="M230" s="5">
        <f ca="1">(TODAY()-staff[[#This Row],[Date of Join]])/365</f>
        <v>0.41643835616438357</v>
      </c>
      <c r="N230" t="str">
        <f ca="1">IF(staff[[#This Row],[Tenure]]&lt;0.25,"1. New", IF(staff[[#This Row],[Tenure]]&lt;1, "2. Under 1 yr", IF(staff[[#This Row],[Tenure]]&lt;2, "3. Under 2 yrs","4. Over 2 yrs")))</f>
        <v>2. Under 1 yr</v>
      </c>
      <c r="O230" s="5">
        <f ca="1">(TODAY()-staff[[#This Row],[Date of Birth]])/365</f>
        <v>42.375342465753427</v>
      </c>
      <c r="P230">
        <f ca="1">ROUNDDOWN(staff[[#This Row],[X-Age]],0)</f>
        <v>42</v>
      </c>
    </row>
    <row r="231" spans="3:16" x14ac:dyDescent="0.3">
      <c r="C231" t="s">
        <v>312</v>
      </c>
      <c r="D231" t="s">
        <v>59</v>
      </c>
      <c r="E231">
        <v>1</v>
      </c>
      <c r="F231" t="s">
        <v>56</v>
      </c>
      <c r="G231" t="s">
        <v>18</v>
      </c>
      <c r="H231" t="s">
        <v>96</v>
      </c>
      <c r="I231" s="4">
        <v>64860</v>
      </c>
      <c r="J231">
        <v>18</v>
      </c>
      <c r="K231" s="3">
        <v>44568</v>
      </c>
      <c r="L231" s="3">
        <v>31370</v>
      </c>
      <c r="M231" s="5">
        <f ca="1">(TODAY()-staff[[#This Row],[Date of Join]])/365</f>
        <v>0.69315068493150689</v>
      </c>
      <c r="N231" t="str">
        <f ca="1">IF(staff[[#This Row],[Tenure]]&lt;0.25,"1. New", IF(staff[[#This Row],[Tenure]]&lt;1, "2. Under 1 yr", IF(staff[[#This Row],[Tenure]]&lt;2, "3. Under 2 yrs","4. Over 2 yrs")))</f>
        <v>2. Under 1 yr</v>
      </c>
      <c r="O231" s="5">
        <f ca="1">(TODAY()-staff[[#This Row],[Date of Birth]])/365</f>
        <v>36.852054794520548</v>
      </c>
      <c r="P231">
        <f ca="1">ROUNDDOWN(staff[[#This Row],[X-Age]],0)</f>
        <v>36</v>
      </c>
    </row>
    <row r="232" spans="3:16" x14ac:dyDescent="0.3">
      <c r="C232" t="s">
        <v>313</v>
      </c>
      <c r="D232" t="s">
        <v>59</v>
      </c>
      <c r="E232">
        <v>1</v>
      </c>
      <c r="F232" t="s">
        <v>56</v>
      </c>
      <c r="G232" t="s">
        <v>9</v>
      </c>
      <c r="H232" t="s">
        <v>57</v>
      </c>
      <c r="I232" s="4">
        <v>50305</v>
      </c>
      <c r="J232">
        <v>8</v>
      </c>
      <c r="K232" s="3">
        <v>44732</v>
      </c>
      <c r="L232" s="3">
        <v>29914</v>
      </c>
      <c r="M232" s="5">
        <f ca="1">(TODAY()-staff[[#This Row],[Date of Join]])/365</f>
        <v>0.24383561643835616</v>
      </c>
      <c r="N232" t="str">
        <f ca="1">IF(staff[[#This Row],[Tenure]]&lt;0.25,"1. New", IF(staff[[#This Row],[Tenure]]&lt;1, "2. Under 1 yr", IF(staff[[#This Row],[Tenure]]&lt;2, "3. Under 2 yrs","4. Over 2 yrs")))</f>
        <v>1. New</v>
      </c>
      <c r="O232" s="5">
        <f ca="1">(TODAY()-staff[[#This Row],[Date of Birth]])/365</f>
        <v>40.841095890410962</v>
      </c>
      <c r="P232">
        <f ca="1">ROUNDDOWN(staff[[#This Row],[X-Age]],0)</f>
        <v>40</v>
      </c>
    </row>
    <row r="233" spans="3:16" x14ac:dyDescent="0.3">
      <c r="C233" t="s">
        <v>314</v>
      </c>
      <c r="D233" t="s">
        <v>55</v>
      </c>
      <c r="E233">
        <v>1</v>
      </c>
      <c r="F233" t="s">
        <v>56</v>
      </c>
      <c r="G233" t="s">
        <v>20</v>
      </c>
      <c r="H233" t="s">
        <v>66</v>
      </c>
      <c r="I233" s="4">
        <v>102665</v>
      </c>
      <c r="J233">
        <v>12</v>
      </c>
      <c r="K233" s="3">
        <v>44536</v>
      </c>
      <c r="L233" s="3">
        <v>30059</v>
      </c>
      <c r="M233" s="5">
        <f ca="1">(TODAY()-staff[[#This Row],[Date of Join]])/365</f>
        <v>0.78082191780821919</v>
      </c>
      <c r="N233" t="str">
        <f ca="1">IF(staff[[#This Row],[Tenure]]&lt;0.25,"1. New", IF(staff[[#This Row],[Tenure]]&lt;1, "2. Under 1 yr", IF(staff[[#This Row],[Tenure]]&lt;2, "3. Under 2 yrs","4. Over 2 yrs")))</f>
        <v>2. Under 1 yr</v>
      </c>
      <c r="O233" s="5">
        <f ca="1">(TODAY()-staff[[#This Row],[Date of Birth]])/365</f>
        <v>40.443835616438356</v>
      </c>
      <c r="P233">
        <f ca="1">ROUNDDOWN(staff[[#This Row],[X-Age]],0)</f>
        <v>40</v>
      </c>
    </row>
    <row r="234" spans="3:16" x14ac:dyDescent="0.3">
      <c r="C234" t="s">
        <v>315</v>
      </c>
      <c r="D234" t="s">
        <v>55</v>
      </c>
      <c r="E234">
        <v>1</v>
      </c>
      <c r="F234" t="s">
        <v>56</v>
      </c>
      <c r="G234" t="s">
        <v>6</v>
      </c>
      <c r="H234" t="s">
        <v>68</v>
      </c>
      <c r="I234" s="4">
        <v>97480</v>
      </c>
      <c r="J234">
        <v>18</v>
      </c>
      <c r="K234" s="3">
        <v>44701</v>
      </c>
      <c r="L234" s="3">
        <v>31712</v>
      </c>
      <c r="M234" s="5">
        <f ca="1">(TODAY()-staff[[#This Row],[Date of Join]])/365</f>
        <v>0.32876712328767121</v>
      </c>
      <c r="N234" t="str">
        <f ca="1">IF(staff[[#This Row],[Tenure]]&lt;0.25,"1. New", IF(staff[[#This Row],[Tenure]]&lt;1, "2. Under 1 yr", IF(staff[[#This Row],[Tenure]]&lt;2, "3. Under 2 yrs","4. Over 2 yrs")))</f>
        <v>2. Under 1 yr</v>
      </c>
      <c r="O234" s="5">
        <f ca="1">(TODAY()-staff[[#This Row],[Date of Birth]])/365</f>
        <v>35.915068493150685</v>
      </c>
      <c r="P234">
        <f ca="1">ROUNDDOWN(staff[[#This Row],[X-Age]],0)</f>
        <v>35</v>
      </c>
    </row>
    <row r="235" spans="3:16" x14ac:dyDescent="0.3">
      <c r="C235" t="s">
        <v>316</v>
      </c>
      <c r="D235" t="s">
        <v>55</v>
      </c>
      <c r="E235">
        <v>1</v>
      </c>
      <c r="F235" t="s">
        <v>56</v>
      </c>
      <c r="G235" t="s">
        <v>6</v>
      </c>
      <c r="H235" t="s">
        <v>71</v>
      </c>
      <c r="I235" s="4">
        <v>81700</v>
      </c>
      <c r="J235">
        <v>12</v>
      </c>
      <c r="K235" s="3">
        <v>44686</v>
      </c>
      <c r="L235" s="3">
        <v>25799</v>
      </c>
      <c r="M235" s="5">
        <f ca="1">(TODAY()-staff[[#This Row],[Date of Join]])/365</f>
        <v>0.36986301369863012</v>
      </c>
      <c r="N235" t="str">
        <f ca="1">IF(staff[[#This Row],[Tenure]]&lt;0.25,"1. New", IF(staff[[#This Row],[Tenure]]&lt;1, "2. Under 1 yr", IF(staff[[#This Row],[Tenure]]&lt;2, "3. Under 2 yrs","4. Over 2 yrs")))</f>
        <v>2. Under 1 yr</v>
      </c>
      <c r="O235" s="5">
        <f ca="1">(TODAY()-staff[[#This Row],[Date of Birth]])/365</f>
        <v>52.115068493150687</v>
      </c>
      <c r="P235">
        <f ca="1">ROUNDDOWN(staff[[#This Row],[X-Age]],0)</f>
        <v>52</v>
      </c>
    </row>
    <row r="236" spans="3:16" x14ac:dyDescent="0.3">
      <c r="C236" t="s">
        <v>317</v>
      </c>
      <c r="D236" t="s">
        <v>59</v>
      </c>
      <c r="E236">
        <v>1</v>
      </c>
      <c r="F236" t="s">
        <v>56</v>
      </c>
      <c r="G236" t="s">
        <v>14</v>
      </c>
      <c r="H236" t="s">
        <v>166</v>
      </c>
      <c r="I236" s="4">
        <v>48230</v>
      </c>
      <c r="J236">
        <v>21</v>
      </c>
      <c r="K236" s="3">
        <v>44405</v>
      </c>
      <c r="L236" s="3">
        <v>25681</v>
      </c>
      <c r="M236" s="5">
        <f ca="1">(TODAY()-staff[[#This Row],[Date of Join]])/365</f>
        <v>1.1397260273972603</v>
      </c>
      <c r="N236" t="str">
        <f ca="1">IF(staff[[#This Row],[Tenure]]&lt;0.25,"1. New", IF(staff[[#This Row],[Tenure]]&lt;1, "2. Under 1 yr", IF(staff[[#This Row],[Tenure]]&lt;2, "3. Under 2 yrs","4. Over 2 yrs")))</f>
        <v>3. Under 2 yrs</v>
      </c>
      <c r="O236" s="5">
        <f ca="1">(TODAY()-staff[[#This Row],[Date of Birth]])/365</f>
        <v>52.438356164383563</v>
      </c>
      <c r="P236">
        <f ca="1">ROUNDDOWN(staff[[#This Row],[X-Age]],0)</f>
        <v>52</v>
      </c>
    </row>
    <row r="237" spans="3:16" x14ac:dyDescent="0.3">
      <c r="C237" t="s">
        <v>318</v>
      </c>
      <c r="D237" t="s">
        <v>59</v>
      </c>
      <c r="E237">
        <v>1</v>
      </c>
      <c r="F237" t="s">
        <v>56</v>
      </c>
      <c r="G237" t="s">
        <v>6</v>
      </c>
      <c r="H237" t="s">
        <v>68</v>
      </c>
      <c r="I237" s="4">
        <v>57705</v>
      </c>
      <c r="J237">
        <v>20</v>
      </c>
      <c r="K237" s="3">
        <v>44698</v>
      </c>
      <c r="L237" s="3">
        <v>7251</v>
      </c>
      <c r="M237" s="5">
        <f ca="1">(TODAY()-staff[[#This Row],[Date of Join]])/365</f>
        <v>0.33698630136986302</v>
      </c>
      <c r="N237" t="str">
        <f ca="1">IF(staff[[#This Row],[Tenure]]&lt;0.25,"1. New", IF(staff[[#This Row],[Tenure]]&lt;1, "2. Under 1 yr", IF(staff[[#This Row],[Tenure]]&lt;2, "3. Under 2 yrs","4. Over 2 yrs")))</f>
        <v>2. Under 1 yr</v>
      </c>
      <c r="O237" s="5">
        <f ca="1">(TODAY()-staff[[#This Row],[Date of Birth]])/365</f>
        <v>102.93150684931507</v>
      </c>
      <c r="P237">
        <f ca="1">ROUNDDOWN(staff[[#This Row],[X-Age]],0)</f>
        <v>102</v>
      </c>
    </row>
    <row r="238" spans="3:16" x14ac:dyDescent="0.3">
      <c r="C238" t="s">
        <v>319</v>
      </c>
      <c r="D238" t="s">
        <v>55</v>
      </c>
      <c r="E238">
        <v>0.79</v>
      </c>
      <c r="F238" t="s">
        <v>124</v>
      </c>
      <c r="G238" t="s">
        <v>18</v>
      </c>
      <c r="H238" t="s">
        <v>71</v>
      </c>
      <c r="I238" s="4">
        <v>77940</v>
      </c>
      <c r="J238">
        <v>16</v>
      </c>
      <c r="K238" s="3">
        <v>44721</v>
      </c>
      <c r="L238" s="3">
        <v>22056</v>
      </c>
      <c r="M238" s="5">
        <f ca="1">(TODAY()-staff[[#This Row],[Date of Join]])/365</f>
        <v>0.27397260273972601</v>
      </c>
      <c r="N238" t="str">
        <f ca="1">IF(staff[[#This Row],[Tenure]]&lt;0.25,"1. New", IF(staff[[#This Row],[Tenure]]&lt;1, "2. Under 1 yr", IF(staff[[#This Row],[Tenure]]&lt;2, "3. Under 2 yrs","4. Over 2 yrs")))</f>
        <v>2. Under 1 yr</v>
      </c>
      <c r="O238" s="5">
        <f ca="1">(TODAY()-staff[[#This Row],[Date of Birth]])/365</f>
        <v>62.369863013698627</v>
      </c>
      <c r="P238">
        <f ca="1">ROUNDDOWN(staff[[#This Row],[X-Age]],0)</f>
        <v>62</v>
      </c>
    </row>
    <row r="239" spans="3:16" x14ac:dyDescent="0.3">
      <c r="C239" t="s">
        <v>320</v>
      </c>
      <c r="D239" t="s">
        <v>59</v>
      </c>
      <c r="E239">
        <v>1</v>
      </c>
      <c r="F239" t="s">
        <v>124</v>
      </c>
      <c r="G239" t="s">
        <v>9</v>
      </c>
      <c r="H239" t="s">
        <v>57</v>
      </c>
      <c r="I239" s="4">
        <v>59545</v>
      </c>
      <c r="J239">
        <v>18</v>
      </c>
      <c r="K239" s="3">
        <v>44753</v>
      </c>
      <c r="L239" s="3">
        <v>21053</v>
      </c>
      <c r="M239" s="5">
        <f ca="1">(TODAY()-staff[[#This Row],[Date of Join]])/365</f>
        <v>0.18630136986301371</v>
      </c>
      <c r="N239" t="str">
        <f ca="1">IF(staff[[#This Row],[Tenure]]&lt;0.25,"1. New", IF(staff[[#This Row],[Tenure]]&lt;1, "2. Under 1 yr", IF(staff[[#This Row],[Tenure]]&lt;2, "3. Under 2 yrs","4. Over 2 yrs")))</f>
        <v>1. New</v>
      </c>
      <c r="O239" s="5">
        <f ca="1">(TODAY()-staff[[#This Row],[Date of Birth]])/365</f>
        <v>65.117808219178087</v>
      </c>
      <c r="P239">
        <f ca="1">ROUNDDOWN(staff[[#This Row],[X-Age]],0)</f>
        <v>65</v>
      </c>
    </row>
    <row r="240" spans="3:16" x14ac:dyDescent="0.3">
      <c r="C240" t="s">
        <v>321</v>
      </c>
      <c r="D240" t="s">
        <v>59</v>
      </c>
      <c r="E240">
        <v>1</v>
      </c>
      <c r="F240" t="s">
        <v>56</v>
      </c>
      <c r="G240" t="s">
        <v>18</v>
      </c>
      <c r="H240" t="s">
        <v>78</v>
      </c>
      <c r="I240" s="4">
        <v>67060</v>
      </c>
      <c r="J240">
        <v>12</v>
      </c>
      <c r="K240" s="3">
        <v>44539</v>
      </c>
      <c r="L240" s="3">
        <v>33202</v>
      </c>
      <c r="M240" s="5">
        <f ca="1">(TODAY()-staff[[#This Row],[Date of Join]])/365</f>
        <v>0.77260273972602744</v>
      </c>
      <c r="N240" t="str">
        <f ca="1">IF(staff[[#This Row],[Tenure]]&lt;0.25,"1. New", IF(staff[[#This Row],[Tenure]]&lt;1, "2. Under 1 yr", IF(staff[[#This Row],[Tenure]]&lt;2, "3. Under 2 yrs","4. Over 2 yrs")))</f>
        <v>2. Under 1 yr</v>
      </c>
      <c r="O240" s="5">
        <f ca="1">(TODAY()-staff[[#This Row],[Date of Birth]])/365</f>
        <v>31.832876712328765</v>
      </c>
      <c r="P240">
        <f ca="1">ROUNDDOWN(staff[[#This Row],[X-Age]],0)</f>
        <v>31</v>
      </c>
    </row>
    <row r="241" spans="3:16" x14ac:dyDescent="0.3">
      <c r="C241" t="s">
        <v>322</v>
      </c>
      <c r="D241" t="s">
        <v>55</v>
      </c>
      <c r="E241">
        <v>1</v>
      </c>
      <c r="F241" t="s">
        <v>56</v>
      </c>
      <c r="G241" t="s">
        <v>18</v>
      </c>
      <c r="H241" t="s">
        <v>64</v>
      </c>
      <c r="I241" s="4">
        <v>83170</v>
      </c>
      <c r="J241">
        <v>19</v>
      </c>
      <c r="K241" s="3">
        <v>44727</v>
      </c>
      <c r="L241" s="3">
        <v>32563</v>
      </c>
      <c r="M241" s="5">
        <f ca="1">(TODAY()-staff[[#This Row],[Date of Join]])/365</f>
        <v>0.25753424657534246</v>
      </c>
      <c r="N241" t="str">
        <f ca="1">IF(staff[[#This Row],[Tenure]]&lt;0.25,"1. New", IF(staff[[#This Row],[Tenure]]&lt;1, "2. Under 1 yr", IF(staff[[#This Row],[Tenure]]&lt;2, "3. Under 2 yrs","4. Over 2 yrs")))</f>
        <v>2. Under 1 yr</v>
      </c>
      <c r="O241" s="5">
        <f ca="1">(TODAY()-staff[[#This Row],[Date of Birth]])/365</f>
        <v>33.583561643835615</v>
      </c>
      <c r="P241">
        <f ca="1">ROUNDDOWN(staff[[#This Row],[X-Age]],0)</f>
        <v>33</v>
      </c>
    </row>
    <row r="242" spans="3:16" x14ac:dyDescent="0.3">
      <c r="C242" t="s">
        <v>323</v>
      </c>
      <c r="D242" t="s">
        <v>59</v>
      </c>
      <c r="E242">
        <v>0</v>
      </c>
      <c r="F242" t="s">
        <v>61</v>
      </c>
      <c r="G242" t="s">
        <v>20</v>
      </c>
      <c r="H242" t="s">
        <v>102</v>
      </c>
      <c r="I242" s="4">
        <v>86950</v>
      </c>
      <c r="J242">
        <v>7</v>
      </c>
      <c r="K242" s="3">
        <v>44763</v>
      </c>
      <c r="L242" s="3">
        <v>35377</v>
      </c>
      <c r="M242" s="5">
        <f ca="1">(TODAY()-staff[[#This Row],[Date of Join]])/365</f>
        <v>0.15890410958904111</v>
      </c>
      <c r="N242" t="str">
        <f ca="1">IF(staff[[#This Row],[Tenure]]&lt;0.25,"1. New", IF(staff[[#This Row],[Tenure]]&lt;1, "2. Under 1 yr", IF(staff[[#This Row],[Tenure]]&lt;2, "3. Under 2 yrs","4. Over 2 yrs")))</f>
        <v>1. New</v>
      </c>
      <c r="O242" s="5">
        <f ca="1">(TODAY()-staff[[#This Row],[Date of Birth]])/365</f>
        <v>25.873972602739727</v>
      </c>
      <c r="P242">
        <f ca="1">ROUNDDOWN(staff[[#This Row],[X-Age]],0)</f>
        <v>25</v>
      </c>
    </row>
    <row r="243" spans="3:16" x14ac:dyDescent="0.3">
      <c r="C243" t="s">
        <v>324</v>
      </c>
      <c r="D243" t="s">
        <v>55</v>
      </c>
      <c r="E243">
        <v>1</v>
      </c>
      <c r="F243" t="s">
        <v>124</v>
      </c>
      <c r="G243" t="s">
        <v>6</v>
      </c>
      <c r="H243" t="s">
        <v>68</v>
      </c>
      <c r="I243" s="4">
        <v>97995</v>
      </c>
      <c r="J243">
        <v>-1</v>
      </c>
      <c r="K243" s="3">
        <v>44769</v>
      </c>
      <c r="L243" s="3">
        <v>33663</v>
      </c>
      <c r="M243" s="5">
        <f ca="1">(TODAY()-staff[[#This Row],[Date of Join]])/365</f>
        <v>0.14246575342465753</v>
      </c>
      <c r="N243" t="str">
        <f ca="1">IF(staff[[#This Row],[Tenure]]&lt;0.25,"1. New", IF(staff[[#This Row],[Tenure]]&lt;1, "2. Under 1 yr", IF(staff[[#This Row],[Tenure]]&lt;2, "3. Under 2 yrs","4. Over 2 yrs")))</f>
        <v>1. New</v>
      </c>
      <c r="O243" s="5">
        <f ca="1">(TODAY()-staff[[#This Row],[Date of Birth]])/365</f>
        <v>30.56986301369863</v>
      </c>
      <c r="P243">
        <f ca="1">ROUNDDOWN(staff[[#This Row],[X-Age]],0)</f>
        <v>30</v>
      </c>
    </row>
    <row r="244" spans="3:16" x14ac:dyDescent="0.3">
      <c r="C244" t="s">
        <v>325</v>
      </c>
      <c r="D244" t="s">
        <v>59</v>
      </c>
      <c r="E244">
        <v>1</v>
      </c>
      <c r="F244" t="s">
        <v>56</v>
      </c>
      <c r="G244" t="s">
        <v>6</v>
      </c>
      <c r="H244" t="s">
        <v>68</v>
      </c>
      <c r="I244" s="4">
        <v>64720</v>
      </c>
      <c r="J244">
        <v>13</v>
      </c>
      <c r="K244" s="3">
        <v>44599</v>
      </c>
      <c r="L244" s="3">
        <v>32447</v>
      </c>
      <c r="M244" s="5">
        <f ca="1">(TODAY()-staff[[#This Row],[Date of Join]])/365</f>
        <v>0.60821917808219184</v>
      </c>
      <c r="N244" t="str">
        <f ca="1">IF(staff[[#This Row],[Tenure]]&lt;0.25,"1. New", IF(staff[[#This Row],[Tenure]]&lt;1, "2. Under 1 yr", IF(staff[[#This Row],[Tenure]]&lt;2, "3. Under 2 yrs","4. Over 2 yrs")))</f>
        <v>2. Under 1 yr</v>
      </c>
      <c r="O244" s="5">
        <f ca="1">(TODAY()-staff[[#This Row],[Date of Birth]])/365</f>
        <v>33.901369863013699</v>
      </c>
      <c r="P244">
        <f ca="1">ROUNDDOWN(staff[[#This Row],[X-Age]],0)</f>
        <v>33</v>
      </c>
    </row>
    <row r="245" spans="3:16" x14ac:dyDescent="0.3">
      <c r="C245" t="s">
        <v>326</v>
      </c>
      <c r="D245" t="s">
        <v>55</v>
      </c>
      <c r="E245">
        <v>1</v>
      </c>
      <c r="F245" t="s">
        <v>56</v>
      </c>
      <c r="G245" t="s">
        <v>6</v>
      </c>
      <c r="H245" t="s">
        <v>93</v>
      </c>
      <c r="I245" s="4">
        <v>98300</v>
      </c>
      <c r="J245">
        <v>11</v>
      </c>
      <c r="K245" s="3">
        <v>44042</v>
      </c>
      <c r="L245" s="3">
        <v>22127</v>
      </c>
      <c r="M245" s="5">
        <f ca="1">(TODAY()-staff[[#This Row],[Date of Join]])/365</f>
        <v>2.1342465753424658</v>
      </c>
      <c r="N245" t="str">
        <f ca="1">IF(staff[[#This Row],[Tenure]]&lt;0.25,"1. New", IF(staff[[#This Row],[Tenure]]&lt;1, "2. Under 1 yr", IF(staff[[#This Row],[Tenure]]&lt;2, "3. Under 2 yrs","4. Over 2 yrs")))</f>
        <v>4. Over 2 yrs</v>
      </c>
      <c r="O245" s="5">
        <f ca="1">(TODAY()-staff[[#This Row],[Date of Birth]])/365</f>
        <v>62.175342465753424</v>
      </c>
      <c r="P245">
        <f ca="1">ROUNDDOWN(staff[[#This Row],[X-Age]],0)</f>
        <v>62</v>
      </c>
    </row>
    <row r="246" spans="3:16" x14ac:dyDescent="0.3">
      <c r="C246" t="s">
        <v>327</v>
      </c>
      <c r="D246" t="s">
        <v>59</v>
      </c>
      <c r="E246">
        <v>1</v>
      </c>
      <c r="F246" t="s">
        <v>56</v>
      </c>
      <c r="G246" t="s">
        <v>6</v>
      </c>
      <c r="H246" t="s">
        <v>71</v>
      </c>
      <c r="I246" s="4">
        <v>74540</v>
      </c>
      <c r="J246">
        <v>21</v>
      </c>
      <c r="K246" s="3">
        <v>44242</v>
      </c>
      <c r="L246" s="3">
        <v>29038</v>
      </c>
      <c r="M246" s="5">
        <f ca="1">(TODAY()-staff[[#This Row],[Date of Join]])/365</f>
        <v>1.5863013698630137</v>
      </c>
      <c r="N246" t="str">
        <f ca="1">IF(staff[[#This Row],[Tenure]]&lt;0.25,"1. New", IF(staff[[#This Row],[Tenure]]&lt;1, "2. Under 1 yr", IF(staff[[#This Row],[Tenure]]&lt;2, "3. Under 2 yrs","4. Over 2 yrs")))</f>
        <v>3. Under 2 yrs</v>
      </c>
      <c r="O246" s="5">
        <f ca="1">(TODAY()-staff[[#This Row],[Date of Birth]])/365</f>
        <v>43.241095890410961</v>
      </c>
      <c r="P246">
        <f ca="1">ROUNDDOWN(staff[[#This Row],[X-Age]],0)</f>
        <v>43</v>
      </c>
    </row>
    <row r="247" spans="3:16" x14ac:dyDescent="0.3">
      <c r="C247" t="s">
        <v>328</v>
      </c>
      <c r="D247" t="s">
        <v>59</v>
      </c>
      <c r="E247">
        <v>1</v>
      </c>
      <c r="F247" t="s">
        <v>61</v>
      </c>
      <c r="G247" t="s">
        <v>9</v>
      </c>
      <c r="H247" t="s">
        <v>62</v>
      </c>
      <c r="I247" s="4">
        <v>86470</v>
      </c>
      <c r="J247">
        <v>13</v>
      </c>
      <c r="K247" s="3">
        <v>44656</v>
      </c>
      <c r="L247" s="3">
        <v>7289</v>
      </c>
      <c r="M247" s="5">
        <f ca="1">(TODAY()-staff[[#This Row],[Date of Join]])/365</f>
        <v>0.45205479452054792</v>
      </c>
      <c r="N247" t="str">
        <f ca="1">IF(staff[[#This Row],[Tenure]]&lt;0.25,"1. New", IF(staff[[#This Row],[Tenure]]&lt;1, "2. Under 1 yr", IF(staff[[#This Row],[Tenure]]&lt;2, "3. Under 2 yrs","4. Over 2 yrs")))</f>
        <v>2. Under 1 yr</v>
      </c>
      <c r="O247" s="5">
        <f ca="1">(TODAY()-staff[[#This Row],[Date of Birth]])/365</f>
        <v>102.82739726027397</v>
      </c>
      <c r="P247">
        <f ca="1">ROUNDDOWN(staff[[#This Row],[X-Age]],0)</f>
        <v>102</v>
      </c>
    </row>
    <row r="248" spans="3:16" x14ac:dyDescent="0.3">
      <c r="C248" t="s">
        <v>329</v>
      </c>
      <c r="D248" t="s">
        <v>55</v>
      </c>
      <c r="E248">
        <v>1</v>
      </c>
      <c r="F248" t="s">
        <v>56</v>
      </c>
      <c r="G248" t="s">
        <v>9</v>
      </c>
      <c r="H248" t="s">
        <v>330</v>
      </c>
      <c r="I248" s="4">
        <v>88695</v>
      </c>
      <c r="J248">
        <v>12</v>
      </c>
      <c r="K248" s="3">
        <v>44165</v>
      </c>
      <c r="L248" s="3">
        <v>26014</v>
      </c>
      <c r="M248" s="5">
        <f ca="1">(TODAY()-staff[[#This Row],[Date of Join]])/365</f>
        <v>1.7972602739726027</v>
      </c>
      <c r="N248" t="str">
        <f ca="1">IF(staff[[#This Row],[Tenure]]&lt;0.25,"1. New", IF(staff[[#This Row],[Tenure]]&lt;1, "2. Under 1 yr", IF(staff[[#This Row],[Tenure]]&lt;2, "3. Under 2 yrs","4. Over 2 yrs")))</f>
        <v>3. Under 2 yrs</v>
      </c>
      <c r="O248" s="5">
        <f ca="1">(TODAY()-staff[[#This Row],[Date of Birth]])/365</f>
        <v>51.526027397260272</v>
      </c>
      <c r="P248">
        <f ca="1">ROUNDDOWN(staff[[#This Row],[X-Age]],0)</f>
        <v>51</v>
      </c>
    </row>
    <row r="249" spans="3:16" x14ac:dyDescent="0.3">
      <c r="C249" t="s">
        <v>331</v>
      </c>
      <c r="D249" t="s">
        <v>55</v>
      </c>
      <c r="E249">
        <v>1</v>
      </c>
      <c r="F249" t="s">
        <v>124</v>
      </c>
      <c r="G249" t="s">
        <v>18</v>
      </c>
      <c r="H249" t="s">
        <v>117</v>
      </c>
      <c r="I249" s="4">
        <v>76135</v>
      </c>
      <c r="J249">
        <v>8</v>
      </c>
      <c r="K249" s="3">
        <v>44739</v>
      </c>
      <c r="L249" s="3">
        <v>31903</v>
      </c>
      <c r="M249" s="5">
        <f ca="1">(TODAY()-staff[[#This Row],[Date of Join]])/365</f>
        <v>0.22465753424657534</v>
      </c>
      <c r="N249" t="str">
        <f ca="1">IF(staff[[#This Row],[Tenure]]&lt;0.25,"1. New", IF(staff[[#This Row],[Tenure]]&lt;1, "2. Under 1 yr", IF(staff[[#This Row],[Tenure]]&lt;2, "3. Under 2 yrs","4. Over 2 yrs")))</f>
        <v>1. New</v>
      </c>
      <c r="O249" s="5">
        <f ca="1">(TODAY()-staff[[#This Row],[Date of Birth]])/365</f>
        <v>35.391780821917806</v>
      </c>
      <c r="P249">
        <f ca="1">ROUNDDOWN(staff[[#This Row],[X-Age]],0)</f>
        <v>35</v>
      </c>
    </row>
    <row r="250" spans="3:16" x14ac:dyDescent="0.3">
      <c r="C250" t="s">
        <v>332</v>
      </c>
      <c r="D250" t="s">
        <v>55</v>
      </c>
      <c r="E250">
        <v>0.6</v>
      </c>
      <c r="F250" t="s">
        <v>56</v>
      </c>
      <c r="G250" t="s">
        <v>18</v>
      </c>
      <c r="H250" t="s">
        <v>64</v>
      </c>
      <c r="I250" s="4">
        <v>49580</v>
      </c>
      <c r="J250">
        <v>8</v>
      </c>
      <c r="K250" s="3">
        <v>44274</v>
      </c>
      <c r="L250" s="3">
        <v>15660</v>
      </c>
      <c r="M250" s="5">
        <f ca="1">(TODAY()-staff[[#This Row],[Date of Join]])/365</f>
        <v>1.4986301369863013</v>
      </c>
      <c r="N250" t="str">
        <f ca="1">IF(staff[[#This Row],[Tenure]]&lt;0.25,"1. New", IF(staff[[#This Row],[Tenure]]&lt;1, "2. Under 1 yr", IF(staff[[#This Row],[Tenure]]&lt;2, "3. Under 2 yrs","4. Over 2 yrs")))</f>
        <v>3. Under 2 yrs</v>
      </c>
      <c r="O250" s="5">
        <f ca="1">(TODAY()-staff[[#This Row],[Date of Birth]])/365</f>
        <v>79.893150684931513</v>
      </c>
      <c r="P250">
        <f ca="1">ROUNDDOWN(staff[[#This Row],[X-Age]],0)</f>
        <v>79</v>
      </c>
    </row>
    <row r="251" spans="3:16" x14ac:dyDescent="0.3">
      <c r="C251" t="s">
        <v>333</v>
      </c>
      <c r="D251" t="s">
        <v>59</v>
      </c>
      <c r="E251">
        <v>1</v>
      </c>
      <c r="F251" t="s">
        <v>56</v>
      </c>
      <c r="G251" t="s">
        <v>6</v>
      </c>
      <c r="H251" t="s">
        <v>98</v>
      </c>
      <c r="I251" s="4">
        <v>71155</v>
      </c>
      <c r="J251">
        <v>11</v>
      </c>
      <c r="K251" s="3">
        <v>44746</v>
      </c>
      <c r="L251" s="3">
        <v>33341</v>
      </c>
      <c r="M251" s="5">
        <f ca="1">(TODAY()-staff[[#This Row],[Date of Join]])/365</f>
        <v>0.20547945205479451</v>
      </c>
      <c r="N251" t="str">
        <f ca="1">IF(staff[[#This Row],[Tenure]]&lt;0.25,"1. New", IF(staff[[#This Row],[Tenure]]&lt;1, "2. Under 1 yr", IF(staff[[#This Row],[Tenure]]&lt;2, "3. Under 2 yrs","4. Over 2 yrs")))</f>
        <v>1. New</v>
      </c>
      <c r="O251" s="5">
        <f ca="1">(TODAY()-staff[[#This Row],[Date of Birth]])/365</f>
        <v>31.452054794520549</v>
      </c>
      <c r="P251">
        <f ca="1">ROUNDDOWN(staff[[#This Row],[X-Age]],0)</f>
        <v>31</v>
      </c>
    </row>
    <row r="252" spans="3:16" x14ac:dyDescent="0.3">
      <c r="C252" t="s">
        <v>334</v>
      </c>
      <c r="D252" t="s">
        <v>59</v>
      </c>
      <c r="E252">
        <v>1</v>
      </c>
      <c r="F252" t="s">
        <v>56</v>
      </c>
      <c r="G252" t="s">
        <v>6</v>
      </c>
      <c r="H252" t="s">
        <v>68</v>
      </c>
      <c r="I252" s="4">
        <v>74825</v>
      </c>
      <c r="J252">
        <v>4</v>
      </c>
      <c r="K252" s="3">
        <v>44760</v>
      </c>
      <c r="L252" s="3">
        <v>30633</v>
      </c>
      <c r="M252" s="5">
        <f ca="1">(TODAY()-staff[[#This Row],[Date of Join]])/365</f>
        <v>0.16712328767123288</v>
      </c>
      <c r="N252" t="str">
        <f ca="1">IF(staff[[#This Row],[Tenure]]&lt;0.25,"1. New", IF(staff[[#This Row],[Tenure]]&lt;1, "2. Under 1 yr", IF(staff[[#This Row],[Tenure]]&lt;2, "3. Under 2 yrs","4. Over 2 yrs")))</f>
        <v>1. New</v>
      </c>
      <c r="O252" s="5">
        <f ca="1">(TODAY()-staff[[#This Row],[Date of Birth]])/365</f>
        <v>38.871232876712327</v>
      </c>
      <c r="P252">
        <f ca="1">ROUNDDOWN(staff[[#This Row],[X-Age]],0)</f>
        <v>38</v>
      </c>
    </row>
    <row r="253" spans="3:16" x14ac:dyDescent="0.3">
      <c r="C253" t="s">
        <v>335</v>
      </c>
      <c r="D253" t="s">
        <v>55</v>
      </c>
      <c r="E253">
        <v>1</v>
      </c>
      <c r="F253" t="s">
        <v>56</v>
      </c>
      <c r="G253" t="s">
        <v>6</v>
      </c>
      <c r="H253" t="s">
        <v>68</v>
      </c>
      <c r="I253" s="4">
        <v>55705</v>
      </c>
      <c r="J253">
        <v>23</v>
      </c>
      <c r="K253" s="3">
        <v>44719</v>
      </c>
      <c r="L253" s="3">
        <v>31515</v>
      </c>
      <c r="M253" s="5">
        <f ca="1">(TODAY()-staff[[#This Row],[Date of Join]])/365</f>
        <v>0.27945205479452057</v>
      </c>
      <c r="N253" t="str">
        <f ca="1">IF(staff[[#This Row],[Tenure]]&lt;0.25,"1. New", IF(staff[[#This Row],[Tenure]]&lt;1, "2. Under 1 yr", IF(staff[[#This Row],[Tenure]]&lt;2, "3. Under 2 yrs","4. Over 2 yrs")))</f>
        <v>2. Under 1 yr</v>
      </c>
      <c r="O253" s="5">
        <f ca="1">(TODAY()-staff[[#This Row],[Date of Birth]])/365</f>
        <v>36.454794520547942</v>
      </c>
      <c r="P253">
        <f ca="1">ROUNDDOWN(staff[[#This Row],[X-Age]],0)</f>
        <v>36</v>
      </c>
    </row>
    <row r="254" spans="3:16" x14ac:dyDescent="0.3">
      <c r="C254" t="s">
        <v>336</v>
      </c>
      <c r="D254" t="s">
        <v>55</v>
      </c>
      <c r="E254">
        <v>1</v>
      </c>
      <c r="F254" t="s">
        <v>61</v>
      </c>
      <c r="G254" t="s">
        <v>18</v>
      </c>
      <c r="H254" t="s">
        <v>78</v>
      </c>
      <c r="I254" s="4">
        <v>62510</v>
      </c>
      <c r="J254">
        <v>7</v>
      </c>
      <c r="K254" s="3">
        <v>44741</v>
      </c>
      <c r="L254" s="3">
        <v>7262</v>
      </c>
      <c r="M254" s="5">
        <f ca="1">(TODAY()-staff[[#This Row],[Date of Join]])/365</f>
        <v>0.21917808219178081</v>
      </c>
      <c r="N254" t="str">
        <f ca="1">IF(staff[[#This Row],[Tenure]]&lt;0.25,"1. New", IF(staff[[#This Row],[Tenure]]&lt;1, "2. Under 1 yr", IF(staff[[#This Row],[Tenure]]&lt;2, "3. Under 2 yrs","4. Over 2 yrs")))</f>
        <v>1. New</v>
      </c>
      <c r="O254" s="5">
        <f ca="1">(TODAY()-staff[[#This Row],[Date of Birth]])/365</f>
        <v>102.9013698630137</v>
      </c>
      <c r="P254">
        <f ca="1">ROUNDDOWN(staff[[#This Row],[X-Age]],0)</f>
        <v>102</v>
      </c>
    </row>
    <row r="255" spans="3:16" x14ac:dyDescent="0.3">
      <c r="C255" t="s">
        <v>337</v>
      </c>
      <c r="D255" t="s">
        <v>55</v>
      </c>
      <c r="E255">
        <v>1</v>
      </c>
      <c r="F255" t="s">
        <v>56</v>
      </c>
      <c r="G255" t="s">
        <v>18</v>
      </c>
      <c r="H255" t="s">
        <v>96</v>
      </c>
      <c r="I255" s="4">
        <v>58150</v>
      </c>
      <c r="J255">
        <v>12</v>
      </c>
      <c r="K255" s="3">
        <v>44767</v>
      </c>
      <c r="L255" s="3">
        <v>7294</v>
      </c>
      <c r="M255" s="5">
        <f ca="1">(TODAY()-staff[[#This Row],[Date of Join]])/365</f>
        <v>0.14794520547945206</v>
      </c>
      <c r="N255" t="str">
        <f ca="1">IF(staff[[#This Row],[Tenure]]&lt;0.25,"1. New", IF(staff[[#This Row],[Tenure]]&lt;1, "2. Under 1 yr", IF(staff[[#This Row],[Tenure]]&lt;2, "3. Under 2 yrs","4. Over 2 yrs")))</f>
        <v>1. New</v>
      </c>
      <c r="O255" s="5">
        <f ca="1">(TODAY()-staff[[#This Row],[Date of Birth]])/365</f>
        <v>102.81369863013698</v>
      </c>
      <c r="P255">
        <f ca="1">ROUNDDOWN(staff[[#This Row],[X-Age]],0)</f>
        <v>102</v>
      </c>
    </row>
    <row r="256" spans="3:16" x14ac:dyDescent="0.3">
      <c r="C256" t="s">
        <v>338</v>
      </c>
      <c r="D256" t="s">
        <v>59</v>
      </c>
      <c r="E256">
        <v>1</v>
      </c>
      <c r="F256" t="s">
        <v>56</v>
      </c>
      <c r="G256" t="s">
        <v>6</v>
      </c>
      <c r="H256" t="s">
        <v>98</v>
      </c>
      <c r="I256" s="4">
        <v>83170</v>
      </c>
      <c r="J256">
        <v>18</v>
      </c>
      <c r="K256" s="3">
        <v>43979</v>
      </c>
      <c r="L256" s="3">
        <v>23302</v>
      </c>
      <c r="M256" s="5">
        <f ca="1">(TODAY()-staff[[#This Row],[Date of Join]])/365</f>
        <v>2.3068493150684932</v>
      </c>
      <c r="N256" t="str">
        <f ca="1">IF(staff[[#This Row],[Tenure]]&lt;0.25,"1. New", IF(staff[[#This Row],[Tenure]]&lt;1, "2. Under 1 yr", IF(staff[[#This Row],[Tenure]]&lt;2, "3. Under 2 yrs","4. Over 2 yrs")))</f>
        <v>4. Over 2 yrs</v>
      </c>
      <c r="O256" s="5">
        <f ca="1">(TODAY()-staff[[#This Row],[Date of Birth]])/365</f>
        <v>58.956164383561642</v>
      </c>
      <c r="P256">
        <f ca="1">ROUNDDOWN(staff[[#This Row],[X-Age]],0)</f>
        <v>58</v>
      </c>
    </row>
    <row r="257" spans="3:16" x14ac:dyDescent="0.3">
      <c r="C257" t="s">
        <v>339</v>
      </c>
      <c r="D257" t="s">
        <v>59</v>
      </c>
      <c r="E257">
        <v>1</v>
      </c>
      <c r="F257" t="s">
        <v>56</v>
      </c>
      <c r="G257" t="s">
        <v>6</v>
      </c>
      <c r="H257" t="s">
        <v>68</v>
      </c>
      <c r="I257" s="4">
        <v>72030</v>
      </c>
      <c r="J257">
        <v>8</v>
      </c>
      <c r="K257" s="3">
        <v>44235</v>
      </c>
      <c r="L257" s="3">
        <v>28589</v>
      </c>
      <c r="M257" s="5">
        <f ca="1">(TODAY()-staff[[#This Row],[Date of Join]])/365</f>
        <v>1.6054794520547946</v>
      </c>
      <c r="N257" t="str">
        <f ca="1">IF(staff[[#This Row],[Tenure]]&lt;0.25,"1. New", IF(staff[[#This Row],[Tenure]]&lt;1, "2. Under 1 yr", IF(staff[[#This Row],[Tenure]]&lt;2, "3. Under 2 yrs","4. Over 2 yrs")))</f>
        <v>3. Under 2 yrs</v>
      </c>
      <c r="O257" s="5">
        <f ca="1">(TODAY()-staff[[#This Row],[Date of Birth]])/365</f>
        <v>44.471232876712328</v>
      </c>
      <c r="P257">
        <f ca="1">ROUNDDOWN(staff[[#This Row],[X-Age]],0)</f>
        <v>44</v>
      </c>
    </row>
    <row r="258" spans="3:16" x14ac:dyDescent="0.3">
      <c r="C258" t="s">
        <v>340</v>
      </c>
      <c r="D258" t="s">
        <v>55</v>
      </c>
      <c r="E258">
        <v>1</v>
      </c>
      <c r="F258" t="s">
        <v>56</v>
      </c>
      <c r="G258" t="s">
        <v>18</v>
      </c>
      <c r="H258" t="s">
        <v>71</v>
      </c>
      <c r="I258" s="4">
        <v>84570</v>
      </c>
      <c r="J258">
        <v>7</v>
      </c>
      <c r="K258" s="3">
        <v>44711</v>
      </c>
      <c r="L258" s="3">
        <v>30934</v>
      </c>
      <c r="M258" s="5">
        <f ca="1">(TODAY()-staff[[#This Row],[Date of Join]])/365</f>
        <v>0.30136986301369861</v>
      </c>
      <c r="N258" t="str">
        <f ca="1">IF(staff[[#This Row],[Tenure]]&lt;0.25,"1. New", IF(staff[[#This Row],[Tenure]]&lt;1, "2. Under 1 yr", IF(staff[[#This Row],[Tenure]]&lt;2, "3. Under 2 yrs","4. Over 2 yrs")))</f>
        <v>2. Under 1 yr</v>
      </c>
      <c r="O258" s="5">
        <f ca="1">(TODAY()-staff[[#This Row],[Date of Birth]])/365</f>
        <v>38.046575342465751</v>
      </c>
      <c r="P258">
        <f ca="1">ROUNDDOWN(staff[[#This Row],[X-Age]],0)</f>
        <v>38</v>
      </c>
    </row>
    <row r="259" spans="3:16" x14ac:dyDescent="0.3">
      <c r="C259" t="s">
        <v>341</v>
      </c>
      <c r="D259" t="s">
        <v>59</v>
      </c>
      <c r="E259">
        <v>1</v>
      </c>
      <c r="F259" t="s">
        <v>56</v>
      </c>
      <c r="G259" t="s">
        <v>20</v>
      </c>
      <c r="H259" t="s">
        <v>102</v>
      </c>
      <c r="I259" s="4">
        <v>85355</v>
      </c>
      <c r="J259">
        <v>12</v>
      </c>
      <c r="K259" s="3">
        <v>44634</v>
      </c>
      <c r="L259" s="3">
        <v>31143</v>
      </c>
      <c r="M259" s="5">
        <f ca="1">(TODAY()-staff[[#This Row],[Date of Join]])/365</f>
        <v>0.51232876712328768</v>
      </c>
      <c r="N259" t="str">
        <f ca="1">IF(staff[[#This Row],[Tenure]]&lt;0.25,"1. New", IF(staff[[#This Row],[Tenure]]&lt;1, "2. Under 1 yr", IF(staff[[#This Row],[Tenure]]&lt;2, "3. Under 2 yrs","4. Over 2 yrs")))</f>
        <v>2. Under 1 yr</v>
      </c>
      <c r="O259" s="5">
        <f ca="1">(TODAY()-staff[[#This Row],[Date of Birth]])/365</f>
        <v>37.473972602739728</v>
      </c>
      <c r="P259">
        <f ca="1">ROUNDDOWN(staff[[#This Row],[X-Age]],0)</f>
        <v>37</v>
      </c>
    </row>
    <row r="260" spans="3:16" x14ac:dyDescent="0.3">
      <c r="C260" t="s">
        <v>342</v>
      </c>
      <c r="D260" t="s">
        <v>59</v>
      </c>
      <c r="E260">
        <v>1</v>
      </c>
      <c r="F260" t="s">
        <v>61</v>
      </c>
      <c r="G260" t="s">
        <v>18</v>
      </c>
      <c r="H260" t="s">
        <v>343</v>
      </c>
      <c r="I260" s="4">
        <v>90830</v>
      </c>
      <c r="J260">
        <v>6</v>
      </c>
      <c r="K260" s="3">
        <v>44743</v>
      </c>
      <c r="L260" s="3">
        <v>7279</v>
      </c>
      <c r="M260" s="5">
        <f ca="1">(TODAY()-staff[[#This Row],[Date of Join]])/365</f>
        <v>0.21369863013698631</v>
      </c>
      <c r="N260" t="str">
        <f ca="1">IF(staff[[#This Row],[Tenure]]&lt;0.25,"1. New", IF(staff[[#This Row],[Tenure]]&lt;1, "2. Under 1 yr", IF(staff[[#This Row],[Tenure]]&lt;2, "3. Under 2 yrs","4. Over 2 yrs")))</f>
        <v>1. New</v>
      </c>
      <c r="O260" s="5">
        <f ca="1">(TODAY()-staff[[#This Row],[Date of Birth]])/365</f>
        <v>102.85479452054794</v>
      </c>
      <c r="P260">
        <f ca="1">ROUNDDOWN(staff[[#This Row],[X-Age]],0)</f>
        <v>102</v>
      </c>
    </row>
    <row r="261" spans="3:16" x14ac:dyDescent="0.3">
      <c r="C261" t="s">
        <v>344</v>
      </c>
      <c r="D261" t="s">
        <v>55</v>
      </c>
      <c r="E261">
        <v>1</v>
      </c>
      <c r="F261" t="s">
        <v>56</v>
      </c>
      <c r="G261" t="s">
        <v>6</v>
      </c>
      <c r="H261" t="s">
        <v>68</v>
      </c>
      <c r="I261" s="4">
        <v>87005</v>
      </c>
      <c r="J261">
        <v>13</v>
      </c>
      <c r="K261" s="3">
        <v>44669</v>
      </c>
      <c r="L261" s="3">
        <v>23797</v>
      </c>
      <c r="M261" s="5">
        <f ca="1">(TODAY()-staff[[#This Row],[Date of Join]])/365</f>
        <v>0.41643835616438357</v>
      </c>
      <c r="N261" t="str">
        <f ca="1">IF(staff[[#This Row],[Tenure]]&lt;0.25,"1. New", IF(staff[[#This Row],[Tenure]]&lt;1, "2. Under 1 yr", IF(staff[[#This Row],[Tenure]]&lt;2, "3. Under 2 yrs","4. Over 2 yrs")))</f>
        <v>2. Under 1 yr</v>
      </c>
      <c r="O261" s="5">
        <f ca="1">(TODAY()-staff[[#This Row],[Date of Birth]])/365</f>
        <v>57.6</v>
      </c>
      <c r="P261">
        <f ca="1">ROUNDDOWN(staff[[#This Row],[X-Age]],0)</f>
        <v>57</v>
      </c>
    </row>
    <row r="262" spans="3:16" x14ac:dyDescent="0.3">
      <c r="C262" t="s">
        <v>345</v>
      </c>
      <c r="D262" t="s">
        <v>55</v>
      </c>
      <c r="E262">
        <v>1</v>
      </c>
      <c r="F262" t="s">
        <v>61</v>
      </c>
      <c r="G262" t="s">
        <v>9</v>
      </c>
      <c r="H262" t="s">
        <v>62</v>
      </c>
      <c r="I262" s="4">
        <v>89150</v>
      </c>
      <c r="J262">
        <v>7</v>
      </c>
      <c r="K262" s="3">
        <v>44750</v>
      </c>
      <c r="L262" s="3">
        <v>7296</v>
      </c>
      <c r="M262" s="5">
        <f ca="1">(TODAY()-staff[[#This Row],[Date of Join]])/365</f>
        <v>0.19452054794520549</v>
      </c>
      <c r="N262" t="str">
        <f ca="1">IF(staff[[#This Row],[Tenure]]&lt;0.25,"1. New", IF(staff[[#This Row],[Tenure]]&lt;1, "2. Under 1 yr", IF(staff[[#This Row],[Tenure]]&lt;2, "3. Under 2 yrs","4. Over 2 yrs")))</f>
        <v>1. New</v>
      </c>
      <c r="O262" s="5">
        <f ca="1">(TODAY()-staff[[#This Row],[Date of Birth]])/365</f>
        <v>102.8082191780822</v>
      </c>
      <c r="P262">
        <f ca="1">ROUNDDOWN(staff[[#This Row],[X-Age]],0)</f>
        <v>102</v>
      </c>
    </row>
    <row r="263" spans="3:16" x14ac:dyDescent="0.3">
      <c r="C263" t="s">
        <v>346</v>
      </c>
      <c r="D263" t="s">
        <v>55</v>
      </c>
      <c r="E263">
        <v>0.8</v>
      </c>
      <c r="F263" t="s">
        <v>56</v>
      </c>
      <c r="G263" t="s">
        <v>18</v>
      </c>
      <c r="H263" t="s">
        <v>64</v>
      </c>
      <c r="I263" s="4">
        <v>75765</v>
      </c>
      <c r="J263">
        <v>5</v>
      </c>
      <c r="K263" s="3">
        <v>44764</v>
      </c>
      <c r="L263" s="3">
        <v>22735</v>
      </c>
      <c r="M263" s="5">
        <f ca="1">(TODAY()-staff[[#This Row],[Date of Join]])/365</f>
        <v>0.15616438356164383</v>
      </c>
      <c r="N263" t="str">
        <f ca="1">IF(staff[[#This Row],[Tenure]]&lt;0.25,"1. New", IF(staff[[#This Row],[Tenure]]&lt;1, "2. Under 1 yr", IF(staff[[#This Row],[Tenure]]&lt;2, "3. Under 2 yrs","4. Over 2 yrs")))</f>
        <v>1. New</v>
      </c>
      <c r="O263" s="5">
        <f ca="1">(TODAY()-staff[[#This Row],[Date of Birth]])/365</f>
        <v>60.509589041095893</v>
      </c>
      <c r="P263">
        <f ca="1">ROUNDDOWN(staff[[#This Row],[X-Age]],0)</f>
        <v>60</v>
      </c>
    </row>
    <row r="264" spans="3:16" x14ac:dyDescent="0.3">
      <c r="C264" t="s">
        <v>347</v>
      </c>
      <c r="D264" t="s">
        <v>55</v>
      </c>
      <c r="E264">
        <v>1</v>
      </c>
      <c r="F264" t="s">
        <v>56</v>
      </c>
      <c r="G264" t="s">
        <v>20</v>
      </c>
      <c r="H264" t="s">
        <v>66</v>
      </c>
      <c r="I264" s="4">
        <v>53995</v>
      </c>
      <c r="J264">
        <v>9</v>
      </c>
      <c r="K264" s="3">
        <v>44683</v>
      </c>
      <c r="L264" s="3">
        <v>30584</v>
      </c>
      <c r="M264" s="5">
        <f ca="1">(TODAY()-staff[[#This Row],[Date of Join]])/365</f>
        <v>0.37808219178082192</v>
      </c>
      <c r="N264" t="str">
        <f ca="1">IF(staff[[#This Row],[Tenure]]&lt;0.25,"1. New", IF(staff[[#This Row],[Tenure]]&lt;1, "2. Under 1 yr", IF(staff[[#This Row],[Tenure]]&lt;2, "3. Under 2 yrs","4. Over 2 yrs")))</f>
        <v>2. Under 1 yr</v>
      </c>
      <c r="O264" s="5">
        <f ca="1">(TODAY()-staff[[#This Row],[Date of Birth]])/365</f>
        <v>39.005479452054793</v>
      </c>
      <c r="P264">
        <f ca="1">ROUNDDOWN(staff[[#This Row],[X-Age]],0)</f>
        <v>39</v>
      </c>
    </row>
    <row r="265" spans="3:16" x14ac:dyDescent="0.3">
      <c r="C265" t="s">
        <v>348</v>
      </c>
      <c r="D265" t="s">
        <v>59</v>
      </c>
      <c r="E265">
        <v>1</v>
      </c>
      <c r="F265" t="s">
        <v>56</v>
      </c>
      <c r="G265" t="s">
        <v>18</v>
      </c>
      <c r="H265" t="s">
        <v>71</v>
      </c>
      <c r="I265" s="4">
        <v>65485</v>
      </c>
      <c r="J265">
        <v>13</v>
      </c>
      <c r="K265" s="3">
        <v>44735</v>
      </c>
      <c r="L265" s="3">
        <v>27622</v>
      </c>
      <c r="M265" s="5">
        <f ca="1">(TODAY()-staff[[#This Row],[Date of Join]])/365</f>
        <v>0.23561643835616439</v>
      </c>
      <c r="N265" t="str">
        <f ca="1">IF(staff[[#This Row],[Tenure]]&lt;0.25,"1. New", IF(staff[[#This Row],[Tenure]]&lt;1, "2. Under 1 yr", IF(staff[[#This Row],[Tenure]]&lt;2, "3. Under 2 yrs","4. Over 2 yrs")))</f>
        <v>1. New</v>
      </c>
      <c r="O265" s="5">
        <f ca="1">(TODAY()-staff[[#This Row],[Date of Birth]])/365</f>
        <v>47.12054794520548</v>
      </c>
      <c r="P265">
        <f ca="1">ROUNDDOWN(staff[[#This Row],[X-Age]],0)</f>
        <v>47</v>
      </c>
    </row>
    <row r="266" spans="3:16" x14ac:dyDescent="0.3">
      <c r="C266" t="s">
        <v>349</v>
      </c>
      <c r="D266" t="s">
        <v>59</v>
      </c>
      <c r="E266">
        <v>1</v>
      </c>
      <c r="F266" t="s">
        <v>56</v>
      </c>
      <c r="G266" t="s">
        <v>18</v>
      </c>
      <c r="H266" t="s">
        <v>78</v>
      </c>
      <c r="I266" s="4">
        <v>91840</v>
      </c>
      <c r="J266">
        <v>11</v>
      </c>
      <c r="K266" s="3">
        <v>44764</v>
      </c>
      <c r="L266" s="3">
        <v>26588</v>
      </c>
      <c r="M266" s="5">
        <f ca="1">(TODAY()-staff[[#This Row],[Date of Join]])/365</f>
        <v>0.15616438356164383</v>
      </c>
      <c r="N266" t="str">
        <f ca="1">IF(staff[[#This Row],[Tenure]]&lt;0.25,"1. New", IF(staff[[#This Row],[Tenure]]&lt;1, "2. Under 1 yr", IF(staff[[#This Row],[Tenure]]&lt;2, "3. Under 2 yrs","4. Over 2 yrs")))</f>
        <v>1. New</v>
      </c>
      <c r="O266" s="5">
        <f ca="1">(TODAY()-staff[[#This Row],[Date of Birth]])/365</f>
        <v>49.953424657534249</v>
      </c>
      <c r="P266">
        <f ca="1">ROUNDDOWN(staff[[#This Row],[X-Age]],0)</f>
        <v>49</v>
      </c>
    </row>
    <row r="267" spans="3:16" x14ac:dyDescent="0.3">
      <c r="C267" t="s">
        <v>350</v>
      </c>
      <c r="D267" t="s">
        <v>59</v>
      </c>
      <c r="E267">
        <v>1</v>
      </c>
      <c r="F267" t="s">
        <v>56</v>
      </c>
      <c r="G267" t="s">
        <v>18</v>
      </c>
      <c r="H267" t="s">
        <v>71</v>
      </c>
      <c r="I267" s="4">
        <v>54940</v>
      </c>
      <c r="J267">
        <v>9</v>
      </c>
      <c r="K267" s="3">
        <v>44767</v>
      </c>
      <c r="L267" s="3">
        <v>32576</v>
      </c>
      <c r="M267" s="5">
        <f ca="1">(TODAY()-staff[[#This Row],[Date of Join]])/365</f>
        <v>0.14794520547945206</v>
      </c>
      <c r="N267" t="str">
        <f ca="1">IF(staff[[#This Row],[Tenure]]&lt;0.25,"1. New", IF(staff[[#This Row],[Tenure]]&lt;1, "2. Under 1 yr", IF(staff[[#This Row],[Tenure]]&lt;2, "3. Under 2 yrs","4. Over 2 yrs")))</f>
        <v>1. New</v>
      </c>
      <c r="O267" s="5">
        <f ca="1">(TODAY()-staff[[#This Row],[Date of Birth]])/365</f>
        <v>33.547945205479451</v>
      </c>
      <c r="P267">
        <f ca="1">ROUNDDOWN(staff[[#This Row],[X-Age]],0)</f>
        <v>33</v>
      </c>
    </row>
    <row r="268" spans="3:16" x14ac:dyDescent="0.3">
      <c r="C268" t="s">
        <v>351</v>
      </c>
      <c r="D268" t="s">
        <v>59</v>
      </c>
      <c r="E268">
        <v>0</v>
      </c>
      <c r="F268" t="s">
        <v>61</v>
      </c>
      <c r="G268" t="s">
        <v>6</v>
      </c>
      <c r="H268" t="s">
        <v>68</v>
      </c>
      <c r="I268" s="4">
        <v>48230</v>
      </c>
      <c r="J268">
        <v>8</v>
      </c>
      <c r="K268" s="3">
        <v>44760</v>
      </c>
      <c r="L268" s="3">
        <v>35453</v>
      </c>
      <c r="M268" s="5">
        <f ca="1">(TODAY()-staff[[#This Row],[Date of Join]])/365</f>
        <v>0.16712328767123288</v>
      </c>
      <c r="N268" t="str">
        <f ca="1">IF(staff[[#This Row],[Tenure]]&lt;0.25,"1. New", IF(staff[[#This Row],[Tenure]]&lt;1, "2. Under 1 yr", IF(staff[[#This Row],[Tenure]]&lt;2, "3. Under 2 yrs","4. Over 2 yrs")))</f>
        <v>1. New</v>
      </c>
      <c r="O268" s="5">
        <f ca="1">(TODAY()-staff[[#This Row],[Date of Birth]])/365</f>
        <v>25.665753424657535</v>
      </c>
      <c r="P268">
        <f ca="1">ROUNDDOWN(staff[[#This Row],[X-Age]],0)</f>
        <v>25</v>
      </c>
    </row>
    <row r="269" spans="3:16" x14ac:dyDescent="0.3">
      <c r="C269" t="s">
        <v>352</v>
      </c>
      <c r="D269" t="s">
        <v>59</v>
      </c>
      <c r="E269">
        <v>1</v>
      </c>
      <c r="F269" t="s">
        <v>56</v>
      </c>
      <c r="G269" t="s">
        <v>6</v>
      </c>
      <c r="H269" t="s">
        <v>68</v>
      </c>
      <c r="I269" s="4">
        <v>54080</v>
      </c>
      <c r="J269">
        <v>12</v>
      </c>
      <c r="K269" s="3">
        <v>44739</v>
      </c>
      <c r="L269" s="3">
        <v>34363</v>
      </c>
      <c r="M269" s="5">
        <f ca="1">(TODAY()-staff[[#This Row],[Date of Join]])/365</f>
        <v>0.22465753424657534</v>
      </c>
      <c r="N269" t="str">
        <f ca="1">IF(staff[[#This Row],[Tenure]]&lt;0.25,"1. New", IF(staff[[#This Row],[Tenure]]&lt;1, "2. Under 1 yr", IF(staff[[#This Row],[Tenure]]&lt;2, "3. Under 2 yrs","4. Over 2 yrs")))</f>
        <v>1. New</v>
      </c>
      <c r="O269" s="5">
        <f ca="1">(TODAY()-staff[[#This Row],[Date of Birth]])/365</f>
        <v>28.652054794520549</v>
      </c>
      <c r="P269">
        <f ca="1">ROUNDDOWN(staff[[#This Row],[X-Age]],0)</f>
        <v>28</v>
      </c>
    </row>
    <row r="270" spans="3:16" x14ac:dyDescent="0.3">
      <c r="C270" t="s">
        <v>353</v>
      </c>
      <c r="D270" t="s">
        <v>59</v>
      </c>
      <c r="E270">
        <v>1</v>
      </c>
      <c r="F270" t="s">
        <v>56</v>
      </c>
      <c r="G270" t="s">
        <v>6</v>
      </c>
      <c r="H270" t="s">
        <v>68</v>
      </c>
      <c r="I270" s="4">
        <v>88585</v>
      </c>
      <c r="J270">
        <v>10</v>
      </c>
      <c r="K270" s="3">
        <v>44725</v>
      </c>
      <c r="L270" s="3">
        <v>7302</v>
      </c>
      <c r="M270" s="5">
        <f ca="1">(TODAY()-staff[[#This Row],[Date of Join]])/365</f>
        <v>0.26301369863013696</v>
      </c>
      <c r="N270" t="str">
        <f ca="1">IF(staff[[#This Row],[Tenure]]&lt;0.25,"1. New", IF(staff[[#This Row],[Tenure]]&lt;1, "2. Under 1 yr", IF(staff[[#This Row],[Tenure]]&lt;2, "3. Under 2 yrs","4. Over 2 yrs")))</f>
        <v>2. Under 1 yr</v>
      </c>
      <c r="O270" s="5">
        <f ca="1">(TODAY()-staff[[#This Row],[Date of Birth]])/365</f>
        <v>102.79178082191781</v>
      </c>
      <c r="P270">
        <f ca="1">ROUNDDOWN(staff[[#This Row],[X-Age]],0)</f>
        <v>102</v>
      </c>
    </row>
    <row r="271" spans="3:16" x14ac:dyDescent="0.3">
      <c r="C271" t="s">
        <v>354</v>
      </c>
      <c r="D271" t="s">
        <v>59</v>
      </c>
      <c r="E271">
        <v>1</v>
      </c>
      <c r="F271" t="s">
        <v>56</v>
      </c>
      <c r="G271" t="s">
        <v>6</v>
      </c>
      <c r="H271" t="s">
        <v>68</v>
      </c>
      <c r="I271" s="4">
        <v>74965</v>
      </c>
      <c r="J271">
        <v>8</v>
      </c>
      <c r="K271" s="3">
        <v>44728</v>
      </c>
      <c r="L271" s="3">
        <v>28194</v>
      </c>
      <c r="M271" s="5">
        <f ca="1">(TODAY()-staff[[#This Row],[Date of Join]])/365</f>
        <v>0.25479452054794521</v>
      </c>
      <c r="N271" t="str">
        <f ca="1">IF(staff[[#This Row],[Tenure]]&lt;0.25,"1. New", IF(staff[[#This Row],[Tenure]]&lt;1, "2. Under 1 yr", IF(staff[[#This Row],[Tenure]]&lt;2, "3. Under 2 yrs","4. Over 2 yrs")))</f>
        <v>2. Under 1 yr</v>
      </c>
      <c r="O271" s="5">
        <f ca="1">(TODAY()-staff[[#This Row],[Date of Birth]])/365</f>
        <v>45.553424657534244</v>
      </c>
      <c r="P271">
        <f ca="1">ROUNDDOWN(staff[[#This Row],[X-Age]],0)</f>
        <v>45</v>
      </c>
    </row>
    <row r="272" spans="3:16" x14ac:dyDescent="0.3">
      <c r="C272" t="s">
        <v>355</v>
      </c>
      <c r="D272" t="s">
        <v>59</v>
      </c>
      <c r="E272">
        <v>1</v>
      </c>
      <c r="F272" t="s">
        <v>61</v>
      </c>
      <c r="G272" t="s">
        <v>6</v>
      </c>
      <c r="H272" t="s">
        <v>68</v>
      </c>
      <c r="I272" s="4">
        <v>77360</v>
      </c>
      <c r="J272">
        <v>9</v>
      </c>
      <c r="K272" s="3">
        <v>44741</v>
      </c>
      <c r="L272" s="3">
        <v>7246</v>
      </c>
      <c r="M272" s="5">
        <f ca="1">(TODAY()-staff[[#This Row],[Date of Join]])/365</f>
        <v>0.21917808219178081</v>
      </c>
      <c r="N272" t="str">
        <f ca="1">IF(staff[[#This Row],[Tenure]]&lt;0.25,"1. New", IF(staff[[#This Row],[Tenure]]&lt;1, "2. Under 1 yr", IF(staff[[#This Row],[Tenure]]&lt;2, "3. Under 2 yrs","4. Over 2 yrs")))</f>
        <v>1. New</v>
      </c>
      <c r="O272" s="5">
        <f ca="1">(TODAY()-staff[[#This Row],[Date of Birth]])/365</f>
        <v>102.94520547945206</v>
      </c>
      <c r="P272">
        <f ca="1">ROUNDDOWN(staff[[#This Row],[X-Age]],0)</f>
        <v>102</v>
      </c>
    </row>
    <row r="273" spans="3:16" x14ac:dyDescent="0.3">
      <c r="C273" t="s">
        <v>356</v>
      </c>
      <c r="D273" t="s">
        <v>59</v>
      </c>
      <c r="E273">
        <v>1</v>
      </c>
      <c r="F273" t="s">
        <v>56</v>
      </c>
      <c r="G273" t="s">
        <v>6</v>
      </c>
      <c r="H273" t="s">
        <v>68</v>
      </c>
      <c r="I273" s="4">
        <v>80285</v>
      </c>
      <c r="J273">
        <v>15</v>
      </c>
      <c r="K273" s="3">
        <v>44735</v>
      </c>
      <c r="L273" s="3">
        <v>7263</v>
      </c>
      <c r="M273" s="5">
        <f ca="1">(TODAY()-staff[[#This Row],[Date of Join]])/365</f>
        <v>0.23561643835616439</v>
      </c>
      <c r="N273" t="str">
        <f ca="1">IF(staff[[#This Row],[Tenure]]&lt;0.25,"1. New", IF(staff[[#This Row],[Tenure]]&lt;1, "2. Under 1 yr", IF(staff[[#This Row],[Tenure]]&lt;2, "3. Under 2 yrs","4. Over 2 yrs")))</f>
        <v>1. New</v>
      </c>
      <c r="O273" s="5">
        <f ca="1">(TODAY()-staff[[#This Row],[Date of Birth]])/365</f>
        <v>102.8986301369863</v>
      </c>
      <c r="P273">
        <f ca="1">ROUNDDOWN(staff[[#This Row],[X-Age]],0)</f>
        <v>102</v>
      </c>
    </row>
    <row r="274" spans="3:16" x14ac:dyDescent="0.3">
      <c r="C274" t="s">
        <v>357</v>
      </c>
      <c r="D274" t="s">
        <v>55</v>
      </c>
      <c r="E274">
        <v>1</v>
      </c>
      <c r="F274" t="s">
        <v>56</v>
      </c>
      <c r="G274" t="s">
        <v>18</v>
      </c>
      <c r="H274" t="s">
        <v>96</v>
      </c>
      <c r="I274" s="4">
        <v>67995</v>
      </c>
      <c r="J274">
        <v>5</v>
      </c>
      <c r="K274" s="3">
        <v>44491</v>
      </c>
      <c r="L274" s="3">
        <v>24998</v>
      </c>
      <c r="M274" s="5">
        <f ca="1">(TODAY()-staff[[#This Row],[Date of Join]])/365</f>
        <v>0.90410958904109584</v>
      </c>
      <c r="N274" t="str">
        <f ca="1">IF(staff[[#This Row],[Tenure]]&lt;0.25,"1. New", IF(staff[[#This Row],[Tenure]]&lt;1, "2. Under 1 yr", IF(staff[[#This Row],[Tenure]]&lt;2, "3. Under 2 yrs","4. Over 2 yrs")))</f>
        <v>2. Under 1 yr</v>
      </c>
      <c r="O274" s="5">
        <f ca="1">(TODAY()-staff[[#This Row],[Date of Birth]])/365</f>
        <v>54.30958904109589</v>
      </c>
      <c r="P274">
        <f ca="1">ROUNDDOWN(staff[[#This Row],[X-Age]],0)</f>
        <v>54</v>
      </c>
    </row>
    <row r="275" spans="3:16" x14ac:dyDescent="0.3">
      <c r="C275" t="s">
        <v>358</v>
      </c>
      <c r="D275" t="s">
        <v>59</v>
      </c>
      <c r="E275">
        <v>1</v>
      </c>
      <c r="F275" t="s">
        <v>56</v>
      </c>
      <c r="G275" t="s">
        <v>6</v>
      </c>
      <c r="H275" t="s">
        <v>68</v>
      </c>
      <c r="I275" s="4">
        <v>73370</v>
      </c>
      <c r="J275">
        <v>14</v>
      </c>
      <c r="K275" s="3">
        <v>44602</v>
      </c>
      <c r="L275" s="3">
        <v>33183</v>
      </c>
      <c r="M275" s="5">
        <f ca="1">(TODAY()-staff[[#This Row],[Date of Join]])/365</f>
        <v>0.6</v>
      </c>
      <c r="N275" t="str">
        <f ca="1">IF(staff[[#This Row],[Tenure]]&lt;0.25,"1. New", IF(staff[[#This Row],[Tenure]]&lt;1, "2. Under 1 yr", IF(staff[[#This Row],[Tenure]]&lt;2, "3. Under 2 yrs","4. Over 2 yrs")))</f>
        <v>2. Under 1 yr</v>
      </c>
      <c r="O275" s="5">
        <f ca="1">(TODAY()-staff[[#This Row],[Date of Birth]])/365</f>
        <v>31.884931506849316</v>
      </c>
      <c r="P275">
        <f ca="1">ROUNDDOWN(staff[[#This Row],[X-Age]],0)</f>
        <v>31</v>
      </c>
    </row>
    <row r="276" spans="3:16" x14ac:dyDescent="0.3">
      <c r="C276" t="s">
        <v>359</v>
      </c>
      <c r="D276" t="s">
        <v>55</v>
      </c>
      <c r="E276">
        <v>1</v>
      </c>
      <c r="F276" t="s">
        <v>56</v>
      </c>
      <c r="G276" t="s">
        <v>9</v>
      </c>
      <c r="H276" t="s">
        <v>62</v>
      </c>
      <c r="I276" s="4">
        <v>64475</v>
      </c>
      <c r="J276">
        <v>28</v>
      </c>
      <c r="K276" s="3">
        <v>44712</v>
      </c>
      <c r="L276" s="3">
        <v>28544</v>
      </c>
      <c r="M276" s="5">
        <f ca="1">(TODAY()-staff[[#This Row],[Date of Join]])/365</f>
        <v>0.29863013698630136</v>
      </c>
      <c r="N276" t="str">
        <f ca="1">IF(staff[[#This Row],[Tenure]]&lt;0.25,"1. New", IF(staff[[#This Row],[Tenure]]&lt;1, "2. Under 1 yr", IF(staff[[#This Row],[Tenure]]&lt;2, "3. Under 2 yrs","4. Over 2 yrs")))</f>
        <v>2. Under 1 yr</v>
      </c>
      <c r="O276" s="5">
        <f ca="1">(TODAY()-staff[[#This Row],[Date of Birth]])/365</f>
        <v>44.594520547945208</v>
      </c>
      <c r="P276">
        <f ca="1">ROUNDDOWN(staff[[#This Row],[X-Age]],0)</f>
        <v>44</v>
      </c>
    </row>
    <row r="277" spans="3:16" x14ac:dyDescent="0.3">
      <c r="C277" t="s">
        <v>360</v>
      </c>
      <c r="D277" t="s">
        <v>59</v>
      </c>
      <c r="E277">
        <v>1</v>
      </c>
      <c r="F277" t="s">
        <v>56</v>
      </c>
      <c r="G277" t="s">
        <v>6</v>
      </c>
      <c r="H277" t="s">
        <v>68</v>
      </c>
      <c r="I277" s="4">
        <v>58820</v>
      </c>
      <c r="J277">
        <v>13</v>
      </c>
      <c r="K277" s="3">
        <v>44649</v>
      </c>
      <c r="L277" s="3">
        <v>7293</v>
      </c>
      <c r="M277" s="5">
        <f ca="1">(TODAY()-staff[[#This Row],[Date of Join]])/365</f>
        <v>0.47123287671232877</v>
      </c>
      <c r="N277" t="str">
        <f ca="1">IF(staff[[#This Row],[Tenure]]&lt;0.25,"1. New", IF(staff[[#This Row],[Tenure]]&lt;1, "2. Under 1 yr", IF(staff[[#This Row],[Tenure]]&lt;2, "3. Under 2 yrs","4. Over 2 yrs")))</f>
        <v>2. Under 1 yr</v>
      </c>
      <c r="O277" s="5">
        <f ca="1">(TODAY()-staff[[#This Row],[Date of Birth]])/365</f>
        <v>102.81643835616438</v>
      </c>
      <c r="P277">
        <f ca="1">ROUNDDOWN(staff[[#This Row],[X-Age]],0)</f>
        <v>102</v>
      </c>
    </row>
    <row r="278" spans="3:16" x14ac:dyDescent="0.3">
      <c r="C278" t="s">
        <v>361</v>
      </c>
      <c r="D278" t="s">
        <v>59</v>
      </c>
      <c r="E278">
        <v>0.8</v>
      </c>
      <c r="F278" t="s">
        <v>56</v>
      </c>
      <c r="G278" t="s">
        <v>9</v>
      </c>
      <c r="H278" t="s">
        <v>57</v>
      </c>
      <c r="I278" s="4">
        <v>95845</v>
      </c>
      <c r="J278">
        <v>16</v>
      </c>
      <c r="K278" s="3">
        <v>44761</v>
      </c>
      <c r="L278" s="3">
        <v>7298</v>
      </c>
      <c r="M278" s="5">
        <f ca="1">(TODAY()-staff[[#This Row],[Date of Join]])/365</f>
        <v>0.16438356164383561</v>
      </c>
      <c r="N278" t="str">
        <f ca="1">IF(staff[[#This Row],[Tenure]]&lt;0.25,"1. New", IF(staff[[#This Row],[Tenure]]&lt;1, "2. Under 1 yr", IF(staff[[#This Row],[Tenure]]&lt;2, "3. Under 2 yrs","4. Over 2 yrs")))</f>
        <v>1. New</v>
      </c>
      <c r="O278" s="5">
        <f ca="1">(TODAY()-staff[[#This Row],[Date of Birth]])/365</f>
        <v>102.8027397260274</v>
      </c>
      <c r="P278">
        <f ca="1">ROUNDDOWN(staff[[#This Row],[X-Age]],0)</f>
        <v>102</v>
      </c>
    </row>
    <row r="279" spans="3:16" x14ac:dyDescent="0.3">
      <c r="C279" t="s">
        <v>362</v>
      </c>
      <c r="D279" t="s">
        <v>59</v>
      </c>
      <c r="E279">
        <v>0.9</v>
      </c>
      <c r="F279" t="s">
        <v>56</v>
      </c>
      <c r="G279" t="s">
        <v>18</v>
      </c>
      <c r="H279" t="s">
        <v>117</v>
      </c>
      <c r="I279" s="4">
        <v>67520</v>
      </c>
      <c r="J279">
        <v>12</v>
      </c>
      <c r="K279" s="3">
        <v>44704</v>
      </c>
      <c r="L279" s="3">
        <v>29462</v>
      </c>
      <c r="M279" s="5">
        <f ca="1">(TODAY()-staff[[#This Row],[Date of Join]])/365</f>
        <v>0.32054794520547947</v>
      </c>
      <c r="N279" t="str">
        <f ca="1">IF(staff[[#This Row],[Tenure]]&lt;0.25,"1. New", IF(staff[[#This Row],[Tenure]]&lt;1, "2. Under 1 yr", IF(staff[[#This Row],[Tenure]]&lt;2, "3. Under 2 yrs","4. Over 2 yrs")))</f>
        <v>2. Under 1 yr</v>
      </c>
      <c r="O279" s="5">
        <f ca="1">(TODAY()-staff[[#This Row],[Date of Birth]])/365</f>
        <v>42.079452054794523</v>
      </c>
      <c r="P279">
        <f ca="1">ROUNDDOWN(staff[[#This Row],[X-Age]],0)</f>
        <v>42</v>
      </c>
    </row>
    <row r="280" spans="3:16" x14ac:dyDescent="0.3">
      <c r="C280" t="s">
        <v>363</v>
      </c>
      <c r="D280" t="s">
        <v>55</v>
      </c>
      <c r="E280">
        <v>1</v>
      </c>
      <c r="F280" t="s">
        <v>56</v>
      </c>
      <c r="G280" t="s">
        <v>20</v>
      </c>
      <c r="H280" t="s">
        <v>75</v>
      </c>
      <c r="I280" s="4">
        <v>55070</v>
      </c>
      <c r="J280">
        <v>12</v>
      </c>
      <c r="K280" s="3">
        <v>44452</v>
      </c>
      <c r="L280" s="3">
        <v>21088</v>
      </c>
      <c r="M280" s="5">
        <f ca="1">(TODAY()-staff[[#This Row],[Date of Join]])/365</f>
        <v>1.010958904109589</v>
      </c>
      <c r="N280" t="str">
        <f ca="1">IF(staff[[#This Row],[Tenure]]&lt;0.25,"1. New", IF(staff[[#This Row],[Tenure]]&lt;1, "2. Under 1 yr", IF(staff[[#This Row],[Tenure]]&lt;2, "3. Under 2 yrs","4. Over 2 yrs")))</f>
        <v>3. Under 2 yrs</v>
      </c>
      <c r="O280" s="5">
        <f ca="1">(TODAY()-staff[[#This Row],[Date of Birth]])/365</f>
        <v>65.021917808219172</v>
      </c>
      <c r="P280">
        <f ca="1">ROUNDDOWN(staff[[#This Row],[X-Age]],0)</f>
        <v>65</v>
      </c>
    </row>
    <row r="281" spans="3:16" x14ac:dyDescent="0.3">
      <c r="C281" t="s">
        <v>364</v>
      </c>
      <c r="D281" t="s">
        <v>59</v>
      </c>
      <c r="E281">
        <v>1</v>
      </c>
      <c r="F281" t="s">
        <v>56</v>
      </c>
      <c r="G281" t="s">
        <v>6</v>
      </c>
      <c r="H281" t="s">
        <v>68</v>
      </c>
      <c r="I281" s="4">
        <v>81865</v>
      </c>
      <c r="J281">
        <v>7</v>
      </c>
      <c r="K281" s="3">
        <v>44708</v>
      </c>
      <c r="L281" s="3">
        <v>34349</v>
      </c>
      <c r="M281" s="5">
        <f ca="1">(TODAY()-staff[[#This Row],[Date of Join]])/365</f>
        <v>0.30958904109589042</v>
      </c>
      <c r="N281" t="str">
        <f ca="1">IF(staff[[#This Row],[Tenure]]&lt;0.25,"1. New", IF(staff[[#This Row],[Tenure]]&lt;1, "2. Under 1 yr", IF(staff[[#This Row],[Tenure]]&lt;2, "3. Under 2 yrs","4. Over 2 yrs")))</f>
        <v>2. Under 1 yr</v>
      </c>
      <c r="O281" s="5">
        <f ca="1">(TODAY()-staff[[#This Row],[Date of Birth]])/365</f>
        <v>28.69041095890411</v>
      </c>
      <c r="P281">
        <f ca="1">ROUNDDOWN(staff[[#This Row],[X-Age]],0)</f>
        <v>28</v>
      </c>
    </row>
    <row r="282" spans="3:16" x14ac:dyDescent="0.3">
      <c r="C282" t="s">
        <v>365</v>
      </c>
      <c r="D282" t="s">
        <v>55</v>
      </c>
      <c r="E282">
        <v>1</v>
      </c>
      <c r="F282" t="s">
        <v>61</v>
      </c>
      <c r="G282" t="s">
        <v>9</v>
      </c>
      <c r="H282" t="s">
        <v>106</v>
      </c>
      <c r="I282" s="4">
        <v>75760</v>
      </c>
      <c r="J282">
        <v>8</v>
      </c>
      <c r="K282" s="3">
        <v>44760</v>
      </c>
      <c r="L282" s="3">
        <v>7262</v>
      </c>
      <c r="M282" s="5">
        <f ca="1">(TODAY()-staff[[#This Row],[Date of Join]])/365</f>
        <v>0.16712328767123288</v>
      </c>
      <c r="N282" t="str">
        <f ca="1">IF(staff[[#This Row],[Tenure]]&lt;0.25,"1. New", IF(staff[[#This Row],[Tenure]]&lt;1, "2. Under 1 yr", IF(staff[[#This Row],[Tenure]]&lt;2, "3. Under 2 yrs","4. Over 2 yrs")))</f>
        <v>1. New</v>
      </c>
      <c r="O282" s="5">
        <f ca="1">(TODAY()-staff[[#This Row],[Date of Birth]])/365</f>
        <v>102.9013698630137</v>
      </c>
      <c r="P282">
        <f ca="1">ROUNDDOWN(staff[[#This Row],[X-Age]],0)</f>
        <v>102</v>
      </c>
    </row>
    <row r="283" spans="3:16" x14ac:dyDescent="0.3">
      <c r="C283" t="s">
        <v>366</v>
      </c>
      <c r="D283" t="s">
        <v>59</v>
      </c>
      <c r="E283">
        <v>1</v>
      </c>
      <c r="F283" t="s">
        <v>61</v>
      </c>
      <c r="G283" t="s">
        <v>11</v>
      </c>
      <c r="H283" t="s">
        <v>98</v>
      </c>
      <c r="I283" s="4">
        <v>78925</v>
      </c>
      <c r="J283">
        <v>9</v>
      </c>
      <c r="K283" s="3">
        <v>44742</v>
      </c>
      <c r="L283" s="3">
        <v>7305</v>
      </c>
      <c r="M283" s="5">
        <f ca="1">(TODAY()-staff[[#This Row],[Date of Join]])/365</f>
        <v>0.21643835616438356</v>
      </c>
      <c r="N283" t="str">
        <f ca="1">IF(staff[[#This Row],[Tenure]]&lt;0.25,"1. New", IF(staff[[#This Row],[Tenure]]&lt;1, "2. Under 1 yr", IF(staff[[#This Row],[Tenure]]&lt;2, "3. Under 2 yrs","4. Over 2 yrs")))</f>
        <v>1. New</v>
      </c>
      <c r="O283" s="5">
        <f ca="1">(TODAY()-staff[[#This Row],[Date of Birth]])/365</f>
        <v>102.78356164383561</v>
      </c>
      <c r="P283">
        <f ca="1">ROUNDDOWN(staff[[#This Row],[X-Age]],0)</f>
        <v>102</v>
      </c>
    </row>
    <row r="284" spans="3:16" x14ac:dyDescent="0.3">
      <c r="C284" t="s">
        <v>367</v>
      </c>
      <c r="D284" t="s">
        <v>55</v>
      </c>
      <c r="E284">
        <v>1</v>
      </c>
      <c r="F284" t="s">
        <v>56</v>
      </c>
      <c r="G284" t="s">
        <v>20</v>
      </c>
      <c r="H284" t="s">
        <v>133</v>
      </c>
      <c r="I284" s="4">
        <v>83905</v>
      </c>
      <c r="J284">
        <v>8</v>
      </c>
      <c r="K284" s="3">
        <v>44770</v>
      </c>
      <c r="L284" s="3">
        <v>32144</v>
      </c>
      <c r="M284" s="5">
        <f ca="1">(TODAY()-staff[[#This Row],[Date of Join]])/365</f>
        <v>0.13972602739726028</v>
      </c>
      <c r="N284" t="str">
        <f ca="1">IF(staff[[#This Row],[Tenure]]&lt;0.25,"1. New", IF(staff[[#This Row],[Tenure]]&lt;1, "2. Under 1 yr", IF(staff[[#This Row],[Tenure]]&lt;2, "3. Under 2 yrs","4. Over 2 yrs")))</f>
        <v>1. New</v>
      </c>
      <c r="O284" s="5">
        <f ca="1">(TODAY()-staff[[#This Row],[Date of Birth]])/365</f>
        <v>34.731506849315068</v>
      </c>
      <c r="P284">
        <f ca="1">ROUNDDOWN(staff[[#This Row],[X-Age]],0)</f>
        <v>34</v>
      </c>
    </row>
    <row r="285" spans="3:16" x14ac:dyDescent="0.3">
      <c r="C285" t="s">
        <v>368</v>
      </c>
      <c r="D285" t="s">
        <v>59</v>
      </c>
      <c r="E285">
        <v>1</v>
      </c>
      <c r="F285" t="s">
        <v>61</v>
      </c>
      <c r="G285" t="s">
        <v>9</v>
      </c>
      <c r="H285" t="s">
        <v>201</v>
      </c>
      <c r="I285" s="4">
        <v>89590</v>
      </c>
      <c r="J285">
        <v>20</v>
      </c>
      <c r="K285" s="3">
        <v>44771</v>
      </c>
      <c r="L285" s="3">
        <v>7272</v>
      </c>
      <c r="M285" s="5">
        <f ca="1">(TODAY()-staff[[#This Row],[Date of Join]])/365</f>
        <v>0.13698630136986301</v>
      </c>
      <c r="N285" t="str">
        <f ca="1">IF(staff[[#This Row],[Tenure]]&lt;0.25,"1. New", IF(staff[[#This Row],[Tenure]]&lt;1, "2. Under 1 yr", IF(staff[[#This Row],[Tenure]]&lt;2, "3. Under 2 yrs","4. Over 2 yrs")))</f>
        <v>1. New</v>
      </c>
      <c r="O285" s="5">
        <f ca="1">(TODAY()-staff[[#This Row],[Date of Birth]])/365</f>
        <v>102.87397260273973</v>
      </c>
      <c r="P285">
        <f ca="1">ROUNDDOWN(staff[[#This Row],[X-Age]],0)</f>
        <v>102</v>
      </c>
    </row>
    <row r="286" spans="3:16" x14ac:dyDescent="0.3">
      <c r="C286" t="s">
        <v>369</v>
      </c>
      <c r="D286" t="s">
        <v>59</v>
      </c>
      <c r="E286">
        <v>1</v>
      </c>
      <c r="F286" t="s">
        <v>56</v>
      </c>
      <c r="G286" t="s">
        <v>18</v>
      </c>
      <c r="H286" t="s">
        <v>96</v>
      </c>
      <c r="I286" s="4">
        <v>48230</v>
      </c>
      <c r="J286">
        <v>2</v>
      </c>
      <c r="K286" s="3">
        <v>44328</v>
      </c>
      <c r="L286" s="3">
        <v>21093</v>
      </c>
      <c r="M286" s="5">
        <f ca="1">(TODAY()-staff[[#This Row],[Date of Join]])/365</f>
        <v>1.3506849315068492</v>
      </c>
      <c r="N286" t="str">
        <f ca="1">IF(staff[[#This Row],[Tenure]]&lt;0.25,"1. New", IF(staff[[#This Row],[Tenure]]&lt;1, "2. Under 1 yr", IF(staff[[#This Row],[Tenure]]&lt;2, "3. Under 2 yrs","4. Over 2 yrs")))</f>
        <v>3. Under 2 yrs</v>
      </c>
      <c r="O286" s="5">
        <f ca="1">(TODAY()-staff[[#This Row],[Date of Birth]])/365</f>
        <v>65.008219178082186</v>
      </c>
      <c r="P286">
        <f ca="1">ROUNDDOWN(staff[[#This Row],[X-Age]],0)</f>
        <v>65</v>
      </c>
    </row>
    <row r="287" spans="3:16" x14ac:dyDescent="0.3">
      <c r="C287" t="s">
        <v>370</v>
      </c>
      <c r="D287" t="s">
        <v>55</v>
      </c>
      <c r="E287">
        <v>1</v>
      </c>
      <c r="F287" t="s">
        <v>56</v>
      </c>
      <c r="G287" t="s">
        <v>9</v>
      </c>
      <c r="H287" t="s">
        <v>62</v>
      </c>
      <c r="I287" s="4">
        <v>48230</v>
      </c>
      <c r="J287">
        <v>17</v>
      </c>
      <c r="K287" s="3">
        <v>44707</v>
      </c>
      <c r="L287" s="3">
        <v>30601</v>
      </c>
      <c r="M287" s="5">
        <f ca="1">(TODAY()-staff[[#This Row],[Date of Join]])/365</f>
        <v>0.31232876712328766</v>
      </c>
      <c r="N287" t="str">
        <f ca="1">IF(staff[[#This Row],[Tenure]]&lt;0.25,"1. New", IF(staff[[#This Row],[Tenure]]&lt;1, "2. Under 1 yr", IF(staff[[#This Row],[Tenure]]&lt;2, "3. Under 2 yrs","4. Over 2 yrs")))</f>
        <v>2. Under 1 yr</v>
      </c>
      <c r="O287" s="5">
        <f ca="1">(TODAY()-staff[[#This Row],[Date of Birth]])/365</f>
        <v>38.958904109589042</v>
      </c>
      <c r="P287">
        <f ca="1">ROUNDDOWN(staff[[#This Row],[X-Age]],0)</f>
        <v>38</v>
      </c>
    </row>
    <row r="288" spans="3:16" x14ac:dyDescent="0.3">
      <c r="C288" t="s">
        <v>371</v>
      </c>
      <c r="D288" t="s">
        <v>59</v>
      </c>
      <c r="E288">
        <v>1</v>
      </c>
      <c r="F288" t="s">
        <v>56</v>
      </c>
      <c r="G288" t="s">
        <v>6</v>
      </c>
      <c r="H288" t="s">
        <v>68</v>
      </c>
      <c r="I288" s="4">
        <v>50370</v>
      </c>
      <c r="J288">
        <v>8</v>
      </c>
      <c r="K288" s="3">
        <v>44748</v>
      </c>
      <c r="L288" s="3">
        <v>7288</v>
      </c>
      <c r="M288" s="5">
        <f ca="1">(TODAY()-staff[[#This Row],[Date of Join]])/365</f>
        <v>0.2</v>
      </c>
      <c r="N288" t="str">
        <f ca="1">IF(staff[[#This Row],[Tenure]]&lt;0.25,"1. New", IF(staff[[#This Row],[Tenure]]&lt;1, "2. Under 1 yr", IF(staff[[#This Row],[Tenure]]&lt;2, "3. Under 2 yrs","4. Over 2 yrs")))</f>
        <v>1. New</v>
      </c>
      <c r="O288" s="5">
        <f ca="1">(TODAY()-staff[[#This Row],[Date of Birth]])/365</f>
        <v>102.83013698630137</v>
      </c>
      <c r="P288">
        <f ca="1">ROUNDDOWN(staff[[#This Row],[X-Age]],0)</f>
        <v>102</v>
      </c>
    </row>
    <row r="289" spans="3:16" x14ac:dyDescent="0.3">
      <c r="C289" t="s">
        <v>372</v>
      </c>
      <c r="D289" t="s">
        <v>59</v>
      </c>
      <c r="E289">
        <v>1</v>
      </c>
      <c r="F289" t="s">
        <v>56</v>
      </c>
      <c r="G289" t="s">
        <v>6</v>
      </c>
      <c r="H289" t="s">
        <v>68</v>
      </c>
      <c r="I289" s="4">
        <v>82835</v>
      </c>
      <c r="J289">
        <v>14</v>
      </c>
      <c r="K289" s="3">
        <v>43738</v>
      </c>
      <c r="L289" s="3">
        <v>24872</v>
      </c>
      <c r="M289" s="5">
        <f ca="1">(TODAY()-staff[[#This Row],[Date of Join]])/365</f>
        <v>2.967123287671233</v>
      </c>
      <c r="N289" t="str">
        <f ca="1">IF(staff[[#This Row],[Tenure]]&lt;0.25,"1. New", IF(staff[[#This Row],[Tenure]]&lt;1, "2. Under 1 yr", IF(staff[[#This Row],[Tenure]]&lt;2, "3. Under 2 yrs","4. Over 2 yrs")))</f>
        <v>4. Over 2 yrs</v>
      </c>
      <c r="O289" s="5">
        <f ca="1">(TODAY()-staff[[#This Row],[Date of Birth]])/365</f>
        <v>54.654794520547945</v>
      </c>
      <c r="P289">
        <f ca="1">ROUNDDOWN(staff[[#This Row],[X-Age]],0)</f>
        <v>54</v>
      </c>
    </row>
    <row r="290" spans="3:16" x14ac:dyDescent="0.3">
      <c r="C290" t="s">
        <v>373</v>
      </c>
      <c r="D290" t="s">
        <v>59</v>
      </c>
      <c r="E290">
        <v>1</v>
      </c>
      <c r="F290" t="s">
        <v>61</v>
      </c>
      <c r="G290" t="s">
        <v>18</v>
      </c>
      <c r="H290" t="s">
        <v>71</v>
      </c>
      <c r="I290" s="4">
        <v>76425</v>
      </c>
      <c r="J290">
        <v>20</v>
      </c>
      <c r="K290" s="3">
        <v>44739</v>
      </c>
      <c r="L290" s="3">
        <v>7251</v>
      </c>
      <c r="M290" s="5">
        <f ca="1">(TODAY()-staff[[#This Row],[Date of Join]])/365</f>
        <v>0.22465753424657534</v>
      </c>
      <c r="N290" t="str">
        <f ca="1">IF(staff[[#This Row],[Tenure]]&lt;0.25,"1. New", IF(staff[[#This Row],[Tenure]]&lt;1, "2. Under 1 yr", IF(staff[[#This Row],[Tenure]]&lt;2, "3. Under 2 yrs","4. Over 2 yrs")))</f>
        <v>1. New</v>
      </c>
      <c r="O290" s="5">
        <f ca="1">(TODAY()-staff[[#This Row],[Date of Birth]])/365</f>
        <v>102.93150684931507</v>
      </c>
      <c r="P290">
        <f ca="1">ROUNDDOWN(staff[[#This Row],[X-Age]],0)</f>
        <v>102</v>
      </c>
    </row>
    <row r="291" spans="3:16" x14ac:dyDescent="0.3">
      <c r="C291" t="s">
        <v>374</v>
      </c>
      <c r="D291" t="s">
        <v>55</v>
      </c>
      <c r="E291">
        <v>1</v>
      </c>
      <c r="F291" t="s">
        <v>56</v>
      </c>
      <c r="G291" t="s">
        <v>6</v>
      </c>
      <c r="H291" t="s">
        <v>71</v>
      </c>
      <c r="I291" s="4">
        <v>57865</v>
      </c>
      <c r="J291">
        <v>-1</v>
      </c>
      <c r="K291" s="3">
        <v>44713</v>
      </c>
      <c r="L291" s="3">
        <v>31029</v>
      </c>
      <c r="M291" s="5">
        <f ca="1">(TODAY()-staff[[#This Row],[Date of Join]])/365</f>
        <v>0.29589041095890412</v>
      </c>
      <c r="N291" t="str">
        <f ca="1">IF(staff[[#This Row],[Tenure]]&lt;0.25,"1. New", IF(staff[[#This Row],[Tenure]]&lt;1, "2. Under 1 yr", IF(staff[[#This Row],[Tenure]]&lt;2, "3. Under 2 yrs","4. Over 2 yrs")))</f>
        <v>2. Under 1 yr</v>
      </c>
      <c r="O291" s="5">
        <f ca="1">(TODAY()-staff[[#This Row],[Date of Birth]])/365</f>
        <v>37.786301369863011</v>
      </c>
      <c r="P291">
        <f ca="1">ROUNDDOWN(staff[[#This Row],[X-Age]],0)</f>
        <v>37</v>
      </c>
    </row>
    <row r="292" spans="3:16" x14ac:dyDescent="0.3">
      <c r="C292" t="s">
        <v>375</v>
      </c>
      <c r="D292" t="s">
        <v>59</v>
      </c>
      <c r="E292">
        <v>1</v>
      </c>
      <c r="F292" t="s">
        <v>124</v>
      </c>
      <c r="G292" t="s">
        <v>6</v>
      </c>
      <c r="H292" t="s">
        <v>68</v>
      </c>
      <c r="I292" s="4">
        <v>65565</v>
      </c>
      <c r="J292">
        <v>13</v>
      </c>
      <c r="K292" s="3">
        <v>44753</v>
      </c>
      <c r="L292" s="3">
        <v>25868</v>
      </c>
      <c r="M292" s="5">
        <f ca="1">(TODAY()-staff[[#This Row],[Date of Join]])/365</f>
        <v>0.18630136986301371</v>
      </c>
      <c r="N292" t="str">
        <f ca="1">IF(staff[[#This Row],[Tenure]]&lt;0.25,"1. New", IF(staff[[#This Row],[Tenure]]&lt;1, "2. Under 1 yr", IF(staff[[#This Row],[Tenure]]&lt;2, "3. Under 2 yrs","4. Over 2 yrs")))</f>
        <v>1. New</v>
      </c>
      <c r="O292" s="5">
        <f ca="1">(TODAY()-staff[[#This Row],[Date of Birth]])/365</f>
        <v>51.926027397260277</v>
      </c>
      <c r="P292">
        <f ca="1">ROUNDDOWN(staff[[#This Row],[X-Age]],0)</f>
        <v>51</v>
      </c>
    </row>
    <row r="293" spans="3:16" x14ac:dyDescent="0.3">
      <c r="C293" t="s">
        <v>376</v>
      </c>
      <c r="D293" t="s">
        <v>59</v>
      </c>
      <c r="E293">
        <v>1</v>
      </c>
      <c r="F293" t="s">
        <v>56</v>
      </c>
      <c r="G293" t="s">
        <v>14</v>
      </c>
      <c r="H293" t="s">
        <v>377</v>
      </c>
      <c r="I293" s="4">
        <v>68265</v>
      </c>
      <c r="J293">
        <v>15</v>
      </c>
      <c r="K293" s="3">
        <v>44761</v>
      </c>
      <c r="L293" s="3">
        <v>7265</v>
      </c>
      <c r="M293" s="5">
        <f ca="1">(TODAY()-staff[[#This Row],[Date of Join]])/365</f>
        <v>0.16438356164383561</v>
      </c>
      <c r="N293" t="str">
        <f ca="1">IF(staff[[#This Row],[Tenure]]&lt;0.25,"1. New", IF(staff[[#This Row],[Tenure]]&lt;1, "2. Under 1 yr", IF(staff[[#This Row],[Tenure]]&lt;2, "3. Under 2 yrs","4. Over 2 yrs")))</f>
        <v>1. New</v>
      </c>
      <c r="O293" s="5">
        <f ca="1">(TODAY()-staff[[#This Row],[Date of Birth]])/365</f>
        <v>102.89315068493151</v>
      </c>
      <c r="P293">
        <f ca="1">ROUNDDOWN(staff[[#This Row],[X-Age]],0)</f>
        <v>102</v>
      </c>
    </row>
    <row r="294" spans="3:16" x14ac:dyDescent="0.3">
      <c r="C294" t="s">
        <v>378</v>
      </c>
      <c r="D294" t="s">
        <v>59</v>
      </c>
      <c r="E294">
        <v>1</v>
      </c>
      <c r="F294" t="s">
        <v>56</v>
      </c>
      <c r="G294" t="s">
        <v>6</v>
      </c>
      <c r="H294" t="s">
        <v>68</v>
      </c>
      <c r="I294" s="4">
        <v>84660</v>
      </c>
      <c r="J294">
        <v>16</v>
      </c>
      <c r="K294" s="3">
        <v>44536</v>
      </c>
      <c r="L294" s="3">
        <v>28086</v>
      </c>
      <c r="M294" s="5">
        <f ca="1">(TODAY()-staff[[#This Row],[Date of Join]])/365</f>
        <v>0.78082191780821919</v>
      </c>
      <c r="N294" t="str">
        <f ca="1">IF(staff[[#This Row],[Tenure]]&lt;0.25,"1. New", IF(staff[[#This Row],[Tenure]]&lt;1, "2. Under 1 yr", IF(staff[[#This Row],[Tenure]]&lt;2, "3. Under 2 yrs","4. Over 2 yrs")))</f>
        <v>2. Under 1 yr</v>
      </c>
      <c r="O294" s="5">
        <f ca="1">(TODAY()-staff[[#This Row],[Date of Birth]])/365</f>
        <v>45.849315068493148</v>
      </c>
      <c r="P294">
        <f ca="1">ROUNDDOWN(staff[[#This Row],[X-Age]],0)</f>
        <v>45</v>
      </c>
    </row>
    <row r="295" spans="3:16" x14ac:dyDescent="0.3">
      <c r="C295" t="s">
        <v>379</v>
      </c>
      <c r="D295" t="s">
        <v>55</v>
      </c>
      <c r="E295">
        <v>1</v>
      </c>
      <c r="F295" t="s">
        <v>56</v>
      </c>
      <c r="G295" t="s">
        <v>6</v>
      </c>
      <c r="H295" t="s">
        <v>68</v>
      </c>
      <c r="I295" s="4">
        <v>83450</v>
      </c>
      <c r="J295">
        <v>13</v>
      </c>
      <c r="K295" s="3">
        <v>44256</v>
      </c>
      <c r="L295" s="3">
        <v>27210</v>
      </c>
      <c r="M295" s="5">
        <f ca="1">(TODAY()-staff[[#This Row],[Date of Join]])/365</f>
        <v>1.547945205479452</v>
      </c>
      <c r="N295" t="str">
        <f ca="1">IF(staff[[#This Row],[Tenure]]&lt;0.25,"1. New", IF(staff[[#This Row],[Tenure]]&lt;1, "2. Under 1 yr", IF(staff[[#This Row],[Tenure]]&lt;2, "3. Under 2 yrs","4. Over 2 yrs")))</f>
        <v>3. Under 2 yrs</v>
      </c>
      <c r="O295" s="5">
        <f ca="1">(TODAY()-staff[[#This Row],[Date of Birth]])/365</f>
        <v>48.249315068493154</v>
      </c>
      <c r="P295">
        <f ca="1">ROUNDDOWN(staff[[#This Row],[X-Age]],0)</f>
        <v>48</v>
      </c>
    </row>
    <row r="296" spans="3:16" x14ac:dyDescent="0.3">
      <c r="C296" t="s">
        <v>380</v>
      </c>
      <c r="D296" t="s">
        <v>59</v>
      </c>
      <c r="E296">
        <v>1</v>
      </c>
      <c r="F296" t="s">
        <v>56</v>
      </c>
      <c r="G296" t="s">
        <v>6</v>
      </c>
      <c r="H296" t="s">
        <v>68</v>
      </c>
      <c r="I296" s="4">
        <v>73555</v>
      </c>
      <c r="J296">
        <v>9</v>
      </c>
      <c r="K296" s="3">
        <v>44732</v>
      </c>
      <c r="L296" s="3">
        <v>32821</v>
      </c>
      <c r="M296" s="5">
        <f ca="1">(TODAY()-staff[[#This Row],[Date of Join]])/365</f>
        <v>0.24383561643835616</v>
      </c>
      <c r="N296" t="str">
        <f ca="1">IF(staff[[#This Row],[Tenure]]&lt;0.25,"1. New", IF(staff[[#This Row],[Tenure]]&lt;1, "2. Under 1 yr", IF(staff[[#This Row],[Tenure]]&lt;2, "3. Under 2 yrs","4. Over 2 yrs")))</f>
        <v>1. New</v>
      </c>
      <c r="O296" s="5">
        <f ca="1">(TODAY()-staff[[#This Row],[Date of Birth]])/365</f>
        <v>32.876712328767127</v>
      </c>
      <c r="P296">
        <f ca="1">ROUNDDOWN(staff[[#This Row],[X-Age]],0)</f>
        <v>32</v>
      </c>
    </row>
    <row r="297" spans="3:16" x14ac:dyDescent="0.3">
      <c r="C297" t="s">
        <v>381</v>
      </c>
      <c r="D297" t="s">
        <v>55</v>
      </c>
      <c r="E297">
        <v>1</v>
      </c>
      <c r="F297" t="s">
        <v>56</v>
      </c>
      <c r="G297" t="s">
        <v>6</v>
      </c>
      <c r="H297" t="s">
        <v>68</v>
      </c>
      <c r="I297" s="4">
        <v>75155</v>
      </c>
      <c r="J297">
        <v>8</v>
      </c>
      <c r="K297" s="3">
        <v>44655</v>
      </c>
      <c r="L297" s="3">
        <v>33020</v>
      </c>
      <c r="M297" s="5">
        <f ca="1">(TODAY()-staff[[#This Row],[Date of Join]])/365</f>
        <v>0.45479452054794522</v>
      </c>
      <c r="N297" t="str">
        <f ca="1">IF(staff[[#This Row],[Tenure]]&lt;0.25,"1. New", IF(staff[[#This Row],[Tenure]]&lt;1, "2. Under 1 yr", IF(staff[[#This Row],[Tenure]]&lt;2, "3. Under 2 yrs","4. Over 2 yrs")))</f>
        <v>2. Under 1 yr</v>
      </c>
      <c r="O297" s="5">
        <f ca="1">(TODAY()-staff[[#This Row],[Date of Birth]])/365</f>
        <v>32.331506849315069</v>
      </c>
      <c r="P297">
        <f ca="1">ROUNDDOWN(staff[[#This Row],[X-Age]],0)</f>
        <v>32</v>
      </c>
    </row>
    <row r="298" spans="3:16" x14ac:dyDescent="0.3">
      <c r="C298" t="s">
        <v>382</v>
      </c>
      <c r="D298" t="s">
        <v>59</v>
      </c>
      <c r="E298">
        <v>1</v>
      </c>
      <c r="F298" t="s">
        <v>56</v>
      </c>
      <c r="G298" t="s">
        <v>6</v>
      </c>
      <c r="H298" t="s">
        <v>68</v>
      </c>
      <c r="I298" s="4">
        <v>48230</v>
      </c>
      <c r="J298">
        <v>7</v>
      </c>
      <c r="K298" s="3">
        <v>44725</v>
      </c>
      <c r="L298" s="3">
        <v>7306</v>
      </c>
      <c r="M298" s="5">
        <f ca="1">(TODAY()-staff[[#This Row],[Date of Join]])/365</f>
        <v>0.26301369863013696</v>
      </c>
      <c r="N298" t="str">
        <f ca="1">IF(staff[[#This Row],[Tenure]]&lt;0.25,"1. New", IF(staff[[#This Row],[Tenure]]&lt;1, "2. Under 1 yr", IF(staff[[#This Row],[Tenure]]&lt;2, "3. Under 2 yrs","4. Over 2 yrs")))</f>
        <v>2. Under 1 yr</v>
      </c>
      <c r="O298" s="5">
        <f ca="1">(TODAY()-staff[[#This Row],[Date of Birth]])/365</f>
        <v>102.78082191780823</v>
      </c>
      <c r="P298">
        <f ca="1">ROUNDDOWN(staff[[#This Row],[X-Age]],0)</f>
        <v>102</v>
      </c>
    </row>
    <row r="299" spans="3:16" x14ac:dyDescent="0.3">
      <c r="C299" t="s">
        <v>383</v>
      </c>
      <c r="D299" t="s">
        <v>55</v>
      </c>
      <c r="E299">
        <v>1</v>
      </c>
      <c r="F299" t="s">
        <v>61</v>
      </c>
      <c r="G299" t="s">
        <v>18</v>
      </c>
      <c r="H299" t="s">
        <v>78</v>
      </c>
      <c r="I299" s="4">
        <v>80495</v>
      </c>
      <c r="J299">
        <v>22</v>
      </c>
      <c r="K299" s="3">
        <v>44739</v>
      </c>
      <c r="L299" s="3">
        <v>7295</v>
      </c>
      <c r="M299" s="5">
        <f ca="1">(TODAY()-staff[[#This Row],[Date of Join]])/365</f>
        <v>0.22465753424657534</v>
      </c>
      <c r="N299" t="str">
        <f ca="1">IF(staff[[#This Row],[Tenure]]&lt;0.25,"1. New", IF(staff[[#This Row],[Tenure]]&lt;1, "2. Under 1 yr", IF(staff[[#This Row],[Tenure]]&lt;2, "3. Under 2 yrs","4. Over 2 yrs")))</f>
        <v>1. New</v>
      </c>
      <c r="O299" s="5">
        <f ca="1">(TODAY()-staff[[#This Row],[Date of Birth]])/365</f>
        <v>102.81095890410958</v>
      </c>
      <c r="P299">
        <f ca="1">ROUNDDOWN(staff[[#This Row],[X-Age]],0)</f>
        <v>102</v>
      </c>
    </row>
    <row r="300" spans="3:16" x14ac:dyDescent="0.3">
      <c r="C300" t="s">
        <v>384</v>
      </c>
      <c r="D300" t="s">
        <v>59</v>
      </c>
      <c r="E300">
        <v>1</v>
      </c>
      <c r="F300" t="s">
        <v>124</v>
      </c>
      <c r="G300" t="s">
        <v>14</v>
      </c>
      <c r="H300" t="s">
        <v>115</v>
      </c>
      <c r="I300" s="4">
        <v>111075</v>
      </c>
      <c r="J300">
        <v>9</v>
      </c>
      <c r="K300" s="3">
        <v>44691</v>
      </c>
      <c r="L300" s="3">
        <v>18991</v>
      </c>
      <c r="M300" s="5">
        <f ca="1">(TODAY()-staff[[#This Row],[Date of Join]])/365</f>
        <v>0.35616438356164382</v>
      </c>
      <c r="N300" t="str">
        <f ca="1">IF(staff[[#This Row],[Tenure]]&lt;0.25,"1. New", IF(staff[[#This Row],[Tenure]]&lt;1, "2. Under 1 yr", IF(staff[[#This Row],[Tenure]]&lt;2, "3. Under 2 yrs","4. Over 2 yrs")))</f>
        <v>2. Under 1 yr</v>
      </c>
      <c r="O300" s="5">
        <f ca="1">(TODAY()-staff[[#This Row],[Date of Birth]])/365</f>
        <v>70.767123287671239</v>
      </c>
      <c r="P300">
        <f ca="1">ROUNDDOWN(staff[[#This Row],[X-Age]],0)</f>
        <v>70</v>
      </c>
    </row>
    <row r="301" spans="3:16" x14ac:dyDescent="0.3">
      <c r="C301" t="s">
        <v>385</v>
      </c>
      <c r="D301" t="s">
        <v>59</v>
      </c>
      <c r="E301">
        <v>1</v>
      </c>
      <c r="F301" t="s">
        <v>56</v>
      </c>
      <c r="G301" t="s">
        <v>6</v>
      </c>
      <c r="H301" t="s">
        <v>68</v>
      </c>
      <c r="I301" s="4">
        <v>80285</v>
      </c>
      <c r="J301">
        <v>8</v>
      </c>
      <c r="K301" s="3">
        <v>44572</v>
      </c>
      <c r="L301" s="3">
        <v>31691</v>
      </c>
      <c r="M301" s="5">
        <f ca="1">(TODAY()-staff[[#This Row],[Date of Join]])/365</f>
        <v>0.68219178082191778</v>
      </c>
      <c r="N301" t="str">
        <f ca="1">IF(staff[[#This Row],[Tenure]]&lt;0.25,"1. New", IF(staff[[#This Row],[Tenure]]&lt;1, "2. Under 1 yr", IF(staff[[#This Row],[Tenure]]&lt;2, "3. Under 2 yrs","4. Over 2 yrs")))</f>
        <v>2. Under 1 yr</v>
      </c>
      <c r="O301" s="5">
        <f ca="1">(TODAY()-staff[[#This Row],[Date of Birth]])/365</f>
        <v>35.972602739726028</v>
      </c>
      <c r="P301">
        <f ca="1">ROUNDDOWN(staff[[#This Row],[X-Age]],0)</f>
        <v>35</v>
      </c>
    </row>
    <row r="302" spans="3:16" x14ac:dyDescent="0.3">
      <c r="C302" t="s">
        <v>386</v>
      </c>
      <c r="D302" t="s">
        <v>59</v>
      </c>
      <c r="E302">
        <v>1</v>
      </c>
      <c r="F302" t="s">
        <v>56</v>
      </c>
      <c r="G302" t="s">
        <v>6</v>
      </c>
      <c r="H302" t="s">
        <v>68</v>
      </c>
      <c r="I302" s="4">
        <v>73215</v>
      </c>
      <c r="J302">
        <v>10</v>
      </c>
      <c r="K302" s="3">
        <v>44466</v>
      </c>
      <c r="L302" s="3">
        <v>30519</v>
      </c>
      <c r="M302" s="5">
        <f ca="1">(TODAY()-staff[[#This Row],[Date of Join]])/365</f>
        <v>0.9726027397260274</v>
      </c>
      <c r="N302" t="str">
        <f ca="1">IF(staff[[#This Row],[Tenure]]&lt;0.25,"1. New", IF(staff[[#This Row],[Tenure]]&lt;1, "2. Under 1 yr", IF(staff[[#This Row],[Tenure]]&lt;2, "3. Under 2 yrs","4. Over 2 yrs")))</f>
        <v>2. Under 1 yr</v>
      </c>
      <c r="O302" s="5">
        <f ca="1">(TODAY()-staff[[#This Row],[Date of Birth]])/365</f>
        <v>39.183561643835617</v>
      </c>
      <c r="P302">
        <f ca="1">ROUNDDOWN(staff[[#This Row],[X-Age]],0)</f>
        <v>39</v>
      </c>
    </row>
    <row r="303" spans="3:16" x14ac:dyDescent="0.3">
      <c r="C303" t="s">
        <v>387</v>
      </c>
      <c r="D303" t="s">
        <v>55</v>
      </c>
      <c r="E303">
        <v>1</v>
      </c>
      <c r="F303" t="s">
        <v>56</v>
      </c>
      <c r="G303" t="s">
        <v>9</v>
      </c>
      <c r="H303" t="s">
        <v>62</v>
      </c>
      <c r="I303" s="4">
        <v>62760</v>
      </c>
      <c r="J303">
        <v>15</v>
      </c>
      <c r="K303" s="3">
        <v>44690</v>
      </c>
      <c r="L303" s="3">
        <v>20050</v>
      </c>
      <c r="M303" s="5">
        <f ca="1">(TODAY()-staff[[#This Row],[Date of Join]])/365</f>
        <v>0.35890410958904112</v>
      </c>
      <c r="N303" t="str">
        <f ca="1">IF(staff[[#This Row],[Tenure]]&lt;0.25,"1. New", IF(staff[[#This Row],[Tenure]]&lt;1, "2. Under 1 yr", IF(staff[[#This Row],[Tenure]]&lt;2, "3. Under 2 yrs","4. Over 2 yrs")))</f>
        <v>2. Under 1 yr</v>
      </c>
      <c r="O303" s="5">
        <f ca="1">(TODAY()-staff[[#This Row],[Date of Birth]])/365</f>
        <v>67.865753424657541</v>
      </c>
      <c r="P303">
        <f ca="1">ROUNDDOWN(staff[[#This Row],[X-Age]],0)</f>
        <v>67</v>
      </c>
    </row>
    <row r="304" spans="3:16" x14ac:dyDescent="0.3">
      <c r="C304" t="s">
        <v>388</v>
      </c>
      <c r="D304" t="s">
        <v>59</v>
      </c>
      <c r="E304">
        <v>1</v>
      </c>
      <c r="F304" t="s">
        <v>56</v>
      </c>
      <c r="G304" t="s">
        <v>18</v>
      </c>
      <c r="H304" t="s">
        <v>71</v>
      </c>
      <c r="I304" s="4">
        <v>109465</v>
      </c>
      <c r="J304">
        <v>7</v>
      </c>
      <c r="K304" s="3">
        <v>44767</v>
      </c>
      <c r="L304" s="3">
        <v>34664</v>
      </c>
      <c r="M304" s="5">
        <f ca="1">(TODAY()-staff[[#This Row],[Date of Join]])/365</f>
        <v>0.14794520547945206</v>
      </c>
      <c r="N304" t="str">
        <f ca="1">IF(staff[[#This Row],[Tenure]]&lt;0.25,"1. New", IF(staff[[#This Row],[Tenure]]&lt;1, "2. Under 1 yr", IF(staff[[#This Row],[Tenure]]&lt;2, "3. Under 2 yrs","4. Over 2 yrs")))</f>
        <v>1. New</v>
      </c>
      <c r="O304" s="5">
        <f ca="1">(TODAY()-staff[[#This Row],[Date of Birth]])/365</f>
        <v>27.827397260273973</v>
      </c>
      <c r="P304">
        <f ca="1">ROUNDDOWN(staff[[#This Row],[X-Age]],0)</f>
        <v>27</v>
      </c>
    </row>
    <row r="305" spans="3:16" x14ac:dyDescent="0.3">
      <c r="C305" t="s">
        <v>389</v>
      </c>
      <c r="D305" t="s">
        <v>59</v>
      </c>
      <c r="E305">
        <v>1</v>
      </c>
      <c r="F305" t="s">
        <v>56</v>
      </c>
      <c r="G305" t="s">
        <v>6</v>
      </c>
      <c r="H305" t="s">
        <v>68</v>
      </c>
      <c r="I305" s="4">
        <v>61120</v>
      </c>
      <c r="J305">
        <v>13</v>
      </c>
      <c r="K305" s="3">
        <v>44718</v>
      </c>
      <c r="L305" s="3">
        <v>7292</v>
      </c>
      <c r="M305" s="5">
        <f ca="1">(TODAY()-staff[[#This Row],[Date of Join]])/365</f>
        <v>0.28219178082191781</v>
      </c>
      <c r="N305" t="str">
        <f ca="1">IF(staff[[#This Row],[Tenure]]&lt;0.25,"1. New", IF(staff[[#This Row],[Tenure]]&lt;1, "2. Under 1 yr", IF(staff[[#This Row],[Tenure]]&lt;2, "3. Under 2 yrs","4. Over 2 yrs")))</f>
        <v>2. Under 1 yr</v>
      </c>
      <c r="O305" s="5">
        <f ca="1">(TODAY()-staff[[#This Row],[Date of Birth]])/365</f>
        <v>102.81917808219178</v>
      </c>
      <c r="P305">
        <f ca="1">ROUNDDOWN(staff[[#This Row],[X-Age]],0)</f>
        <v>102</v>
      </c>
    </row>
    <row r="306" spans="3:16" x14ac:dyDescent="0.3">
      <c r="C306" t="s">
        <v>390</v>
      </c>
      <c r="D306" t="s">
        <v>55</v>
      </c>
      <c r="E306">
        <v>1</v>
      </c>
      <c r="F306" t="s">
        <v>124</v>
      </c>
      <c r="G306" t="s">
        <v>11</v>
      </c>
      <c r="H306" t="s">
        <v>242</v>
      </c>
      <c r="I306" s="4">
        <v>77000</v>
      </c>
      <c r="J306">
        <v>9</v>
      </c>
      <c r="K306" s="3">
        <v>44613</v>
      </c>
      <c r="L306" s="3">
        <v>20870</v>
      </c>
      <c r="M306" s="5">
        <f ca="1">(TODAY()-staff[[#This Row],[Date of Join]])/365</f>
        <v>0.56986301369863013</v>
      </c>
      <c r="N306" t="str">
        <f ca="1">IF(staff[[#This Row],[Tenure]]&lt;0.25,"1. New", IF(staff[[#This Row],[Tenure]]&lt;1, "2. Under 1 yr", IF(staff[[#This Row],[Tenure]]&lt;2, "3. Under 2 yrs","4. Over 2 yrs")))</f>
        <v>2. Under 1 yr</v>
      </c>
      <c r="O306" s="5">
        <f ca="1">(TODAY()-staff[[#This Row],[Date of Birth]])/365</f>
        <v>65.61917808219178</v>
      </c>
      <c r="P306">
        <f ca="1">ROUNDDOWN(staff[[#This Row],[X-Age]],0)</f>
        <v>65</v>
      </c>
    </row>
    <row r="307" spans="3:16" x14ac:dyDescent="0.3">
      <c r="C307" t="s">
        <v>391</v>
      </c>
      <c r="D307" t="s">
        <v>59</v>
      </c>
      <c r="E307">
        <v>1</v>
      </c>
      <c r="F307" t="s">
        <v>56</v>
      </c>
      <c r="G307" t="s">
        <v>6</v>
      </c>
      <c r="H307" t="s">
        <v>68</v>
      </c>
      <c r="I307" s="4">
        <v>72350</v>
      </c>
      <c r="J307">
        <v>14</v>
      </c>
      <c r="K307" s="3">
        <v>44740</v>
      </c>
      <c r="L307" s="3">
        <v>27849</v>
      </c>
      <c r="M307" s="5">
        <f ca="1">(TODAY()-staff[[#This Row],[Date of Join]])/365</f>
        <v>0.22191780821917809</v>
      </c>
      <c r="N307" t="str">
        <f ca="1">IF(staff[[#This Row],[Tenure]]&lt;0.25,"1. New", IF(staff[[#This Row],[Tenure]]&lt;1, "2. Under 1 yr", IF(staff[[#This Row],[Tenure]]&lt;2, "3. Under 2 yrs","4. Over 2 yrs")))</f>
        <v>1. New</v>
      </c>
      <c r="O307" s="5">
        <f ca="1">(TODAY()-staff[[#This Row],[Date of Birth]])/365</f>
        <v>46.4986301369863</v>
      </c>
      <c r="P307">
        <f ca="1">ROUNDDOWN(staff[[#This Row],[X-Age]],0)</f>
        <v>46</v>
      </c>
    </row>
    <row r="308" spans="3:16" x14ac:dyDescent="0.3">
      <c r="C308" t="s">
        <v>392</v>
      </c>
      <c r="D308" t="s">
        <v>59</v>
      </c>
      <c r="E308">
        <v>1</v>
      </c>
      <c r="F308" t="s">
        <v>61</v>
      </c>
      <c r="G308" t="s">
        <v>18</v>
      </c>
      <c r="H308" t="s">
        <v>64</v>
      </c>
      <c r="I308" s="4">
        <v>70540</v>
      </c>
      <c r="J308">
        <v>20</v>
      </c>
      <c r="K308" s="3">
        <v>44769</v>
      </c>
      <c r="L308" s="3">
        <v>7253</v>
      </c>
      <c r="M308" s="5">
        <f ca="1">(TODAY()-staff[[#This Row],[Date of Join]])/365</f>
        <v>0.14246575342465753</v>
      </c>
      <c r="N308" t="str">
        <f ca="1">IF(staff[[#This Row],[Tenure]]&lt;0.25,"1. New", IF(staff[[#This Row],[Tenure]]&lt;1, "2. Under 1 yr", IF(staff[[#This Row],[Tenure]]&lt;2, "3. Under 2 yrs","4. Over 2 yrs")))</f>
        <v>1. New</v>
      </c>
      <c r="O308" s="5">
        <f ca="1">(TODAY()-staff[[#This Row],[Date of Birth]])/365</f>
        <v>102.92602739726027</v>
      </c>
      <c r="P308">
        <f ca="1">ROUNDDOWN(staff[[#This Row],[X-Age]],0)</f>
        <v>102</v>
      </c>
    </row>
    <row r="309" spans="3:16" x14ac:dyDescent="0.3">
      <c r="C309" t="s">
        <v>393</v>
      </c>
      <c r="D309" t="s">
        <v>55</v>
      </c>
      <c r="E309">
        <v>1</v>
      </c>
      <c r="F309" t="s">
        <v>56</v>
      </c>
      <c r="G309" t="s">
        <v>9</v>
      </c>
      <c r="H309" t="s">
        <v>106</v>
      </c>
      <c r="I309" s="4">
        <v>91065</v>
      </c>
      <c r="J309">
        <v>23</v>
      </c>
      <c r="K309" s="3">
        <v>44424</v>
      </c>
      <c r="L309" s="3">
        <v>24579</v>
      </c>
      <c r="M309" s="5">
        <f ca="1">(TODAY()-staff[[#This Row],[Date of Join]])/365</f>
        <v>1.0876712328767124</v>
      </c>
      <c r="N309" t="str">
        <f ca="1">IF(staff[[#This Row],[Tenure]]&lt;0.25,"1. New", IF(staff[[#This Row],[Tenure]]&lt;1, "2. Under 1 yr", IF(staff[[#This Row],[Tenure]]&lt;2, "3. Under 2 yrs","4. Over 2 yrs")))</f>
        <v>3. Under 2 yrs</v>
      </c>
      <c r="O309" s="5">
        <f ca="1">(TODAY()-staff[[#This Row],[Date of Birth]])/365</f>
        <v>55.457534246575342</v>
      </c>
      <c r="P309">
        <f ca="1">ROUNDDOWN(staff[[#This Row],[X-Age]],0)</f>
        <v>55</v>
      </c>
    </row>
    <row r="310" spans="3:16" x14ac:dyDescent="0.3">
      <c r="C310" t="s">
        <v>394</v>
      </c>
      <c r="D310" t="s">
        <v>59</v>
      </c>
      <c r="E310">
        <v>1</v>
      </c>
      <c r="F310" t="s">
        <v>56</v>
      </c>
      <c r="G310" t="s">
        <v>6</v>
      </c>
      <c r="H310" t="s">
        <v>71</v>
      </c>
      <c r="I310" s="4">
        <v>80390</v>
      </c>
      <c r="J310">
        <v>16</v>
      </c>
      <c r="K310" s="3">
        <v>44110</v>
      </c>
      <c r="L310" s="3">
        <v>28465</v>
      </c>
      <c r="M310" s="5">
        <f ca="1">(TODAY()-staff[[#This Row],[Date of Join]])/365</f>
        <v>1.9479452054794522</v>
      </c>
      <c r="N310" t="str">
        <f ca="1">IF(staff[[#This Row],[Tenure]]&lt;0.25,"1. New", IF(staff[[#This Row],[Tenure]]&lt;1, "2. Under 1 yr", IF(staff[[#This Row],[Tenure]]&lt;2, "3. Under 2 yrs","4. Over 2 yrs")))</f>
        <v>3. Under 2 yrs</v>
      </c>
      <c r="O310" s="5">
        <f ca="1">(TODAY()-staff[[#This Row],[Date of Birth]])/365</f>
        <v>44.81095890410959</v>
      </c>
      <c r="P310">
        <f ca="1">ROUNDDOWN(staff[[#This Row],[X-Age]],0)</f>
        <v>44</v>
      </c>
    </row>
    <row r="311" spans="3:16" x14ac:dyDescent="0.3">
      <c r="C311" t="s">
        <v>395</v>
      </c>
      <c r="D311" t="s">
        <v>59</v>
      </c>
      <c r="E311">
        <v>1</v>
      </c>
      <c r="F311" t="s">
        <v>56</v>
      </c>
      <c r="G311" t="s">
        <v>6</v>
      </c>
      <c r="H311" t="s">
        <v>71</v>
      </c>
      <c r="I311" s="4">
        <v>71225</v>
      </c>
      <c r="J311">
        <v>8</v>
      </c>
      <c r="K311" s="3">
        <v>44729</v>
      </c>
      <c r="L311" s="3">
        <v>34764</v>
      </c>
      <c r="M311" s="5">
        <f ca="1">(TODAY()-staff[[#This Row],[Date of Join]])/365</f>
        <v>0.25205479452054796</v>
      </c>
      <c r="N311" t="str">
        <f ca="1">IF(staff[[#This Row],[Tenure]]&lt;0.25,"1. New", IF(staff[[#This Row],[Tenure]]&lt;1, "2. Under 1 yr", IF(staff[[#This Row],[Tenure]]&lt;2, "3. Under 2 yrs","4. Over 2 yrs")))</f>
        <v>2. Under 1 yr</v>
      </c>
      <c r="O311" s="5">
        <f ca="1">(TODAY()-staff[[#This Row],[Date of Birth]])/365</f>
        <v>27.553424657534247</v>
      </c>
      <c r="P311">
        <f ca="1">ROUNDDOWN(staff[[#This Row],[X-Age]],0)</f>
        <v>27</v>
      </c>
    </row>
    <row r="312" spans="3:16" x14ac:dyDescent="0.3">
      <c r="C312" t="s">
        <v>396</v>
      </c>
      <c r="D312" t="s">
        <v>59</v>
      </c>
      <c r="E312">
        <v>1</v>
      </c>
      <c r="F312" t="s">
        <v>56</v>
      </c>
      <c r="G312" t="s">
        <v>18</v>
      </c>
      <c r="H312" t="s">
        <v>78</v>
      </c>
      <c r="I312" s="4">
        <v>77200</v>
      </c>
      <c r="J312">
        <v>18</v>
      </c>
      <c r="K312" s="3">
        <v>44718</v>
      </c>
      <c r="L312" s="3">
        <v>19499</v>
      </c>
      <c r="M312" s="5">
        <f ca="1">(TODAY()-staff[[#This Row],[Date of Join]])/365</f>
        <v>0.28219178082191781</v>
      </c>
      <c r="N312" t="str">
        <f ca="1">IF(staff[[#This Row],[Tenure]]&lt;0.25,"1. New", IF(staff[[#This Row],[Tenure]]&lt;1, "2. Under 1 yr", IF(staff[[#This Row],[Tenure]]&lt;2, "3. Under 2 yrs","4. Over 2 yrs")))</f>
        <v>2. Under 1 yr</v>
      </c>
      <c r="O312" s="5">
        <f ca="1">(TODAY()-staff[[#This Row],[Date of Birth]])/365</f>
        <v>69.37534246575342</v>
      </c>
      <c r="P312">
        <f ca="1">ROUNDDOWN(staff[[#This Row],[X-Age]],0)</f>
        <v>69</v>
      </c>
    </row>
    <row r="313" spans="3:16" x14ac:dyDescent="0.3">
      <c r="C313" t="s">
        <v>397</v>
      </c>
      <c r="D313" t="s">
        <v>59</v>
      </c>
      <c r="E313">
        <v>1</v>
      </c>
      <c r="F313" t="s">
        <v>56</v>
      </c>
      <c r="G313" t="s">
        <v>6</v>
      </c>
      <c r="H313" t="s">
        <v>98</v>
      </c>
      <c r="I313" s="4">
        <v>86330</v>
      </c>
      <c r="J313">
        <v>18</v>
      </c>
      <c r="K313" s="3">
        <v>44713</v>
      </c>
      <c r="L313" s="3">
        <v>30152</v>
      </c>
      <c r="M313" s="5">
        <f ca="1">(TODAY()-staff[[#This Row],[Date of Join]])/365</f>
        <v>0.29589041095890412</v>
      </c>
      <c r="N313" t="str">
        <f ca="1">IF(staff[[#This Row],[Tenure]]&lt;0.25,"1. New", IF(staff[[#This Row],[Tenure]]&lt;1, "2. Under 1 yr", IF(staff[[#This Row],[Tenure]]&lt;2, "3. Under 2 yrs","4. Over 2 yrs")))</f>
        <v>2. Under 1 yr</v>
      </c>
      <c r="O313" s="5">
        <f ca="1">(TODAY()-staff[[#This Row],[Date of Birth]])/365</f>
        <v>40.18904109589041</v>
      </c>
      <c r="P313">
        <f ca="1">ROUNDDOWN(staff[[#This Row],[X-Age]],0)</f>
        <v>40</v>
      </c>
    </row>
    <row r="314" spans="3:16" x14ac:dyDescent="0.3">
      <c r="C314" t="s">
        <v>398</v>
      </c>
      <c r="D314" t="s">
        <v>55</v>
      </c>
      <c r="E314">
        <v>1</v>
      </c>
      <c r="F314" t="s">
        <v>56</v>
      </c>
      <c r="G314" t="s">
        <v>11</v>
      </c>
      <c r="H314" t="s">
        <v>242</v>
      </c>
      <c r="I314" s="4">
        <v>77330</v>
      </c>
      <c r="J314">
        <v>10</v>
      </c>
      <c r="K314" s="3">
        <v>44106</v>
      </c>
      <c r="L314" s="3">
        <v>21991</v>
      </c>
      <c r="M314" s="5">
        <f ca="1">(TODAY()-staff[[#This Row],[Date of Join]])/365</f>
        <v>1.9589041095890412</v>
      </c>
      <c r="N314" t="str">
        <f ca="1">IF(staff[[#This Row],[Tenure]]&lt;0.25,"1. New", IF(staff[[#This Row],[Tenure]]&lt;1, "2. Under 1 yr", IF(staff[[#This Row],[Tenure]]&lt;2, "3. Under 2 yrs","4. Over 2 yrs")))</f>
        <v>3. Under 2 yrs</v>
      </c>
      <c r="O314" s="5">
        <f ca="1">(TODAY()-staff[[#This Row],[Date of Birth]])/365</f>
        <v>62.547945205479451</v>
      </c>
      <c r="P314">
        <f ca="1">ROUNDDOWN(staff[[#This Row],[X-Age]],0)</f>
        <v>62</v>
      </c>
    </row>
    <row r="315" spans="3:16" x14ac:dyDescent="0.3">
      <c r="C315" t="s">
        <v>399</v>
      </c>
      <c r="D315" t="s">
        <v>59</v>
      </c>
      <c r="E315">
        <v>1</v>
      </c>
      <c r="F315" t="s">
        <v>61</v>
      </c>
      <c r="G315" t="s">
        <v>9</v>
      </c>
      <c r="H315" t="s">
        <v>106</v>
      </c>
      <c r="I315" s="4">
        <v>59095</v>
      </c>
      <c r="J315">
        <v>9</v>
      </c>
      <c r="K315" s="3">
        <v>44770</v>
      </c>
      <c r="L315" s="3">
        <v>7260</v>
      </c>
      <c r="M315" s="5">
        <f ca="1">(TODAY()-staff[[#This Row],[Date of Join]])/365</f>
        <v>0.13972602739726028</v>
      </c>
      <c r="N315" t="str">
        <f ca="1">IF(staff[[#This Row],[Tenure]]&lt;0.25,"1. New", IF(staff[[#This Row],[Tenure]]&lt;1, "2. Under 1 yr", IF(staff[[#This Row],[Tenure]]&lt;2, "3. Under 2 yrs","4. Over 2 yrs")))</f>
        <v>1. New</v>
      </c>
      <c r="O315" s="5">
        <f ca="1">(TODAY()-staff[[#This Row],[Date of Birth]])/365</f>
        <v>102.9068493150685</v>
      </c>
      <c r="P315">
        <f ca="1">ROUNDDOWN(staff[[#This Row],[X-Age]],0)</f>
        <v>102</v>
      </c>
    </row>
    <row r="316" spans="3:16" x14ac:dyDescent="0.3">
      <c r="C316" t="s">
        <v>400</v>
      </c>
      <c r="D316" t="s">
        <v>59</v>
      </c>
      <c r="E316">
        <v>1</v>
      </c>
      <c r="F316" t="s">
        <v>124</v>
      </c>
      <c r="G316" t="s">
        <v>18</v>
      </c>
      <c r="H316" t="s">
        <v>64</v>
      </c>
      <c r="I316" s="4">
        <v>93080</v>
      </c>
      <c r="J316">
        <v>6</v>
      </c>
      <c r="K316" s="3">
        <v>44755</v>
      </c>
      <c r="L316" s="3">
        <v>28865</v>
      </c>
      <c r="M316" s="5">
        <f ca="1">(TODAY()-staff[[#This Row],[Date of Join]])/365</f>
        <v>0.18082191780821918</v>
      </c>
      <c r="N316" t="str">
        <f ca="1">IF(staff[[#This Row],[Tenure]]&lt;0.25,"1. New", IF(staff[[#This Row],[Tenure]]&lt;1, "2. Under 1 yr", IF(staff[[#This Row],[Tenure]]&lt;2, "3. Under 2 yrs","4. Over 2 yrs")))</f>
        <v>1. New</v>
      </c>
      <c r="O316" s="5">
        <f ca="1">(TODAY()-staff[[#This Row],[Date of Birth]])/365</f>
        <v>43.715068493150682</v>
      </c>
      <c r="P316">
        <f ca="1">ROUNDDOWN(staff[[#This Row],[X-Age]],0)</f>
        <v>43</v>
      </c>
    </row>
    <row r="317" spans="3:16" x14ac:dyDescent="0.3">
      <c r="C317" t="s">
        <v>401</v>
      </c>
      <c r="D317" t="s">
        <v>55</v>
      </c>
      <c r="E317">
        <v>1</v>
      </c>
      <c r="F317" t="s">
        <v>56</v>
      </c>
      <c r="G317" t="s">
        <v>6</v>
      </c>
      <c r="H317" t="s">
        <v>98</v>
      </c>
      <c r="I317" s="4">
        <v>108025</v>
      </c>
      <c r="J317">
        <v>20</v>
      </c>
      <c r="K317" s="3">
        <v>44301</v>
      </c>
      <c r="L317" s="3">
        <v>24471</v>
      </c>
      <c r="M317" s="5">
        <f ca="1">(TODAY()-staff[[#This Row],[Date of Join]])/365</f>
        <v>1.4246575342465753</v>
      </c>
      <c r="N317" t="str">
        <f ca="1">IF(staff[[#This Row],[Tenure]]&lt;0.25,"1. New", IF(staff[[#This Row],[Tenure]]&lt;1, "2. Under 1 yr", IF(staff[[#This Row],[Tenure]]&lt;2, "3. Under 2 yrs","4. Over 2 yrs")))</f>
        <v>3. Under 2 yrs</v>
      </c>
      <c r="O317" s="5">
        <f ca="1">(TODAY()-staff[[#This Row],[Date of Birth]])/365</f>
        <v>55.753424657534246</v>
      </c>
      <c r="P317">
        <f ca="1">ROUNDDOWN(staff[[#This Row],[X-Age]],0)</f>
        <v>55</v>
      </c>
    </row>
    <row r="318" spans="3:16" x14ac:dyDescent="0.3">
      <c r="C318" t="s">
        <v>402</v>
      </c>
      <c r="D318" t="s">
        <v>59</v>
      </c>
      <c r="E318">
        <v>1</v>
      </c>
      <c r="F318" t="s">
        <v>61</v>
      </c>
      <c r="G318" t="s">
        <v>18</v>
      </c>
      <c r="H318" t="s">
        <v>71</v>
      </c>
      <c r="I318" s="4">
        <v>48230</v>
      </c>
      <c r="J318">
        <v>12</v>
      </c>
      <c r="K318" s="3">
        <v>44742</v>
      </c>
      <c r="L318" s="3">
        <v>7297</v>
      </c>
      <c r="M318" s="5">
        <f ca="1">(TODAY()-staff[[#This Row],[Date of Join]])/365</f>
        <v>0.21643835616438356</v>
      </c>
      <c r="N318" t="str">
        <f ca="1">IF(staff[[#This Row],[Tenure]]&lt;0.25,"1. New", IF(staff[[#This Row],[Tenure]]&lt;1, "2. Under 1 yr", IF(staff[[#This Row],[Tenure]]&lt;2, "3. Under 2 yrs","4. Over 2 yrs")))</f>
        <v>1. New</v>
      </c>
      <c r="O318" s="5">
        <f ca="1">(TODAY()-staff[[#This Row],[Date of Birth]])/365</f>
        <v>102.8054794520548</v>
      </c>
      <c r="P318">
        <f ca="1">ROUNDDOWN(staff[[#This Row],[X-Age]],0)</f>
        <v>102</v>
      </c>
    </row>
    <row r="319" spans="3:16" x14ac:dyDescent="0.3">
      <c r="C319" t="s">
        <v>403</v>
      </c>
      <c r="D319" t="s">
        <v>59</v>
      </c>
      <c r="E319">
        <v>1</v>
      </c>
      <c r="F319" t="s">
        <v>124</v>
      </c>
      <c r="G319" t="s">
        <v>14</v>
      </c>
      <c r="H319" t="s">
        <v>377</v>
      </c>
      <c r="I319" s="4">
        <v>81045</v>
      </c>
      <c r="J319">
        <v>18</v>
      </c>
      <c r="K319" s="3">
        <v>44762</v>
      </c>
      <c r="L319" s="3">
        <v>26938</v>
      </c>
      <c r="M319" s="5">
        <f ca="1">(TODAY()-staff[[#This Row],[Date of Join]])/365</f>
        <v>0.16164383561643836</v>
      </c>
      <c r="N319" t="str">
        <f ca="1">IF(staff[[#This Row],[Tenure]]&lt;0.25,"1. New", IF(staff[[#This Row],[Tenure]]&lt;1, "2. Under 1 yr", IF(staff[[#This Row],[Tenure]]&lt;2, "3. Under 2 yrs","4. Over 2 yrs")))</f>
        <v>1. New</v>
      </c>
      <c r="O319" s="5">
        <f ca="1">(TODAY()-staff[[#This Row],[Date of Birth]])/365</f>
        <v>48.994520547945207</v>
      </c>
      <c r="P319">
        <f ca="1">ROUNDDOWN(staff[[#This Row],[X-Age]],0)</f>
        <v>48</v>
      </c>
    </row>
    <row r="320" spans="3:16" x14ac:dyDescent="0.3">
      <c r="C320" t="s">
        <v>404</v>
      </c>
      <c r="D320" t="s">
        <v>59</v>
      </c>
      <c r="E320">
        <v>1</v>
      </c>
      <c r="F320" t="s">
        <v>56</v>
      </c>
      <c r="G320" t="s">
        <v>6</v>
      </c>
      <c r="H320" t="s">
        <v>68</v>
      </c>
      <c r="I320" s="4">
        <v>85740</v>
      </c>
      <c r="J320">
        <v>20</v>
      </c>
      <c r="K320" s="3">
        <v>44756</v>
      </c>
      <c r="L320" s="3">
        <v>34885</v>
      </c>
      <c r="M320" s="5">
        <f ca="1">(TODAY()-staff[[#This Row],[Date of Join]])/365</f>
        <v>0.17808219178082191</v>
      </c>
      <c r="N320" t="str">
        <f ca="1">IF(staff[[#This Row],[Tenure]]&lt;0.25,"1. New", IF(staff[[#This Row],[Tenure]]&lt;1, "2. Under 1 yr", IF(staff[[#This Row],[Tenure]]&lt;2, "3. Under 2 yrs","4. Over 2 yrs")))</f>
        <v>1. New</v>
      </c>
      <c r="O320" s="5">
        <f ca="1">(TODAY()-staff[[#This Row],[Date of Birth]])/365</f>
        <v>27.221917808219178</v>
      </c>
      <c r="P320">
        <f ca="1">ROUNDDOWN(staff[[#This Row],[X-Age]],0)</f>
        <v>27</v>
      </c>
    </row>
    <row r="321" spans="3:16" x14ac:dyDescent="0.3">
      <c r="C321" t="s">
        <v>405</v>
      </c>
      <c r="D321" t="s">
        <v>59</v>
      </c>
      <c r="E321">
        <v>1</v>
      </c>
      <c r="F321" t="s">
        <v>56</v>
      </c>
      <c r="G321" t="s">
        <v>6</v>
      </c>
      <c r="H321" t="s">
        <v>98</v>
      </c>
      <c r="I321" s="4">
        <v>92945</v>
      </c>
      <c r="J321">
        <v>11</v>
      </c>
      <c r="K321" s="3">
        <v>44368</v>
      </c>
      <c r="L321" s="3">
        <v>25918</v>
      </c>
      <c r="M321" s="5">
        <f ca="1">(TODAY()-staff[[#This Row],[Date of Join]])/365</f>
        <v>1.2410958904109588</v>
      </c>
      <c r="N321" t="str">
        <f ca="1">IF(staff[[#This Row],[Tenure]]&lt;0.25,"1. New", IF(staff[[#This Row],[Tenure]]&lt;1, "2. Under 1 yr", IF(staff[[#This Row],[Tenure]]&lt;2, "3. Under 2 yrs","4. Over 2 yrs")))</f>
        <v>3. Under 2 yrs</v>
      </c>
      <c r="O321" s="5">
        <f ca="1">(TODAY()-staff[[#This Row],[Date of Birth]])/365</f>
        <v>51.789041095890411</v>
      </c>
      <c r="P321">
        <f ca="1">ROUNDDOWN(staff[[#This Row],[X-Age]],0)</f>
        <v>51</v>
      </c>
    </row>
    <row r="322" spans="3:16" x14ac:dyDescent="0.3">
      <c r="C322" t="s">
        <v>406</v>
      </c>
      <c r="D322" t="s">
        <v>55</v>
      </c>
      <c r="E322">
        <v>1</v>
      </c>
      <c r="F322" t="s">
        <v>56</v>
      </c>
      <c r="G322" t="s">
        <v>17</v>
      </c>
      <c r="H322" t="s">
        <v>280</v>
      </c>
      <c r="I322" s="4">
        <v>48230</v>
      </c>
      <c r="J322">
        <v>12</v>
      </c>
      <c r="K322" s="3">
        <v>44719</v>
      </c>
      <c r="L322" s="3">
        <v>32531</v>
      </c>
      <c r="M322" s="5">
        <f ca="1">(TODAY()-staff[[#This Row],[Date of Join]])/365</f>
        <v>0.27945205479452057</v>
      </c>
      <c r="N322" t="str">
        <f ca="1">IF(staff[[#This Row],[Tenure]]&lt;0.25,"1. New", IF(staff[[#This Row],[Tenure]]&lt;1, "2. Under 1 yr", IF(staff[[#This Row],[Tenure]]&lt;2, "3. Under 2 yrs","4. Over 2 yrs")))</f>
        <v>2. Under 1 yr</v>
      </c>
      <c r="O322" s="5">
        <f ca="1">(TODAY()-staff[[#This Row],[Date of Birth]])/365</f>
        <v>33.671232876712331</v>
      </c>
      <c r="P322">
        <f ca="1">ROUNDDOWN(staff[[#This Row],[X-Age]],0)</f>
        <v>33</v>
      </c>
    </row>
    <row r="323" spans="3:16" x14ac:dyDescent="0.3">
      <c r="C323" t="s">
        <v>407</v>
      </c>
      <c r="D323" t="s">
        <v>59</v>
      </c>
      <c r="E323">
        <v>1</v>
      </c>
      <c r="F323" t="s">
        <v>56</v>
      </c>
      <c r="G323" t="s">
        <v>6</v>
      </c>
      <c r="H323" t="s">
        <v>68</v>
      </c>
      <c r="I323" s="4">
        <v>86405</v>
      </c>
      <c r="J323">
        <v>11</v>
      </c>
      <c r="K323" s="3">
        <v>44634</v>
      </c>
      <c r="L323" s="3">
        <v>33447</v>
      </c>
      <c r="M323" s="5">
        <f ca="1">(TODAY()-staff[[#This Row],[Date of Join]])/365</f>
        <v>0.51232876712328768</v>
      </c>
      <c r="N323" t="str">
        <f ca="1">IF(staff[[#This Row],[Tenure]]&lt;0.25,"1. New", IF(staff[[#This Row],[Tenure]]&lt;1, "2. Under 1 yr", IF(staff[[#This Row],[Tenure]]&lt;2, "3. Under 2 yrs","4. Over 2 yrs")))</f>
        <v>2. Under 1 yr</v>
      </c>
      <c r="O323" s="5">
        <f ca="1">(TODAY()-staff[[#This Row],[Date of Birth]])/365</f>
        <v>31.161643835616438</v>
      </c>
      <c r="P323">
        <f ca="1">ROUNDDOWN(staff[[#This Row],[X-Age]],0)</f>
        <v>31</v>
      </c>
    </row>
    <row r="324" spans="3:16" x14ac:dyDescent="0.3">
      <c r="C324" t="s">
        <v>408</v>
      </c>
      <c r="D324" t="s">
        <v>59</v>
      </c>
      <c r="E324">
        <v>1</v>
      </c>
      <c r="F324" t="s">
        <v>56</v>
      </c>
      <c r="G324" t="s">
        <v>18</v>
      </c>
      <c r="H324" t="s">
        <v>96</v>
      </c>
      <c r="I324" s="4">
        <v>81790</v>
      </c>
      <c r="J324">
        <v>14</v>
      </c>
      <c r="K324" s="3">
        <v>44501</v>
      </c>
      <c r="L324" s="3">
        <v>20550</v>
      </c>
      <c r="M324" s="5">
        <f ca="1">(TODAY()-staff[[#This Row],[Date of Join]])/365</f>
        <v>0.87671232876712324</v>
      </c>
      <c r="N324" t="str">
        <f ca="1">IF(staff[[#This Row],[Tenure]]&lt;0.25,"1. New", IF(staff[[#This Row],[Tenure]]&lt;1, "2. Under 1 yr", IF(staff[[#This Row],[Tenure]]&lt;2, "3. Under 2 yrs","4. Over 2 yrs")))</f>
        <v>2. Under 1 yr</v>
      </c>
      <c r="O324" s="5">
        <f ca="1">(TODAY()-staff[[#This Row],[Date of Birth]])/365</f>
        <v>66.495890410958907</v>
      </c>
      <c r="P324">
        <f ca="1">ROUNDDOWN(staff[[#This Row],[X-Age]],0)</f>
        <v>66</v>
      </c>
    </row>
    <row r="325" spans="3:16" x14ac:dyDescent="0.3">
      <c r="C325" t="s">
        <v>409</v>
      </c>
      <c r="D325" t="s">
        <v>59</v>
      </c>
      <c r="E325">
        <v>1</v>
      </c>
      <c r="F325" t="s">
        <v>56</v>
      </c>
      <c r="G325" t="s">
        <v>6</v>
      </c>
      <c r="H325" t="s">
        <v>68</v>
      </c>
      <c r="I325" s="4">
        <v>85045</v>
      </c>
      <c r="J325">
        <v>15</v>
      </c>
      <c r="K325" s="3">
        <v>44403</v>
      </c>
      <c r="L325" s="3">
        <v>24710</v>
      </c>
      <c r="M325" s="5">
        <f ca="1">(TODAY()-staff[[#This Row],[Date of Join]])/365</f>
        <v>1.1452054794520548</v>
      </c>
      <c r="N325" t="str">
        <f ca="1">IF(staff[[#This Row],[Tenure]]&lt;0.25,"1. New", IF(staff[[#This Row],[Tenure]]&lt;1, "2. Under 1 yr", IF(staff[[#This Row],[Tenure]]&lt;2, "3. Under 2 yrs","4. Over 2 yrs")))</f>
        <v>3. Under 2 yrs</v>
      </c>
      <c r="O325" s="5">
        <f ca="1">(TODAY()-staff[[#This Row],[Date of Birth]])/365</f>
        <v>55.098630136986301</v>
      </c>
      <c r="P325">
        <f ca="1">ROUNDDOWN(staff[[#This Row],[X-Age]],0)</f>
        <v>55</v>
      </c>
    </row>
    <row r="326" spans="3:16" x14ac:dyDescent="0.3">
      <c r="C326" t="s">
        <v>410</v>
      </c>
      <c r="D326" t="s">
        <v>59</v>
      </c>
      <c r="E326">
        <v>1</v>
      </c>
      <c r="F326" t="s">
        <v>56</v>
      </c>
      <c r="G326" t="s">
        <v>20</v>
      </c>
      <c r="H326" t="s">
        <v>75</v>
      </c>
      <c r="I326" s="4">
        <v>48230</v>
      </c>
      <c r="J326">
        <v>5</v>
      </c>
      <c r="K326" s="3">
        <v>44764</v>
      </c>
      <c r="L326" s="3">
        <v>28395</v>
      </c>
      <c r="M326" s="5">
        <f ca="1">(TODAY()-staff[[#This Row],[Date of Join]])/365</f>
        <v>0.15616438356164383</v>
      </c>
      <c r="N326" t="str">
        <f ca="1">IF(staff[[#This Row],[Tenure]]&lt;0.25,"1. New", IF(staff[[#This Row],[Tenure]]&lt;1, "2. Under 1 yr", IF(staff[[#This Row],[Tenure]]&lt;2, "3. Under 2 yrs","4. Over 2 yrs")))</f>
        <v>1. New</v>
      </c>
      <c r="O326" s="5">
        <f ca="1">(TODAY()-staff[[#This Row],[Date of Birth]])/365</f>
        <v>45.0027397260274</v>
      </c>
      <c r="P326">
        <f ca="1">ROUNDDOWN(staff[[#This Row],[X-Age]],0)</f>
        <v>45</v>
      </c>
    </row>
    <row r="327" spans="3:16" x14ac:dyDescent="0.3">
      <c r="C327" t="s">
        <v>411</v>
      </c>
      <c r="D327" t="s">
        <v>55</v>
      </c>
      <c r="E327">
        <v>1</v>
      </c>
      <c r="F327" t="s">
        <v>61</v>
      </c>
      <c r="G327" t="s">
        <v>18</v>
      </c>
      <c r="H327" t="s">
        <v>64</v>
      </c>
      <c r="I327" s="4">
        <v>74430</v>
      </c>
      <c r="J327">
        <v>11</v>
      </c>
      <c r="K327" s="3">
        <v>44771</v>
      </c>
      <c r="L327" s="3">
        <v>7266</v>
      </c>
      <c r="M327" s="5">
        <f ca="1">(TODAY()-staff[[#This Row],[Date of Join]])/365</f>
        <v>0.13698630136986301</v>
      </c>
      <c r="N327" t="str">
        <f ca="1">IF(staff[[#This Row],[Tenure]]&lt;0.25,"1. New", IF(staff[[#This Row],[Tenure]]&lt;1, "2. Under 1 yr", IF(staff[[#This Row],[Tenure]]&lt;2, "3. Under 2 yrs","4. Over 2 yrs")))</f>
        <v>1. New</v>
      </c>
      <c r="O327" s="5">
        <f ca="1">(TODAY()-staff[[#This Row],[Date of Birth]])/365</f>
        <v>102.89041095890411</v>
      </c>
      <c r="P327">
        <f ca="1">ROUNDDOWN(staff[[#This Row],[X-Age]],0)</f>
        <v>102</v>
      </c>
    </row>
    <row r="328" spans="3:16" x14ac:dyDescent="0.3">
      <c r="C328" t="s">
        <v>412</v>
      </c>
      <c r="D328" t="s">
        <v>55</v>
      </c>
      <c r="E328">
        <v>1</v>
      </c>
      <c r="F328" t="s">
        <v>56</v>
      </c>
      <c r="G328" t="s">
        <v>6</v>
      </c>
      <c r="H328" t="s">
        <v>68</v>
      </c>
      <c r="I328" s="4">
        <v>94370</v>
      </c>
      <c r="J328">
        <v>5</v>
      </c>
      <c r="K328" s="3">
        <v>44354</v>
      </c>
      <c r="L328" s="3">
        <v>26854</v>
      </c>
      <c r="M328" s="5">
        <f ca="1">(TODAY()-staff[[#This Row],[Date of Join]])/365</f>
        <v>1.2794520547945205</v>
      </c>
      <c r="N328" t="str">
        <f ca="1">IF(staff[[#This Row],[Tenure]]&lt;0.25,"1. New", IF(staff[[#This Row],[Tenure]]&lt;1, "2. Under 1 yr", IF(staff[[#This Row],[Tenure]]&lt;2, "3. Under 2 yrs","4. Over 2 yrs")))</f>
        <v>3. Under 2 yrs</v>
      </c>
      <c r="O328" s="5">
        <f ca="1">(TODAY()-staff[[#This Row],[Date of Birth]])/365</f>
        <v>49.224657534246575</v>
      </c>
      <c r="P328">
        <f ca="1">ROUNDDOWN(staff[[#This Row],[X-Age]],0)</f>
        <v>49</v>
      </c>
    </row>
    <row r="329" spans="3:16" x14ac:dyDescent="0.3">
      <c r="C329" t="s">
        <v>413</v>
      </c>
      <c r="D329" t="s">
        <v>55</v>
      </c>
      <c r="E329">
        <v>1</v>
      </c>
      <c r="F329" t="s">
        <v>56</v>
      </c>
      <c r="G329" t="s">
        <v>20</v>
      </c>
      <c r="H329" t="s">
        <v>414</v>
      </c>
      <c r="I329" s="4">
        <v>70955</v>
      </c>
      <c r="J329">
        <v>20</v>
      </c>
      <c r="K329" s="3">
        <v>44636</v>
      </c>
      <c r="L329" s="3">
        <v>27707</v>
      </c>
      <c r="M329" s="5">
        <f ca="1">(TODAY()-staff[[#This Row],[Date of Join]])/365</f>
        <v>0.50684931506849318</v>
      </c>
      <c r="N329" t="str">
        <f ca="1">IF(staff[[#This Row],[Tenure]]&lt;0.25,"1. New", IF(staff[[#This Row],[Tenure]]&lt;1, "2. Under 1 yr", IF(staff[[#This Row],[Tenure]]&lt;2, "3. Under 2 yrs","4. Over 2 yrs")))</f>
        <v>2. Under 1 yr</v>
      </c>
      <c r="O329" s="5">
        <f ca="1">(TODAY()-staff[[#This Row],[Date of Birth]])/365</f>
        <v>46.887671232876713</v>
      </c>
      <c r="P329">
        <f ca="1">ROUNDDOWN(staff[[#This Row],[X-Age]],0)</f>
        <v>46</v>
      </c>
    </row>
    <row r="330" spans="3:16" x14ac:dyDescent="0.3">
      <c r="C330" t="s">
        <v>415</v>
      </c>
      <c r="D330" t="s">
        <v>59</v>
      </c>
      <c r="E330">
        <v>1</v>
      </c>
      <c r="F330" t="s">
        <v>56</v>
      </c>
      <c r="G330" t="s">
        <v>6</v>
      </c>
      <c r="H330" t="s">
        <v>68</v>
      </c>
      <c r="I330" s="4">
        <v>61300</v>
      </c>
      <c r="J330">
        <v>21</v>
      </c>
      <c r="K330" s="3">
        <v>44550</v>
      </c>
      <c r="L330" s="3">
        <v>28161</v>
      </c>
      <c r="M330" s="5">
        <f ca="1">(TODAY()-staff[[#This Row],[Date of Join]])/365</f>
        <v>0.74246575342465748</v>
      </c>
      <c r="N330" t="str">
        <f ca="1">IF(staff[[#This Row],[Tenure]]&lt;0.25,"1. New", IF(staff[[#This Row],[Tenure]]&lt;1, "2. Under 1 yr", IF(staff[[#This Row],[Tenure]]&lt;2, "3. Under 2 yrs","4. Over 2 yrs")))</f>
        <v>2. Under 1 yr</v>
      </c>
      <c r="O330" s="5">
        <f ca="1">(TODAY()-staff[[#This Row],[Date of Birth]])/365</f>
        <v>45.643835616438359</v>
      </c>
      <c r="P330">
        <f ca="1">ROUNDDOWN(staff[[#This Row],[X-Age]],0)</f>
        <v>45</v>
      </c>
    </row>
    <row r="331" spans="3:16" x14ac:dyDescent="0.3">
      <c r="C331" t="s">
        <v>416</v>
      </c>
      <c r="D331" t="s">
        <v>55</v>
      </c>
      <c r="E331">
        <v>1</v>
      </c>
      <c r="F331" t="s">
        <v>56</v>
      </c>
      <c r="G331" t="s">
        <v>6</v>
      </c>
      <c r="H331" t="s">
        <v>93</v>
      </c>
      <c r="I331" s="4">
        <v>72050</v>
      </c>
      <c r="J331">
        <v>7</v>
      </c>
      <c r="K331" s="3">
        <v>43752</v>
      </c>
      <c r="L331" s="3">
        <v>22535</v>
      </c>
      <c r="M331" s="5">
        <f ca="1">(TODAY()-staff[[#This Row],[Date of Join]])/365</f>
        <v>2.9287671232876713</v>
      </c>
      <c r="N331" t="str">
        <f ca="1">IF(staff[[#This Row],[Tenure]]&lt;0.25,"1. New", IF(staff[[#This Row],[Tenure]]&lt;1, "2. Under 1 yr", IF(staff[[#This Row],[Tenure]]&lt;2, "3. Under 2 yrs","4. Over 2 yrs")))</f>
        <v>4. Over 2 yrs</v>
      </c>
      <c r="O331" s="5">
        <f ca="1">(TODAY()-staff[[#This Row],[Date of Birth]])/365</f>
        <v>61.057534246575344</v>
      </c>
      <c r="P331">
        <f ca="1">ROUNDDOWN(staff[[#This Row],[X-Age]],0)</f>
        <v>61</v>
      </c>
    </row>
    <row r="332" spans="3:16" x14ac:dyDescent="0.3">
      <c r="C332" t="s">
        <v>417</v>
      </c>
      <c r="D332" t="s">
        <v>59</v>
      </c>
      <c r="E332">
        <v>1</v>
      </c>
      <c r="F332" t="s">
        <v>56</v>
      </c>
      <c r="G332" t="s">
        <v>6</v>
      </c>
      <c r="H332" t="s">
        <v>71</v>
      </c>
      <c r="I332" s="4">
        <v>105590</v>
      </c>
      <c r="J332">
        <v>9</v>
      </c>
      <c r="K332" s="3">
        <v>44749</v>
      </c>
      <c r="L332" s="3">
        <v>34129</v>
      </c>
      <c r="M332" s="5">
        <f ca="1">(TODAY()-staff[[#This Row],[Date of Join]])/365</f>
        <v>0.19726027397260273</v>
      </c>
      <c r="N332" t="str">
        <f ca="1">IF(staff[[#This Row],[Tenure]]&lt;0.25,"1. New", IF(staff[[#This Row],[Tenure]]&lt;1, "2. Under 1 yr", IF(staff[[#This Row],[Tenure]]&lt;2, "3. Under 2 yrs","4. Over 2 yrs")))</f>
        <v>1. New</v>
      </c>
      <c r="O332" s="5">
        <f ca="1">(TODAY()-staff[[#This Row],[Date of Birth]])/365</f>
        <v>29.293150684931508</v>
      </c>
      <c r="P332">
        <f ca="1">ROUNDDOWN(staff[[#This Row],[X-Age]],0)</f>
        <v>29</v>
      </c>
    </row>
    <row r="333" spans="3:16" x14ac:dyDescent="0.3">
      <c r="C333" t="s">
        <v>418</v>
      </c>
      <c r="D333" t="s">
        <v>59</v>
      </c>
      <c r="E333">
        <v>1</v>
      </c>
      <c r="F333" t="s">
        <v>124</v>
      </c>
      <c r="G333" t="s">
        <v>18</v>
      </c>
      <c r="H333" t="s">
        <v>117</v>
      </c>
      <c r="I333" s="4">
        <v>93440</v>
      </c>
      <c r="J333">
        <v>17</v>
      </c>
      <c r="K333" s="3">
        <v>44756</v>
      </c>
      <c r="L333" s="3">
        <v>34850</v>
      </c>
      <c r="M333" s="5">
        <f ca="1">(TODAY()-staff[[#This Row],[Date of Join]])/365</f>
        <v>0.17808219178082191</v>
      </c>
      <c r="N333" t="str">
        <f ca="1">IF(staff[[#This Row],[Tenure]]&lt;0.25,"1. New", IF(staff[[#This Row],[Tenure]]&lt;1, "2. Under 1 yr", IF(staff[[#This Row],[Tenure]]&lt;2, "3. Under 2 yrs","4. Over 2 yrs")))</f>
        <v>1. New</v>
      </c>
      <c r="O333" s="5">
        <f ca="1">(TODAY()-staff[[#This Row],[Date of Birth]])/365</f>
        <v>27.317808219178083</v>
      </c>
      <c r="P333">
        <f ca="1">ROUNDDOWN(staff[[#This Row],[X-Age]],0)</f>
        <v>27</v>
      </c>
    </row>
    <row r="334" spans="3:16" x14ac:dyDescent="0.3">
      <c r="C334" t="s">
        <v>419</v>
      </c>
      <c r="D334" t="s">
        <v>55</v>
      </c>
      <c r="E334">
        <v>1</v>
      </c>
      <c r="F334" t="s">
        <v>56</v>
      </c>
      <c r="G334" t="s">
        <v>11</v>
      </c>
      <c r="H334" t="s">
        <v>98</v>
      </c>
      <c r="I334" s="4">
        <v>48230</v>
      </c>
      <c r="J334">
        <v>6</v>
      </c>
      <c r="K334" s="3">
        <v>44677</v>
      </c>
      <c r="L334" s="3">
        <v>28078</v>
      </c>
      <c r="M334" s="5">
        <f ca="1">(TODAY()-staff[[#This Row],[Date of Join]])/365</f>
        <v>0.39452054794520547</v>
      </c>
      <c r="N334" t="str">
        <f ca="1">IF(staff[[#This Row],[Tenure]]&lt;0.25,"1. New", IF(staff[[#This Row],[Tenure]]&lt;1, "2. Under 1 yr", IF(staff[[#This Row],[Tenure]]&lt;2, "3. Under 2 yrs","4. Over 2 yrs")))</f>
        <v>2. Under 1 yr</v>
      </c>
      <c r="O334" s="5">
        <f ca="1">(TODAY()-staff[[#This Row],[Date of Birth]])/365</f>
        <v>45.871232876712327</v>
      </c>
      <c r="P334">
        <f ca="1">ROUNDDOWN(staff[[#This Row],[X-Age]],0)</f>
        <v>45</v>
      </c>
    </row>
    <row r="335" spans="3:16" x14ac:dyDescent="0.3">
      <c r="C335" t="s">
        <v>420</v>
      </c>
      <c r="D335" t="s">
        <v>55</v>
      </c>
      <c r="E335">
        <v>1</v>
      </c>
      <c r="F335" t="s">
        <v>56</v>
      </c>
      <c r="G335" t="s">
        <v>6</v>
      </c>
      <c r="H335" t="s">
        <v>68</v>
      </c>
      <c r="I335" s="4">
        <v>67695</v>
      </c>
      <c r="J335">
        <v>10</v>
      </c>
      <c r="K335" s="3">
        <v>44753</v>
      </c>
      <c r="L335" s="3">
        <v>7261</v>
      </c>
      <c r="M335" s="5">
        <f ca="1">(TODAY()-staff[[#This Row],[Date of Join]])/365</f>
        <v>0.18630136986301371</v>
      </c>
      <c r="N335" t="str">
        <f ca="1">IF(staff[[#This Row],[Tenure]]&lt;0.25,"1. New", IF(staff[[#This Row],[Tenure]]&lt;1, "2. Under 1 yr", IF(staff[[#This Row],[Tenure]]&lt;2, "3. Under 2 yrs","4. Over 2 yrs")))</f>
        <v>1. New</v>
      </c>
      <c r="O335" s="5">
        <f ca="1">(TODAY()-staff[[#This Row],[Date of Birth]])/365</f>
        <v>102.9041095890411</v>
      </c>
      <c r="P335">
        <f ca="1">ROUNDDOWN(staff[[#This Row],[X-Age]],0)</f>
        <v>102</v>
      </c>
    </row>
    <row r="336" spans="3:16" x14ac:dyDescent="0.3">
      <c r="C336" t="s">
        <v>421</v>
      </c>
      <c r="D336" t="s">
        <v>59</v>
      </c>
      <c r="E336">
        <v>1</v>
      </c>
      <c r="F336" t="s">
        <v>56</v>
      </c>
      <c r="G336" t="s">
        <v>6</v>
      </c>
      <c r="H336" t="s">
        <v>68</v>
      </c>
      <c r="I336" s="4">
        <v>69675</v>
      </c>
      <c r="J336">
        <v>3</v>
      </c>
      <c r="K336" s="3">
        <v>44662</v>
      </c>
      <c r="L336" s="3">
        <v>32381</v>
      </c>
      <c r="M336" s="5">
        <f ca="1">(TODAY()-staff[[#This Row],[Date of Join]])/365</f>
        <v>0.43561643835616437</v>
      </c>
      <c r="N336" t="str">
        <f ca="1">IF(staff[[#This Row],[Tenure]]&lt;0.25,"1. New", IF(staff[[#This Row],[Tenure]]&lt;1, "2. Under 1 yr", IF(staff[[#This Row],[Tenure]]&lt;2, "3. Under 2 yrs","4. Over 2 yrs")))</f>
        <v>2. Under 1 yr</v>
      </c>
      <c r="O336" s="5">
        <f ca="1">(TODAY()-staff[[#This Row],[Date of Birth]])/365</f>
        <v>34.082191780821915</v>
      </c>
      <c r="P336">
        <f ca="1">ROUNDDOWN(staff[[#This Row],[X-Age]],0)</f>
        <v>34</v>
      </c>
    </row>
    <row r="337" spans="3:16" x14ac:dyDescent="0.3">
      <c r="C337" t="s">
        <v>422</v>
      </c>
      <c r="D337" t="s">
        <v>59</v>
      </c>
      <c r="E337">
        <v>1</v>
      </c>
      <c r="F337" t="s">
        <v>56</v>
      </c>
      <c r="G337" t="s">
        <v>11</v>
      </c>
      <c r="H337" t="s">
        <v>83</v>
      </c>
      <c r="I337" s="4">
        <v>71250</v>
      </c>
      <c r="J337">
        <v>23</v>
      </c>
      <c r="K337" s="3">
        <v>44768</v>
      </c>
      <c r="L337" s="3">
        <v>28022</v>
      </c>
      <c r="M337" s="5">
        <f ca="1">(TODAY()-staff[[#This Row],[Date of Join]])/365</f>
        <v>0.14520547945205478</v>
      </c>
      <c r="N337" t="str">
        <f ca="1">IF(staff[[#This Row],[Tenure]]&lt;0.25,"1. New", IF(staff[[#This Row],[Tenure]]&lt;1, "2. Under 1 yr", IF(staff[[#This Row],[Tenure]]&lt;2, "3. Under 2 yrs","4. Over 2 yrs")))</f>
        <v>1. New</v>
      </c>
      <c r="O337" s="5">
        <f ca="1">(TODAY()-staff[[#This Row],[Date of Birth]])/365</f>
        <v>46.024657534246572</v>
      </c>
      <c r="P337">
        <f ca="1">ROUNDDOWN(staff[[#This Row],[X-Age]],0)</f>
        <v>46</v>
      </c>
    </row>
    <row r="338" spans="3:16" x14ac:dyDescent="0.3">
      <c r="C338" t="s">
        <v>423</v>
      </c>
      <c r="D338" t="s">
        <v>55</v>
      </c>
      <c r="E338">
        <v>1</v>
      </c>
      <c r="F338" t="s">
        <v>56</v>
      </c>
      <c r="G338" t="s">
        <v>6</v>
      </c>
      <c r="H338" t="s">
        <v>71</v>
      </c>
      <c r="I338" s="4">
        <v>48230</v>
      </c>
      <c r="J338">
        <v>8</v>
      </c>
      <c r="K338" s="3">
        <v>44732</v>
      </c>
      <c r="L338" s="3">
        <v>33814</v>
      </c>
      <c r="M338" s="5">
        <f ca="1">(TODAY()-staff[[#This Row],[Date of Join]])/365</f>
        <v>0.24383561643835616</v>
      </c>
      <c r="N338" t="str">
        <f ca="1">IF(staff[[#This Row],[Tenure]]&lt;0.25,"1. New", IF(staff[[#This Row],[Tenure]]&lt;1, "2. Under 1 yr", IF(staff[[#This Row],[Tenure]]&lt;2, "3. Under 2 yrs","4. Over 2 yrs")))</f>
        <v>1. New</v>
      </c>
      <c r="O338" s="5">
        <f ca="1">(TODAY()-staff[[#This Row],[Date of Birth]])/365</f>
        <v>30.156164383561645</v>
      </c>
      <c r="P338">
        <f ca="1">ROUNDDOWN(staff[[#This Row],[X-Age]],0)</f>
        <v>30</v>
      </c>
    </row>
    <row r="339" spans="3:16" x14ac:dyDescent="0.3">
      <c r="C339" t="s">
        <v>424</v>
      </c>
      <c r="D339" t="s">
        <v>55</v>
      </c>
      <c r="E339">
        <v>1</v>
      </c>
      <c r="F339" t="s">
        <v>56</v>
      </c>
      <c r="G339" t="s">
        <v>11</v>
      </c>
      <c r="H339" t="s">
        <v>83</v>
      </c>
      <c r="I339" s="4">
        <v>63845</v>
      </c>
      <c r="J339">
        <v>12</v>
      </c>
      <c r="K339" s="3">
        <v>44708</v>
      </c>
      <c r="L339" s="3">
        <v>31000</v>
      </c>
      <c r="M339" s="5">
        <f ca="1">(TODAY()-staff[[#This Row],[Date of Join]])/365</f>
        <v>0.30958904109589042</v>
      </c>
      <c r="N339" t="str">
        <f ca="1">IF(staff[[#This Row],[Tenure]]&lt;0.25,"1. New", IF(staff[[#This Row],[Tenure]]&lt;1, "2. Under 1 yr", IF(staff[[#This Row],[Tenure]]&lt;2, "3. Under 2 yrs","4. Over 2 yrs")))</f>
        <v>2. Under 1 yr</v>
      </c>
      <c r="O339" s="5">
        <f ca="1">(TODAY()-staff[[#This Row],[Date of Birth]])/365</f>
        <v>37.865753424657534</v>
      </c>
      <c r="P339">
        <f ca="1">ROUNDDOWN(staff[[#This Row],[X-Age]],0)</f>
        <v>37</v>
      </c>
    </row>
    <row r="340" spans="3:16" x14ac:dyDescent="0.3">
      <c r="C340" t="s">
        <v>425</v>
      </c>
      <c r="D340" t="s">
        <v>55</v>
      </c>
      <c r="E340">
        <v>1</v>
      </c>
      <c r="F340" t="s">
        <v>61</v>
      </c>
      <c r="G340" t="s">
        <v>9</v>
      </c>
      <c r="H340" t="s">
        <v>106</v>
      </c>
      <c r="I340" s="4">
        <v>99680</v>
      </c>
      <c r="J340">
        <v>21</v>
      </c>
      <c r="K340" s="3">
        <v>44763</v>
      </c>
      <c r="L340" s="3">
        <v>7264</v>
      </c>
      <c r="M340" s="5">
        <f ca="1">(TODAY()-staff[[#This Row],[Date of Join]])/365</f>
        <v>0.15890410958904111</v>
      </c>
      <c r="N340" t="str">
        <f ca="1">IF(staff[[#This Row],[Tenure]]&lt;0.25,"1. New", IF(staff[[#This Row],[Tenure]]&lt;1, "2. Under 1 yr", IF(staff[[#This Row],[Tenure]]&lt;2, "3. Under 2 yrs","4. Over 2 yrs")))</f>
        <v>1. New</v>
      </c>
      <c r="O340" s="5">
        <f ca="1">(TODAY()-staff[[#This Row],[Date of Birth]])/365</f>
        <v>102.8958904109589</v>
      </c>
      <c r="P340">
        <f ca="1">ROUNDDOWN(staff[[#This Row],[X-Age]],0)</f>
        <v>102</v>
      </c>
    </row>
    <row r="341" spans="3:16" x14ac:dyDescent="0.3">
      <c r="C341" t="s">
        <v>426</v>
      </c>
      <c r="D341" t="s">
        <v>59</v>
      </c>
      <c r="E341">
        <v>1</v>
      </c>
      <c r="F341" t="s">
        <v>56</v>
      </c>
      <c r="G341" t="s">
        <v>6</v>
      </c>
      <c r="H341" t="s">
        <v>98</v>
      </c>
      <c r="I341" s="4">
        <v>93105</v>
      </c>
      <c r="J341">
        <v>13</v>
      </c>
      <c r="K341" s="3">
        <v>44250</v>
      </c>
      <c r="L341" s="3">
        <v>23497</v>
      </c>
      <c r="M341" s="5">
        <f ca="1">(TODAY()-staff[[#This Row],[Date of Join]])/365</f>
        <v>1.5643835616438355</v>
      </c>
      <c r="N341" t="str">
        <f ca="1">IF(staff[[#This Row],[Tenure]]&lt;0.25,"1. New", IF(staff[[#This Row],[Tenure]]&lt;1, "2. Under 1 yr", IF(staff[[#This Row],[Tenure]]&lt;2, "3. Under 2 yrs","4. Over 2 yrs")))</f>
        <v>3. Under 2 yrs</v>
      </c>
      <c r="O341" s="5">
        <f ca="1">(TODAY()-staff[[#This Row],[Date of Birth]])/365</f>
        <v>58.421917808219177</v>
      </c>
      <c r="P341">
        <f ca="1">ROUNDDOWN(staff[[#This Row],[X-Age]],0)</f>
        <v>58</v>
      </c>
    </row>
    <row r="342" spans="3:16" x14ac:dyDescent="0.3">
      <c r="C342" t="s">
        <v>427</v>
      </c>
      <c r="D342" t="s">
        <v>55</v>
      </c>
      <c r="E342">
        <v>1</v>
      </c>
      <c r="F342" t="s">
        <v>56</v>
      </c>
      <c r="G342" t="s">
        <v>9</v>
      </c>
      <c r="H342" t="s">
        <v>62</v>
      </c>
      <c r="I342" s="4">
        <v>91695</v>
      </c>
      <c r="J342">
        <v>14</v>
      </c>
      <c r="K342" s="3">
        <v>44554</v>
      </c>
      <c r="L342" s="3">
        <v>24182</v>
      </c>
      <c r="M342" s="5">
        <f ca="1">(TODAY()-staff[[#This Row],[Date of Join]])/365</f>
        <v>0.73150684931506849</v>
      </c>
      <c r="N342" t="str">
        <f ca="1">IF(staff[[#This Row],[Tenure]]&lt;0.25,"1. New", IF(staff[[#This Row],[Tenure]]&lt;1, "2. Under 1 yr", IF(staff[[#This Row],[Tenure]]&lt;2, "3. Under 2 yrs","4. Over 2 yrs")))</f>
        <v>2. Under 1 yr</v>
      </c>
      <c r="O342" s="5">
        <f ca="1">(TODAY()-staff[[#This Row],[Date of Birth]])/365</f>
        <v>56.545205479452058</v>
      </c>
      <c r="P342">
        <f ca="1">ROUNDDOWN(staff[[#This Row],[X-Age]],0)</f>
        <v>56</v>
      </c>
    </row>
    <row r="343" spans="3:16" x14ac:dyDescent="0.3">
      <c r="C343" t="s">
        <v>428</v>
      </c>
      <c r="D343" t="s">
        <v>59</v>
      </c>
      <c r="E343">
        <v>1</v>
      </c>
      <c r="F343" t="s">
        <v>56</v>
      </c>
      <c r="G343" t="s">
        <v>6</v>
      </c>
      <c r="H343" t="s">
        <v>68</v>
      </c>
      <c r="I343" s="4">
        <v>99045</v>
      </c>
      <c r="J343">
        <v>35</v>
      </c>
      <c r="K343" s="3">
        <v>44494</v>
      </c>
      <c r="L343" s="3">
        <v>30098</v>
      </c>
      <c r="M343" s="5">
        <f ca="1">(TODAY()-staff[[#This Row],[Date of Join]])/365</f>
        <v>0.89589041095890409</v>
      </c>
      <c r="N343" t="str">
        <f ca="1">IF(staff[[#This Row],[Tenure]]&lt;0.25,"1. New", IF(staff[[#This Row],[Tenure]]&lt;1, "2. Under 1 yr", IF(staff[[#This Row],[Tenure]]&lt;2, "3. Under 2 yrs","4. Over 2 yrs")))</f>
        <v>2. Under 1 yr</v>
      </c>
      <c r="O343" s="5">
        <f ca="1">(TODAY()-staff[[#This Row],[Date of Birth]])/365</f>
        <v>40.336986301369862</v>
      </c>
      <c r="P343">
        <f ca="1">ROUNDDOWN(staff[[#This Row],[X-Age]],0)</f>
        <v>40</v>
      </c>
    </row>
    <row r="344" spans="3:16" x14ac:dyDescent="0.3">
      <c r="C344" t="s">
        <v>429</v>
      </c>
      <c r="D344" t="s">
        <v>59</v>
      </c>
      <c r="E344">
        <v>0.8</v>
      </c>
      <c r="F344" t="s">
        <v>56</v>
      </c>
      <c r="G344" t="s">
        <v>9</v>
      </c>
      <c r="H344" t="s">
        <v>201</v>
      </c>
      <c r="I344" s="4">
        <v>81335</v>
      </c>
      <c r="J344">
        <v>9</v>
      </c>
      <c r="K344" s="3">
        <v>44624</v>
      </c>
      <c r="L344" s="3">
        <v>31149</v>
      </c>
      <c r="M344" s="5">
        <f ca="1">(TODAY()-staff[[#This Row],[Date of Join]])/365</f>
        <v>0.53972602739726028</v>
      </c>
      <c r="N344" t="str">
        <f ca="1">IF(staff[[#This Row],[Tenure]]&lt;0.25,"1. New", IF(staff[[#This Row],[Tenure]]&lt;1, "2. Under 1 yr", IF(staff[[#This Row],[Tenure]]&lt;2, "3. Under 2 yrs","4. Over 2 yrs")))</f>
        <v>2. Under 1 yr</v>
      </c>
      <c r="O344" s="5">
        <f ca="1">(TODAY()-staff[[#This Row],[Date of Birth]])/365</f>
        <v>37.457534246575342</v>
      </c>
      <c r="P344">
        <f ca="1">ROUNDDOWN(staff[[#This Row],[X-Age]],0)</f>
        <v>37</v>
      </c>
    </row>
    <row r="345" spans="3:16" x14ac:dyDescent="0.3">
      <c r="C345" t="s">
        <v>430</v>
      </c>
      <c r="D345" t="s">
        <v>55</v>
      </c>
      <c r="E345">
        <v>1</v>
      </c>
      <c r="F345" t="s">
        <v>56</v>
      </c>
      <c r="G345" t="s">
        <v>6</v>
      </c>
      <c r="H345" t="s">
        <v>68</v>
      </c>
      <c r="I345" s="4">
        <v>92595</v>
      </c>
      <c r="J345">
        <v>6</v>
      </c>
      <c r="K345" s="3">
        <v>44746</v>
      </c>
      <c r="L345" s="3">
        <v>33875</v>
      </c>
      <c r="M345" s="5">
        <f ca="1">(TODAY()-staff[[#This Row],[Date of Join]])/365</f>
        <v>0.20547945205479451</v>
      </c>
      <c r="N345" t="str">
        <f ca="1">IF(staff[[#This Row],[Tenure]]&lt;0.25,"1. New", IF(staff[[#This Row],[Tenure]]&lt;1, "2. Under 1 yr", IF(staff[[#This Row],[Tenure]]&lt;2, "3. Under 2 yrs","4. Over 2 yrs")))</f>
        <v>1. New</v>
      </c>
      <c r="O345" s="5">
        <f ca="1">(TODAY()-staff[[#This Row],[Date of Birth]])/365</f>
        <v>29.989041095890411</v>
      </c>
      <c r="P345">
        <f ca="1">ROUNDDOWN(staff[[#This Row],[X-Age]],0)</f>
        <v>29</v>
      </c>
    </row>
    <row r="346" spans="3:16" x14ac:dyDescent="0.3">
      <c r="C346" t="s">
        <v>431</v>
      </c>
      <c r="D346" t="s">
        <v>59</v>
      </c>
      <c r="E346">
        <v>1</v>
      </c>
      <c r="F346" t="s">
        <v>56</v>
      </c>
      <c r="G346" t="s">
        <v>18</v>
      </c>
      <c r="H346" t="s">
        <v>71</v>
      </c>
      <c r="I346" s="4">
        <v>73420</v>
      </c>
      <c r="J346">
        <v>14</v>
      </c>
      <c r="K346" s="3">
        <v>44742</v>
      </c>
      <c r="L346" s="3">
        <v>32983</v>
      </c>
      <c r="M346" s="5">
        <f ca="1">(TODAY()-staff[[#This Row],[Date of Join]])/365</f>
        <v>0.21643835616438356</v>
      </c>
      <c r="N346" t="str">
        <f ca="1">IF(staff[[#This Row],[Tenure]]&lt;0.25,"1. New", IF(staff[[#This Row],[Tenure]]&lt;1, "2. Under 1 yr", IF(staff[[#This Row],[Tenure]]&lt;2, "3. Under 2 yrs","4. Over 2 yrs")))</f>
        <v>1. New</v>
      </c>
      <c r="O346" s="5">
        <f ca="1">(TODAY()-staff[[#This Row],[Date of Birth]])/365</f>
        <v>32.43287671232877</v>
      </c>
      <c r="P346">
        <f ca="1">ROUNDDOWN(staff[[#This Row],[X-Age]],0)</f>
        <v>32</v>
      </c>
    </row>
    <row r="347" spans="3:16" x14ac:dyDescent="0.3">
      <c r="C347" t="s">
        <v>432</v>
      </c>
      <c r="D347" t="s">
        <v>55</v>
      </c>
      <c r="E347">
        <v>0.8</v>
      </c>
      <c r="F347" t="s">
        <v>124</v>
      </c>
      <c r="G347" t="s">
        <v>18</v>
      </c>
      <c r="H347" t="s">
        <v>343</v>
      </c>
      <c r="I347" s="4">
        <v>87245</v>
      </c>
      <c r="J347">
        <v>17</v>
      </c>
      <c r="K347" s="3">
        <v>44622</v>
      </c>
      <c r="L347" s="3">
        <v>22835</v>
      </c>
      <c r="M347" s="5">
        <f ca="1">(TODAY()-staff[[#This Row],[Date of Join]])/365</f>
        <v>0.54520547945205478</v>
      </c>
      <c r="N347" t="str">
        <f ca="1">IF(staff[[#This Row],[Tenure]]&lt;0.25,"1. New", IF(staff[[#This Row],[Tenure]]&lt;1, "2. Under 1 yr", IF(staff[[#This Row],[Tenure]]&lt;2, "3. Under 2 yrs","4. Over 2 yrs")))</f>
        <v>2. Under 1 yr</v>
      </c>
      <c r="O347" s="5">
        <f ca="1">(TODAY()-staff[[#This Row],[Date of Birth]])/365</f>
        <v>60.235616438356168</v>
      </c>
      <c r="P347">
        <f ca="1">ROUNDDOWN(staff[[#This Row],[X-Age]],0)</f>
        <v>60</v>
      </c>
    </row>
    <row r="348" spans="3:16" x14ac:dyDescent="0.3">
      <c r="C348" t="s">
        <v>433</v>
      </c>
      <c r="D348" t="s">
        <v>59</v>
      </c>
      <c r="E348">
        <v>0.79</v>
      </c>
      <c r="F348" t="s">
        <v>56</v>
      </c>
      <c r="G348" t="s">
        <v>18</v>
      </c>
      <c r="H348" t="s">
        <v>78</v>
      </c>
      <c r="I348" s="4">
        <v>48230</v>
      </c>
      <c r="J348">
        <v>17</v>
      </c>
      <c r="K348" s="3">
        <v>44718</v>
      </c>
      <c r="L348" s="3">
        <v>33991</v>
      </c>
      <c r="M348" s="5">
        <f ca="1">(TODAY()-staff[[#This Row],[Date of Join]])/365</f>
        <v>0.28219178082191781</v>
      </c>
      <c r="N348" t="str">
        <f ca="1">IF(staff[[#This Row],[Tenure]]&lt;0.25,"1. New", IF(staff[[#This Row],[Tenure]]&lt;1, "2. Under 1 yr", IF(staff[[#This Row],[Tenure]]&lt;2, "3. Under 2 yrs","4. Over 2 yrs")))</f>
        <v>2. Under 1 yr</v>
      </c>
      <c r="O348" s="5">
        <f ca="1">(TODAY()-staff[[#This Row],[Date of Birth]])/365</f>
        <v>29.671232876712327</v>
      </c>
      <c r="P348">
        <f ca="1">ROUNDDOWN(staff[[#This Row],[X-Age]],0)</f>
        <v>29</v>
      </c>
    </row>
    <row r="349" spans="3:16" x14ac:dyDescent="0.3">
      <c r="C349" t="s">
        <v>434</v>
      </c>
      <c r="D349" t="s">
        <v>59</v>
      </c>
      <c r="E349">
        <v>1</v>
      </c>
      <c r="F349" t="s">
        <v>56</v>
      </c>
      <c r="G349" t="s">
        <v>9</v>
      </c>
      <c r="H349" t="s">
        <v>62</v>
      </c>
      <c r="I349" s="4">
        <v>48230</v>
      </c>
      <c r="J349">
        <v>24</v>
      </c>
      <c r="K349" s="3">
        <v>44652</v>
      </c>
      <c r="L349" s="3">
        <v>25060</v>
      </c>
      <c r="M349" s="5">
        <f ca="1">(TODAY()-staff[[#This Row],[Date of Join]])/365</f>
        <v>0.46301369863013697</v>
      </c>
      <c r="N349" t="str">
        <f ca="1">IF(staff[[#This Row],[Tenure]]&lt;0.25,"1. New", IF(staff[[#This Row],[Tenure]]&lt;1, "2. Under 1 yr", IF(staff[[#This Row],[Tenure]]&lt;2, "3. Under 2 yrs","4. Over 2 yrs")))</f>
        <v>2. Under 1 yr</v>
      </c>
      <c r="O349" s="5">
        <f ca="1">(TODAY()-staff[[#This Row],[Date of Birth]])/365</f>
        <v>54.139726027397259</v>
      </c>
      <c r="P349">
        <f ca="1">ROUNDDOWN(staff[[#This Row],[X-Age]],0)</f>
        <v>54</v>
      </c>
    </row>
    <row r="350" spans="3:16" x14ac:dyDescent="0.3">
      <c r="C350" t="s">
        <v>435</v>
      </c>
      <c r="D350" t="s">
        <v>59</v>
      </c>
      <c r="E350">
        <v>1</v>
      </c>
      <c r="F350" t="s">
        <v>56</v>
      </c>
      <c r="G350" t="s">
        <v>18</v>
      </c>
      <c r="H350" t="s">
        <v>71</v>
      </c>
      <c r="I350" s="4">
        <v>61920</v>
      </c>
      <c r="J350">
        <v>7</v>
      </c>
      <c r="K350" s="3">
        <v>44463</v>
      </c>
      <c r="L350" s="3">
        <v>31504</v>
      </c>
      <c r="M350" s="5">
        <f ca="1">(TODAY()-staff[[#This Row],[Date of Join]])/365</f>
        <v>0.98082191780821915</v>
      </c>
      <c r="N350" t="str">
        <f ca="1">IF(staff[[#This Row],[Tenure]]&lt;0.25,"1. New", IF(staff[[#This Row],[Tenure]]&lt;1, "2. Under 1 yr", IF(staff[[#This Row],[Tenure]]&lt;2, "3. Under 2 yrs","4. Over 2 yrs")))</f>
        <v>2. Under 1 yr</v>
      </c>
      <c r="O350" s="5">
        <f ca="1">(TODAY()-staff[[#This Row],[Date of Birth]])/365</f>
        <v>36.484931506849314</v>
      </c>
      <c r="P350">
        <f ca="1">ROUNDDOWN(staff[[#This Row],[X-Age]],0)</f>
        <v>36</v>
      </c>
    </row>
    <row r="351" spans="3:16" x14ac:dyDescent="0.3">
      <c r="C351" t="s">
        <v>436</v>
      </c>
      <c r="D351" t="s">
        <v>59</v>
      </c>
      <c r="E351">
        <v>0.79</v>
      </c>
      <c r="F351" t="s">
        <v>56</v>
      </c>
      <c r="G351" t="s">
        <v>6</v>
      </c>
      <c r="H351" t="s">
        <v>98</v>
      </c>
      <c r="I351" s="4">
        <v>76845</v>
      </c>
      <c r="J351">
        <v>12</v>
      </c>
      <c r="K351" s="3">
        <v>44315</v>
      </c>
      <c r="L351" s="3">
        <v>28143</v>
      </c>
      <c r="M351" s="5">
        <f ca="1">(TODAY()-staff[[#This Row],[Date of Join]])/365</f>
        <v>1.3863013698630138</v>
      </c>
      <c r="N351" t="str">
        <f ca="1">IF(staff[[#This Row],[Tenure]]&lt;0.25,"1. New", IF(staff[[#This Row],[Tenure]]&lt;1, "2. Under 1 yr", IF(staff[[#This Row],[Tenure]]&lt;2, "3. Under 2 yrs","4. Over 2 yrs")))</f>
        <v>3. Under 2 yrs</v>
      </c>
      <c r="O351" s="5">
        <f ca="1">(TODAY()-staff[[#This Row],[Date of Birth]])/365</f>
        <v>45.69315068493151</v>
      </c>
      <c r="P351">
        <f ca="1">ROUNDDOWN(staff[[#This Row],[X-Age]],0)</f>
        <v>45</v>
      </c>
    </row>
    <row r="352" spans="3:16" x14ac:dyDescent="0.3">
      <c r="C352" t="s">
        <v>437</v>
      </c>
      <c r="D352" t="s">
        <v>55</v>
      </c>
      <c r="E352">
        <v>1</v>
      </c>
      <c r="F352" t="s">
        <v>56</v>
      </c>
      <c r="G352" t="s">
        <v>18</v>
      </c>
      <c r="H352" t="s">
        <v>71</v>
      </c>
      <c r="I352" s="4">
        <v>80850</v>
      </c>
      <c r="J352">
        <v>18</v>
      </c>
      <c r="K352" s="3">
        <v>44705</v>
      </c>
      <c r="L352" s="3">
        <v>27000</v>
      </c>
      <c r="M352" s="5">
        <f ca="1">(TODAY()-staff[[#This Row],[Date of Join]])/365</f>
        <v>0.31780821917808222</v>
      </c>
      <c r="N352" t="str">
        <f ca="1">IF(staff[[#This Row],[Tenure]]&lt;0.25,"1. New", IF(staff[[#This Row],[Tenure]]&lt;1, "2. Under 1 yr", IF(staff[[#This Row],[Tenure]]&lt;2, "3. Under 2 yrs","4. Over 2 yrs")))</f>
        <v>2. Under 1 yr</v>
      </c>
      <c r="O352" s="5">
        <f ca="1">(TODAY()-staff[[#This Row],[Date of Birth]])/365</f>
        <v>48.824657534246576</v>
      </c>
      <c r="P352">
        <f ca="1">ROUNDDOWN(staff[[#This Row],[X-Age]],0)</f>
        <v>48</v>
      </c>
    </row>
    <row r="353" spans="3:16" x14ac:dyDescent="0.3">
      <c r="C353" t="s">
        <v>438</v>
      </c>
      <c r="D353" t="s">
        <v>55</v>
      </c>
      <c r="E353">
        <v>1</v>
      </c>
      <c r="F353" t="s">
        <v>56</v>
      </c>
      <c r="G353" t="s">
        <v>20</v>
      </c>
      <c r="H353" t="s">
        <v>75</v>
      </c>
      <c r="I353" s="4">
        <v>74365</v>
      </c>
      <c r="J353">
        <v>1</v>
      </c>
      <c r="K353" s="3">
        <v>44508</v>
      </c>
      <c r="L353" s="3">
        <v>21635</v>
      </c>
      <c r="M353" s="5">
        <f ca="1">(TODAY()-staff[[#This Row],[Date of Join]])/365</f>
        <v>0.8575342465753425</v>
      </c>
      <c r="N353" t="str">
        <f ca="1">IF(staff[[#This Row],[Tenure]]&lt;0.25,"1. New", IF(staff[[#This Row],[Tenure]]&lt;1, "2. Under 1 yr", IF(staff[[#This Row],[Tenure]]&lt;2, "3. Under 2 yrs","4. Over 2 yrs")))</f>
        <v>2. Under 1 yr</v>
      </c>
      <c r="O353" s="5">
        <f ca="1">(TODAY()-staff[[#This Row],[Date of Birth]])/365</f>
        <v>63.523287671232879</v>
      </c>
      <c r="P353">
        <f ca="1">ROUNDDOWN(staff[[#This Row],[X-Age]],0)</f>
        <v>63</v>
      </c>
    </row>
    <row r="354" spans="3:16" x14ac:dyDescent="0.3">
      <c r="C354" t="s">
        <v>439</v>
      </c>
      <c r="D354" t="s">
        <v>59</v>
      </c>
      <c r="E354">
        <v>1</v>
      </c>
      <c r="F354" t="s">
        <v>56</v>
      </c>
      <c r="G354" t="s">
        <v>6</v>
      </c>
      <c r="H354" t="s">
        <v>68</v>
      </c>
      <c r="I354" s="4">
        <v>95250</v>
      </c>
      <c r="J354">
        <v>19</v>
      </c>
      <c r="K354" s="3">
        <v>44603</v>
      </c>
      <c r="L354" s="3">
        <v>31464</v>
      </c>
      <c r="M354" s="5">
        <f ca="1">(TODAY()-staff[[#This Row],[Date of Join]])/365</f>
        <v>0.59726027397260273</v>
      </c>
      <c r="N354" t="str">
        <f ca="1">IF(staff[[#This Row],[Tenure]]&lt;0.25,"1. New", IF(staff[[#This Row],[Tenure]]&lt;1, "2. Under 1 yr", IF(staff[[#This Row],[Tenure]]&lt;2, "3. Under 2 yrs","4. Over 2 yrs")))</f>
        <v>2. Under 1 yr</v>
      </c>
      <c r="O354" s="5">
        <f ca="1">(TODAY()-staff[[#This Row],[Date of Birth]])/365</f>
        <v>36.594520547945208</v>
      </c>
      <c r="P354">
        <f ca="1">ROUNDDOWN(staff[[#This Row],[X-Age]],0)</f>
        <v>36</v>
      </c>
    </row>
    <row r="355" spans="3:16" x14ac:dyDescent="0.3">
      <c r="C355" t="s">
        <v>440</v>
      </c>
      <c r="D355" t="s">
        <v>55</v>
      </c>
      <c r="E355">
        <v>1</v>
      </c>
      <c r="F355" t="s">
        <v>56</v>
      </c>
      <c r="G355" t="s">
        <v>6</v>
      </c>
      <c r="H355" t="s">
        <v>68</v>
      </c>
      <c r="I355" s="4">
        <v>51745</v>
      </c>
      <c r="J355">
        <v>11</v>
      </c>
      <c r="K355" s="3">
        <v>44739</v>
      </c>
      <c r="L355" s="3">
        <v>31244</v>
      </c>
      <c r="M355" s="5">
        <f ca="1">(TODAY()-staff[[#This Row],[Date of Join]])/365</f>
        <v>0.22465753424657534</v>
      </c>
      <c r="N355" t="str">
        <f ca="1">IF(staff[[#This Row],[Tenure]]&lt;0.25,"1. New", IF(staff[[#This Row],[Tenure]]&lt;1, "2. Under 1 yr", IF(staff[[#This Row],[Tenure]]&lt;2, "3. Under 2 yrs","4. Over 2 yrs")))</f>
        <v>1. New</v>
      </c>
      <c r="O355" s="5">
        <f ca="1">(TODAY()-staff[[#This Row],[Date of Birth]])/365</f>
        <v>37.197260273972603</v>
      </c>
      <c r="P355">
        <f ca="1">ROUNDDOWN(staff[[#This Row],[X-Age]],0)</f>
        <v>37</v>
      </c>
    </row>
    <row r="356" spans="3:16" x14ac:dyDescent="0.3">
      <c r="C356" t="s">
        <v>441</v>
      </c>
      <c r="D356" t="s">
        <v>59</v>
      </c>
      <c r="E356">
        <v>1</v>
      </c>
      <c r="F356" t="s">
        <v>56</v>
      </c>
      <c r="G356" t="s">
        <v>6</v>
      </c>
      <c r="H356" t="s">
        <v>68</v>
      </c>
      <c r="I356" s="4">
        <v>66905</v>
      </c>
      <c r="J356">
        <v>4</v>
      </c>
      <c r="K356" s="3">
        <v>44638</v>
      </c>
      <c r="L356" s="3">
        <v>30305</v>
      </c>
      <c r="M356" s="5">
        <f ca="1">(TODAY()-staff[[#This Row],[Date of Join]])/365</f>
        <v>0.50136986301369868</v>
      </c>
      <c r="N356" t="str">
        <f ca="1">IF(staff[[#This Row],[Tenure]]&lt;0.25,"1. New", IF(staff[[#This Row],[Tenure]]&lt;1, "2. Under 1 yr", IF(staff[[#This Row],[Tenure]]&lt;2, "3. Under 2 yrs","4. Over 2 yrs")))</f>
        <v>2. Under 1 yr</v>
      </c>
      <c r="O356" s="5">
        <f ca="1">(TODAY()-staff[[#This Row],[Date of Birth]])/365</f>
        <v>39.769863013698632</v>
      </c>
      <c r="P356">
        <f ca="1">ROUNDDOWN(staff[[#This Row],[X-Age]],0)</f>
        <v>39</v>
      </c>
    </row>
    <row r="357" spans="3:16" x14ac:dyDescent="0.3">
      <c r="C357" t="s">
        <v>442</v>
      </c>
      <c r="D357" t="s">
        <v>55</v>
      </c>
      <c r="E357">
        <v>1</v>
      </c>
      <c r="F357" t="s">
        <v>56</v>
      </c>
      <c r="G357" t="s">
        <v>18</v>
      </c>
      <c r="H357" t="s">
        <v>64</v>
      </c>
      <c r="I357" s="4">
        <v>74635</v>
      </c>
      <c r="J357">
        <v>17</v>
      </c>
      <c r="K357" s="3">
        <v>44554</v>
      </c>
      <c r="L357" s="3">
        <v>31200</v>
      </c>
      <c r="M357" s="5">
        <f ca="1">(TODAY()-staff[[#This Row],[Date of Join]])/365</f>
        <v>0.73150684931506849</v>
      </c>
      <c r="N357" t="str">
        <f ca="1">IF(staff[[#This Row],[Tenure]]&lt;0.25,"1. New", IF(staff[[#This Row],[Tenure]]&lt;1, "2. Under 1 yr", IF(staff[[#This Row],[Tenure]]&lt;2, "3. Under 2 yrs","4. Over 2 yrs")))</f>
        <v>2. Under 1 yr</v>
      </c>
      <c r="O357" s="5">
        <f ca="1">(TODAY()-staff[[#This Row],[Date of Birth]])/365</f>
        <v>37.317808219178083</v>
      </c>
      <c r="P357">
        <f ca="1">ROUNDDOWN(staff[[#This Row],[X-Age]],0)</f>
        <v>37</v>
      </c>
    </row>
    <row r="358" spans="3:16" x14ac:dyDescent="0.3">
      <c r="C358" t="s">
        <v>443</v>
      </c>
      <c r="D358" t="s">
        <v>55</v>
      </c>
      <c r="E358">
        <v>1</v>
      </c>
      <c r="F358" t="s">
        <v>56</v>
      </c>
      <c r="G358" t="s">
        <v>20</v>
      </c>
      <c r="H358" t="s">
        <v>75</v>
      </c>
      <c r="I358" s="4">
        <v>55220</v>
      </c>
      <c r="J358">
        <v>14</v>
      </c>
      <c r="K358" s="3">
        <v>44697</v>
      </c>
      <c r="L358" s="3">
        <v>32892</v>
      </c>
      <c r="M358" s="5">
        <f ca="1">(TODAY()-staff[[#This Row],[Date of Join]])/365</f>
        <v>0.33972602739726027</v>
      </c>
      <c r="N358" t="str">
        <f ca="1">IF(staff[[#This Row],[Tenure]]&lt;0.25,"1. New", IF(staff[[#This Row],[Tenure]]&lt;1, "2. Under 1 yr", IF(staff[[#This Row],[Tenure]]&lt;2, "3. Under 2 yrs","4. Over 2 yrs")))</f>
        <v>2. Under 1 yr</v>
      </c>
      <c r="O358" s="5">
        <f ca="1">(TODAY()-staff[[#This Row],[Date of Birth]])/365</f>
        <v>32.682191780821917</v>
      </c>
      <c r="P358">
        <f ca="1">ROUNDDOWN(staff[[#This Row],[X-Age]],0)</f>
        <v>32</v>
      </c>
    </row>
    <row r="359" spans="3:16" x14ac:dyDescent="0.3">
      <c r="C359" t="s">
        <v>444</v>
      </c>
      <c r="D359" t="s">
        <v>55</v>
      </c>
      <c r="E359">
        <v>0.5</v>
      </c>
      <c r="F359" t="s">
        <v>56</v>
      </c>
      <c r="G359" t="s">
        <v>6</v>
      </c>
      <c r="H359" t="s">
        <v>71</v>
      </c>
      <c r="I359" s="4">
        <v>50665</v>
      </c>
      <c r="J359">
        <v>20</v>
      </c>
      <c r="K359" s="3">
        <v>44692</v>
      </c>
      <c r="L359" s="3">
        <v>23778</v>
      </c>
      <c r="M359" s="5">
        <f ca="1">(TODAY()-staff[[#This Row],[Date of Join]])/365</f>
        <v>0.35342465753424657</v>
      </c>
      <c r="N359" t="str">
        <f ca="1">IF(staff[[#This Row],[Tenure]]&lt;0.25,"1. New", IF(staff[[#This Row],[Tenure]]&lt;1, "2. Under 1 yr", IF(staff[[#This Row],[Tenure]]&lt;2, "3. Under 2 yrs","4. Over 2 yrs")))</f>
        <v>2. Under 1 yr</v>
      </c>
      <c r="O359" s="5">
        <f ca="1">(TODAY()-staff[[#This Row],[Date of Birth]])/365</f>
        <v>57.652054794520545</v>
      </c>
      <c r="P359">
        <f ca="1">ROUNDDOWN(staff[[#This Row],[X-Age]],0)</f>
        <v>57</v>
      </c>
    </row>
    <row r="360" spans="3:16" x14ac:dyDescent="0.3">
      <c r="C360" t="s">
        <v>445</v>
      </c>
      <c r="D360" t="s">
        <v>59</v>
      </c>
      <c r="E360">
        <v>1</v>
      </c>
      <c r="F360" t="s">
        <v>56</v>
      </c>
      <c r="G360" t="s">
        <v>6</v>
      </c>
      <c r="H360" t="s">
        <v>68</v>
      </c>
      <c r="I360" s="4">
        <v>87580</v>
      </c>
      <c r="J360">
        <v>7</v>
      </c>
      <c r="K360" s="3">
        <v>44741</v>
      </c>
      <c r="L360" s="3">
        <v>7271</v>
      </c>
      <c r="M360" s="5">
        <f ca="1">(TODAY()-staff[[#This Row],[Date of Join]])/365</f>
        <v>0.21917808219178081</v>
      </c>
      <c r="N360" t="str">
        <f ca="1">IF(staff[[#This Row],[Tenure]]&lt;0.25,"1. New", IF(staff[[#This Row],[Tenure]]&lt;1, "2. Under 1 yr", IF(staff[[#This Row],[Tenure]]&lt;2, "3. Under 2 yrs","4. Over 2 yrs")))</f>
        <v>1. New</v>
      </c>
      <c r="O360" s="5">
        <f ca="1">(TODAY()-staff[[#This Row],[Date of Birth]])/365</f>
        <v>102.87671232876713</v>
      </c>
      <c r="P360">
        <f ca="1">ROUNDDOWN(staff[[#This Row],[X-Age]],0)</f>
        <v>102</v>
      </c>
    </row>
    <row r="361" spans="3:16" x14ac:dyDescent="0.3">
      <c r="C361" t="s">
        <v>446</v>
      </c>
      <c r="D361" t="s">
        <v>59</v>
      </c>
      <c r="E361">
        <v>0.84</v>
      </c>
      <c r="F361" t="s">
        <v>56</v>
      </c>
      <c r="G361" t="s">
        <v>11</v>
      </c>
      <c r="H361" t="s">
        <v>242</v>
      </c>
      <c r="I361" s="4">
        <v>74360</v>
      </c>
      <c r="J361">
        <v>23</v>
      </c>
      <c r="K361" s="3">
        <v>44265</v>
      </c>
      <c r="L361" s="3">
        <v>27399</v>
      </c>
      <c r="M361" s="5">
        <f ca="1">(TODAY()-staff[[#This Row],[Date of Join]])/365</f>
        <v>1.5232876712328767</v>
      </c>
      <c r="N361" t="str">
        <f ca="1">IF(staff[[#This Row],[Tenure]]&lt;0.25,"1. New", IF(staff[[#This Row],[Tenure]]&lt;1, "2. Under 1 yr", IF(staff[[#This Row],[Tenure]]&lt;2, "3. Under 2 yrs","4. Over 2 yrs")))</f>
        <v>3. Under 2 yrs</v>
      </c>
      <c r="O361" s="5">
        <f ca="1">(TODAY()-staff[[#This Row],[Date of Birth]])/365</f>
        <v>47.731506849315068</v>
      </c>
      <c r="P361">
        <f ca="1">ROUNDDOWN(staff[[#This Row],[X-Age]],0)</f>
        <v>47</v>
      </c>
    </row>
    <row r="362" spans="3:16" x14ac:dyDescent="0.3">
      <c r="C362" t="s">
        <v>447</v>
      </c>
      <c r="D362" t="s">
        <v>59</v>
      </c>
      <c r="E362">
        <v>1</v>
      </c>
      <c r="F362" t="s">
        <v>56</v>
      </c>
      <c r="G362" t="s">
        <v>18</v>
      </c>
      <c r="H362" t="s">
        <v>78</v>
      </c>
      <c r="I362" s="4">
        <v>93665</v>
      </c>
      <c r="J362">
        <v>20</v>
      </c>
      <c r="K362" s="3">
        <v>44767</v>
      </c>
      <c r="L362" s="3">
        <v>33394</v>
      </c>
      <c r="M362" s="5">
        <f ca="1">(TODAY()-staff[[#This Row],[Date of Join]])/365</f>
        <v>0.14794520547945206</v>
      </c>
      <c r="N362" t="str">
        <f ca="1">IF(staff[[#This Row],[Tenure]]&lt;0.25,"1. New", IF(staff[[#This Row],[Tenure]]&lt;1, "2. Under 1 yr", IF(staff[[#This Row],[Tenure]]&lt;2, "3. Under 2 yrs","4. Over 2 yrs")))</f>
        <v>1. New</v>
      </c>
      <c r="O362" s="5">
        <f ca="1">(TODAY()-staff[[#This Row],[Date of Birth]])/365</f>
        <v>31.306849315068494</v>
      </c>
      <c r="P362">
        <f ca="1">ROUNDDOWN(staff[[#This Row],[X-Age]],0)</f>
        <v>31</v>
      </c>
    </row>
    <row r="363" spans="3:16" x14ac:dyDescent="0.3">
      <c r="C363" t="s">
        <v>448</v>
      </c>
      <c r="D363" t="s">
        <v>59</v>
      </c>
      <c r="E363">
        <v>1</v>
      </c>
      <c r="F363" t="s">
        <v>56</v>
      </c>
      <c r="G363" t="s">
        <v>6</v>
      </c>
      <c r="H363" t="s">
        <v>68</v>
      </c>
      <c r="I363" s="4">
        <v>81390</v>
      </c>
      <c r="J363">
        <v>7</v>
      </c>
      <c r="K363" s="3">
        <v>44726</v>
      </c>
      <c r="L363" s="3">
        <v>28755</v>
      </c>
      <c r="M363" s="5">
        <f ca="1">(TODAY()-staff[[#This Row],[Date of Join]])/365</f>
        <v>0.26027397260273971</v>
      </c>
      <c r="N363" t="str">
        <f ca="1">IF(staff[[#This Row],[Tenure]]&lt;0.25,"1. New", IF(staff[[#This Row],[Tenure]]&lt;1, "2. Under 1 yr", IF(staff[[#This Row],[Tenure]]&lt;2, "3. Under 2 yrs","4. Over 2 yrs")))</f>
        <v>2. Under 1 yr</v>
      </c>
      <c r="O363" s="5">
        <f ca="1">(TODAY()-staff[[#This Row],[Date of Birth]])/365</f>
        <v>44.016438356164386</v>
      </c>
      <c r="P363">
        <f ca="1">ROUNDDOWN(staff[[#This Row],[X-Age]],0)</f>
        <v>44</v>
      </c>
    </row>
    <row r="364" spans="3:16" x14ac:dyDescent="0.3">
      <c r="C364" t="s">
        <v>449</v>
      </c>
      <c r="D364" t="s">
        <v>55</v>
      </c>
      <c r="E364">
        <v>1</v>
      </c>
      <c r="F364" t="s">
        <v>56</v>
      </c>
      <c r="G364" t="s">
        <v>18</v>
      </c>
      <c r="H364" t="s">
        <v>96</v>
      </c>
      <c r="I364" s="4">
        <v>66200</v>
      </c>
      <c r="J364">
        <v>15</v>
      </c>
      <c r="K364" s="3">
        <v>44692</v>
      </c>
      <c r="L364" s="3">
        <v>25923</v>
      </c>
      <c r="M364" s="5">
        <f ca="1">(TODAY()-staff[[#This Row],[Date of Join]])/365</f>
        <v>0.35342465753424657</v>
      </c>
      <c r="N364" t="str">
        <f ca="1">IF(staff[[#This Row],[Tenure]]&lt;0.25,"1. New", IF(staff[[#This Row],[Tenure]]&lt;1, "2. Under 1 yr", IF(staff[[#This Row],[Tenure]]&lt;2, "3. Under 2 yrs","4. Over 2 yrs")))</f>
        <v>2. Under 1 yr</v>
      </c>
      <c r="O364" s="5">
        <f ca="1">(TODAY()-staff[[#This Row],[Date of Birth]])/365</f>
        <v>51.775342465753425</v>
      </c>
      <c r="P364">
        <f ca="1">ROUNDDOWN(staff[[#This Row],[X-Age]],0)</f>
        <v>51</v>
      </c>
    </row>
    <row r="365" spans="3:16" x14ac:dyDescent="0.3">
      <c r="C365" t="s">
        <v>450</v>
      </c>
      <c r="D365" t="s">
        <v>55</v>
      </c>
      <c r="E365">
        <v>1</v>
      </c>
      <c r="F365" t="s">
        <v>56</v>
      </c>
      <c r="G365" t="s">
        <v>18</v>
      </c>
      <c r="H365" t="s">
        <v>64</v>
      </c>
      <c r="I365" s="4">
        <v>85590</v>
      </c>
      <c r="J365">
        <v>3</v>
      </c>
      <c r="K365" s="3">
        <v>44699</v>
      </c>
      <c r="L365" s="3">
        <v>24151</v>
      </c>
      <c r="M365" s="5">
        <f ca="1">(TODAY()-staff[[#This Row],[Date of Join]])/365</f>
        <v>0.33424657534246577</v>
      </c>
      <c r="N365" t="str">
        <f ca="1">IF(staff[[#This Row],[Tenure]]&lt;0.25,"1. New", IF(staff[[#This Row],[Tenure]]&lt;1, "2. Under 1 yr", IF(staff[[#This Row],[Tenure]]&lt;2, "3. Under 2 yrs","4. Over 2 yrs")))</f>
        <v>2. Under 1 yr</v>
      </c>
      <c r="O365" s="5">
        <f ca="1">(TODAY()-staff[[#This Row],[Date of Birth]])/365</f>
        <v>56.630136986301373</v>
      </c>
      <c r="P365">
        <f ca="1">ROUNDDOWN(staff[[#This Row],[X-Age]],0)</f>
        <v>56</v>
      </c>
    </row>
    <row r="366" spans="3:16" x14ac:dyDescent="0.3">
      <c r="C366" t="s">
        <v>451</v>
      </c>
      <c r="D366" t="s">
        <v>55</v>
      </c>
      <c r="E366">
        <v>1</v>
      </c>
      <c r="F366" t="s">
        <v>56</v>
      </c>
      <c r="G366" t="s">
        <v>20</v>
      </c>
      <c r="H366" t="s">
        <v>133</v>
      </c>
      <c r="I366" s="4">
        <v>81065</v>
      </c>
      <c r="J366">
        <v>17</v>
      </c>
      <c r="K366" s="3">
        <v>44757</v>
      </c>
      <c r="L366" s="3">
        <v>33332</v>
      </c>
      <c r="M366" s="5">
        <f ca="1">(TODAY()-staff[[#This Row],[Date of Join]])/365</f>
        <v>0.17534246575342466</v>
      </c>
      <c r="N366" t="str">
        <f ca="1">IF(staff[[#This Row],[Tenure]]&lt;0.25,"1. New", IF(staff[[#This Row],[Tenure]]&lt;1, "2. Under 1 yr", IF(staff[[#This Row],[Tenure]]&lt;2, "3. Under 2 yrs","4. Over 2 yrs")))</f>
        <v>1. New</v>
      </c>
      <c r="O366" s="5">
        <f ca="1">(TODAY()-staff[[#This Row],[Date of Birth]])/365</f>
        <v>31.476712328767125</v>
      </c>
      <c r="P366">
        <f ca="1">ROUNDDOWN(staff[[#This Row],[X-Age]],0)</f>
        <v>31</v>
      </c>
    </row>
    <row r="367" spans="3:16" x14ac:dyDescent="0.3">
      <c r="C367" t="s">
        <v>452</v>
      </c>
      <c r="D367" t="s">
        <v>59</v>
      </c>
      <c r="E367">
        <v>1</v>
      </c>
      <c r="F367" t="s">
        <v>56</v>
      </c>
      <c r="G367" t="s">
        <v>6</v>
      </c>
      <c r="H367" t="s">
        <v>68</v>
      </c>
      <c r="I367" s="4">
        <v>116950</v>
      </c>
      <c r="J367">
        <v>13</v>
      </c>
      <c r="K367" s="3">
        <v>44439</v>
      </c>
      <c r="L367" s="3">
        <v>29571</v>
      </c>
      <c r="M367" s="5">
        <f ca="1">(TODAY()-staff[[#This Row],[Date of Join]])/365</f>
        <v>1.0465753424657533</v>
      </c>
      <c r="N367" t="str">
        <f ca="1">IF(staff[[#This Row],[Tenure]]&lt;0.25,"1. New", IF(staff[[#This Row],[Tenure]]&lt;1, "2. Under 1 yr", IF(staff[[#This Row],[Tenure]]&lt;2, "3. Under 2 yrs","4. Over 2 yrs")))</f>
        <v>3. Under 2 yrs</v>
      </c>
      <c r="O367" s="5">
        <f ca="1">(TODAY()-staff[[#This Row],[Date of Birth]])/365</f>
        <v>41.780821917808218</v>
      </c>
      <c r="P367">
        <f ca="1">ROUNDDOWN(staff[[#This Row],[X-Age]],0)</f>
        <v>41</v>
      </c>
    </row>
    <row r="368" spans="3:16" x14ac:dyDescent="0.3">
      <c r="C368" t="s">
        <v>453</v>
      </c>
      <c r="D368" t="s">
        <v>59</v>
      </c>
      <c r="E368">
        <v>1</v>
      </c>
      <c r="F368" t="s">
        <v>56</v>
      </c>
      <c r="G368" t="s">
        <v>6</v>
      </c>
      <c r="H368" t="s">
        <v>68</v>
      </c>
      <c r="I368" s="4">
        <v>65930</v>
      </c>
      <c r="J368">
        <v>12</v>
      </c>
      <c r="K368" s="3">
        <v>44684</v>
      </c>
      <c r="L368" s="3">
        <v>7295</v>
      </c>
      <c r="M368" s="5">
        <f ca="1">(TODAY()-staff[[#This Row],[Date of Join]])/365</f>
        <v>0.37534246575342467</v>
      </c>
      <c r="N368" t="str">
        <f ca="1">IF(staff[[#This Row],[Tenure]]&lt;0.25,"1. New", IF(staff[[#This Row],[Tenure]]&lt;1, "2. Under 1 yr", IF(staff[[#This Row],[Tenure]]&lt;2, "3. Under 2 yrs","4. Over 2 yrs")))</f>
        <v>2. Under 1 yr</v>
      </c>
      <c r="O368" s="5">
        <f ca="1">(TODAY()-staff[[#This Row],[Date of Birth]])/365</f>
        <v>102.81095890410958</v>
      </c>
      <c r="P368">
        <f ca="1">ROUNDDOWN(staff[[#This Row],[X-Age]],0)</f>
        <v>102</v>
      </c>
    </row>
    <row r="369" spans="3:16" x14ac:dyDescent="0.3">
      <c r="C369" t="s">
        <v>454</v>
      </c>
      <c r="D369" t="s">
        <v>59</v>
      </c>
      <c r="E369">
        <v>1</v>
      </c>
      <c r="F369" t="s">
        <v>56</v>
      </c>
      <c r="G369" t="s">
        <v>6</v>
      </c>
      <c r="H369" t="s">
        <v>68</v>
      </c>
      <c r="I369" s="4">
        <v>92750</v>
      </c>
      <c r="J369">
        <v>10</v>
      </c>
      <c r="K369" s="3">
        <v>44725</v>
      </c>
      <c r="L369" s="3">
        <v>25524</v>
      </c>
      <c r="M369" s="5">
        <f ca="1">(TODAY()-staff[[#This Row],[Date of Join]])/365</f>
        <v>0.26301369863013696</v>
      </c>
      <c r="N369" t="str">
        <f ca="1">IF(staff[[#This Row],[Tenure]]&lt;0.25,"1. New", IF(staff[[#This Row],[Tenure]]&lt;1, "2. Under 1 yr", IF(staff[[#This Row],[Tenure]]&lt;2, "3. Under 2 yrs","4. Over 2 yrs")))</f>
        <v>2. Under 1 yr</v>
      </c>
      <c r="O369" s="5">
        <f ca="1">(TODAY()-staff[[#This Row],[Date of Birth]])/365</f>
        <v>52.868493150684934</v>
      </c>
      <c r="P369">
        <f ca="1">ROUNDDOWN(staff[[#This Row],[X-Age]],0)</f>
        <v>52</v>
      </c>
    </row>
    <row r="370" spans="3:16" x14ac:dyDescent="0.3">
      <c r="C370" t="s">
        <v>455</v>
      </c>
      <c r="D370" t="s">
        <v>59</v>
      </c>
      <c r="E370">
        <v>1</v>
      </c>
      <c r="F370" t="s">
        <v>56</v>
      </c>
      <c r="G370" t="s">
        <v>18</v>
      </c>
      <c r="H370" t="s">
        <v>64</v>
      </c>
      <c r="I370" s="4">
        <v>75900</v>
      </c>
      <c r="J370">
        <v>5</v>
      </c>
      <c r="K370" s="3">
        <v>44726</v>
      </c>
      <c r="L370" s="3">
        <v>32672</v>
      </c>
      <c r="M370" s="5">
        <f ca="1">(TODAY()-staff[[#This Row],[Date of Join]])/365</f>
        <v>0.26027397260273971</v>
      </c>
      <c r="N370" t="str">
        <f ca="1">IF(staff[[#This Row],[Tenure]]&lt;0.25,"1. New", IF(staff[[#This Row],[Tenure]]&lt;1, "2. Under 1 yr", IF(staff[[#This Row],[Tenure]]&lt;2, "3. Under 2 yrs","4. Over 2 yrs")))</f>
        <v>2. Under 1 yr</v>
      </c>
      <c r="O370" s="5">
        <f ca="1">(TODAY()-staff[[#This Row],[Date of Birth]])/365</f>
        <v>33.284931506849318</v>
      </c>
      <c r="P370">
        <f ca="1">ROUNDDOWN(staff[[#This Row],[X-Age]],0)</f>
        <v>33</v>
      </c>
    </row>
    <row r="371" spans="3:16" x14ac:dyDescent="0.3">
      <c r="C371" t="s">
        <v>456</v>
      </c>
      <c r="D371" t="s">
        <v>59</v>
      </c>
      <c r="E371">
        <v>1</v>
      </c>
      <c r="F371" t="s">
        <v>56</v>
      </c>
      <c r="G371" t="s">
        <v>9</v>
      </c>
      <c r="H371" t="s">
        <v>330</v>
      </c>
      <c r="I371" s="4">
        <v>59490</v>
      </c>
      <c r="J371">
        <v>19</v>
      </c>
      <c r="K371" s="3">
        <v>44648</v>
      </c>
      <c r="L371" s="3">
        <v>32987</v>
      </c>
      <c r="M371" s="5">
        <f ca="1">(TODAY()-staff[[#This Row],[Date of Join]])/365</f>
        <v>0.47397260273972602</v>
      </c>
      <c r="N371" t="str">
        <f ca="1">IF(staff[[#This Row],[Tenure]]&lt;0.25,"1. New", IF(staff[[#This Row],[Tenure]]&lt;1, "2. Under 1 yr", IF(staff[[#This Row],[Tenure]]&lt;2, "3. Under 2 yrs","4. Over 2 yrs")))</f>
        <v>2. Under 1 yr</v>
      </c>
      <c r="O371" s="5">
        <f ca="1">(TODAY()-staff[[#This Row],[Date of Birth]])/365</f>
        <v>32.421917808219177</v>
      </c>
      <c r="P371">
        <f ca="1">ROUNDDOWN(staff[[#This Row],[X-Age]],0)</f>
        <v>32</v>
      </c>
    </row>
    <row r="372" spans="3:16" x14ac:dyDescent="0.3">
      <c r="C372" t="s">
        <v>457</v>
      </c>
      <c r="D372" t="s">
        <v>59</v>
      </c>
      <c r="E372">
        <v>1</v>
      </c>
      <c r="F372" t="s">
        <v>56</v>
      </c>
      <c r="G372" t="s">
        <v>18</v>
      </c>
      <c r="H372" t="s">
        <v>78</v>
      </c>
      <c r="I372" s="4">
        <v>66230</v>
      </c>
      <c r="J372">
        <v>6</v>
      </c>
      <c r="K372" s="3">
        <v>44756</v>
      </c>
      <c r="L372" s="3">
        <v>34268</v>
      </c>
      <c r="M372" s="5">
        <f ca="1">(TODAY()-staff[[#This Row],[Date of Join]])/365</f>
        <v>0.17808219178082191</v>
      </c>
      <c r="N372" t="str">
        <f ca="1">IF(staff[[#This Row],[Tenure]]&lt;0.25,"1. New", IF(staff[[#This Row],[Tenure]]&lt;1, "2. Under 1 yr", IF(staff[[#This Row],[Tenure]]&lt;2, "3. Under 2 yrs","4. Over 2 yrs")))</f>
        <v>1. New</v>
      </c>
      <c r="O372" s="5">
        <f ca="1">(TODAY()-staff[[#This Row],[Date of Birth]])/365</f>
        <v>28.912328767123288</v>
      </c>
      <c r="P372">
        <f ca="1">ROUNDDOWN(staff[[#This Row],[X-Age]],0)</f>
        <v>28</v>
      </c>
    </row>
    <row r="373" spans="3:16" x14ac:dyDescent="0.3">
      <c r="C373" t="s">
        <v>458</v>
      </c>
      <c r="D373" t="s">
        <v>59</v>
      </c>
      <c r="E373">
        <v>0.83</v>
      </c>
      <c r="F373" t="s">
        <v>56</v>
      </c>
      <c r="G373" t="s">
        <v>6</v>
      </c>
      <c r="H373" t="s">
        <v>98</v>
      </c>
      <c r="I373" s="4">
        <v>83145</v>
      </c>
      <c r="J373">
        <v>20</v>
      </c>
      <c r="K373" s="3">
        <v>44739</v>
      </c>
      <c r="L373" s="3">
        <v>27725</v>
      </c>
      <c r="M373" s="5">
        <f ca="1">(TODAY()-staff[[#This Row],[Date of Join]])/365</f>
        <v>0.22465753424657534</v>
      </c>
      <c r="N373" t="str">
        <f ca="1">IF(staff[[#This Row],[Tenure]]&lt;0.25,"1. New", IF(staff[[#This Row],[Tenure]]&lt;1, "2. Under 1 yr", IF(staff[[#This Row],[Tenure]]&lt;2, "3. Under 2 yrs","4. Over 2 yrs")))</f>
        <v>1. New</v>
      </c>
      <c r="O373" s="5">
        <f ca="1">(TODAY()-staff[[#This Row],[Date of Birth]])/365</f>
        <v>46.838356164383562</v>
      </c>
      <c r="P373">
        <f ca="1">ROUNDDOWN(staff[[#This Row],[X-Age]],0)</f>
        <v>46</v>
      </c>
    </row>
    <row r="374" spans="3:16" x14ac:dyDescent="0.3">
      <c r="C374" t="s">
        <v>459</v>
      </c>
      <c r="D374" t="s">
        <v>55</v>
      </c>
      <c r="E374">
        <v>1</v>
      </c>
      <c r="F374" t="s">
        <v>56</v>
      </c>
      <c r="G374" t="s">
        <v>18</v>
      </c>
      <c r="H374" t="s">
        <v>71</v>
      </c>
      <c r="I374" s="4">
        <v>89965</v>
      </c>
      <c r="J374">
        <v>8</v>
      </c>
      <c r="K374" s="3">
        <v>44754</v>
      </c>
      <c r="L374" s="3">
        <v>32253</v>
      </c>
      <c r="M374" s="5">
        <f ca="1">(TODAY()-staff[[#This Row],[Date of Join]])/365</f>
        <v>0.18356164383561643</v>
      </c>
      <c r="N374" t="str">
        <f ca="1">IF(staff[[#This Row],[Tenure]]&lt;0.25,"1. New", IF(staff[[#This Row],[Tenure]]&lt;1, "2. Under 1 yr", IF(staff[[#This Row],[Tenure]]&lt;2, "3. Under 2 yrs","4. Over 2 yrs")))</f>
        <v>1. New</v>
      </c>
      <c r="O374" s="5">
        <f ca="1">(TODAY()-staff[[#This Row],[Date of Birth]])/365</f>
        <v>34.43287671232877</v>
      </c>
      <c r="P374">
        <f ca="1">ROUNDDOWN(staff[[#This Row],[X-Age]],0)</f>
        <v>34</v>
      </c>
    </row>
    <row r="375" spans="3:16" x14ac:dyDescent="0.3">
      <c r="C375" t="s">
        <v>460</v>
      </c>
      <c r="D375" t="s">
        <v>59</v>
      </c>
      <c r="E375">
        <v>1</v>
      </c>
      <c r="F375" t="s">
        <v>56</v>
      </c>
      <c r="G375" t="s">
        <v>18</v>
      </c>
      <c r="H375" t="s">
        <v>64</v>
      </c>
      <c r="I375" s="4">
        <v>68955</v>
      </c>
      <c r="J375">
        <v>14</v>
      </c>
      <c r="K375" s="3">
        <v>44011</v>
      </c>
      <c r="L375" s="3">
        <v>23888</v>
      </c>
      <c r="M375" s="5">
        <f ca="1">(TODAY()-staff[[#This Row],[Date of Join]])/365</f>
        <v>2.2191780821917808</v>
      </c>
      <c r="N375" t="str">
        <f ca="1">IF(staff[[#This Row],[Tenure]]&lt;0.25,"1. New", IF(staff[[#This Row],[Tenure]]&lt;1, "2. Under 1 yr", IF(staff[[#This Row],[Tenure]]&lt;2, "3. Under 2 yrs","4. Over 2 yrs")))</f>
        <v>4. Over 2 yrs</v>
      </c>
      <c r="O375" s="5">
        <f ca="1">(TODAY()-staff[[#This Row],[Date of Birth]])/365</f>
        <v>57.350684931506848</v>
      </c>
      <c r="P375">
        <f ca="1">ROUNDDOWN(staff[[#This Row],[X-Age]],0)</f>
        <v>57</v>
      </c>
    </row>
    <row r="376" spans="3:16" x14ac:dyDescent="0.3">
      <c r="C376" t="s">
        <v>461</v>
      </c>
      <c r="D376" t="s">
        <v>55</v>
      </c>
      <c r="E376">
        <v>1</v>
      </c>
      <c r="F376" t="s">
        <v>56</v>
      </c>
      <c r="G376" t="s">
        <v>11</v>
      </c>
      <c r="H376" t="s">
        <v>98</v>
      </c>
      <c r="I376" s="4">
        <v>96295</v>
      </c>
      <c r="J376">
        <v>10</v>
      </c>
      <c r="K376" s="3">
        <v>44739</v>
      </c>
      <c r="L376" s="3">
        <v>33511</v>
      </c>
      <c r="M376" s="5">
        <f ca="1">(TODAY()-staff[[#This Row],[Date of Join]])/365</f>
        <v>0.22465753424657534</v>
      </c>
      <c r="N376" t="str">
        <f ca="1">IF(staff[[#This Row],[Tenure]]&lt;0.25,"1. New", IF(staff[[#This Row],[Tenure]]&lt;1, "2. Under 1 yr", IF(staff[[#This Row],[Tenure]]&lt;2, "3. Under 2 yrs","4. Over 2 yrs")))</f>
        <v>1. New</v>
      </c>
      <c r="O376" s="5">
        <f ca="1">(TODAY()-staff[[#This Row],[Date of Birth]])/365</f>
        <v>30.986301369863014</v>
      </c>
      <c r="P376">
        <f ca="1">ROUNDDOWN(staff[[#This Row],[X-Age]],0)</f>
        <v>30</v>
      </c>
    </row>
    <row r="377" spans="3:16" x14ac:dyDescent="0.3">
      <c r="C377" t="s">
        <v>462</v>
      </c>
      <c r="D377" t="s">
        <v>59</v>
      </c>
      <c r="E377">
        <v>1</v>
      </c>
      <c r="F377" t="s">
        <v>56</v>
      </c>
      <c r="G377" t="s">
        <v>6</v>
      </c>
      <c r="H377" t="s">
        <v>68</v>
      </c>
      <c r="I377" s="4">
        <v>70360</v>
      </c>
      <c r="J377">
        <v>26</v>
      </c>
      <c r="K377" s="3">
        <v>44543</v>
      </c>
      <c r="L377" s="3">
        <v>32482</v>
      </c>
      <c r="M377" s="5">
        <f ca="1">(TODAY()-staff[[#This Row],[Date of Join]])/365</f>
        <v>0.76164383561643834</v>
      </c>
      <c r="N377" t="str">
        <f ca="1">IF(staff[[#This Row],[Tenure]]&lt;0.25,"1. New", IF(staff[[#This Row],[Tenure]]&lt;1, "2. Under 1 yr", IF(staff[[#This Row],[Tenure]]&lt;2, "3. Under 2 yrs","4. Over 2 yrs")))</f>
        <v>2. Under 1 yr</v>
      </c>
      <c r="O377" s="5">
        <f ca="1">(TODAY()-staff[[#This Row],[Date of Birth]])/365</f>
        <v>33.805479452054797</v>
      </c>
      <c r="P377">
        <f ca="1">ROUNDDOWN(staff[[#This Row],[X-Age]],0)</f>
        <v>33</v>
      </c>
    </row>
    <row r="378" spans="3:16" x14ac:dyDescent="0.3">
      <c r="C378" t="s">
        <v>463</v>
      </c>
      <c r="D378" t="s">
        <v>59</v>
      </c>
      <c r="E378">
        <v>1</v>
      </c>
      <c r="F378" t="s">
        <v>56</v>
      </c>
      <c r="G378" t="s">
        <v>6</v>
      </c>
      <c r="H378" t="s">
        <v>68</v>
      </c>
      <c r="I378" s="4">
        <v>72485</v>
      </c>
      <c r="J378">
        <v>17</v>
      </c>
      <c r="K378" s="3">
        <v>44630</v>
      </c>
      <c r="L378" s="3">
        <v>32979</v>
      </c>
      <c r="M378" s="5">
        <f ca="1">(TODAY()-staff[[#This Row],[Date of Join]])/365</f>
        <v>0.52328767123287667</v>
      </c>
      <c r="N378" t="str">
        <f ca="1">IF(staff[[#This Row],[Tenure]]&lt;0.25,"1. New", IF(staff[[#This Row],[Tenure]]&lt;1, "2. Under 1 yr", IF(staff[[#This Row],[Tenure]]&lt;2, "3. Under 2 yrs","4. Over 2 yrs")))</f>
        <v>2. Under 1 yr</v>
      </c>
      <c r="O378" s="5">
        <f ca="1">(TODAY()-staff[[#This Row],[Date of Birth]])/365</f>
        <v>32.443835616438356</v>
      </c>
      <c r="P378">
        <f ca="1">ROUNDDOWN(staff[[#This Row],[X-Age]],0)</f>
        <v>32</v>
      </c>
    </row>
    <row r="379" spans="3:16" x14ac:dyDescent="0.3">
      <c r="C379" t="s">
        <v>464</v>
      </c>
      <c r="D379" t="s">
        <v>55</v>
      </c>
      <c r="E379">
        <v>0.79</v>
      </c>
      <c r="F379" t="s">
        <v>56</v>
      </c>
      <c r="G379" t="s">
        <v>9</v>
      </c>
      <c r="H379" t="s">
        <v>62</v>
      </c>
      <c r="I379" s="4">
        <v>100955</v>
      </c>
      <c r="J379">
        <v>16</v>
      </c>
      <c r="K379" s="3">
        <v>44126</v>
      </c>
      <c r="L379" s="3">
        <v>25205</v>
      </c>
      <c r="M379" s="5">
        <f ca="1">(TODAY()-staff[[#This Row],[Date of Join]])/365</f>
        <v>1.904109589041096</v>
      </c>
      <c r="N379" t="str">
        <f ca="1">IF(staff[[#This Row],[Tenure]]&lt;0.25,"1. New", IF(staff[[#This Row],[Tenure]]&lt;1, "2. Under 1 yr", IF(staff[[#This Row],[Tenure]]&lt;2, "3. Under 2 yrs","4. Over 2 yrs")))</f>
        <v>3. Under 2 yrs</v>
      </c>
      <c r="O379" s="5">
        <f ca="1">(TODAY()-staff[[#This Row],[Date of Birth]])/365</f>
        <v>53.742465753424661</v>
      </c>
      <c r="P379">
        <f ca="1">ROUNDDOWN(staff[[#This Row],[X-Age]],0)</f>
        <v>53</v>
      </c>
    </row>
    <row r="380" spans="3:16" x14ac:dyDescent="0.3">
      <c r="C380" t="s">
        <v>465</v>
      </c>
      <c r="D380" t="s">
        <v>55</v>
      </c>
      <c r="E380">
        <v>1</v>
      </c>
      <c r="F380" t="s">
        <v>56</v>
      </c>
      <c r="G380" t="s">
        <v>6</v>
      </c>
      <c r="H380" t="s">
        <v>68</v>
      </c>
      <c r="I380" s="4">
        <v>63740</v>
      </c>
      <c r="J380">
        <v>8</v>
      </c>
      <c r="K380" s="3">
        <v>44630</v>
      </c>
      <c r="L380" s="3">
        <v>25273</v>
      </c>
      <c r="M380" s="5">
        <f ca="1">(TODAY()-staff[[#This Row],[Date of Join]])/365</f>
        <v>0.52328767123287667</v>
      </c>
      <c r="N380" t="str">
        <f ca="1">IF(staff[[#This Row],[Tenure]]&lt;0.25,"1. New", IF(staff[[#This Row],[Tenure]]&lt;1, "2. Under 1 yr", IF(staff[[#This Row],[Tenure]]&lt;2, "3. Under 2 yrs","4. Over 2 yrs")))</f>
        <v>2. Under 1 yr</v>
      </c>
      <c r="O380" s="5">
        <f ca="1">(TODAY()-staff[[#This Row],[Date of Birth]])/365</f>
        <v>53.556164383561644</v>
      </c>
      <c r="P380">
        <f ca="1">ROUNDDOWN(staff[[#This Row],[X-Age]],0)</f>
        <v>53</v>
      </c>
    </row>
    <row r="381" spans="3:16" x14ac:dyDescent="0.3">
      <c r="C381" t="s">
        <v>466</v>
      </c>
      <c r="D381" t="s">
        <v>59</v>
      </c>
      <c r="E381">
        <v>1</v>
      </c>
      <c r="F381" t="s">
        <v>56</v>
      </c>
      <c r="G381" t="s">
        <v>20</v>
      </c>
      <c r="H381" t="s">
        <v>102</v>
      </c>
      <c r="I381" s="4">
        <v>72075</v>
      </c>
      <c r="J381">
        <v>18</v>
      </c>
      <c r="K381" s="3">
        <v>44748</v>
      </c>
      <c r="L381" s="3">
        <v>25627</v>
      </c>
      <c r="M381" s="5">
        <f ca="1">(TODAY()-staff[[#This Row],[Date of Join]])/365</f>
        <v>0.2</v>
      </c>
      <c r="N381" t="str">
        <f ca="1">IF(staff[[#This Row],[Tenure]]&lt;0.25,"1. New", IF(staff[[#This Row],[Tenure]]&lt;1, "2. Under 1 yr", IF(staff[[#This Row],[Tenure]]&lt;2, "3. Under 2 yrs","4. Over 2 yrs")))</f>
        <v>1. New</v>
      </c>
      <c r="O381" s="5">
        <f ca="1">(TODAY()-staff[[#This Row],[Date of Birth]])/365</f>
        <v>52.586301369863016</v>
      </c>
      <c r="P381">
        <f ca="1">ROUNDDOWN(staff[[#This Row],[X-Age]],0)</f>
        <v>52</v>
      </c>
    </row>
    <row r="382" spans="3:16" x14ac:dyDescent="0.3">
      <c r="C382" t="s">
        <v>467</v>
      </c>
      <c r="D382" t="s">
        <v>59</v>
      </c>
      <c r="E382">
        <v>1</v>
      </c>
      <c r="F382" t="s">
        <v>61</v>
      </c>
      <c r="G382" t="s">
        <v>18</v>
      </c>
      <c r="H382" t="s">
        <v>71</v>
      </c>
      <c r="I382" s="4">
        <v>81440</v>
      </c>
      <c r="J382">
        <v>12</v>
      </c>
      <c r="K382" s="3">
        <v>44750</v>
      </c>
      <c r="L382" s="3">
        <v>7295</v>
      </c>
      <c r="M382" s="5">
        <f ca="1">(TODAY()-staff[[#This Row],[Date of Join]])/365</f>
        <v>0.19452054794520549</v>
      </c>
      <c r="N382" t="str">
        <f ca="1">IF(staff[[#This Row],[Tenure]]&lt;0.25,"1. New", IF(staff[[#This Row],[Tenure]]&lt;1, "2. Under 1 yr", IF(staff[[#This Row],[Tenure]]&lt;2, "3. Under 2 yrs","4. Over 2 yrs")))</f>
        <v>1. New</v>
      </c>
      <c r="O382" s="5">
        <f ca="1">(TODAY()-staff[[#This Row],[Date of Birth]])/365</f>
        <v>102.81095890410958</v>
      </c>
      <c r="P382">
        <f ca="1">ROUNDDOWN(staff[[#This Row],[X-Age]],0)</f>
        <v>102</v>
      </c>
    </row>
    <row r="383" spans="3:16" x14ac:dyDescent="0.3">
      <c r="C383" t="s">
        <v>468</v>
      </c>
      <c r="D383" t="s">
        <v>55</v>
      </c>
      <c r="E383">
        <v>1</v>
      </c>
      <c r="F383" t="s">
        <v>56</v>
      </c>
      <c r="G383" t="s">
        <v>6</v>
      </c>
      <c r="H383" t="s">
        <v>68</v>
      </c>
      <c r="I383" s="4">
        <v>72595</v>
      </c>
      <c r="J383">
        <v>7</v>
      </c>
      <c r="K383" s="3">
        <v>44035</v>
      </c>
      <c r="L383" s="3">
        <v>25392</v>
      </c>
      <c r="M383" s="5">
        <f ca="1">(TODAY()-staff[[#This Row],[Date of Join]])/365</f>
        <v>2.1534246575342464</v>
      </c>
      <c r="N383" t="str">
        <f ca="1">IF(staff[[#This Row],[Tenure]]&lt;0.25,"1. New", IF(staff[[#This Row],[Tenure]]&lt;1, "2. Under 1 yr", IF(staff[[#This Row],[Tenure]]&lt;2, "3. Under 2 yrs","4. Over 2 yrs")))</f>
        <v>4. Over 2 yrs</v>
      </c>
      <c r="O383" s="5">
        <f ca="1">(TODAY()-staff[[#This Row],[Date of Birth]])/365</f>
        <v>53.230136986301368</v>
      </c>
      <c r="P383">
        <f ca="1">ROUNDDOWN(staff[[#This Row],[X-Age]],0)</f>
        <v>53</v>
      </c>
    </row>
    <row r="384" spans="3:16" x14ac:dyDescent="0.3">
      <c r="C384" t="s">
        <v>469</v>
      </c>
      <c r="D384" t="s">
        <v>55</v>
      </c>
      <c r="E384">
        <v>1</v>
      </c>
      <c r="F384" t="s">
        <v>56</v>
      </c>
      <c r="G384" t="s">
        <v>6</v>
      </c>
      <c r="H384" t="s">
        <v>68</v>
      </c>
      <c r="I384" s="4">
        <v>59245</v>
      </c>
      <c r="J384">
        <v>23</v>
      </c>
      <c r="K384" s="3">
        <v>44417</v>
      </c>
      <c r="L384" s="3">
        <v>26588</v>
      </c>
      <c r="M384" s="5">
        <f ca="1">(TODAY()-staff[[#This Row],[Date of Join]])/365</f>
        <v>1.106849315068493</v>
      </c>
      <c r="N384" t="str">
        <f ca="1">IF(staff[[#This Row],[Tenure]]&lt;0.25,"1. New", IF(staff[[#This Row],[Tenure]]&lt;1, "2. Under 1 yr", IF(staff[[#This Row],[Tenure]]&lt;2, "3. Under 2 yrs","4. Over 2 yrs")))</f>
        <v>3. Under 2 yrs</v>
      </c>
      <c r="O384" s="5">
        <f ca="1">(TODAY()-staff[[#This Row],[Date of Birth]])/365</f>
        <v>49.953424657534249</v>
      </c>
      <c r="P384">
        <f ca="1">ROUNDDOWN(staff[[#This Row],[X-Age]],0)</f>
        <v>49</v>
      </c>
    </row>
    <row r="385" spans="3:16" x14ac:dyDescent="0.3">
      <c r="C385" t="s">
        <v>470</v>
      </c>
      <c r="D385" t="s">
        <v>55</v>
      </c>
      <c r="E385">
        <v>1</v>
      </c>
      <c r="F385" t="s">
        <v>61</v>
      </c>
      <c r="G385" t="s">
        <v>18</v>
      </c>
      <c r="H385" t="s">
        <v>78</v>
      </c>
      <c r="I385" s="4">
        <v>79325</v>
      </c>
      <c r="J385">
        <v>13</v>
      </c>
      <c r="K385" s="3">
        <v>44754</v>
      </c>
      <c r="L385" s="3">
        <v>7246</v>
      </c>
      <c r="M385" s="5">
        <f ca="1">(TODAY()-staff[[#This Row],[Date of Join]])/365</f>
        <v>0.18356164383561643</v>
      </c>
      <c r="N385" t="str">
        <f ca="1">IF(staff[[#This Row],[Tenure]]&lt;0.25,"1. New", IF(staff[[#This Row],[Tenure]]&lt;1, "2. Under 1 yr", IF(staff[[#This Row],[Tenure]]&lt;2, "3. Under 2 yrs","4. Over 2 yrs")))</f>
        <v>1. New</v>
      </c>
      <c r="O385" s="5">
        <f ca="1">(TODAY()-staff[[#This Row],[Date of Birth]])/365</f>
        <v>102.94520547945206</v>
      </c>
      <c r="P385">
        <f ca="1">ROUNDDOWN(staff[[#This Row],[X-Age]],0)</f>
        <v>102</v>
      </c>
    </row>
    <row r="386" spans="3:16" x14ac:dyDescent="0.3">
      <c r="C386" t="s">
        <v>471</v>
      </c>
      <c r="D386" t="s">
        <v>55</v>
      </c>
      <c r="E386">
        <v>1</v>
      </c>
      <c r="F386" t="s">
        <v>56</v>
      </c>
      <c r="G386" t="s">
        <v>18</v>
      </c>
      <c r="H386" t="s">
        <v>96</v>
      </c>
      <c r="I386" s="4">
        <v>80545</v>
      </c>
      <c r="J386">
        <v>17</v>
      </c>
      <c r="K386" s="3">
        <v>44515</v>
      </c>
      <c r="L386" s="3">
        <v>26135</v>
      </c>
      <c r="M386" s="5">
        <f ca="1">(TODAY()-staff[[#This Row],[Date of Join]])/365</f>
        <v>0.83835616438356164</v>
      </c>
      <c r="N386" t="str">
        <f ca="1">IF(staff[[#This Row],[Tenure]]&lt;0.25,"1. New", IF(staff[[#This Row],[Tenure]]&lt;1, "2. Under 1 yr", IF(staff[[#This Row],[Tenure]]&lt;2, "3. Under 2 yrs","4. Over 2 yrs")))</f>
        <v>2. Under 1 yr</v>
      </c>
      <c r="O386" s="5">
        <f ca="1">(TODAY()-staff[[#This Row],[Date of Birth]])/365</f>
        <v>51.194520547945203</v>
      </c>
      <c r="P386">
        <f ca="1">ROUNDDOWN(staff[[#This Row],[X-Age]],0)</f>
        <v>51</v>
      </c>
    </row>
    <row r="387" spans="3:16" x14ac:dyDescent="0.3">
      <c r="C387" t="s">
        <v>472</v>
      </c>
      <c r="D387" t="s">
        <v>59</v>
      </c>
      <c r="E387">
        <v>1</v>
      </c>
      <c r="F387" t="s">
        <v>61</v>
      </c>
      <c r="G387" t="s">
        <v>18</v>
      </c>
      <c r="H387" t="s">
        <v>78</v>
      </c>
      <c r="I387" s="4">
        <v>83990</v>
      </c>
      <c r="J387">
        <v>16</v>
      </c>
      <c r="K387" s="3">
        <v>44753</v>
      </c>
      <c r="L387" s="3">
        <v>7268</v>
      </c>
      <c r="M387" s="5">
        <f ca="1">(TODAY()-staff[[#This Row],[Date of Join]])/365</f>
        <v>0.18630136986301371</v>
      </c>
      <c r="N387" t="str">
        <f ca="1">IF(staff[[#This Row],[Tenure]]&lt;0.25,"1. New", IF(staff[[#This Row],[Tenure]]&lt;1, "2. Under 1 yr", IF(staff[[#This Row],[Tenure]]&lt;2, "3. Under 2 yrs","4. Over 2 yrs")))</f>
        <v>1. New</v>
      </c>
      <c r="O387" s="5">
        <f ca="1">(TODAY()-staff[[#This Row],[Date of Birth]])/365</f>
        <v>102.88493150684931</v>
      </c>
      <c r="P387">
        <f ca="1">ROUNDDOWN(staff[[#This Row],[X-Age]],0)</f>
        <v>102</v>
      </c>
    </row>
    <row r="388" spans="3:16" x14ac:dyDescent="0.3">
      <c r="C388" t="s">
        <v>473</v>
      </c>
      <c r="D388" t="s">
        <v>59</v>
      </c>
      <c r="E388">
        <v>1</v>
      </c>
      <c r="F388" t="s">
        <v>56</v>
      </c>
      <c r="G388" t="s">
        <v>18</v>
      </c>
      <c r="H388" t="s">
        <v>71</v>
      </c>
      <c r="I388" s="4">
        <v>91725</v>
      </c>
      <c r="J388">
        <v>13</v>
      </c>
      <c r="K388" s="3">
        <v>44390</v>
      </c>
      <c r="L388" s="3">
        <v>20627</v>
      </c>
      <c r="M388" s="5">
        <f ca="1">(TODAY()-staff[[#This Row],[Date of Join]])/365</f>
        <v>1.1808219178082191</v>
      </c>
      <c r="N388" t="str">
        <f ca="1">IF(staff[[#This Row],[Tenure]]&lt;0.25,"1. New", IF(staff[[#This Row],[Tenure]]&lt;1, "2. Under 1 yr", IF(staff[[#This Row],[Tenure]]&lt;2, "3. Under 2 yrs","4. Over 2 yrs")))</f>
        <v>3. Under 2 yrs</v>
      </c>
      <c r="O388" s="5">
        <f ca="1">(TODAY()-staff[[#This Row],[Date of Birth]])/365</f>
        <v>66.284931506849318</v>
      </c>
      <c r="P388">
        <f ca="1">ROUNDDOWN(staff[[#This Row],[X-Age]],0)</f>
        <v>66</v>
      </c>
    </row>
    <row r="389" spans="3:16" x14ac:dyDescent="0.3">
      <c r="C389" t="s">
        <v>474</v>
      </c>
      <c r="D389" t="s">
        <v>59</v>
      </c>
      <c r="E389">
        <v>1</v>
      </c>
      <c r="F389" t="s">
        <v>56</v>
      </c>
      <c r="G389" t="s">
        <v>6</v>
      </c>
      <c r="H389" t="s">
        <v>68</v>
      </c>
      <c r="I389" s="4">
        <v>77675</v>
      </c>
      <c r="J389">
        <v>11</v>
      </c>
      <c r="K389" s="3">
        <v>44607</v>
      </c>
      <c r="L389" s="3">
        <v>32468</v>
      </c>
      <c r="M389" s="5">
        <f ca="1">(TODAY()-staff[[#This Row],[Date of Join]])/365</f>
        <v>0.58630136986301373</v>
      </c>
      <c r="N389" t="str">
        <f ca="1">IF(staff[[#This Row],[Tenure]]&lt;0.25,"1. New", IF(staff[[#This Row],[Tenure]]&lt;1, "2. Under 1 yr", IF(staff[[#This Row],[Tenure]]&lt;2, "3. Under 2 yrs","4. Over 2 yrs")))</f>
        <v>2. Under 1 yr</v>
      </c>
      <c r="O389" s="5">
        <f ca="1">(TODAY()-staff[[#This Row],[Date of Birth]])/365</f>
        <v>33.843835616438355</v>
      </c>
      <c r="P389">
        <f ca="1">ROUNDDOWN(staff[[#This Row],[X-Age]],0)</f>
        <v>33</v>
      </c>
    </row>
    <row r="390" spans="3:16" x14ac:dyDescent="0.3">
      <c r="C390" t="s">
        <v>475</v>
      </c>
      <c r="D390" t="s">
        <v>59</v>
      </c>
      <c r="E390">
        <v>1</v>
      </c>
      <c r="F390" t="s">
        <v>56</v>
      </c>
      <c r="G390" t="s">
        <v>18</v>
      </c>
      <c r="H390" t="s">
        <v>78</v>
      </c>
      <c r="I390" s="4">
        <v>64380</v>
      </c>
      <c r="J390">
        <v>9</v>
      </c>
      <c r="K390" s="3">
        <v>44714</v>
      </c>
      <c r="L390" s="3">
        <v>33321</v>
      </c>
      <c r="M390" s="5">
        <f ca="1">(TODAY()-staff[[#This Row],[Date of Join]])/365</f>
        <v>0.29315068493150687</v>
      </c>
      <c r="N390" t="str">
        <f ca="1">IF(staff[[#This Row],[Tenure]]&lt;0.25,"1. New", IF(staff[[#This Row],[Tenure]]&lt;1, "2. Under 1 yr", IF(staff[[#This Row],[Tenure]]&lt;2, "3. Under 2 yrs","4. Over 2 yrs")))</f>
        <v>2. Under 1 yr</v>
      </c>
      <c r="O390" s="5">
        <f ca="1">(TODAY()-staff[[#This Row],[Date of Birth]])/365</f>
        <v>31.506849315068493</v>
      </c>
      <c r="P390">
        <f ca="1">ROUNDDOWN(staff[[#This Row],[X-Age]],0)</f>
        <v>31</v>
      </c>
    </row>
    <row r="391" spans="3:16" x14ac:dyDescent="0.3">
      <c r="C391" t="s">
        <v>476</v>
      </c>
      <c r="D391" t="s">
        <v>59</v>
      </c>
      <c r="E391">
        <v>0.49</v>
      </c>
      <c r="F391" t="s">
        <v>56</v>
      </c>
      <c r="G391" t="s">
        <v>6</v>
      </c>
      <c r="H391" t="s">
        <v>68</v>
      </c>
      <c r="I391" s="4">
        <v>71085</v>
      </c>
      <c r="J391">
        <v>22</v>
      </c>
      <c r="K391" s="3">
        <v>44634</v>
      </c>
      <c r="L391" s="3">
        <v>29749</v>
      </c>
      <c r="M391" s="5">
        <f ca="1">(TODAY()-staff[[#This Row],[Date of Join]])/365</f>
        <v>0.51232876712328768</v>
      </c>
      <c r="N391" t="str">
        <f ca="1">IF(staff[[#This Row],[Tenure]]&lt;0.25,"1. New", IF(staff[[#This Row],[Tenure]]&lt;1, "2. Under 1 yr", IF(staff[[#This Row],[Tenure]]&lt;2, "3. Under 2 yrs","4. Over 2 yrs")))</f>
        <v>2. Under 1 yr</v>
      </c>
      <c r="O391" s="5">
        <f ca="1">(TODAY()-staff[[#This Row],[Date of Birth]])/365</f>
        <v>41.293150684931504</v>
      </c>
      <c r="P391">
        <f ca="1">ROUNDDOWN(staff[[#This Row],[X-Age]],0)</f>
        <v>41</v>
      </c>
    </row>
    <row r="392" spans="3:16" x14ac:dyDescent="0.3">
      <c r="C392" t="s">
        <v>477</v>
      </c>
      <c r="D392" t="s">
        <v>55</v>
      </c>
      <c r="E392">
        <v>1</v>
      </c>
      <c r="F392" t="s">
        <v>56</v>
      </c>
      <c r="G392" t="s">
        <v>18</v>
      </c>
      <c r="H392" t="s">
        <v>78</v>
      </c>
      <c r="I392" s="4">
        <v>100120</v>
      </c>
      <c r="J392">
        <v>15</v>
      </c>
      <c r="K392" s="3">
        <v>44151</v>
      </c>
      <c r="L392" s="3">
        <v>25750</v>
      </c>
      <c r="M392" s="5">
        <f ca="1">(TODAY()-staff[[#This Row],[Date of Join]])/365</f>
        <v>1.8356164383561644</v>
      </c>
      <c r="N392" t="str">
        <f ca="1">IF(staff[[#This Row],[Tenure]]&lt;0.25,"1. New", IF(staff[[#This Row],[Tenure]]&lt;1, "2. Under 1 yr", IF(staff[[#This Row],[Tenure]]&lt;2, "3. Under 2 yrs","4. Over 2 yrs")))</f>
        <v>3. Under 2 yrs</v>
      </c>
      <c r="O392" s="5">
        <f ca="1">(TODAY()-staff[[#This Row],[Date of Birth]])/365</f>
        <v>52.249315068493154</v>
      </c>
      <c r="P392">
        <f ca="1">ROUNDDOWN(staff[[#This Row],[X-Age]],0)</f>
        <v>52</v>
      </c>
    </row>
    <row r="393" spans="3:16" x14ac:dyDescent="0.3">
      <c r="C393" t="s">
        <v>478</v>
      </c>
      <c r="D393" t="s">
        <v>59</v>
      </c>
      <c r="E393">
        <v>1</v>
      </c>
      <c r="F393" t="s">
        <v>61</v>
      </c>
      <c r="G393" t="s">
        <v>9</v>
      </c>
      <c r="H393" t="s">
        <v>201</v>
      </c>
      <c r="I393" s="4">
        <v>94255</v>
      </c>
      <c r="J393">
        <v>6</v>
      </c>
      <c r="K393" s="3">
        <v>44746</v>
      </c>
      <c r="L393" s="3">
        <v>7290</v>
      </c>
      <c r="M393" s="5">
        <f ca="1">(TODAY()-staff[[#This Row],[Date of Join]])/365</f>
        <v>0.20547945205479451</v>
      </c>
      <c r="N393" t="str">
        <f ca="1">IF(staff[[#This Row],[Tenure]]&lt;0.25,"1. New", IF(staff[[#This Row],[Tenure]]&lt;1, "2. Under 1 yr", IF(staff[[#This Row],[Tenure]]&lt;2, "3. Under 2 yrs","4. Over 2 yrs")))</f>
        <v>1. New</v>
      </c>
      <c r="O393" s="5">
        <f ca="1">(TODAY()-staff[[#This Row],[Date of Birth]])/365</f>
        <v>102.82465753424657</v>
      </c>
      <c r="P393">
        <f ca="1">ROUNDDOWN(staff[[#This Row],[X-Age]],0)</f>
        <v>102</v>
      </c>
    </row>
    <row r="394" spans="3:16" x14ac:dyDescent="0.3">
      <c r="C394" t="s">
        <v>479</v>
      </c>
      <c r="D394" t="s">
        <v>55</v>
      </c>
      <c r="E394">
        <v>1</v>
      </c>
      <c r="F394" t="s">
        <v>56</v>
      </c>
      <c r="G394" t="s">
        <v>6</v>
      </c>
      <c r="H394" t="s">
        <v>98</v>
      </c>
      <c r="I394" s="4">
        <v>65790</v>
      </c>
      <c r="J394">
        <v>12</v>
      </c>
      <c r="K394" s="3">
        <v>44347</v>
      </c>
      <c r="L394" s="3">
        <v>17185</v>
      </c>
      <c r="M394" s="5">
        <f ca="1">(TODAY()-staff[[#This Row],[Date of Join]])/365</f>
        <v>1.2986301369863014</v>
      </c>
      <c r="N394" t="str">
        <f ca="1">IF(staff[[#This Row],[Tenure]]&lt;0.25,"1. New", IF(staff[[#This Row],[Tenure]]&lt;1, "2. Under 1 yr", IF(staff[[#This Row],[Tenure]]&lt;2, "3. Under 2 yrs","4. Over 2 yrs")))</f>
        <v>3. Under 2 yrs</v>
      </c>
      <c r="O394" s="5">
        <f ca="1">(TODAY()-staff[[#This Row],[Date of Birth]])/365</f>
        <v>75.715068493150682</v>
      </c>
      <c r="P394">
        <f ca="1">ROUNDDOWN(staff[[#This Row],[X-Age]],0)</f>
        <v>75</v>
      </c>
    </row>
    <row r="395" spans="3:16" x14ac:dyDescent="0.3">
      <c r="C395" t="s">
        <v>480</v>
      </c>
      <c r="D395" t="s">
        <v>59</v>
      </c>
      <c r="E395">
        <v>1</v>
      </c>
      <c r="F395" t="s">
        <v>56</v>
      </c>
      <c r="G395" t="s">
        <v>18</v>
      </c>
      <c r="H395" t="s">
        <v>71</v>
      </c>
      <c r="I395" s="4">
        <v>65990</v>
      </c>
      <c r="J395">
        <v>12</v>
      </c>
      <c r="K395" s="3">
        <v>44685</v>
      </c>
      <c r="L395" s="3">
        <v>27974</v>
      </c>
      <c r="M395" s="5">
        <f ca="1">(TODAY()-staff[[#This Row],[Date of Join]])/365</f>
        <v>0.37260273972602742</v>
      </c>
      <c r="N395" t="str">
        <f ca="1">IF(staff[[#This Row],[Tenure]]&lt;0.25,"1. New", IF(staff[[#This Row],[Tenure]]&lt;1, "2. Under 1 yr", IF(staff[[#This Row],[Tenure]]&lt;2, "3. Under 2 yrs","4. Over 2 yrs")))</f>
        <v>2. Under 1 yr</v>
      </c>
      <c r="O395" s="5">
        <f ca="1">(TODAY()-staff[[#This Row],[Date of Birth]])/365</f>
        <v>46.156164383561645</v>
      </c>
      <c r="P395">
        <f ca="1">ROUNDDOWN(staff[[#This Row],[X-Age]],0)</f>
        <v>46</v>
      </c>
    </row>
    <row r="396" spans="3:16" x14ac:dyDescent="0.3">
      <c r="C396" t="s">
        <v>481</v>
      </c>
      <c r="D396" t="s">
        <v>55</v>
      </c>
      <c r="E396">
        <v>1</v>
      </c>
      <c r="F396" t="s">
        <v>61</v>
      </c>
      <c r="G396" t="s">
        <v>9</v>
      </c>
      <c r="H396" t="s">
        <v>62</v>
      </c>
      <c r="I396" s="4">
        <v>98795</v>
      </c>
      <c r="J396">
        <v>17</v>
      </c>
      <c r="K396" s="3">
        <v>44741</v>
      </c>
      <c r="L396" s="3">
        <v>7276</v>
      </c>
      <c r="M396" s="5">
        <f ca="1">(TODAY()-staff[[#This Row],[Date of Join]])/365</f>
        <v>0.21917808219178081</v>
      </c>
      <c r="N396" t="str">
        <f ca="1">IF(staff[[#This Row],[Tenure]]&lt;0.25,"1. New", IF(staff[[#This Row],[Tenure]]&lt;1, "2. Under 1 yr", IF(staff[[#This Row],[Tenure]]&lt;2, "3. Under 2 yrs","4. Over 2 yrs")))</f>
        <v>1. New</v>
      </c>
      <c r="O396" s="5">
        <f ca="1">(TODAY()-staff[[#This Row],[Date of Birth]])/365</f>
        <v>102.86301369863014</v>
      </c>
      <c r="P396">
        <f ca="1">ROUNDDOWN(staff[[#This Row],[X-Age]],0)</f>
        <v>102</v>
      </c>
    </row>
    <row r="397" spans="3:16" x14ac:dyDescent="0.3">
      <c r="C397" t="s">
        <v>482</v>
      </c>
      <c r="D397" t="s">
        <v>55</v>
      </c>
      <c r="E397">
        <v>1</v>
      </c>
      <c r="F397" t="s">
        <v>56</v>
      </c>
      <c r="G397" t="s">
        <v>6</v>
      </c>
      <c r="H397" t="s">
        <v>68</v>
      </c>
      <c r="I397" s="4">
        <v>87995</v>
      </c>
      <c r="J397">
        <v>20</v>
      </c>
      <c r="K397" s="3">
        <v>44431</v>
      </c>
      <c r="L397" s="3">
        <v>27177</v>
      </c>
      <c r="M397" s="5">
        <f ca="1">(TODAY()-staff[[#This Row],[Date of Join]])/365</f>
        <v>1.0684931506849316</v>
      </c>
      <c r="N397" t="str">
        <f ca="1">IF(staff[[#This Row],[Tenure]]&lt;0.25,"1. New", IF(staff[[#This Row],[Tenure]]&lt;1, "2. Under 1 yr", IF(staff[[#This Row],[Tenure]]&lt;2, "3. Under 2 yrs","4. Over 2 yrs")))</f>
        <v>3. Under 2 yrs</v>
      </c>
      <c r="O397" s="5">
        <f ca="1">(TODAY()-staff[[#This Row],[Date of Birth]])/365</f>
        <v>48.339726027397262</v>
      </c>
      <c r="P397">
        <f ca="1">ROUNDDOWN(staff[[#This Row],[X-Age]],0)</f>
        <v>48</v>
      </c>
    </row>
    <row r="398" spans="3:16" x14ac:dyDescent="0.3">
      <c r="C398" t="s">
        <v>483</v>
      </c>
      <c r="D398" t="s">
        <v>55</v>
      </c>
      <c r="E398">
        <v>1</v>
      </c>
      <c r="F398" t="s">
        <v>56</v>
      </c>
      <c r="G398" t="s">
        <v>18</v>
      </c>
      <c r="H398" t="s">
        <v>117</v>
      </c>
      <c r="I398" s="4">
        <v>91815</v>
      </c>
      <c r="J398">
        <v>14</v>
      </c>
      <c r="K398" s="3">
        <v>44627</v>
      </c>
      <c r="L398" s="3">
        <v>28715</v>
      </c>
      <c r="M398" s="5">
        <f ca="1">(TODAY()-staff[[#This Row],[Date of Join]])/365</f>
        <v>0.53150684931506853</v>
      </c>
      <c r="N398" t="str">
        <f ca="1">IF(staff[[#This Row],[Tenure]]&lt;0.25,"1. New", IF(staff[[#This Row],[Tenure]]&lt;1, "2. Under 1 yr", IF(staff[[#This Row],[Tenure]]&lt;2, "3. Under 2 yrs","4. Over 2 yrs")))</f>
        <v>2. Under 1 yr</v>
      </c>
      <c r="O398" s="5">
        <f ca="1">(TODAY()-staff[[#This Row],[Date of Birth]])/365</f>
        <v>44.126027397260273</v>
      </c>
      <c r="P398">
        <f ca="1">ROUNDDOWN(staff[[#This Row],[X-Age]],0)</f>
        <v>44</v>
      </c>
    </row>
    <row r="399" spans="3:16" x14ac:dyDescent="0.3">
      <c r="C399" t="s">
        <v>484</v>
      </c>
      <c r="D399" t="s">
        <v>59</v>
      </c>
      <c r="E399">
        <v>1</v>
      </c>
      <c r="F399" t="s">
        <v>56</v>
      </c>
      <c r="G399" t="s">
        <v>6</v>
      </c>
      <c r="H399" t="s">
        <v>98</v>
      </c>
      <c r="I399" s="4">
        <v>67205</v>
      </c>
      <c r="J399">
        <v>9</v>
      </c>
      <c r="K399" s="3">
        <v>44370</v>
      </c>
      <c r="L399" s="3">
        <v>20353</v>
      </c>
      <c r="M399" s="5">
        <f ca="1">(TODAY()-staff[[#This Row],[Date of Join]])/365</f>
        <v>1.2356164383561643</v>
      </c>
      <c r="N399" t="str">
        <f ca="1">IF(staff[[#This Row],[Tenure]]&lt;0.25,"1. New", IF(staff[[#This Row],[Tenure]]&lt;1, "2. Under 1 yr", IF(staff[[#This Row],[Tenure]]&lt;2, "3. Under 2 yrs","4. Over 2 yrs")))</f>
        <v>3. Under 2 yrs</v>
      </c>
      <c r="O399" s="5">
        <f ca="1">(TODAY()-staff[[#This Row],[Date of Birth]])/365</f>
        <v>67.035616438356158</v>
      </c>
      <c r="P399">
        <f ca="1">ROUNDDOWN(staff[[#This Row],[X-Age]],0)</f>
        <v>67</v>
      </c>
    </row>
    <row r="400" spans="3:16" x14ac:dyDescent="0.3">
      <c r="C400" t="s">
        <v>485</v>
      </c>
      <c r="D400" t="s">
        <v>55</v>
      </c>
      <c r="E400">
        <v>1</v>
      </c>
      <c r="F400" t="s">
        <v>56</v>
      </c>
      <c r="G400" t="s">
        <v>14</v>
      </c>
      <c r="H400" t="s">
        <v>166</v>
      </c>
      <c r="I400" s="4">
        <v>81410</v>
      </c>
      <c r="J400">
        <v>16</v>
      </c>
      <c r="K400" s="3">
        <v>44683</v>
      </c>
      <c r="L400" s="3">
        <v>23905</v>
      </c>
      <c r="M400" s="5">
        <f ca="1">(TODAY()-staff[[#This Row],[Date of Join]])/365</f>
        <v>0.37808219178082192</v>
      </c>
      <c r="N400" t="str">
        <f ca="1">IF(staff[[#This Row],[Tenure]]&lt;0.25,"1. New", IF(staff[[#This Row],[Tenure]]&lt;1, "2. Under 1 yr", IF(staff[[#This Row],[Tenure]]&lt;2, "3. Under 2 yrs","4. Over 2 yrs")))</f>
        <v>2. Under 1 yr</v>
      </c>
      <c r="O400" s="5">
        <f ca="1">(TODAY()-staff[[#This Row],[Date of Birth]])/365</f>
        <v>57.304109589041097</v>
      </c>
      <c r="P400">
        <f ca="1">ROUNDDOWN(staff[[#This Row],[X-Age]],0)</f>
        <v>57</v>
      </c>
    </row>
    <row r="401" spans="3:16" x14ac:dyDescent="0.3">
      <c r="C401" t="s">
        <v>486</v>
      </c>
      <c r="D401" t="s">
        <v>59</v>
      </c>
      <c r="E401">
        <v>0.79</v>
      </c>
      <c r="F401" t="s">
        <v>56</v>
      </c>
      <c r="G401" t="s">
        <v>9</v>
      </c>
      <c r="H401" t="s">
        <v>330</v>
      </c>
      <c r="I401" s="4">
        <v>59250</v>
      </c>
      <c r="J401">
        <v>22</v>
      </c>
      <c r="K401" s="3">
        <v>44620</v>
      </c>
      <c r="L401" s="3">
        <v>26216</v>
      </c>
      <c r="M401" s="5">
        <f ca="1">(TODAY()-staff[[#This Row],[Date of Join]])/365</f>
        <v>0.55068493150684927</v>
      </c>
      <c r="N401" t="str">
        <f ca="1">IF(staff[[#This Row],[Tenure]]&lt;0.25,"1. New", IF(staff[[#This Row],[Tenure]]&lt;1, "2. Under 1 yr", IF(staff[[#This Row],[Tenure]]&lt;2, "3. Under 2 yrs","4. Over 2 yrs")))</f>
        <v>2. Under 1 yr</v>
      </c>
      <c r="O401" s="5">
        <f ca="1">(TODAY()-staff[[#This Row],[Date of Birth]])/365</f>
        <v>50.972602739726028</v>
      </c>
      <c r="P401">
        <f ca="1">ROUNDDOWN(staff[[#This Row],[X-Age]],0)</f>
        <v>50</v>
      </c>
    </row>
    <row r="402" spans="3:16" x14ac:dyDescent="0.3">
      <c r="C402" t="s">
        <v>487</v>
      </c>
      <c r="D402" t="s">
        <v>59</v>
      </c>
      <c r="E402">
        <v>1</v>
      </c>
      <c r="F402" t="s">
        <v>56</v>
      </c>
      <c r="G402" t="s">
        <v>6</v>
      </c>
      <c r="H402" t="s">
        <v>68</v>
      </c>
      <c r="I402" s="4">
        <v>64645</v>
      </c>
      <c r="J402">
        <v>17</v>
      </c>
      <c r="K402" s="3">
        <v>44677</v>
      </c>
      <c r="L402" s="3">
        <v>32059</v>
      </c>
      <c r="M402" s="5">
        <f ca="1">(TODAY()-staff[[#This Row],[Date of Join]])/365</f>
        <v>0.39452054794520547</v>
      </c>
      <c r="N402" t="str">
        <f ca="1">IF(staff[[#This Row],[Tenure]]&lt;0.25,"1. New", IF(staff[[#This Row],[Tenure]]&lt;1, "2. Under 1 yr", IF(staff[[#This Row],[Tenure]]&lt;2, "3. Under 2 yrs","4. Over 2 yrs")))</f>
        <v>2. Under 1 yr</v>
      </c>
      <c r="O402" s="5">
        <f ca="1">(TODAY()-staff[[#This Row],[Date of Birth]])/365</f>
        <v>34.964383561643835</v>
      </c>
      <c r="P402">
        <f ca="1">ROUNDDOWN(staff[[#This Row],[X-Age]],0)</f>
        <v>34</v>
      </c>
    </row>
    <row r="403" spans="3:16" x14ac:dyDescent="0.3">
      <c r="C403" t="s">
        <v>488</v>
      </c>
      <c r="D403" t="s">
        <v>55</v>
      </c>
      <c r="E403">
        <v>1</v>
      </c>
      <c r="F403" t="s">
        <v>56</v>
      </c>
      <c r="G403" t="s">
        <v>9</v>
      </c>
      <c r="H403" t="s">
        <v>106</v>
      </c>
      <c r="I403" s="4">
        <v>61490</v>
      </c>
      <c r="J403">
        <v>21</v>
      </c>
      <c r="K403" s="3">
        <v>44747</v>
      </c>
      <c r="L403" s="3">
        <v>29973</v>
      </c>
      <c r="M403" s="5">
        <f ca="1">(TODAY()-staff[[#This Row],[Date of Join]])/365</f>
        <v>0.20273972602739726</v>
      </c>
      <c r="N403" t="str">
        <f ca="1">IF(staff[[#This Row],[Tenure]]&lt;0.25,"1. New", IF(staff[[#This Row],[Tenure]]&lt;1, "2. Under 1 yr", IF(staff[[#This Row],[Tenure]]&lt;2, "3. Under 2 yrs","4. Over 2 yrs")))</f>
        <v>1. New</v>
      </c>
      <c r="O403" s="5">
        <f ca="1">(TODAY()-staff[[#This Row],[Date of Birth]])/365</f>
        <v>40.679452054794524</v>
      </c>
      <c r="P403">
        <f ca="1">ROUNDDOWN(staff[[#This Row],[X-Age]],0)</f>
        <v>40</v>
      </c>
    </row>
    <row r="404" spans="3:16" x14ac:dyDescent="0.3">
      <c r="C404" t="s">
        <v>489</v>
      </c>
      <c r="D404" t="s">
        <v>59</v>
      </c>
      <c r="E404">
        <v>1</v>
      </c>
      <c r="F404" t="s">
        <v>56</v>
      </c>
      <c r="G404" t="s">
        <v>6</v>
      </c>
      <c r="H404" t="s">
        <v>68</v>
      </c>
      <c r="I404" s="4">
        <v>104640</v>
      </c>
      <c r="J404">
        <v>10</v>
      </c>
      <c r="K404" s="3">
        <v>44690</v>
      </c>
      <c r="L404" s="3">
        <v>7250</v>
      </c>
      <c r="M404" s="5">
        <f ca="1">(TODAY()-staff[[#This Row],[Date of Join]])/365</f>
        <v>0.35890410958904112</v>
      </c>
      <c r="N404" t="str">
        <f ca="1">IF(staff[[#This Row],[Tenure]]&lt;0.25,"1. New", IF(staff[[#This Row],[Tenure]]&lt;1, "2. Under 1 yr", IF(staff[[#This Row],[Tenure]]&lt;2, "3. Under 2 yrs","4. Over 2 yrs")))</f>
        <v>2. Under 1 yr</v>
      </c>
      <c r="O404" s="5">
        <f ca="1">(TODAY()-staff[[#This Row],[Date of Birth]])/365</f>
        <v>102.93424657534247</v>
      </c>
      <c r="P404">
        <f ca="1">ROUNDDOWN(staff[[#This Row],[X-Age]],0)</f>
        <v>102</v>
      </c>
    </row>
    <row r="405" spans="3:16" x14ac:dyDescent="0.3">
      <c r="C405" t="s">
        <v>490</v>
      </c>
      <c r="D405" t="s">
        <v>59</v>
      </c>
      <c r="E405">
        <v>1</v>
      </c>
      <c r="F405" t="s">
        <v>56</v>
      </c>
      <c r="G405" t="s">
        <v>11</v>
      </c>
      <c r="H405" t="s">
        <v>83</v>
      </c>
      <c r="I405" s="4">
        <v>71525</v>
      </c>
      <c r="J405">
        <v>6</v>
      </c>
      <c r="K405" s="3">
        <v>44669</v>
      </c>
      <c r="L405" s="3">
        <v>32541</v>
      </c>
      <c r="M405" s="5">
        <f ca="1">(TODAY()-staff[[#This Row],[Date of Join]])/365</f>
        <v>0.41643835616438357</v>
      </c>
      <c r="N405" t="str">
        <f ca="1">IF(staff[[#This Row],[Tenure]]&lt;0.25,"1. New", IF(staff[[#This Row],[Tenure]]&lt;1, "2. Under 1 yr", IF(staff[[#This Row],[Tenure]]&lt;2, "3. Under 2 yrs","4. Over 2 yrs")))</f>
        <v>2. Under 1 yr</v>
      </c>
      <c r="O405" s="5">
        <f ca="1">(TODAY()-staff[[#This Row],[Date of Birth]])/365</f>
        <v>33.643835616438359</v>
      </c>
      <c r="P405">
        <f ca="1">ROUNDDOWN(staff[[#This Row],[X-Age]],0)</f>
        <v>33</v>
      </c>
    </row>
    <row r="406" spans="3:16" x14ac:dyDescent="0.3">
      <c r="C406" t="s">
        <v>491</v>
      </c>
      <c r="D406" t="s">
        <v>59</v>
      </c>
      <c r="E406">
        <v>1</v>
      </c>
      <c r="F406" t="s">
        <v>56</v>
      </c>
      <c r="G406" t="s">
        <v>6</v>
      </c>
      <c r="H406" t="s">
        <v>68</v>
      </c>
      <c r="I406" s="4">
        <v>75375</v>
      </c>
      <c r="J406">
        <v>13</v>
      </c>
      <c r="K406" s="3">
        <v>44729</v>
      </c>
      <c r="L406" s="3">
        <v>32979</v>
      </c>
      <c r="M406" s="5">
        <f ca="1">(TODAY()-staff[[#This Row],[Date of Join]])/365</f>
        <v>0.25205479452054796</v>
      </c>
      <c r="N406" t="str">
        <f ca="1">IF(staff[[#This Row],[Tenure]]&lt;0.25,"1. New", IF(staff[[#This Row],[Tenure]]&lt;1, "2. Under 1 yr", IF(staff[[#This Row],[Tenure]]&lt;2, "3. Under 2 yrs","4. Over 2 yrs")))</f>
        <v>2. Under 1 yr</v>
      </c>
      <c r="O406" s="5">
        <f ca="1">(TODAY()-staff[[#This Row],[Date of Birth]])/365</f>
        <v>32.443835616438356</v>
      </c>
      <c r="P406">
        <f ca="1">ROUNDDOWN(staff[[#This Row],[X-Age]],0)</f>
        <v>32</v>
      </c>
    </row>
    <row r="407" spans="3:16" x14ac:dyDescent="0.3">
      <c r="C407" t="s">
        <v>492</v>
      </c>
      <c r="D407" t="s">
        <v>55</v>
      </c>
      <c r="E407">
        <v>1</v>
      </c>
      <c r="F407" t="s">
        <v>56</v>
      </c>
      <c r="G407" t="s">
        <v>6</v>
      </c>
      <c r="H407" t="s">
        <v>68</v>
      </c>
      <c r="I407" s="4">
        <v>85795</v>
      </c>
      <c r="J407">
        <v>23</v>
      </c>
      <c r="K407" s="3">
        <v>44767</v>
      </c>
      <c r="L407" s="3">
        <v>22040</v>
      </c>
      <c r="M407" s="5">
        <f ca="1">(TODAY()-staff[[#This Row],[Date of Join]])/365</f>
        <v>0.14794520547945206</v>
      </c>
      <c r="N407" t="str">
        <f ca="1">IF(staff[[#This Row],[Tenure]]&lt;0.25,"1. New", IF(staff[[#This Row],[Tenure]]&lt;1, "2. Under 1 yr", IF(staff[[#This Row],[Tenure]]&lt;2, "3. Under 2 yrs","4. Over 2 yrs")))</f>
        <v>1. New</v>
      </c>
      <c r="O407" s="5">
        <f ca="1">(TODAY()-staff[[#This Row],[Date of Birth]])/365</f>
        <v>62.413698630136984</v>
      </c>
      <c r="P407">
        <f ca="1">ROUNDDOWN(staff[[#This Row],[X-Age]],0)</f>
        <v>62</v>
      </c>
    </row>
    <row r="408" spans="3:16" x14ac:dyDescent="0.3">
      <c r="C408" t="s">
        <v>493</v>
      </c>
      <c r="D408" t="s">
        <v>59</v>
      </c>
      <c r="E408">
        <v>1</v>
      </c>
      <c r="F408" t="s">
        <v>56</v>
      </c>
      <c r="G408" t="s">
        <v>6</v>
      </c>
      <c r="H408" t="s">
        <v>68</v>
      </c>
      <c r="I408" s="4">
        <v>84780</v>
      </c>
      <c r="J408">
        <v>3</v>
      </c>
      <c r="K408" s="3">
        <v>44753</v>
      </c>
      <c r="L408" s="3">
        <v>34679</v>
      </c>
      <c r="M408" s="5">
        <f ca="1">(TODAY()-staff[[#This Row],[Date of Join]])/365</f>
        <v>0.18630136986301371</v>
      </c>
      <c r="N408" t="str">
        <f ca="1">IF(staff[[#This Row],[Tenure]]&lt;0.25,"1. New", IF(staff[[#This Row],[Tenure]]&lt;1, "2. Under 1 yr", IF(staff[[#This Row],[Tenure]]&lt;2, "3. Under 2 yrs","4. Over 2 yrs")))</f>
        <v>1. New</v>
      </c>
      <c r="O408" s="5">
        <f ca="1">(TODAY()-staff[[#This Row],[Date of Birth]])/365</f>
        <v>27.786301369863015</v>
      </c>
      <c r="P408">
        <f ca="1">ROUNDDOWN(staff[[#This Row],[X-Age]],0)</f>
        <v>27</v>
      </c>
    </row>
    <row r="409" spans="3:16" x14ac:dyDescent="0.3">
      <c r="C409" t="s">
        <v>494</v>
      </c>
      <c r="D409" t="s">
        <v>55</v>
      </c>
      <c r="E409">
        <v>1</v>
      </c>
      <c r="F409" t="s">
        <v>56</v>
      </c>
      <c r="G409" t="s">
        <v>6</v>
      </c>
      <c r="H409" t="s">
        <v>71</v>
      </c>
      <c r="I409" s="4">
        <v>48230</v>
      </c>
      <c r="J409">
        <v>9</v>
      </c>
      <c r="K409" s="3">
        <v>44550</v>
      </c>
      <c r="L409" s="3">
        <v>31735</v>
      </c>
      <c r="M409" s="5">
        <f ca="1">(TODAY()-staff[[#This Row],[Date of Join]])/365</f>
        <v>0.74246575342465748</v>
      </c>
      <c r="N409" t="str">
        <f ca="1">IF(staff[[#This Row],[Tenure]]&lt;0.25,"1. New", IF(staff[[#This Row],[Tenure]]&lt;1, "2. Under 1 yr", IF(staff[[#This Row],[Tenure]]&lt;2, "3. Under 2 yrs","4. Over 2 yrs")))</f>
        <v>2. Under 1 yr</v>
      </c>
      <c r="O409" s="5">
        <f ca="1">(TODAY()-staff[[#This Row],[Date of Birth]])/365</f>
        <v>35.852054794520548</v>
      </c>
      <c r="P409">
        <f ca="1">ROUNDDOWN(staff[[#This Row],[X-Age]],0)</f>
        <v>35</v>
      </c>
    </row>
    <row r="410" spans="3:16" x14ac:dyDescent="0.3">
      <c r="C410" t="s">
        <v>495</v>
      </c>
      <c r="D410" t="s">
        <v>55</v>
      </c>
      <c r="E410">
        <v>1</v>
      </c>
      <c r="F410" t="s">
        <v>56</v>
      </c>
      <c r="G410" t="s">
        <v>9</v>
      </c>
      <c r="H410" t="s">
        <v>106</v>
      </c>
      <c r="I410" s="4">
        <v>89270</v>
      </c>
      <c r="J410">
        <v>8</v>
      </c>
      <c r="K410" s="3">
        <v>44609</v>
      </c>
      <c r="L410" s="3">
        <v>32223</v>
      </c>
      <c r="M410" s="5">
        <f ca="1">(TODAY()-staff[[#This Row],[Date of Join]])/365</f>
        <v>0.58082191780821912</v>
      </c>
      <c r="N410" t="str">
        <f ca="1">IF(staff[[#This Row],[Tenure]]&lt;0.25,"1. New", IF(staff[[#This Row],[Tenure]]&lt;1, "2. Under 1 yr", IF(staff[[#This Row],[Tenure]]&lt;2, "3. Under 2 yrs","4. Over 2 yrs")))</f>
        <v>2. Under 1 yr</v>
      </c>
      <c r="O410" s="5">
        <f ca="1">(TODAY()-staff[[#This Row],[Date of Birth]])/365</f>
        <v>34.515068493150686</v>
      </c>
      <c r="P410">
        <f ca="1">ROUNDDOWN(staff[[#This Row],[X-Age]],0)</f>
        <v>34</v>
      </c>
    </row>
    <row r="411" spans="3:16" x14ac:dyDescent="0.3">
      <c r="C411" t="s">
        <v>496</v>
      </c>
      <c r="D411" t="s">
        <v>59</v>
      </c>
      <c r="E411">
        <v>1</v>
      </c>
      <c r="F411" t="s">
        <v>56</v>
      </c>
      <c r="G411" t="s">
        <v>6</v>
      </c>
      <c r="H411" t="s">
        <v>68</v>
      </c>
      <c r="I411" s="4">
        <v>76960</v>
      </c>
      <c r="J411">
        <v>9</v>
      </c>
      <c r="K411" s="3">
        <v>44694</v>
      </c>
      <c r="L411" s="3">
        <v>32614</v>
      </c>
      <c r="M411" s="5">
        <f ca="1">(TODAY()-staff[[#This Row],[Date of Join]])/365</f>
        <v>0.34794520547945207</v>
      </c>
      <c r="N411" t="str">
        <f ca="1">IF(staff[[#This Row],[Tenure]]&lt;0.25,"1. New", IF(staff[[#This Row],[Tenure]]&lt;1, "2. Under 1 yr", IF(staff[[#This Row],[Tenure]]&lt;2, "3. Under 2 yrs","4. Over 2 yrs")))</f>
        <v>2. Under 1 yr</v>
      </c>
      <c r="O411" s="5">
        <f ca="1">(TODAY()-staff[[#This Row],[Date of Birth]])/365</f>
        <v>33.443835616438356</v>
      </c>
      <c r="P411">
        <f ca="1">ROUNDDOWN(staff[[#This Row],[X-Age]],0)</f>
        <v>33</v>
      </c>
    </row>
    <row r="412" spans="3:16" x14ac:dyDescent="0.3">
      <c r="C412" t="s">
        <v>497</v>
      </c>
      <c r="D412" t="s">
        <v>59</v>
      </c>
      <c r="E412">
        <v>1</v>
      </c>
      <c r="F412" t="s">
        <v>56</v>
      </c>
      <c r="G412" t="s">
        <v>6</v>
      </c>
      <c r="H412" t="s">
        <v>71</v>
      </c>
      <c r="I412" s="4">
        <v>55430</v>
      </c>
      <c r="J412">
        <v>5</v>
      </c>
      <c r="K412" s="3">
        <v>44274</v>
      </c>
      <c r="L412" s="3">
        <v>25308</v>
      </c>
      <c r="M412" s="5">
        <f ca="1">(TODAY()-staff[[#This Row],[Date of Join]])/365</f>
        <v>1.4986301369863013</v>
      </c>
      <c r="N412" t="str">
        <f ca="1">IF(staff[[#This Row],[Tenure]]&lt;0.25,"1. New", IF(staff[[#This Row],[Tenure]]&lt;1, "2. Under 1 yr", IF(staff[[#This Row],[Tenure]]&lt;2, "3. Under 2 yrs","4. Over 2 yrs")))</f>
        <v>3. Under 2 yrs</v>
      </c>
      <c r="O412" s="5">
        <f ca="1">(TODAY()-staff[[#This Row],[Date of Birth]])/365</f>
        <v>53.460273972602742</v>
      </c>
      <c r="P412">
        <f ca="1">ROUNDDOWN(staff[[#This Row],[X-Age]],0)</f>
        <v>53</v>
      </c>
    </row>
    <row r="413" spans="3:16" x14ac:dyDescent="0.3">
      <c r="C413" t="s">
        <v>498</v>
      </c>
      <c r="D413" t="s">
        <v>59</v>
      </c>
      <c r="E413">
        <v>1</v>
      </c>
      <c r="F413" t="s">
        <v>61</v>
      </c>
      <c r="G413" t="s">
        <v>14</v>
      </c>
      <c r="H413" t="s">
        <v>115</v>
      </c>
      <c r="I413" s="4">
        <v>68150</v>
      </c>
      <c r="J413">
        <v>20</v>
      </c>
      <c r="K413" s="3">
        <v>44753</v>
      </c>
      <c r="L413" s="3">
        <v>7306</v>
      </c>
      <c r="M413" s="5">
        <f ca="1">(TODAY()-staff[[#This Row],[Date of Join]])/365</f>
        <v>0.18630136986301371</v>
      </c>
      <c r="N413" t="str">
        <f ca="1">IF(staff[[#This Row],[Tenure]]&lt;0.25,"1. New", IF(staff[[#This Row],[Tenure]]&lt;1, "2. Under 1 yr", IF(staff[[#This Row],[Tenure]]&lt;2, "3. Under 2 yrs","4. Over 2 yrs")))</f>
        <v>1. New</v>
      </c>
      <c r="O413" s="5">
        <f ca="1">(TODAY()-staff[[#This Row],[Date of Birth]])/365</f>
        <v>102.78082191780823</v>
      </c>
      <c r="P413">
        <f ca="1">ROUNDDOWN(staff[[#This Row],[X-Age]],0)</f>
        <v>102</v>
      </c>
    </row>
    <row r="414" spans="3:16" x14ac:dyDescent="0.3">
      <c r="C414" t="s">
        <v>499</v>
      </c>
      <c r="D414" t="s">
        <v>55</v>
      </c>
      <c r="E414">
        <v>1</v>
      </c>
      <c r="F414" t="s">
        <v>56</v>
      </c>
      <c r="G414" t="s">
        <v>18</v>
      </c>
      <c r="H414" t="s">
        <v>117</v>
      </c>
      <c r="I414" s="4">
        <v>64755</v>
      </c>
      <c r="J414">
        <v>25</v>
      </c>
      <c r="K414" s="3">
        <v>44525</v>
      </c>
      <c r="L414" s="3">
        <v>30120</v>
      </c>
      <c r="M414" s="5">
        <f ca="1">(TODAY()-staff[[#This Row],[Date of Join]])/365</f>
        <v>0.81095890410958904</v>
      </c>
      <c r="N414" t="str">
        <f ca="1">IF(staff[[#This Row],[Tenure]]&lt;0.25,"1. New", IF(staff[[#This Row],[Tenure]]&lt;1, "2. Under 1 yr", IF(staff[[#This Row],[Tenure]]&lt;2, "3. Under 2 yrs","4. Over 2 yrs")))</f>
        <v>2. Under 1 yr</v>
      </c>
      <c r="O414" s="5">
        <f ca="1">(TODAY()-staff[[#This Row],[Date of Birth]])/365</f>
        <v>40.276712328767125</v>
      </c>
      <c r="P414">
        <f ca="1">ROUNDDOWN(staff[[#This Row],[X-Age]],0)</f>
        <v>40</v>
      </c>
    </row>
    <row r="415" spans="3:16" x14ac:dyDescent="0.3">
      <c r="C415" t="s">
        <v>500</v>
      </c>
      <c r="D415" t="s">
        <v>55</v>
      </c>
      <c r="E415">
        <v>1</v>
      </c>
      <c r="F415" t="s">
        <v>61</v>
      </c>
      <c r="G415" t="s">
        <v>18</v>
      </c>
      <c r="H415" t="s">
        <v>78</v>
      </c>
      <c r="I415" s="4">
        <v>97075</v>
      </c>
      <c r="J415">
        <v>11</v>
      </c>
      <c r="K415" s="3">
        <v>44768</v>
      </c>
      <c r="L415" s="3">
        <v>7246</v>
      </c>
      <c r="M415" s="5">
        <f ca="1">(TODAY()-staff[[#This Row],[Date of Join]])/365</f>
        <v>0.14520547945205478</v>
      </c>
      <c r="N415" t="str">
        <f ca="1">IF(staff[[#This Row],[Tenure]]&lt;0.25,"1. New", IF(staff[[#This Row],[Tenure]]&lt;1, "2. Under 1 yr", IF(staff[[#This Row],[Tenure]]&lt;2, "3. Under 2 yrs","4. Over 2 yrs")))</f>
        <v>1. New</v>
      </c>
      <c r="O415" s="5">
        <f ca="1">(TODAY()-staff[[#This Row],[Date of Birth]])/365</f>
        <v>102.94520547945206</v>
      </c>
      <c r="P415">
        <f ca="1">ROUNDDOWN(staff[[#This Row],[X-Age]],0)</f>
        <v>102</v>
      </c>
    </row>
    <row r="416" spans="3:16" x14ac:dyDescent="0.3">
      <c r="C416" t="s">
        <v>501</v>
      </c>
      <c r="D416" t="s">
        <v>59</v>
      </c>
      <c r="E416">
        <v>1</v>
      </c>
      <c r="F416" t="s">
        <v>61</v>
      </c>
      <c r="G416" t="s">
        <v>20</v>
      </c>
      <c r="H416" t="s">
        <v>133</v>
      </c>
      <c r="I416" s="4">
        <v>72245</v>
      </c>
      <c r="J416">
        <v>18</v>
      </c>
      <c r="K416" s="3">
        <v>44764</v>
      </c>
      <c r="L416" s="3">
        <v>7292</v>
      </c>
      <c r="M416" s="5">
        <f ca="1">(TODAY()-staff[[#This Row],[Date of Join]])/365</f>
        <v>0.15616438356164383</v>
      </c>
      <c r="N416" t="str">
        <f ca="1">IF(staff[[#This Row],[Tenure]]&lt;0.25,"1. New", IF(staff[[#This Row],[Tenure]]&lt;1, "2. Under 1 yr", IF(staff[[#This Row],[Tenure]]&lt;2, "3. Under 2 yrs","4. Over 2 yrs")))</f>
        <v>1. New</v>
      </c>
      <c r="O416" s="5">
        <f ca="1">(TODAY()-staff[[#This Row],[Date of Birth]])/365</f>
        <v>102.81917808219178</v>
      </c>
      <c r="P416">
        <f ca="1">ROUNDDOWN(staff[[#This Row],[X-Age]],0)</f>
        <v>102</v>
      </c>
    </row>
    <row r="417" spans="3:16" x14ac:dyDescent="0.3">
      <c r="C417" t="s">
        <v>502</v>
      </c>
      <c r="D417" t="s">
        <v>59</v>
      </c>
      <c r="E417">
        <v>1</v>
      </c>
      <c r="F417" t="s">
        <v>56</v>
      </c>
      <c r="G417" t="s">
        <v>6</v>
      </c>
      <c r="H417" t="s">
        <v>68</v>
      </c>
      <c r="I417" s="4">
        <v>70640</v>
      </c>
      <c r="J417">
        <v>4</v>
      </c>
      <c r="K417" s="3">
        <v>44432</v>
      </c>
      <c r="L417" s="3">
        <v>-22</v>
      </c>
      <c r="M417" s="5">
        <f ca="1">(TODAY()-staff[[#This Row],[Date of Join]])/365</f>
        <v>1.0657534246575342</v>
      </c>
      <c r="N417" t="str">
        <f ca="1">IF(staff[[#This Row],[Tenure]]&lt;0.25,"1. New", IF(staff[[#This Row],[Tenure]]&lt;1, "2. Under 1 yr", IF(staff[[#This Row],[Tenure]]&lt;2, "3. Under 2 yrs","4. Over 2 yrs")))</f>
        <v>3. Under 2 yrs</v>
      </c>
      <c r="O417" s="5">
        <f ca="1">(TODAY()-staff[[#This Row],[Date of Birth]])/365</f>
        <v>122.85753424657534</v>
      </c>
      <c r="P417">
        <f ca="1">ROUNDDOWN(staff[[#This Row],[X-Age]],0)</f>
        <v>122</v>
      </c>
    </row>
    <row r="418" spans="3:16" x14ac:dyDescent="0.3">
      <c r="C418" t="s">
        <v>503</v>
      </c>
      <c r="D418" t="s">
        <v>59</v>
      </c>
      <c r="E418">
        <v>1</v>
      </c>
      <c r="F418" t="s">
        <v>56</v>
      </c>
      <c r="G418" t="s">
        <v>6</v>
      </c>
      <c r="H418" t="s">
        <v>68</v>
      </c>
      <c r="I418" s="4">
        <v>110570</v>
      </c>
      <c r="J418">
        <v>8</v>
      </c>
      <c r="K418" s="3">
        <v>44694</v>
      </c>
      <c r="L418" s="3">
        <v>7291</v>
      </c>
      <c r="M418" s="5">
        <f ca="1">(TODAY()-staff[[#This Row],[Date of Join]])/365</f>
        <v>0.34794520547945207</v>
      </c>
      <c r="N418" t="str">
        <f ca="1">IF(staff[[#This Row],[Tenure]]&lt;0.25,"1. New", IF(staff[[#This Row],[Tenure]]&lt;1, "2. Under 1 yr", IF(staff[[#This Row],[Tenure]]&lt;2, "3. Under 2 yrs","4. Over 2 yrs")))</f>
        <v>2. Under 1 yr</v>
      </c>
      <c r="O418" s="5">
        <f ca="1">(TODAY()-staff[[#This Row],[Date of Birth]])/365</f>
        <v>102.82191780821918</v>
      </c>
      <c r="P418">
        <f ca="1">ROUNDDOWN(staff[[#This Row],[X-Age]],0)</f>
        <v>102</v>
      </c>
    </row>
    <row r="419" spans="3:16" x14ac:dyDescent="0.3">
      <c r="C419" t="s">
        <v>504</v>
      </c>
      <c r="D419" t="s">
        <v>59</v>
      </c>
      <c r="E419">
        <v>1</v>
      </c>
      <c r="F419" t="s">
        <v>56</v>
      </c>
      <c r="G419" t="s">
        <v>9</v>
      </c>
      <c r="H419" t="s">
        <v>62</v>
      </c>
      <c r="I419" s="4">
        <v>93185</v>
      </c>
      <c r="J419">
        <v>9</v>
      </c>
      <c r="K419" s="3">
        <v>44404</v>
      </c>
      <c r="L419" s="3">
        <v>30188</v>
      </c>
      <c r="M419" s="5">
        <f ca="1">(TODAY()-staff[[#This Row],[Date of Join]])/365</f>
        <v>1.1424657534246576</v>
      </c>
      <c r="N419" t="str">
        <f ca="1">IF(staff[[#This Row],[Tenure]]&lt;0.25,"1. New", IF(staff[[#This Row],[Tenure]]&lt;1, "2. Under 1 yr", IF(staff[[#This Row],[Tenure]]&lt;2, "3. Under 2 yrs","4. Over 2 yrs")))</f>
        <v>3. Under 2 yrs</v>
      </c>
      <c r="O419" s="5">
        <f ca="1">(TODAY()-staff[[#This Row],[Date of Birth]])/365</f>
        <v>40.090410958904108</v>
      </c>
      <c r="P419">
        <f ca="1">ROUNDDOWN(staff[[#This Row],[X-Age]],0)</f>
        <v>40</v>
      </c>
    </row>
    <row r="420" spans="3:16" x14ac:dyDescent="0.3">
      <c r="C420" t="s">
        <v>505</v>
      </c>
      <c r="D420" t="s">
        <v>55</v>
      </c>
      <c r="E420">
        <v>1</v>
      </c>
      <c r="F420" t="s">
        <v>56</v>
      </c>
      <c r="G420" t="s">
        <v>6</v>
      </c>
      <c r="H420" t="s">
        <v>68</v>
      </c>
      <c r="I420" s="4">
        <v>103010</v>
      </c>
      <c r="J420">
        <v>17</v>
      </c>
      <c r="K420" s="3">
        <v>44760</v>
      </c>
      <c r="L420" s="3">
        <v>33921</v>
      </c>
      <c r="M420" s="5">
        <f ca="1">(TODAY()-staff[[#This Row],[Date of Join]])/365</f>
        <v>0.16712328767123288</v>
      </c>
      <c r="N420" t="str">
        <f ca="1">IF(staff[[#This Row],[Tenure]]&lt;0.25,"1. New", IF(staff[[#This Row],[Tenure]]&lt;1, "2. Under 1 yr", IF(staff[[#This Row],[Tenure]]&lt;2, "3. Under 2 yrs","4. Over 2 yrs")))</f>
        <v>1. New</v>
      </c>
      <c r="O420" s="5">
        <f ca="1">(TODAY()-staff[[#This Row],[Date of Birth]])/365</f>
        <v>29.863013698630137</v>
      </c>
      <c r="P420">
        <f ca="1">ROUNDDOWN(staff[[#This Row],[X-Age]],0)</f>
        <v>29</v>
      </c>
    </row>
    <row r="421" spans="3:16" x14ac:dyDescent="0.3">
      <c r="C421" t="s">
        <v>506</v>
      </c>
      <c r="D421" t="s">
        <v>55</v>
      </c>
      <c r="E421">
        <v>1</v>
      </c>
      <c r="F421" t="s">
        <v>124</v>
      </c>
      <c r="G421" t="s">
        <v>18</v>
      </c>
      <c r="H421" t="s">
        <v>117</v>
      </c>
      <c r="I421" s="4">
        <v>61890</v>
      </c>
      <c r="J421">
        <v>5</v>
      </c>
      <c r="K421" s="3">
        <v>44770</v>
      </c>
      <c r="L421" s="3">
        <v>34863</v>
      </c>
      <c r="M421" s="5">
        <f ca="1">(TODAY()-staff[[#This Row],[Date of Join]])/365</f>
        <v>0.13972602739726028</v>
      </c>
      <c r="N421" t="str">
        <f ca="1">IF(staff[[#This Row],[Tenure]]&lt;0.25,"1. New", IF(staff[[#This Row],[Tenure]]&lt;1, "2. Under 1 yr", IF(staff[[#This Row],[Tenure]]&lt;2, "3. Under 2 yrs","4. Over 2 yrs")))</f>
        <v>1. New</v>
      </c>
      <c r="O421" s="5">
        <f ca="1">(TODAY()-staff[[#This Row],[Date of Birth]])/365</f>
        <v>27.282191780821918</v>
      </c>
      <c r="P421">
        <f ca="1">ROUNDDOWN(staff[[#This Row],[X-Age]],0)</f>
        <v>27</v>
      </c>
    </row>
    <row r="422" spans="3:16" x14ac:dyDescent="0.3">
      <c r="C422" t="s">
        <v>507</v>
      </c>
      <c r="D422" t="s">
        <v>55</v>
      </c>
      <c r="E422">
        <v>1</v>
      </c>
      <c r="F422" t="s">
        <v>56</v>
      </c>
      <c r="G422" t="s">
        <v>6</v>
      </c>
      <c r="H422" t="s">
        <v>71</v>
      </c>
      <c r="I422" s="4">
        <v>67155</v>
      </c>
      <c r="J422">
        <v>29</v>
      </c>
      <c r="K422" s="3">
        <v>44263</v>
      </c>
      <c r="L422" s="3">
        <v>23206</v>
      </c>
      <c r="M422" s="5">
        <f ca="1">(TODAY()-staff[[#This Row],[Date of Join]])/365</f>
        <v>1.5287671232876712</v>
      </c>
      <c r="N422" t="str">
        <f ca="1">IF(staff[[#This Row],[Tenure]]&lt;0.25,"1. New", IF(staff[[#This Row],[Tenure]]&lt;1, "2. Under 1 yr", IF(staff[[#This Row],[Tenure]]&lt;2, "3. Under 2 yrs","4. Over 2 yrs")))</f>
        <v>3. Under 2 yrs</v>
      </c>
      <c r="O422" s="5">
        <f ca="1">(TODAY()-staff[[#This Row],[Date of Birth]])/365</f>
        <v>59.219178082191782</v>
      </c>
      <c r="P422">
        <f ca="1">ROUNDDOWN(staff[[#This Row],[X-Age]],0)</f>
        <v>59</v>
      </c>
    </row>
    <row r="423" spans="3:16" x14ac:dyDescent="0.3">
      <c r="C423" t="s">
        <v>508</v>
      </c>
      <c r="D423" t="s">
        <v>59</v>
      </c>
      <c r="E423">
        <v>1</v>
      </c>
      <c r="F423" t="s">
        <v>61</v>
      </c>
      <c r="G423" t="s">
        <v>20</v>
      </c>
      <c r="H423" t="s">
        <v>133</v>
      </c>
      <c r="I423" s="4">
        <v>80865</v>
      </c>
      <c r="J423">
        <v>23</v>
      </c>
      <c r="K423" s="3">
        <v>44764</v>
      </c>
      <c r="L423" s="3">
        <v>7273</v>
      </c>
      <c r="M423" s="5">
        <f ca="1">(TODAY()-staff[[#This Row],[Date of Join]])/365</f>
        <v>0.15616438356164383</v>
      </c>
      <c r="N423" t="str">
        <f ca="1">IF(staff[[#This Row],[Tenure]]&lt;0.25,"1. New", IF(staff[[#This Row],[Tenure]]&lt;1, "2. Under 1 yr", IF(staff[[#This Row],[Tenure]]&lt;2, "3. Under 2 yrs","4. Over 2 yrs")))</f>
        <v>1. New</v>
      </c>
      <c r="O423" s="5">
        <f ca="1">(TODAY()-staff[[#This Row],[Date of Birth]])/365</f>
        <v>102.87123287671233</v>
      </c>
      <c r="P423">
        <f ca="1">ROUNDDOWN(staff[[#This Row],[X-Age]],0)</f>
        <v>102</v>
      </c>
    </row>
    <row r="424" spans="3:16" x14ac:dyDescent="0.3">
      <c r="C424" t="s">
        <v>509</v>
      </c>
      <c r="D424" t="s">
        <v>59</v>
      </c>
      <c r="E424">
        <v>1</v>
      </c>
      <c r="F424" t="s">
        <v>56</v>
      </c>
      <c r="G424" t="s">
        <v>11</v>
      </c>
      <c r="H424" t="s">
        <v>83</v>
      </c>
      <c r="I424" s="4">
        <v>50630</v>
      </c>
      <c r="J424">
        <v>19</v>
      </c>
      <c r="K424" s="3">
        <v>44774</v>
      </c>
      <c r="L424" s="3">
        <v>34846</v>
      </c>
      <c r="M424" s="5">
        <f ca="1">(TODAY()-staff[[#This Row],[Date of Join]])/365</f>
        <v>0.12876712328767123</v>
      </c>
      <c r="N424" t="str">
        <f ca="1">IF(staff[[#This Row],[Tenure]]&lt;0.25,"1. New", IF(staff[[#This Row],[Tenure]]&lt;1, "2. Under 1 yr", IF(staff[[#This Row],[Tenure]]&lt;2, "3. Under 2 yrs","4. Over 2 yrs")))</f>
        <v>1. New</v>
      </c>
      <c r="O424" s="5">
        <f ca="1">(TODAY()-staff[[#This Row],[Date of Birth]])/365</f>
        <v>27.328767123287673</v>
      </c>
      <c r="P424">
        <f ca="1">ROUNDDOWN(staff[[#This Row],[X-Age]],0)</f>
        <v>27</v>
      </c>
    </row>
    <row r="425" spans="3:16" x14ac:dyDescent="0.3">
      <c r="C425" t="s">
        <v>510</v>
      </c>
      <c r="D425" t="s">
        <v>55</v>
      </c>
      <c r="E425">
        <v>1</v>
      </c>
      <c r="F425" t="s">
        <v>56</v>
      </c>
      <c r="G425" t="s">
        <v>6</v>
      </c>
      <c r="H425" t="s">
        <v>68</v>
      </c>
      <c r="I425" s="4">
        <v>80230</v>
      </c>
      <c r="J425">
        <v>11</v>
      </c>
      <c r="K425" s="3">
        <v>44678</v>
      </c>
      <c r="L425" s="3">
        <v>35267</v>
      </c>
      <c r="M425" s="5">
        <f ca="1">(TODAY()-staff[[#This Row],[Date of Join]])/365</f>
        <v>0.39178082191780822</v>
      </c>
      <c r="N425" t="str">
        <f ca="1">IF(staff[[#This Row],[Tenure]]&lt;0.25,"1. New", IF(staff[[#This Row],[Tenure]]&lt;1, "2. Under 1 yr", IF(staff[[#This Row],[Tenure]]&lt;2, "3. Under 2 yrs","4. Over 2 yrs")))</f>
        <v>2. Under 1 yr</v>
      </c>
      <c r="O425" s="5">
        <f ca="1">(TODAY()-staff[[#This Row],[Date of Birth]])/365</f>
        <v>26.175342465753424</v>
      </c>
      <c r="P425">
        <f ca="1">ROUNDDOWN(staff[[#This Row],[X-Age]],0)</f>
        <v>26</v>
      </c>
    </row>
    <row r="426" spans="3:16" x14ac:dyDescent="0.3">
      <c r="C426" t="s">
        <v>511</v>
      </c>
      <c r="D426" t="s">
        <v>59</v>
      </c>
      <c r="E426">
        <v>1</v>
      </c>
      <c r="F426" t="s">
        <v>61</v>
      </c>
      <c r="G426" t="s">
        <v>18</v>
      </c>
      <c r="H426" t="s">
        <v>71</v>
      </c>
      <c r="I426" s="4">
        <v>90710</v>
      </c>
      <c r="J426">
        <v>12</v>
      </c>
      <c r="K426" s="3">
        <v>44741</v>
      </c>
      <c r="L426" s="3">
        <v>7305</v>
      </c>
      <c r="M426" s="5">
        <f ca="1">(TODAY()-staff[[#This Row],[Date of Join]])/365</f>
        <v>0.21917808219178081</v>
      </c>
      <c r="N426" t="str">
        <f ca="1">IF(staff[[#This Row],[Tenure]]&lt;0.25,"1. New", IF(staff[[#This Row],[Tenure]]&lt;1, "2. Under 1 yr", IF(staff[[#This Row],[Tenure]]&lt;2, "3. Under 2 yrs","4. Over 2 yrs")))</f>
        <v>1. New</v>
      </c>
      <c r="O426" s="5">
        <f ca="1">(TODAY()-staff[[#This Row],[Date of Birth]])/365</f>
        <v>102.78356164383561</v>
      </c>
      <c r="P426">
        <f ca="1">ROUNDDOWN(staff[[#This Row],[X-Age]],0)</f>
        <v>102</v>
      </c>
    </row>
    <row r="427" spans="3:16" x14ac:dyDescent="0.3">
      <c r="C427" t="s">
        <v>512</v>
      </c>
      <c r="D427" t="s">
        <v>59</v>
      </c>
      <c r="E427">
        <v>1</v>
      </c>
      <c r="F427" t="s">
        <v>56</v>
      </c>
      <c r="G427" t="s">
        <v>6</v>
      </c>
      <c r="H427" t="s">
        <v>68</v>
      </c>
      <c r="I427" s="4">
        <v>67380</v>
      </c>
      <c r="J427">
        <v>21</v>
      </c>
      <c r="K427" s="3">
        <v>44319</v>
      </c>
      <c r="L427" s="3">
        <v>20784</v>
      </c>
      <c r="M427" s="5">
        <f ca="1">(TODAY()-staff[[#This Row],[Date of Join]])/365</f>
        <v>1.3753424657534246</v>
      </c>
      <c r="N427" t="str">
        <f ca="1">IF(staff[[#This Row],[Tenure]]&lt;0.25,"1. New", IF(staff[[#This Row],[Tenure]]&lt;1, "2. Under 1 yr", IF(staff[[#This Row],[Tenure]]&lt;2, "3. Under 2 yrs","4. Over 2 yrs")))</f>
        <v>3. Under 2 yrs</v>
      </c>
      <c r="O427" s="5">
        <f ca="1">(TODAY()-staff[[#This Row],[Date of Birth]])/365</f>
        <v>65.854794520547941</v>
      </c>
      <c r="P427">
        <f ca="1">ROUNDDOWN(staff[[#This Row],[X-Age]],0)</f>
        <v>65</v>
      </c>
    </row>
    <row r="428" spans="3:16" x14ac:dyDescent="0.3">
      <c r="C428" t="s">
        <v>513</v>
      </c>
      <c r="D428" t="s">
        <v>55</v>
      </c>
      <c r="E428">
        <v>1</v>
      </c>
      <c r="F428" t="s">
        <v>56</v>
      </c>
      <c r="G428" t="s">
        <v>6</v>
      </c>
      <c r="H428" t="s">
        <v>71</v>
      </c>
      <c r="I428" s="4">
        <v>86595</v>
      </c>
      <c r="J428">
        <v>9</v>
      </c>
      <c r="K428" s="3">
        <v>44445</v>
      </c>
      <c r="L428" s="3">
        <v>25001</v>
      </c>
      <c r="M428" s="5">
        <f ca="1">(TODAY()-staff[[#This Row],[Date of Join]])/365</f>
        <v>1.0301369863013699</v>
      </c>
      <c r="N428" t="str">
        <f ca="1">IF(staff[[#This Row],[Tenure]]&lt;0.25,"1. New", IF(staff[[#This Row],[Tenure]]&lt;1, "2. Under 1 yr", IF(staff[[#This Row],[Tenure]]&lt;2, "3. Under 2 yrs","4. Over 2 yrs")))</f>
        <v>3. Under 2 yrs</v>
      </c>
      <c r="O428" s="5">
        <f ca="1">(TODAY()-staff[[#This Row],[Date of Birth]])/365</f>
        <v>54.301369863013697</v>
      </c>
      <c r="P428">
        <f ca="1">ROUNDDOWN(staff[[#This Row],[X-Age]],0)</f>
        <v>54</v>
      </c>
    </row>
    <row r="429" spans="3:16" x14ac:dyDescent="0.3">
      <c r="C429" t="s">
        <v>514</v>
      </c>
      <c r="D429" t="s">
        <v>59</v>
      </c>
      <c r="E429">
        <v>1</v>
      </c>
      <c r="F429" t="s">
        <v>61</v>
      </c>
      <c r="G429" t="s">
        <v>9</v>
      </c>
      <c r="H429" t="s">
        <v>62</v>
      </c>
      <c r="I429" s="4">
        <v>88950</v>
      </c>
      <c r="J429">
        <v>4</v>
      </c>
      <c r="K429" s="3">
        <v>44714</v>
      </c>
      <c r="L429" s="3">
        <v>7301</v>
      </c>
      <c r="M429" s="5">
        <f ca="1">(TODAY()-staff[[#This Row],[Date of Join]])/365</f>
        <v>0.29315068493150687</v>
      </c>
      <c r="N429" t="str">
        <f ca="1">IF(staff[[#This Row],[Tenure]]&lt;0.25,"1. New", IF(staff[[#This Row],[Tenure]]&lt;1, "2. Under 1 yr", IF(staff[[#This Row],[Tenure]]&lt;2, "3. Under 2 yrs","4. Over 2 yrs")))</f>
        <v>2. Under 1 yr</v>
      </c>
      <c r="O429" s="5">
        <f ca="1">(TODAY()-staff[[#This Row],[Date of Birth]])/365</f>
        <v>102.79452054794521</v>
      </c>
      <c r="P429">
        <f ca="1">ROUNDDOWN(staff[[#This Row],[X-Age]],0)</f>
        <v>102</v>
      </c>
    </row>
    <row r="430" spans="3:16" x14ac:dyDescent="0.3">
      <c r="C430" t="s">
        <v>515</v>
      </c>
      <c r="D430" t="s">
        <v>59</v>
      </c>
      <c r="E430">
        <v>1</v>
      </c>
      <c r="F430" t="s">
        <v>56</v>
      </c>
      <c r="G430" t="s">
        <v>9</v>
      </c>
      <c r="H430" t="s">
        <v>57</v>
      </c>
      <c r="I430" s="4">
        <v>66505</v>
      </c>
      <c r="J430">
        <v>10</v>
      </c>
      <c r="K430" s="3">
        <v>44741</v>
      </c>
      <c r="L430" s="3">
        <v>33377</v>
      </c>
      <c r="M430" s="5">
        <f ca="1">(TODAY()-staff[[#This Row],[Date of Join]])/365</f>
        <v>0.21917808219178081</v>
      </c>
      <c r="N430" t="str">
        <f ca="1">IF(staff[[#This Row],[Tenure]]&lt;0.25,"1. New", IF(staff[[#This Row],[Tenure]]&lt;1, "2. Under 1 yr", IF(staff[[#This Row],[Tenure]]&lt;2, "3. Under 2 yrs","4. Over 2 yrs")))</f>
        <v>1. New</v>
      </c>
      <c r="O430" s="5">
        <f ca="1">(TODAY()-staff[[#This Row],[Date of Birth]])/365</f>
        <v>31.353424657534248</v>
      </c>
      <c r="P430">
        <f ca="1">ROUNDDOWN(staff[[#This Row],[X-Age]],0)</f>
        <v>31</v>
      </c>
    </row>
    <row r="431" spans="3:16" x14ac:dyDescent="0.3">
      <c r="C431" t="s">
        <v>516</v>
      </c>
      <c r="D431" t="s">
        <v>59</v>
      </c>
      <c r="E431">
        <v>1</v>
      </c>
      <c r="F431" t="s">
        <v>56</v>
      </c>
      <c r="G431" t="s">
        <v>6</v>
      </c>
      <c r="H431" t="s">
        <v>68</v>
      </c>
      <c r="I431" s="4">
        <v>76555</v>
      </c>
      <c r="J431">
        <v>6</v>
      </c>
      <c r="K431" s="3">
        <v>44369</v>
      </c>
      <c r="L431" s="3">
        <v>28276</v>
      </c>
      <c r="M431" s="5">
        <f ca="1">(TODAY()-staff[[#This Row],[Date of Join]])/365</f>
        <v>1.2383561643835617</v>
      </c>
      <c r="N431" t="str">
        <f ca="1">IF(staff[[#This Row],[Tenure]]&lt;0.25,"1. New", IF(staff[[#This Row],[Tenure]]&lt;1, "2. Under 1 yr", IF(staff[[#This Row],[Tenure]]&lt;2, "3. Under 2 yrs","4. Over 2 yrs")))</f>
        <v>3. Under 2 yrs</v>
      </c>
      <c r="O431" s="5">
        <f ca="1">(TODAY()-staff[[#This Row],[Date of Birth]])/365</f>
        <v>45.328767123287669</v>
      </c>
      <c r="P431">
        <f ca="1">ROUNDDOWN(staff[[#This Row],[X-Age]],0)</f>
        <v>45</v>
      </c>
    </row>
    <row r="432" spans="3:16" x14ac:dyDescent="0.3">
      <c r="C432" t="s">
        <v>517</v>
      </c>
      <c r="D432" t="s">
        <v>55</v>
      </c>
      <c r="E432">
        <v>1</v>
      </c>
      <c r="F432" t="s">
        <v>56</v>
      </c>
      <c r="G432" t="s">
        <v>11</v>
      </c>
      <c r="H432" t="s">
        <v>83</v>
      </c>
      <c r="I432" s="4">
        <v>88075</v>
      </c>
      <c r="J432">
        <v>4</v>
      </c>
      <c r="K432" s="3">
        <v>44767</v>
      </c>
      <c r="L432" s="3">
        <v>26558</v>
      </c>
      <c r="M432" s="5">
        <f ca="1">(TODAY()-staff[[#This Row],[Date of Join]])/365</f>
        <v>0.14794520547945206</v>
      </c>
      <c r="N432" t="str">
        <f ca="1">IF(staff[[#This Row],[Tenure]]&lt;0.25,"1. New", IF(staff[[#This Row],[Tenure]]&lt;1, "2. Under 1 yr", IF(staff[[#This Row],[Tenure]]&lt;2, "3. Under 2 yrs","4. Over 2 yrs")))</f>
        <v>1. New</v>
      </c>
      <c r="O432" s="5">
        <f ca="1">(TODAY()-staff[[#This Row],[Date of Birth]])/365</f>
        <v>50.035616438356165</v>
      </c>
      <c r="P432">
        <f ca="1">ROUNDDOWN(staff[[#This Row],[X-Age]],0)</f>
        <v>50</v>
      </c>
    </row>
    <row r="433" spans="3:16" x14ac:dyDescent="0.3">
      <c r="C433" t="s">
        <v>518</v>
      </c>
      <c r="D433" t="s">
        <v>55</v>
      </c>
      <c r="E433">
        <v>1</v>
      </c>
      <c r="F433" t="s">
        <v>56</v>
      </c>
      <c r="G433" t="s">
        <v>18</v>
      </c>
      <c r="H433" t="s">
        <v>96</v>
      </c>
      <c r="I433" s="4">
        <v>71345</v>
      </c>
      <c r="J433">
        <v>18</v>
      </c>
      <c r="K433" s="3">
        <v>44659</v>
      </c>
      <c r="L433" s="3">
        <v>24136</v>
      </c>
      <c r="M433" s="5">
        <f ca="1">(TODAY()-staff[[#This Row],[Date of Join]])/365</f>
        <v>0.44383561643835617</v>
      </c>
      <c r="N433" t="str">
        <f ca="1">IF(staff[[#This Row],[Tenure]]&lt;0.25,"1. New", IF(staff[[#This Row],[Tenure]]&lt;1, "2. Under 1 yr", IF(staff[[#This Row],[Tenure]]&lt;2, "3. Under 2 yrs","4. Over 2 yrs")))</f>
        <v>2. Under 1 yr</v>
      </c>
      <c r="O433" s="5">
        <f ca="1">(TODAY()-staff[[#This Row],[Date of Birth]])/365</f>
        <v>56.671232876712331</v>
      </c>
      <c r="P433">
        <f ca="1">ROUNDDOWN(staff[[#This Row],[X-Age]],0)</f>
        <v>56</v>
      </c>
    </row>
    <row r="434" spans="3:16" x14ac:dyDescent="0.3">
      <c r="C434" t="s">
        <v>519</v>
      </c>
      <c r="D434" t="s">
        <v>59</v>
      </c>
      <c r="E434">
        <v>1</v>
      </c>
      <c r="F434" t="s">
        <v>56</v>
      </c>
      <c r="G434" t="s">
        <v>18</v>
      </c>
      <c r="H434" t="s">
        <v>64</v>
      </c>
      <c r="I434" s="4">
        <v>88400</v>
      </c>
      <c r="J434">
        <v>9</v>
      </c>
      <c r="K434" s="3">
        <v>44676</v>
      </c>
      <c r="L434" s="3">
        <v>32986</v>
      </c>
      <c r="M434" s="5">
        <f ca="1">(TODAY()-staff[[#This Row],[Date of Join]])/365</f>
        <v>0.39726027397260272</v>
      </c>
      <c r="N434" t="str">
        <f ca="1">IF(staff[[#This Row],[Tenure]]&lt;0.25,"1. New", IF(staff[[#This Row],[Tenure]]&lt;1, "2. Under 1 yr", IF(staff[[#This Row],[Tenure]]&lt;2, "3. Under 2 yrs","4. Over 2 yrs")))</f>
        <v>2. Under 1 yr</v>
      </c>
      <c r="O434" s="5">
        <f ca="1">(TODAY()-staff[[#This Row],[Date of Birth]])/365</f>
        <v>32.424657534246577</v>
      </c>
      <c r="P434">
        <f ca="1">ROUNDDOWN(staff[[#This Row],[X-Age]],0)</f>
        <v>32</v>
      </c>
    </row>
    <row r="435" spans="3:16" x14ac:dyDescent="0.3">
      <c r="C435" t="s">
        <v>520</v>
      </c>
      <c r="D435" t="s">
        <v>59</v>
      </c>
      <c r="E435">
        <v>1</v>
      </c>
      <c r="F435" t="s">
        <v>56</v>
      </c>
      <c r="G435" t="s">
        <v>6</v>
      </c>
      <c r="H435" t="s">
        <v>68</v>
      </c>
      <c r="I435" s="4">
        <v>98795</v>
      </c>
      <c r="J435">
        <v>17</v>
      </c>
      <c r="K435" s="3">
        <v>44740</v>
      </c>
      <c r="L435" s="3">
        <v>29602</v>
      </c>
      <c r="M435" s="5">
        <f ca="1">(TODAY()-staff[[#This Row],[Date of Join]])/365</f>
        <v>0.22191780821917809</v>
      </c>
      <c r="N435" t="str">
        <f ca="1">IF(staff[[#This Row],[Tenure]]&lt;0.25,"1. New", IF(staff[[#This Row],[Tenure]]&lt;1, "2. Under 1 yr", IF(staff[[#This Row],[Tenure]]&lt;2, "3. Under 2 yrs","4. Over 2 yrs")))</f>
        <v>1. New</v>
      </c>
      <c r="O435" s="5">
        <f ca="1">(TODAY()-staff[[#This Row],[Date of Birth]])/365</f>
        <v>41.695890410958903</v>
      </c>
      <c r="P435">
        <f ca="1">ROUNDDOWN(staff[[#This Row],[X-Age]],0)</f>
        <v>41</v>
      </c>
    </row>
    <row r="436" spans="3:16" x14ac:dyDescent="0.3">
      <c r="C436" t="s">
        <v>521</v>
      </c>
      <c r="D436" t="s">
        <v>59</v>
      </c>
      <c r="E436">
        <v>1</v>
      </c>
      <c r="F436" t="s">
        <v>56</v>
      </c>
      <c r="G436" t="s">
        <v>6</v>
      </c>
      <c r="H436" t="s">
        <v>68</v>
      </c>
      <c r="I436" s="4">
        <v>97490</v>
      </c>
      <c r="J436">
        <v>21</v>
      </c>
      <c r="K436" s="3">
        <v>44342</v>
      </c>
      <c r="L436" s="3">
        <v>27444</v>
      </c>
      <c r="M436" s="5">
        <f ca="1">(TODAY()-staff[[#This Row],[Date of Join]])/365</f>
        <v>1.3123287671232877</v>
      </c>
      <c r="N436" t="str">
        <f ca="1">IF(staff[[#This Row],[Tenure]]&lt;0.25,"1. New", IF(staff[[#This Row],[Tenure]]&lt;1, "2. Under 1 yr", IF(staff[[#This Row],[Tenure]]&lt;2, "3. Under 2 yrs","4. Over 2 yrs")))</f>
        <v>3. Under 2 yrs</v>
      </c>
      <c r="O436" s="5">
        <f ca="1">(TODAY()-staff[[#This Row],[Date of Birth]])/365</f>
        <v>47.608219178082194</v>
      </c>
      <c r="P436">
        <f ca="1">ROUNDDOWN(staff[[#This Row],[X-Age]],0)</f>
        <v>47</v>
      </c>
    </row>
    <row r="437" spans="3:16" x14ac:dyDescent="0.3">
      <c r="C437" t="s">
        <v>522</v>
      </c>
      <c r="D437" t="s">
        <v>59</v>
      </c>
      <c r="E437">
        <v>1</v>
      </c>
      <c r="F437" t="s">
        <v>124</v>
      </c>
      <c r="G437" t="s">
        <v>6</v>
      </c>
      <c r="H437" t="s">
        <v>98</v>
      </c>
      <c r="I437" s="4">
        <v>60200</v>
      </c>
      <c r="J437">
        <v>23</v>
      </c>
      <c r="K437" s="3">
        <v>44767</v>
      </c>
      <c r="L437" s="3">
        <v>32336</v>
      </c>
      <c r="M437" s="5">
        <f ca="1">(TODAY()-staff[[#This Row],[Date of Join]])/365</f>
        <v>0.14794520547945206</v>
      </c>
      <c r="N437" t="str">
        <f ca="1">IF(staff[[#This Row],[Tenure]]&lt;0.25,"1. New", IF(staff[[#This Row],[Tenure]]&lt;1, "2. Under 1 yr", IF(staff[[#This Row],[Tenure]]&lt;2, "3. Under 2 yrs","4. Over 2 yrs")))</f>
        <v>1. New</v>
      </c>
      <c r="O437" s="5">
        <f ca="1">(TODAY()-staff[[#This Row],[Date of Birth]])/365</f>
        <v>34.205479452054796</v>
      </c>
      <c r="P437">
        <f ca="1">ROUNDDOWN(staff[[#This Row],[X-Age]],0)</f>
        <v>34</v>
      </c>
    </row>
    <row r="438" spans="3:16" x14ac:dyDescent="0.3">
      <c r="C438" t="s">
        <v>523</v>
      </c>
      <c r="D438" t="s">
        <v>59</v>
      </c>
      <c r="E438">
        <v>0</v>
      </c>
      <c r="F438" t="s">
        <v>61</v>
      </c>
      <c r="G438" t="s">
        <v>6</v>
      </c>
      <c r="H438" t="s">
        <v>68</v>
      </c>
      <c r="I438" s="4">
        <v>80195</v>
      </c>
      <c r="J438">
        <v>14</v>
      </c>
      <c r="K438" s="3">
        <v>44767</v>
      </c>
      <c r="L438" s="3">
        <v>35973</v>
      </c>
      <c r="M438" s="5">
        <f ca="1">(TODAY()-staff[[#This Row],[Date of Join]])/365</f>
        <v>0.14794520547945206</v>
      </c>
      <c r="N438" t="str">
        <f ca="1">IF(staff[[#This Row],[Tenure]]&lt;0.25,"1. New", IF(staff[[#This Row],[Tenure]]&lt;1, "2. Under 1 yr", IF(staff[[#This Row],[Tenure]]&lt;2, "3. Under 2 yrs","4. Over 2 yrs")))</f>
        <v>1. New</v>
      </c>
      <c r="O438" s="5">
        <f ca="1">(TODAY()-staff[[#This Row],[Date of Birth]])/365</f>
        <v>24.241095890410961</v>
      </c>
      <c r="P438">
        <f ca="1">ROUNDDOWN(staff[[#This Row],[X-Age]],0)</f>
        <v>24</v>
      </c>
    </row>
    <row r="439" spans="3:16" x14ac:dyDescent="0.3">
      <c r="C439" t="s">
        <v>524</v>
      </c>
      <c r="D439" t="s">
        <v>59</v>
      </c>
      <c r="E439">
        <v>1</v>
      </c>
      <c r="F439" t="s">
        <v>56</v>
      </c>
      <c r="G439" t="s">
        <v>18</v>
      </c>
      <c r="H439" t="s">
        <v>64</v>
      </c>
      <c r="I439" s="4">
        <v>76330</v>
      </c>
      <c r="J439">
        <v>9</v>
      </c>
      <c r="K439" s="3">
        <v>44659</v>
      </c>
      <c r="L439" s="3">
        <v>30090</v>
      </c>
      <c r="M439" s="5">
        <f ca="1">(TODAY()-staff[[#This Row],[Date of Join]])/365</f>
        <v>0.44383561643835617</v>
      </c>
      <c r="N439" t="str">
        <f ca="1">IF(staff[[#This Row],[Tenure]]&lt;0.25,"1. New", IF(staff[[#This Row],[Tenure]]&lt;1, "2. Under 1 yr", IF(staff[[#This Row],[Tenure]]&lt;2, "3. Under 2 yrs","4. Over 2 yrs")))</f>
        <v>2. Under 1 yr</v>
      </c>
      <c r="O439" s="5">
        <f ca="1">(TODAY()-staff[[#This Row],[Date of Birth]])/365</f>
        <v>40.358904109589041</v>
      </c>
      <c r="P439">
        <f ca="1">ROUNDDOWN(staff[[#This Row],[X-Age]],0)</f>
        <v>40</v>
      </c>
    </row>
    <row r="440" spans="3:16" x14ac:dyDescent="0.3">
      <c r="C440" t="s">
        <v>525</v>
      </c>
      <c r="D440" t="s">
        <v>55</v>
      </c>
      <c r="E440">
        <v>1</v>
      </c>
      <c r="F440" t="s">
        <v>56</v>
      </c>
      <c r="G440" t="s">
        <v>17</v>
      </c>
      <c r="H440" t="s">
        <v>526</v>
      </c>
      <c r="I440" s="4">
        <v>90845</v>
      </c>
      <c r="J440">
        <v>11</v>
      </c>
      <c r="K440" s="3">
        <v>43654</v>
      </c>
      <c r="L440" s="3">
        <v>21286</v>
      </c>
      <c r="M440" s="5">
        <f ca="1">(TODAY()-staff[[#This Row],[Date of Join]])/365</f>
        <v>3.1972602739726028</v>
      </c>
      <c r="N440" t="str">
        <f ca="1">IF(staff[[#This Row],[Tenure]]&lt;0.25,"1. New", IF(staff[[#This Row],[Tenure]]&lt;1, "2. Under 1 yr", IF(staff[[#This Row],[Tenure]]&lt;2, "3. Under 2 yrs","4. Over 2 yrs")))</f>
        <v>4. Over 2 yrs</v>
      </c>
      <c r="O440" s="5">
        <f ca="1">(TODAY()-staff[[#This Row],[Date of Birth]])/365</f>
        <v>64.479452054794521</v>
      </c>
      <c r="P440">
        <f ca="1">ROUNDDOWN(staff[[#This Row],[X-Age]],0)</f>
        <v>64</v>
      </c>
    </row>
    <row r="441" spans="3:16" x14ac:dyDescent="0.3">
      <c r="C441" t="s">
        <v>527</v>
      </c>
      <c r="D441" t="s">
        <v>59</v>
      </c>
      <c r="E441">
        <v>1</v>
      </c>
      <c r="F441" t="s">
        <v>56</v>
      </c>
      <c r="G441" t="s">
        <v>9</v>
      </c>
      <c r="H441" t="s">
        <v>330</v>
      </c>
      <c r="I441" s="4">
        <v>99135</v>
      </c>
      <c r="J441">
        <v>8</v>
      </c>
      <c r="K441" s="3">
        <v>44691</v>
      </c>
      <c r="L441" s="3">
        <v>27768</v>
      </c>
      <c r="M441" s="5">
        <f ca="1">(TODAY()-staff[[#This Row],[Date of Join]])/365</f>
        <v>0.35616438356164382</v>
      </c>
      <c r="N441" t="str">
        <f ca="1">IF(staff[[#This Row],[Tenure]]&lt;0.25,"1. New", IF(staff[[#This Row],[Tenure]]&lt;1, "2. Under 1 yr", IF(staff[[#This Row],[Tenure]]&lt;2, "3. Under 2 yrs","4. Over 2 yrs")))</f>
        <v>2. Under 1 yr</v>
      </c>
      <c r="O441" s="5">
        <f ca="1">(TODAY()-staff[[#This Row],[Date of Birth]])/365</f>
        <v>46.720547945205482</v>
      </c>
      <c r="P441">
        <f ca="1">ROUNDDOWN(staff[[#This Row],[X-Age]],0)</f>
        <v>46</v>
      </c>
    </row>
    <row r="442" spans="3:16" x14ac:dyDescent="0.3">
      <c r="C442" t="s">
        <v>528</v>
      </c>
      <c r="D442" t="s">
        <v>59</v>
      </c>
      <c r="E442">
        <v>1</v>
      </c>
      <c r="F442" t="s">
        <v>56</v>
      </c>
      <c r="G442" t="s">
        <v>6</v>
      </c>
      <c r="H442" t="s">
        <v>68</v>
      </c>
      <c r="I442" s="4">
        <v>66165</v>
      </c>
      <c r="J442">
        <v>10</v>
      </c>
      <c r="K442" s="3">
        <v>44585</v>
      </c>
      <c r="L442" s="3">
        <v>23230</v>
      </c>
      <c r="M442" s="5">
        <f ca="1">(TODAY()-staff[[#This Row],[Date of Join]])/365</f>
        <v>0.64657534246575343</v>
      </c>
      <c r="N442" t="str">
        <f ca="1">IF(staff[[#This Row],[Tenure]]&lt;0.25,"1. New", IF(staff[[#This Row],[Tenure]]&lt;1, "2. Under 1 yr", IF(staff[[#This Row],[Tenure]]&lt;2, "3. Under 2 yrs","4. Over 2 yrs")))</f>
        <v>2. Under 1 yr</v>
      </c>
      <c r="O442" s="5">
        <f ca="1">(TODAY()-staff[[#This Row],[Date of Birth]])/365</f>
        <v>59.153424657534245</v>
      </c>
      <c r="P442">
        <f ca="1">ROUNDDOWN(staff[[#This Row],[X-Age]],0)</f>
        <v>59</v>
      </c>
    </row>
    <row r="443" spans="3:16" x14ac:dyDescent="0.3">
      <c r="C443" t="s">
        <v>529</v>
      </c>
      <c r="D443" t="s">
        <v>59</v>
      </c>
      <c r="E443">
        <v>1</v>
      </c>
      <c r="F443" t="s">
        <v>56</v>
      </c>
      <c r="G443" t="s">
        <v>18</v>
      </c>
      <c r="H443" t="s">
        <v>96</v>
      </c>
      <c r="I443" s="4">
        <v>99910</v>
      </c>
      <c r="J443">
        <v>-2</v>
      </c>
      <c r="K443" s="3">
        <v>43738</v>
      </c>
      <c r="L443" s="3">
        <v>19170</v>
      </c>
      <c r="M443" s="5">
        <f ca="1">(TODAY()-staff[[#This Row],[Date of Join]])/365</f>
        <v>2.967123287671233</v>
      </c>
      <c r="N443" t="str">
        <f ca="1">IF(staff[[#This Row],[Tenure]]&lt;0.25,"1. New", IF(staff[[#This Row],[Tenure]]&lt;1, "2. Under 1 yr", IF(staff[[#This Row],[Tenure]]&lt;2, "3. Under 2 yrs","4. Over 2 yrs")))</f>
        <v>4. Over 2 yrs</v>
      </c>
      <c r="O443" s="5">
        <f ca="1">(TODAY()-staff[[#This Row],[Date of Birth]])/365</f>
        <v>70.276712328767118</v>
      </c>
      <c r="P443">
        <f ca="1">ROUNDDOWN(staff[[#This Row],[X-Age]],0)</f>
        <v>70</v>
      </c>
    </row>
    <row r="444" spans="3:16" x14ac:dyDescent="0.3">
      <c r="C444" t="s">
        <v>530</v>
      </c>
      <c r="D444" t="s">
        <v>55</v>
      </c>
      <c r="E444">
        <v>1</v>
      </c>
      <c r="F444" t="s">
        <v>56</v>
      </c>
      <c r="G444" t="s">
        <v>6</v>
      </c>
      <c r="H444" t="s">
        <v>98</v>
      </c>
      <c r="I444" s="4">
        <v>108475</v>
      </c>
      <c r="J444">
        <v>14</v>
      </c>
      <c r="K444" s="3">
        <v>44630</v>
      </c>
      <c r="L444" s="3">
        <v>23421</v>
      </c>
      <c r="M444" s="5">
        <f ca="1">(TODAY()-staff[[#This Row],[Date of Join]])/365</f>
        <v>0.52328767123287667</v>
      </c>
      <c r="N444" t="str">
        <f ca="1">IF(staff[[#This Row],[Tenure]]&lt;0.25,"1. New", IF(staff[[#This Row],[Tenure]]&lt;1, "2. Under 1 yr", IF(staff[[#This Row],[Tenure]]&lt;2, "3. Under 2 yrs","4. Over 2 yrs")))</f>
        <v>2. Under 1 yr</v>
      </c>
      <c r="O444" s="5">
        <f ca="1">(TODAY()-staff[[#This Row],[Date of Birth]])/365</f>
        <v>58.630136986301373</v>
      </c>
      <c r="P444">
        <f ca="1">ROUNDDOWN(staff[[#This Row],[X-Age]],0)</f>
        <v>58</v>
      </c>
    </row>
    <row r="445" spans="3:16" x14ac:dyDescent="0.3">
      <c r="C445" t="s">
        <v>531</v>
      </c>
      <c r="D445" t="s">
        <v>59</v>
      </c>
      <c r="E445">
        <v>1</v>
      </c>
      <c r="F445" t="s">
        <v>56</v>
      </c>
      <c r="G445" t="s">
        <v>6</v>
      </c>
      <c r="H445" t="s">
        <v>68</v>
      </c>
      <c r="I445" s="4">
        <v>87080</v>
      </c>
      <c r="J445">
        <v>17</v>
      </c>
      <c r="K445" s="3">
        <v>44270</v>
      </c>
      <c r="L445" s="3">
        <v>28146</v>
      </c>
      <c r="M445" s="5">
        <f ca="1">(TODAY()-staff[[#This Row],[Date of Join]])/365</f>
        <v>1.5095890410958903</v>
      </c>
      <c r="N445" t="str">
        <f ca="1">IF(staff[[#This Row],[Tenure]]&lt;0.25,"1. New", IF(staff[[#This Row],[Tenure]]&lt;1, "2. Under 1 yr", IF(staff[[#This Row],[Tenure]]&lt;2, "3. Under 2 yrs","4. Over 2 yrs")))</f>
        <v>3. Under 2 yrs</v>
      </c>
      <c r="O445" s="5">
        <f ca="1">(TODAY()-staff[[#This Row],[Date of Birth]])/365</f>
        <v>45.684931506849317</v>
      </c>
      <c r="P445">
        <f ca="1">ROUNDDOWN(staff[[#This Row],[X-Age]],0)</f>
        <v>45</v>
      </c>
    </row>
    <row r="446" spans="3:16" x14ac:dyDescent="0.3">
      <c r="C446" t="s">
        <v>532</v>
      </c>
      <c r="D446" t="s">
        <v>59</v>
      </c>
      <c r="E446">
        <v>1</v>
      </c>
      <c r="F446" t="s">
        <v>56</v>
      </c>
      <c r="G446" t="s">
        <v>14</v>
      </c>
      <c r="H446" t="s">
        <v>166</v>
      </c>
      <c r="I446" s="4">
        <v>48230</v>
      </c>
      <c r="J446">
        <v>13</v>
      </c>
      <c r="K446" s="3">
        <v>44746</v>
      </c>
      <c r="L446" s="3">
        <v>24944</v>
      </c>
      <c r="M446" s="5">
        <f ca="1">(TODAY()-staff[[#This Row],[Date of Join]])/365</f>
        <v>0.20547945205479451</v>
      </c>
      <c r="N446" t="str">
        <f ca="1">IF(staff[[#This Row],[Tenure]]&lt;0.25,"1. New", IF(staff[[#This Row],[Tenure]]&lt;1, "2. Under 1 yr", IF(staff[[#This Row],[Tenure]]&lt;2, "3. Under 2 yrs","4. Over 2 yrs")))</f>
        <v>1. New</v>
      </c>
      <c r="O446" s="5">
        <f ca="1">(TODAY()-staff[[#This Row],[Date of Birth]])/365</f>
        <v>54.457534246575342</v>
      </c>
      <c r="P446">
        <f ca="1">ROUNDDOWN(staff[[#This Row],[X-Age]],0)</f>
        <v>54</v>
      </c>
    </row>
    <row r="447" spans="3:16" x14ac:dyDescent="0.3">
      <c r="C447" t="s">
        <v>533</v>
      </c>
      <c r="D447" t="s">
        <v>55</v>
      </c>
      <c r="E447">
        <v>1</v>
      </c>
      <c r="F447" t="s">
        <v>56</v>
      </c>
      <c r="G447" t="s">
        <v>6</v>
      </c>
      <c r="H447" t="s">
        <v>71</v>
      </c>
      <c r="I447" s="4">
        <v>89305</v>
      </c>
      <c r="J447">
        <v>11</v>
      </c>
      <c r="K447" s="3">
        <v>44662</v>
      </c>
      <c r="L447" s="3">
        <v>24802</v>
      </c>
      <c r="M447" s="5">
        <f ca="1">(TODAY()-staff[[#This Row],[Date of Join]])/365</f>
        <v>0.43561643835616437</v>
      </c>
      <c r="N447" t="str">
        <f ca="1">IF(staff[[#This Row],[Tenure]]&lt;0.25,"1. New", IF(staff[[#This Row],[Tenure]]&lt;1, "2. Under 1 yr", IF(staff[[#This Row],[Tenure]]&lt;2, "3. Under 2 yrs","4. Over 2 yrs")))</f>
        <v>2. Under 1 yr</v>
      </c>
      <c r="O447" s="5">
        <f ca="1">(TODAY()-staff[[#This Row],[Date of Birth]])/365</f>
        <v>54.846575342465755</v>
      </c>
      <c r="P447">
        <f ca="1">ROUNDDOWN(staff[[#This Row],[X-Age]],0)</f>
        <v>54</v>
      </c>
    </row>
    <row r="448" spans="3:16" x14ac:dyDescent="0.3">
      <c r="C448" t="s">
        <v>534</v>
      </c>
      <c r="D448" t="s">
        <v>55</v>
      </c>
      <c r="E448">
        <v>1</v>
      </c>
      <c r="F448" t="s">
        <v>56</v>
      </c>
      <c r="G448" t="s">
        <v>6</v>
      </c>
      <c r="H448" t="s">
        <v>68</v>
      </c>
      <c r="I448" s="4">
        <v>64635</v>
      </c>
      <c r="J448">
        <v>8</v>
      </c>
      <c r="K448" s="3">
        <v>44671</v>
      </c>
      <c r="L448" s="3">
        <v>30528</v>
      </c>
      <c r="M448" s="5">
        <f ca="1">(TODAY()-staff[[#This Row],[Date of Join]])/365</f>
        <v>0.41095890410958902</v>
      </c>
      <c r="N448" t="str">
        <f ca="1">IF(staff[[#This Row],[Tenure]]&lt;0.25,"1. New", IF(staff[[#This Row],[Tenure]]&lt;1, "2. Under 1 yr", IF(staff[[#This Row],[Tenure]]&lt;2, "3. Under 2 yrs","4. Over 2 yrs")))</f>
        <v>2. Under 1 yr</v>
      </c>
      <c r="O448" s="5">
        <f ca="1">(TODAY()-staff[[#This Row],[Date of Birth]])/365</f>
        <v>39.158904109589038</v>
      </c>
      <c r="P448">
        <f ca="1">ROUNDDOWN(staff[[#This Row],[X-Age]],0)</f>
        <v>39</v>
      </c>
    </row>
    <row r="449" spans="3:16" x14ac:dyDescent="0.3">
      <c r="C449" t="s">
        <v>535</v>
      </c>
      <c r="D449" t="s">
        <v>55</v>
      </c>
      <c r="E449">
        <v>1</v>
      </c>
      <c r="F449" t="s">
        <v>56</v>
      </c>
      <c r="G449" t="s">
        <v>11</v>
      </c>
      <c r="H449" t="s">
        <v>98</v>
      </c>
      <c r="I449" s="4">
        <v>108080</v>
      </c>
      <c r="J449">
        <v>4</v>
      </c>
      <c r="K449" s="3">
        <v>44650</v>
      </c>
      <c r="L449" s="3">
        <v>29419</v>
      </c>
      <c r="M449" s="5">
        <f ca="1">(TODAY()-staff[[#This Row],[Date of Join]])/365</f>
        <v>0.46849315068493153</v>
      </c>
      <c r="N449" t="str">
        <f ca="1">IF(staff[[#This Row],[Tenure]]&lt;0.25,"1. New", IF(staff[[#This Row],[Tenure]]&lt;1, "2. Under 1 yr", IF(staff[[#This Row],[Tenure]]&lt;2, "3. Under 2 yrs","4. Over 2 yrs")))</f>
        <v>2. Under 1 yr</v>
      </c>
      <c r="O449" s="5">
        <f ca="1">(TODAY()-staff[[#This Row],[Date of Birth]])/365</f>
        <v>42.197260273972603</v>
      </c>
      <c r="P449">
        <f ca="1">ROUNDDOWN(staff[[#This Row],[X-Age]],0)</f>
        <v>42</v>
      </c>
    </row>
    <row r="450" spans="3:16" x14ac:dyDescent="0.3">
      <c r="C450" t="s">
        <v>536</v>
      </c>
      <c r="D450" t="s">
        <v>59</v>
      </c>
      <c r="E450">
        <v>1</v>
      </c>
      <c r="F450" t="s">
        <v>56</v>
      </c>
      <c r="G450" t="s">
        <v>9</v>
      </c>
      <c r="H450" t="s">
        <v>106</v>
      </c>
      <c r="I450" s="4">
        <v>77800</v>
      </c>
      <c r="J450">
        <v>8</v>
      </c>
      <c r="K450" s="3">
        <v>44578</v>
      </c>
      <c r="L450" s="3">
        <v>24634</v>
      </c>
      <c r="M450" s="5">
        <f ca="1">(TODAY()-staff[[#This Row],[Date of Join]])/365</f>
        <v>0.66575342465753429</v>
      </c>
      <c r="N450" t="str">
        <f ca="1">IF(staff[[#This Row],[Tenure]]&lt;0.25,"1. New", IF(staff[[#This Row],[Tenure]]&lt;1, "2. Under 1 yr", IF(staff[[#This Row],[Tenure]]&lt;2, "3. Under 2 yrs","4. Over 2 yrs")))</f>
        <v>2. Under 1 yr</v>
      </c>
      <c r="O450" s="5">
        <f ca="1">(TODAY()-staff[[#This Row],[Date of Birth]])/365</f>
        <v>55.30684931506849</v>
      </c>
      <c r="P450">
        <f ca="1">ROUNDDOWN(staff[[#This Row],[X-Age]],0)</f>
        <v>55</v>
      </c>
    </row>
    <row r="451" spans="3:16" x14ac:dyDescent="0.3">
      <c r="C451" t="s">
        <v>537</v>
      </c>
      <c r="D451" t="s">
        <v>59</v>
      </c>
      <c r="E451">
        <v>0</v>
      </c>
      <c r="F451" t="s">
        <v>61</v>
      </c>
      <c r="G451" t="s">
        <v>18</v>
      </c>
      <c r="H451" t="s">
        <v>64</v>
      </c>
      <c r="I451" s="4">
        <v>85610</v>
      </c>
      <c r="J451">
        <v>18</v>
      </c>
      <c r="K451" s="3">
        <v>44746</v>
      </c>
      <c r="L451" s="3">
        <v>26128</v>
      </c>
      <c r="M451" s="5">
        <f ca="1">(TODAY()-staff[[#This Row],[Date of Join]])/365</f>
        <v>0.20547945205479451</v>
      </c>
      <c r="N451" t="str">
        <f ca="1">IF(staff[[#This Row],[Tenure]]&lt;0.25,"1. New", IF(staff[[#This Row],[Tenure]]&lt;1, "2. Under 1 yr", IF(staff[[#This Row],[Tenure]]&lt;2, "3. Under 2 yrs","4. Over 2 yrs")))</f>
        <v>1. New</v>
      </c>
      <c r="O451" s="5">
        <f ca="1">(TODAY()-staff[[#This Row],[Date of Birth]])/365</f>
        <v>51.213698630136989</v>
      </c>
      <c r="P451">
        <f ca="1">ROUNDDOWN(staff[[#This Row],[X-Age]],0)</f>
        <v>51</v>
      </c>
    </row>
    <row r="452" spans="3:16" x14ac:dyDescent="0.3">
      <c r="C452" t="s">
        <v>538</v>
      </c>
      <c r="D452" t="s">
        <v>59</v>
      </c>
      <c r="E452">
        <v>1</v>
      </c>
      <c r="F452" t="s">
        <v>56</v>
      </c>
      <c r="G452" t="s">
        <v>18</v>
      </c>
      <c r="H452" t="s">
        <v>78</v>
      </c>
      <c r="I452" s="4">
        <v>67320</v>
      </c>
      <c r="J452">
        <v>11</v>
      </c>
      <c r="K452" s="3">
        <v>44613</v>
      </c>
      <c r="L452" s="3">
        <v>24612</v>
      </c>
      <c r="M452" s="5">
        <f ca="1">(TODAY()-staff[[#This Row],[Date of Join]])/365</f>
        <v>0.56986301369863013</v>
      </c>
      <c r="N452" t="str">
        <f ca="1">IF(staff[[#This Row],[Tenure]]&lt;0.25,"1. New", IF(staff[[#This Row],[Tenure]]&lt;1, "2. Under 1 yr", IF(staff[[#This Row],[Tenure]]&lt;2, "3. Under 2 yrs","4. Over 2 yrs")))</f>
        <v>2. Under 1 yr</v>
      </c>
      <c r="O452" s="5">
        <f ca="1">(TODAY()-staff[[#This Row],[Date of Birth]])/365</f>
        <v>55.367123287671234</v>
      </c>
      <c r="P452">
        <f ca="1">ROUNDDOWN(staff[[#This Row],[X-Age]],0)</f>
        <v>55</v>
      </c>
    </row>
    <row r="453" spans="3:16" x14ac:dyDescent="0.3">
      <c r="C453" t="s">
        <v>539</v>
      </c>
      <c r="D453" t="s">
        <v>59</v>
      </c>
      <c r="E453">
        <v>0.6</v>
      </c>
      <c r="F453" t="s">
        <v>56</v>
      </c>
      <c r="G453" t="s">
        <v>17</v>
      </c>
      <c r="H453" t="s">
        <v>280</v>
      </c>
      <c r="I453" s="4">
        <v>67725</v>
      </c>
      <c r="J453">
        <v>29</v>
      </c>
      <c r="K453" s="3">
        <v>44708</v>
      </c>
      <c r="L453" s="3">
        <v>28834</v>
      </c>
      <c r="M453" s="5">
        <f ca="1">(TODAY()-staff[[#This Row],[Date of Join]])/365</f>
        <v>0.30958904109589042</v>
      </c>
      <c r="N453" t="str">
        <f ca="1">IF(staff[[#This Row],[Tenure]]&lt;0.25,"1. New", IF(staff[[#This Row],[Tenure]]&lt;1, "2. Under 1 yr", IF(staff[[#This Row],[Tenure]]&lt;2, "3. Under 2 yrs","4. Over 2 yrs")))</f>
        <v>2. Under 1 yr</v>
      </c>
      <c r="O453" s="5">
        <f ca="1">(TODAY()-staff[[#This Row],[Date of Birth]])/365</f>
        <v>43.8</v>
      </c>
      <c r="P453">
        <f ca="1">ROUNDDOWN(staff[[#This Row],[X-Age]],0)</f>
        <v>43</v>
      </c>
    </row>
    <row r="454" spans="3:16" x14ac:dyDescent="0.3">
      <c r="C454" t="s">
        <v>540</v>
      </c>
      <c r="D454" t="s">
        <v>59</v>
      </c>
      <c r="E454">
        <v>1</v>
      </c>
      <c r="F454" t="s">
        <v>56</v>
      </c>
      <c r="G454" t="s">
        <v>6</v>
      </c>
      <c r="H454" t="s">
        <v>68</v>
      </c>
      <c r="I454" s="4">
        <v>89535</v>
      </c>
      <c r="J454">
        <v>8</v>
      </c>
      <c r="K454" s="3">
        <v>44725</v>
      </c>
      <c r="L454" s="3">
        <v>7268</v>
      </c>
      <c r="M454" s="5">
        <f ca="1">(TODAY()-staff[[#This Row],[Date of Join]])/365</f>
        <v>0.26301369863013696</v>
      </c>
      <c r="N454" t="str">
        <f ca="1">IF(staff[[#This Row],[Tenure]]&lt;0.25,"1. New", IF(staff[[#This Row],[Tenure]]&lt;1, "2. Under 1 yr", IF(staff[[#This Row],[Tenure]]&lt;2, "3. Under 2 yrs","4. Over 2 yrs")))</f>
        <v>2. Under 1 yr</v>
      </c>
      <c r="O454" s="5">
        <f ca="1">(TODAY()-staff[[#This Row],[Date of Birth]])/365</f>
        <v>102.88493150684931</v>
      </c>
      <c r="P454">
        <f ca="1">ROUNDDOWN(staff[[#This Row],[X-Age]],0)</f>
        <v>102</v>
      </c>
    </row>
    <row r="455" spans="3:16" x14ac:dyDescent="0.3">
      <c r="C455" t="s">
        <v>541</v>
      </c>
      <c r="D455" t="s">
        <v>55</v>
      </c>
      <c r="E455">
        <v>1</v>
      </c>
      <c r="F455" t="s">
        <v>56</v>
      </c>
      <c r="G455" t="s">
        <v>6</v>
      </c>
      <c r="H455" t="s">
        <v>68</v>
      </c>
      <c r="I455" s="4">
        <v>78485</v>
      </c>
      <c r="J455">
        <v>5</v>
      </c>
      <c r="K455" s="3">
        <v>44607</v>
      </c>
      <c r="L455" s="3">
        <v>23336</v>
      </c>
      <c r="M455" s="5">
        <f ca="1">(TODAY()-staff[[#This Row],[Date of Join]])/365</f>
        <v>0.58630136986301373</v>
      </c>
      <c r="N455" t="str">
        <f ca="1">IF(staff[[#This Row],[Tenure]]&lt;0.25,"1. New", IF(staff[[#This Row],[Tenure]]&lt;1, "2. Under 1 yr", IF(staff[[#This Row],[Tenure]]&lt;2, "3. Under 2 yrs","4. Over 2 yrs")))</f>
        <v>2. Under 1 yr</v>
      </c>
      <c r="O455" s="5">
        <f ca="1">(TODAY()-staff[[#This Row],[Date of Birth]])/365</f>
        <v>58.863013698630134</v>
      </c>
      <c r="P455">
        <f ca="1">ROUNDDOWN(staff[[#This Row],[X-Age]],0)</f>
        <v>58</v>
      </c>
    </row>
    <row r="456" spans="3:16" x14ac:dyDescent="0.3">
      <c r="C456" t="s">
        <v>542</v>
      </c>
      <c r="D456" t="s">
        <v>55</v>
      </c>
      <c r="E456">
        <v>1</v>
      </c>
      <c r="F456" t="s">
        <v>124</v>
      </c>
      <c r="G456" t="s">
        <v>18</v>
      </c>
      <c r="H456" t="s">
        <v>117</v>
      </c>
      <c r="I456" s="4">
        <v>57995</v>
      </c>
      <c r="J456">
        <v>10</v>
      </c>
      <c r="K456" s="3">
        <v>44774</v>
      </c>
      <c r="L456" s="3">
        <v>29565</v>
      </c>
      <c r="M456" s="5">
        <f ca="1">(TODAY()-staff[[#This Row],[Date of Join]])/365</f>
        <v>0.12876712328767123</v>
      </c>
      <c r="N456" t="str">
        <f ca="1">IF(staff[[#This Row],[Tenure]]&lt;0.25,"1. New", IF(staff[[#This Row],[Tenure]]&lt;1, "2. Under 1 yr", IF(staff[[#This Row],[Tenure]]&lt;2, "3. Under 2 yrs","4. Over 2 yrs")))</f>
        <v>1. New</v>
      </c>
      <c r="O456" s="5">
        <f ca="1">(TODAY()-staff[[#This Row],[Date of Birth]])/365</f>
        <v>41.797260273972604</v>
      </c>
      <c r="P456">
        <f ca="1">ROUNDDOWN(staff[[#This Row],[X-Age]],0)</f>
        <v>41</v>
      </c>
    </row>
    <row r="457" spans="3:16" x14ac:dyDescent="0.3">
      <c r="C457" t="s">
        <v>543</v>
      </c>
      <c r="D457" t="s">
        <v>55</v>
      </c>
      <c r="E457">
        <v>0</v>
      </c>
      <c r="F457" t="s">
        <v>61</v>
      </c>
      <c r="G457" t="s">
        <v>6</v>
      </c>
      <c r="H457" t="s">
        <v>68</v>
      </c>
      <c r="I457" s="4">
        <v>80445</v>
      </c>
      <c r="J457">
        <v>15</v>
      </c>
      <c r="K457" s="3">
        <v>44761</v>
      </c>
      <c r="L457" s="3">
        <v>33373</v>
      </c>
      <c r="M457" s="5">
        <f ca="1">(TODAY()-staff[[#This Row],[Date of Join]])/365</f>
        <v>0.16438356164383561</v>
      </c>
      <c r="N457" t="str">
        <f ca="1">IF(staff[[#This Row],[Tenure]]&lt;0.25,"1. New", IF(staff[[#This Row],[Tenure]]&lt;1, "2. Under 1 yr", IF(staff[[#This Row],[Tenure]]&lt;2, "3. Under 2 yrs","4. Over 2 yrs")))</f>
        <v>1. New</v>
      </c>
      <c r="O457" s="5">
        <f ca="1">(TODAY()-staff[[#This Row],[Date of Birth]])/365</f>
        <v>31.364383561643837</v>
      </c>
      <c r="P457">
        <f ca="1">ROUNDDOWN(staff[[#This Row],[X-Age]],0)</f>
        <v>31</v>
      </c>
    </row>
    <row r="458" spans="3:16" x14ac:dyDescent="0.3">
      <c r="C458" t="s">
        <v>544</v>
      </c>
      <c r="D458" t="s">
        <v>59</v>
      </c>
      <c r="E458">
        <v>1</v>
      </c>
      <c r="F458" t="s">
        <v>56</v>
      </c>
      <c r="G458" t="s">
        <v>18</v>
      </c>
      <c r="H458" t="s">
        <v>64</v>
      </c>
      <c r="I458" s="4">
        <v>74210</v>
      </c>
      <c r="J458">
        <v>25</v>
      </c>
      <c r="K458" s="3">
        <v>44496</v>
      </c>
      <c r="L458" s="3">
        <v>24789</v>
      </c>
      <c r="M458" s="5">
        <f ca="1">(TODAY()-staff[[#This Row],[Date of Join]])/365</f>
        <v>0.8904109589041096</v>
      </c>
      <c r="N458" t="str">
        <f ca="1">IF(staff[[#This Row],[Tenure]]&lt;0.25,"1. New", IF(staff[[#This Row],[Tenure]]&lt;1, "2. Under 1 yr", IF(staff[[#This Row],[Tenure]]&lt;2, "3. Under 2 yrs","4. Over 2 yrs")))</f>
        <v>2. Under 1 yr</v>
      </c>
      <c r="O458" s="5">
        <f ca="1">(TODAY()-staff[[#This Row],[Date of Birth]])/365</f>
        <v>54.88219178082192</v>
      </c>
      <c r="P458">
        <f ca="1">ROUNDDOWN(staff[[#This Row],[X-Age]],0)</f>
        <v>54</v>
      </c>
    </row>
    <row r="459" spans="3:16" x14ac:dyDescent="0.3">
      <c r="C459" t="s">
        <v>545</v>
      </c>
      <c r="D459" t="s">
        <v>59</v>
      </c>
      <c r="E459">
        <v>0.8</v>
      </c>
      <c r="F459" t="s">
        <v>56</v>
      </c>
      <c r="G459" t="s">
        <v>18</v>
      </c>
      <c r="H459" t="s">
        <v>71</v>
      </c>
      <c r="I459" s="4">
        <v>78050</v>
      </c>
      <c r="J459">
        <v>19</v>
      </c>
      <c r="K459" s="3">
        <v>44617</v>
      </c>
      <c r="L459" s="3">
        <v>29169</v>
      </c>
      <c r="M459" s="5">
        <f ca="1">(TODAY()-staff[[#This Row],[Date of Join]])/365</f>
        <v>0.55890410958904113</v>
      </c>
      <c r="N459" t="str">
        <f ca="1">IF(staff[[#This Row],[Tenure]]&lt;0.25,"1. New", IF(staff[[#This Row],[Tenure]]&lt;1, "2. Under 1 yr", IF(staff[[#This Row],[Tenure]]&lt;2, "3. Under 2 yrs","4. Over 2 yrs")))</f>
        <v>2. Under 1 yr</v>
      </c>
      <c r="O459" s="5">
        <f ca="1">(TODAY()-staff[[#This Row],[Date of Birth]])/365</f>
        <v>42.88219178082192</v>
      </c>
      <c r="P459">
        <f ca="1">ROUNDDOWN(staff[[#This Row],[X-Age]],0)</f>
        <v>42</v>
      </c>
    </row>
    <row r="460" spans="3:16" x14ac:dyDescent="0.3">
      <c r="C460" t="s">
        <v>546</v>
      </c>
      <c r="D460" t="s">
        <v>59</v>
      </c>
      <c r="E460">
        <v>1</v>
      </c>
      <c r="F460" t="s">
        <v>56</v>
      </c>
      <c r="G460" t="s">
        <v>6</v>
      </c>
      <c r="H460" t="s">
        <v>68</v>
      </c>
      <c r="I460" s="4">
        <v>87345</v>
      </c>
      <c r="J460">
        <v>12</v>
      </c>
      <c r="K460" s="3">
        <v>44624</v>
      </c>
      <c r="L460" s="3">
        <v>30471</v>
      </c>
      <c r="M460" s="5">
        <f ca="1">(TODAY()-staff[[#This Row],[Date of Join]])/365</f>
        <v>0.53972602739726028</v>
      </c>
      <c r="N460" t="str">
        <f ca="1">IF(staff[[#This Row],[Tenure]]&lt;0.25,"1. New", IF(staff[[#This Row],[Tenure]]&lt;1, "2. Under 1 yr", IF(staff[[#This Row],[Tenure]]&lt;2, "3. Under 2 yrs","4. Over 2 yrs")))</f>
        <v>2. Under 1 yr</v>
      </c>
      <c r="O460" s="5">
        <f ca="1">(TODAY()-staff[[#This Row],[Date of Birth]])/365</f>
        <v>39.315068493150683</v>
      </c>
      <c r="P460">
        <f ca="1">ROUNDDOWN(staff[[#This Row],[X-Age]],0)</f>
        <v>39</v>
      </c>
    </row>
    <row r="461" spans="3:16" x14ac:dyDescent="0.3">
      <c r="C461" t="s">
        <v>547</v>
      </c>
      <c r="D461" t="s">
        <v>59</v>
      </c>
      <c r="E461">
        <v>1</v>
      </c>
      <c r="F461" t="s">
        <v>56</v>
      </c>
      <c r="G461" t="s">
        <v>6</v>
      </c>
      <c r="H461" t="s">
        <v>68</v>
      </c>
      <c r="I461" s="4">
        <v>108270</v>
      </c>
      <c r="J461">
        <v>20</v>
      </c>
      <c r="K461" s="3">
        <v>44676</v>
      </c>
      <c r="L461" s="3">
        <v>34013</v>
      </c>
      <c r="M461" s="5">
        <f ca="1">(TODAY()-staff[[#This Row],[Date of Join]])/365</f>
        <v>0.39726027397260272</v>
      </c>
      <c r="N461" t="str">
        <f ca="1">IF(staff[[#This Row],[Tenure]]&lt;0.25,"1. New", IF(staff[[#This Row],[Tenure]]&lt;1, "2. Under 1 yr", IF(staff[[#This Row],[Tenure]]&lt;2, "3. Under 2 yrs","4. Over 2 yrs")))</f>
        <v>2. Under 1 yr</v>
      </c>
      <c r="O461" s="5">
        <f ca="1">(TODAY()-staff[[#This Row],[Date of Birth]])/365</f>
        <v>29.610958904109587</v>
      </c>
      <c r="P461">
        <f ca="1">ROUNDDOWN(staff[[#This Row],[X-Age]],0)</f>
        <v>29</v>
      </c>
    </row>
    <row r="462" spans="3:16" x14ac:dyDescent="0.3">
      <c r="C462" t="s">
        <v>548</v>
      </c>
      <c r="D462" t="s">
        <v>55</v>
      </c>
      <c r="E462">
        <v>1</v>
      </c>
      <c r="F462" t="s">
        <v>56</v>
      </c>
      <c r="G462" t="s">
        <v>20</v>
      </c>
      <c r="H462" t="s">
        <v>133</v>
      </c>
      <c r="I462" s="4">
        <v>48230</v>
      </c>
      <c r="J462">
        <v>7</v>
      </c>
      <c r="K462" s="3">
        <v>44698</v>
      </c>
      <c r="L462" s="3">
        <v>26325</v>
      </c>
      <c r="M462" s="5">
        <f ca="1">(TODAY()-staff[[#This Row],[Date of Join]])/365</f>
        <v>0.33698630136986302</v>
      </c>
      <c r="N462" t="str">
        <f ca="1">IF(staff[[#This Row],[Tenure]]&lt;0.25,"1. New", IF(staff[[#This Row],[Tenure]]&lt;1, "2. Under 1 yr", IF(staff[[#This Row],[Tenure]]&lt;2, "3. Under 2 yrs","4. Over 2 yrs")))</f>
        <v>2. Under 1 yr</v>
      </c>
      <c r="O462" s="5">
        <f ca="1">(TODAY()-staff[[#This Row],[Date of Birth]])/365</f>
        <v>50.673972602739724</v>
      </c>
      <c r="P462">
        <f ca="1">ROUNDDOWN(staff[[#This Row],[X-Age]],0)</f>
        <v>50</v>
      </c>
    </row>
    <row r="463" spans="3:16" x14ac:dyDescent="0.3">
      <c r="C463" t="s">
        <v>549</v>
      </c>
      <c r="D463" t="s">
        <v>59</v>
      </c>
      <c r="E463">
        <v>1</v>
      </c>
      <c r="F463" t="s">
        <v>61</v>
      </c>
      <c r="G463" t="s">
        <v>18</v>
      </c>
      <c r="H463" t="s">
        <v>117</v>
      </c>
      <c r="I463" s="4">
        <v>68280</v>
      </c>
      <c r="J463">
        <v>16</v>
      </c>
      <c r="K463" s="3">
        <v>44770</v>
      </c>
      <c r="L463" s="3">
        <v>7268</v>
      </c>
      <c r="M463" s="5">
        <f ca="1">(TODAY()-staff[[#This Row],[Date of Join]])/365</f>
        <v>0.13972602739726028</v>
      </c>
      <c r="N463" t="str">
        <f ca="1">IF(staff[[#This Row],[Tenure]]&lt;0.25,"1. New", IF(staff[[#This Row],[Tenure]]&lt;1, "2. Under 1 yr", IF(staff[[#This Row],[Tenure]]&lt;2, "3. Under 2 yrs","4. Over 2 yrs")))</f>
        <v>1. New</v>
      </c>
      <c r="O463" s="5">
        <f ca="1">(TODAY()-staff[[#This Row],[Date of Birth]])/365</f>
        <v>102.88493150684931</v>
      </c>
      <c r="P463">
        <f ca="1">ROUNDDOWN(staff[[#This Row],[X-Age]],0)</f>
        <v>102</v>
      </c>
    </row>
    <row r="464" spans="3:16" x14ac:dyDescent="0.3">
      <c r="C464" t="s">
        <v>550</v>
      </c>
      <c r="D464" t="s">
        <v>55</v>
      </c>
      <c r="E464">
        <v>1</v>
      </c>
      <c r="F464" t="s">
        <v>61</v>
      </c>
      <c r="G464" t="s">
        <v>6</v>
      </c>
      <c r="H464" t="s">
        <v>68</v>
      </c>
      <c r="I464" s="4">
        <v>93500</v>
      </c>
      <c r="J464">
        <v>10</v>
      </c>
      <c r="K464" s="3">
        <v>44754</v>
      </c>
      <c r="L464" s="3">
        <v>7254</v>
      </c>
      <c r="M464" s="5">
        <f ca="1">(TODAY()-staff[[#This Row],[Date of Join]])/365</f>
        <v>0.18356164383561643</v>
      </c>
      <c r="N464" t="str">
        <f ca="1">IF(staff[[#This Row],[Tenure]]&lt;0.25,"1. New", IF(staff[[#This Row],[Tenure]]&lt;1, "2. Under 1 yr", IF(staff[[#This Row],[Tenure]]&lt;2, "3. Under 2 yrs","4. Over 2 yrs")))</f>
        <v>1. New</v>
      </c>
      <c r="O464" s="5">
        <f ca="1">(TODAY()-staff[[#This Row],[Date of Birth]])/365</f>
        <v>102.92328767123287</v>
      </c>
      <c r="P464">
        <f ca="1">ROUNDDOWN(staff[[#This Row],[X-Age]],0)</f>
        <v>102</v>
      </c>
    </row>
    <row r="465" spans="3:16" x14ac:dyDescent="0.3">
      <c r="C465" t="s">
        <v>551</v>
      </c>
      <c r="D465" t="s">
        <v>59</v>
      </c>
      <c r="E465">
        <v>1</v>
      </c>
      <c r="F465" t="s">
        <v>56</v>
      </c>
      <c r="G465" t="s">
        <v>11</v>
      </c>
      <c r="H465" t="s">
        <v>242</v>
      </c>
      <c r="I465" s="4">
        <v>48230</v>
      </c>
      <c r="J465">
        <v>2</v>
      </c>
      <c r="K465" s="3">
        <v>44743</v>
      </c>
      <c r="L465" s="3">
        <v>24125</v>
      </c>
      <c r="M465" s="5">
        <f ca="1">(TODAY()-staff[[#This Row],[Date of Join]])/365</f>
        <v>0.21369863013698631</v>
      </c>
      <c r="N465" t="str">
        <f ca="1">IF(staff[[#This Row],[Tenure]]&lt;0.25,"1. New", IF(staff[[#This Row],[Tenure]]&lt;1, "2. Under 1 yr", IF(staff[[#This Row],[Tenure]]&lt;2, "3. Under 2 yrs","4. Over 2 yrs")))</f>
        <v>1. New</v>
      </c>
      <c r="O465" s="5">
        <f ca="1">(TODAY()-staff[[#This Row],[Date of Birth]])/365</f>
        <v>56.701369863013696</v>
      </c>
      <c r="P465">
        <f ca="1">ROUNDDOWN(staff[[#This Row],[X-Age]],0)</f>
        <v>56</v>
      </c>
    </row>
    <row r="466" spans="3:16" x14ac:dyDescent="0.3">
      <c r="C466" t="s">
        <v>552</v>
      </c>
      <c r="D466" t="s">
        <v>55</v>
      </c>
      <c r="E466">
        <v>1</v>
      </c>
      <c r="F466" t="s">
        <v>61</v>
      </c>
      <c r="G466" t="s">
        <v>18</v>
      </c>
      <c r="H466" t="s">
        <v>78</v>
      </c>
      <c r="I466" s="4">
        <v>62405</v>
      </c>
      <c r="J466">
        <v>9</v>
      </c>
      <c r="K466" s="3">
        <v>44747</v>
      </c>
      <c r="L466" s="3">
        <v>7284</v>
      </c>
      <c r="M466" s="5">
        <f ca="1">(TODAY()-staff[[#This Row],[Date of Join]])/365</f>
        <v>0.20273972602739726</v>
      </c>
      <c r="N466" t="str">
        <f ca="1">IF(staff[[#This Row],[Tenure]]&lt;0.25,"1. New", IF(staff[[#This Row],[Tenure]]&lt;1, "2. Under 1 yr", IF(staff[[#This Row],[Tenure]]&lt;2, "3. Under 2 yrs","4. Over 2 yrs")))</f>
        <v>1. New</v>
      </c>
      <c r="O466" s="5">
        <f ca="1">(TODAY()-staff[[#This Row],[Date of Birth]])/365</f>
        <v>102.84109589041095</v>
      </c>
      <c r="P466">
        <f ca="1">ROUNDDOWN(staff[[#This Row],[X-Age]],0)</f>
        <v>102</v>
      </c>
    </row>
    <row r="467" spans="3:16" x14ac:dyDescent="0.3">
      <c r="C467" t="s">
        <v>553</v>
      </c>
      <c r="D467" t="s">
        <v>59</v>
      </c>
      <c r="E467">
        <v>1</v>
      </c>
      <c r="F467" t="s">
        <v>61</v>
      </c>
      <c r="G467" t="s">
        <v>9</v>
      </c>
      <c r="H467" t="s">
        <v>62</v>
      </c>
      <c r="I467" s="4">
        <v>102285</v>
      </c>
      <c r="J467">
        <v>11</v>
      </c>
      <c r="K467" s="3">
        <v>44753</v>
      </c>
      <c r="L467" s="3">
        <v>7304</v>
      </c>
      <c r="M467" s="5">
        <f ca="1">(TODAY()-staff[[#This Row],[Date of Join]])/365</f>
        <v>0.18630136986301371</v>
      </c>
      <c r="N467" t="str">
        <f ca="1">IF(staff[[#This Row],[Tenure]]&lt;0.25,"1. New", IF(staff[[#This Row],[Tenure]]&lt;1, "2. Under 1 yr", IF(staff[[#This Row],[Tenure]]&lt;2, "3. Under 2 yrs","4. Over 2 yrs")))</f>
        <v>1. New</v>
      </c>
      <c r="O467" s="5">
        <f ca="1">(TODAY()-staff[[#This Row],[Date of Birth]])/365</f>
        <v>102.78630136986301</v>
      </c>
      <c r="P467">
        <f ca="1">ROUNDDOWN(staff[[#This Row],[X-Age]],0)</f>
        <v>102</v>
      </c>
    </row>
    <row r="468" spans="3:16" x14ac:dyDescent="0.3">
      <c r="C468" t="s">
        <v>554</v>
      </c>
      <c r="D468" t="s">
        <v>55</v>
      </c>
      <c r="E468">
        <v>1</v>
      </c>
      <c r="F468" t="s">
        <v>56</v>
      </c>
      <c r="G468" t="s">
        <v>11</v>
      </c>
      <c r="H468" t="s">
        <v>242</v>
      </c>
      <c r="I468" s="4">
        <v>80450</v>
      </c>
      <c r="J468">
        <v>24</v>
      </c>
      <c r="K468" s="3">
        <v>44502</v>
      </c>
      <c r="L468" s="3">
        <v>23749</v>
      </c>
      <c r="M468" s="5">
        <f ca="1">(TODAY()-staff[[#This Row],[Date of Join]])/365</f>
        <v>0.87397260273972599</v>
      </c>
      <c r="N468" t="str">
        <f ca="1">IF(staff[[#This Row],[Tenure]]&lt;0.25,"1. New", IF(staff[[#This Row],[Tenure]]&lt;1, "2. Under 1 yr", IF(staff[[#This Row],[Tenure]]&lt;2, "3. Under 2 yrs","4. Over 2 yrs")))</f>
        <v>2. Under 1 yr</v>
      </c>
      <c r="O468" s="5">
        <f ca="1">(TODAY()-staff[[#This Row],[Date of Birth]])/365</f>
        <v>57.731506849315068</v>
      </c>
      <c r="P468">
        <f ca="1">ROUNDDOWN(staff[[#This Row],[X-Age]],0)</f>
        <v>57</v>
      </c>
    </row>
    <row r="469" spans="3:16" x14ac:dyDescent="0.3">
      <c r="C469" t="s">
        <v>555</v>
      </c>
      <c r="D469" t="s">
        <v>59</v>
      </c>
      <c r="E469">
        <v>1</v>
      </c>
      <c r="F469" t="s">
        <v>56</v>
      </c>
      <c r="G469" t="s">
        <v>6</v>
      </c>
      <c r="H469" t="s">
        <v>68</v>
      </c>
      <c r="I469" s="4">
        <v>48230</v>
      </c>
      <c r="J469">
        <v>20</v>
      </c>
      <c r="K469" s="3">
        <v>44741</v>
      </c>
      <c r="L469" s="3">
        <v>7248</v>
      </c>
      <c r="M469" s="5">
        <f ca="1">(TODAY()-staff[[#This Row],[Date of Join]])/365</f>
        <v>0.21917808219178081</v>
      </c>
      <c r="N469" t="str">
        <f ca="1">IF(staff[[#This Row],[Tenure]]&lt;0.25,"1. New", IF(staff[[#This Row],[Tenure]]&lt;1, "2. Under 1 yr", IF(staff[[#This Row],[Tenure]]&lt;2, "3. Under 2 yrs","4. Over 2 yrs")))</f>
        <v>1. New</v>
      </c>
      <c r="O469" s="5">
        <f ca="1">(TODAY()-staff[[#This Row],[Date of Birth]])/365</f>
        <v>102.93972602739726</v>
      </c>
      <c r="P469">
        <f ca="1">ROUNDDOWN(staff[[#This Row],[X-Age]],0)</f>
        <v>102</v>
      </c>
    </row>
    <row r="470" spans="3:16" x14ac:dyDescent="0.3">
      <c r="C470" t="s">
        <v>556</v>
      </c>
      <c r="D470" t="s">
        <v>59</v>
      </c>
      <c r="E470">
        <v>1</v>
      </c>
      <c r="F470" t="s">
        <v>56</v>
      </c>
      <c r="G470" t="s">
        <v>18</v>
      </c>
      <c r="H470" t="s">
        <v>96</v>
      </c>
      <c r="I470" s="4">
        <v>87750</v>
      </c>
      <c r="J470">
        <v>9</v>
      </c>
      <c r="K470" s="3">
        <v>44743</v>
      </c>
      <c r="L470" s="3">
        <v>33560</v>
      </c>
      <c r="M470" s="5">
        <f ca="1">(TODAY()-staff[[#This Row],[Date of Join]])/365</f>
        <v>0.21369863013698631</v>
      </c>
      <c r="N470" t="str">
        <f ca="1">IF(staff[[#This Row],[Tenure]]&lt;0.25,"1. New", IF(staff[[#This Row],[Tenure]]&lt;1, "2. Under 1 yr", IF(staff[[#This Row],[Tenure]]&lt;2, "3. Under 2 yrs","4. Over 2 yrs")))</f>
        <v>1. New</v>
      </c>
      <c r="O470" s="5">
        <f ca="1">(TODAY()-staff[[#This Row],[Date of Birth]])/365</f>
        <v>30.852054794520548</v>
      </c>
      <c r="P470">
        <f ca="1">ROUNDDOWN(staff[[#This Row],[X-Age]],0)</f>
        <v>30</v>
      </c>
    </row>
    <row r="471" spans="3:16" x14ac:dyDescent="0.3">
      <c r="C471" t="s">
        <v>557</v>
      </c>
      <c r="D471" t="s">
        <v>59</v>
      </c>
      <c r="E471">
        <v>0.53</v>
      </c>
      <c r="F471" t="s">
        <v>56</v>
      </c>
      <c r="G471" t="s">
        <v>6</v>
      </c>
      <c r="H471" t="s">
        <v>71</v>
      </c>
      <c r="I471" s="4">
        <v>90275</v>
      </c>
      <c r="J471">
        <v>4</v>
      </c>
      <c r="K471" s="3">
        <v>44697</v>
      </c>
      <c r="L471" s="3">
        <v>28668</v>
      </c>
      <c r="M471" s="5">
        <f ca="1">(TODAY()-staff[[#This Row],[Date of Join]])/365</f>
        <v>0.33972602739726027</v>
      </c>
      <c r="N471" t="str">
        <f ca="1">IF(staff[[#This Row],[Tenure]]&lt;0.25,"1. New", IF(staff[[#This Row],[Tenure]]&lt;1, "2. Under 1 yr", IF(staff[[#This Row],[Tenure]]&lt;2, "3. Under 2 yrs","4. Over 2 yrs")))</f>
        <v>2. Under 1 yr</v>
      </c>
      <c r="O471" s="5">
        <f ca="1">(TODAY()-staff[[#This Row],[Date of Birth]])/365</f>
        <v>44.254794520547946</v>
      </c>
      <c r="P471">
        <f ca="1">ROUNDDOWN(staff[[#This Row],[X-Age]],0)</f>
        <v>44</v>
      </c>
    </row>
    <row r="472" spans="3:16" x14ac:dyDescent="0.3">
      <c r="C472" t="s">
        <v>558</v>
      </c>
      <c r="D472" t="s">
        <v>55</v>
      </c>
      <c r="E472">
        <v>1</v>
      </c>
      <c r="F472" t="s">
        <v>56</v>
      </c>
      <c r="G472" t="s">
        <v>6</v>
      </c>
      <c r="H472" t="s">
        <v>68</v>
      </c>
      <c r="I472" s="4">
        <v>48230</v>
      </c>
      <c r="J472">
        <v>20</v>
      </c>
      <c r="K472" s="3">
        <v>44312</v>
      </c>
      <c r="L472" s="3">
        <v>29730</v>
      </c>
      <c r="M472" s="5">
        <f ca="1">(TODAY()-staff[[#This Row],[Date of Join]])/365</f>
        <v>1.3945205479452054</v>
      </c>
      <c r="N472" t="str">
        <f ca="1">IF(staff[[#This Row],[Tenure]]&lt;0.25,"1. New", IF(staff[[#This Row],[Tenure]]&lt;1, "2. Under 1 yr", IF(staff[[#This Row],[Tenure]]&lt;2, "3. Under 2 yrs","4. Over 2 yrs")))</f>
        <v>3. Under 2 yrs</v>
      </c>
      <c r="O472" s="5">
        <f ca="1">(TODAY()-staff[[#This Row],[Date of Birth]])/365</f>
        <v>41.345205479452055</v>
      </c>
      <c r="P472">
        <f ca="1">ROUNDDOWN(staff[[#This Row],[X-Age]],0)</f>
        <v>41</v>
      </c>
    </row>
    <row r="473" spans="3:16" x14ac:dyDescent="0.3">
      <c r="C473" t="s">
        <v>559</v>
      </c>
      <c r="D473" t="s">
        <v>55</v>
      </c>
      <c r="E473">
        <v>1</v>
      </c>
      <c r="F473" t="s">
        <v>56</v>
      </c>
      <c r="G473" t="s">
        <v>6</v>
      </c>
      <c r="H473" t="s">
        <v>68</v>
      </c>
      <c r="I473" s="4">
        <v>66095</v>
      </c>
      <c r="J473">
        <v>14</v>
      </c>
      <c r="K473" s="3">
        <v>44491</v>
      </c>
      <c r="L473" s="3">
        <v>29796</v>
      </c>
      <c r="M473" s="5">
        <f ca="1">(TODAY()-staff[[#This Row],[Date of Join]])/365</f>
        <v>0.90410958904109584</v>
      </c>
      <c r="N473" t="str">
        <f ca="1">IF(staff[[#This Row],[Tenure]]&lt;0.25,"1. New", IF(staff[[#This Row],[Tenure]]&lt;1, "2. Under 1 yr", IF(staff[[#This Row],[Tenure]]&lt;2, "3. Under 2 yrs","4. Over 2 yrs")))</f>
        <v>2. Under 1 yr</v>
      </c>
      <c r="O473" s="5">
        <f ca="1">(TODAY()-staff[[#This Row],[Date of Birth]])/365</f>
        <v>41.164383561643838</v>
      </c>
      <c r="P473">
        <f ca="1">ROUNDDOWN(staff[[#This Row],[X-Age]],0)</f>
        <v>41</v>
      </c>
    </row>
    <row r="474" spans="3:16" x14ac:dyDescent="0.3">
      <c r="C474" t="s">
        <v>560</v>
      </c>
      <c r="D474" t="s">
        <v>59</v>
      </c>
      <c r="E474">
        <v>1</v>
      </c>
      <c r="F474" t="s">
        <v>56</v>
      </c>
      <c r="G474" t="s">
        <v>18</v>
      </c>
      <c r="H474" t="s">
        <v>96</v>
      </c>
      <c r="I474" s="4">
        <v>68485</v>
      </c>
      <c r="J474">
        <v>6</v>
      </c>
      <c r="K474" s="3">
        <v>44725</v>
      </c>
      <c r="L474" s="3">
        <v>35344</v>
      </c>
      <c r="M474" s="5">
        <f ca="1">(TODAY()-staff[[#This Row],[Date of Join]])/365</f>
        <v>0.26301369863013696</v>
      </c>
      <c r="N474" t="str">
        <f ca="1">IF(staff[[#This Row],[Tenure]]&lt;0.25,"1. New", IF(staff[[#This Row],[Tenure]]&lt;1, "2. Under 1 yr", IF(staff[[#This Row],[Tenure]]&lt;2, "3. Under 2 yrs","4. Over 2 yrs")))</f>
        <v>2. Under 1 yr</v>
      </c>
      <c r="O474" s="5">
        <f ca="1">(TODAY()-staff[[#This Row],[Date of Birth]])/365</f>
        <v>25.964383561643835</v>
      </c>
      <c r="P474">
        <f ca="1">ROUNDDOWN(staff[[#This Row],[X-Age]],0)</f>
        <v>25</v>
      </c>
    </row>
    <row r="475" spans="3:16" x14ac:dyDescent="0.3">
      <c r="C475" t="s">
        <v>561</v>
      </c>
      <c r="D475" t="s">
        <v>55</v>
      </c>
      <c r="E475">
        <v>1</v>
      </c>
      <c r="F475" t="s">
        <v>56</v>
      </c>
      <c r="G475" t="s">
        <v>14</v>
      </c>
      <c r="H475" t="s">
        <v>141</v>
      </c>
      <c r="I475" s="4">
        <v>66110</v>
      </c>
      <c r="J475">
        <v>8</v>
      </c>
      <c r="K475" s="3">
        <v>44424</v>
      </c>
      <c r="L475" s="3">
        <v>20721</v>
      </c>
      <c r="M475" s="5">
        <f ca="1">(TODAY()-staff[[#This Row],[Date of Join]])/365</f>
        <v>1.0876712328767124</v>
      </c>
      <c r="N475" t="str">
        <f ca="1">IF(staff[[#This Row],[Tenure]]&lt;0.25,"1. New", IF(staff[[#This Row],[Tenure]]&lt;1, "2. Under 1 yr", IF(staff[[#This Row],[Tenure]]&lt;2, "3. Under 2 yrs","4. Over 2 yrs")))</f>
        <v>3. Under 2 yrs</v>
      </c>
      <c r="O475" s="5">
        <f ca="1">(TODAY()-staff[[#This Row],[Date of Birth]])/365</f>
        <v>66.027397260273972</v>
      </c>
      <c r="P475">
        <f ca="1">ROUNDDOWN(staff[[#This Row],[X-Age]],0)</f>
        <v>66</v>
      </c>
    </row>
    <row r="476" spans="3:16" x14ac:dyDescent="0.3">
      <c r="C476" t="s">
        <v>562</v>
      </c>
      <c r="D476" t="s">
        <v>59</v>
      </c>
      <c r="E476">
        <v>1</v>
      </c>
      <c r="F476" t="s">
        <v>56</v>
      </c>
      <c r="G476" t="s">
        <v>18</v>
      </c>
      <c r="H476" t="s">
        <v>71</v>
      </c>
      <c r="I476" s="4">
        <v>52110</v>
      </c>
      <c r="J476">
        <v>6</v>
      </c>
      <c r="K476" s="3">
        <v>44165</v>
      </c>
      <c r="L476" s="3">
        <v>29164</v>
      </c>
      <c r="M476" s="5">
        <f ca="1">(TODAY()-staff[[#This Row],[Date of Join]])/365</f>
        <v>1.7972602739726027</v>
      </c>
      <c r="N476" t="str">
        <f ca="1">IF(staff[[#This Row],[Tenure]]&lt;0.25,"1. New", IF(staff[[#This Row],[Tenure]]&lt;1, "2. Under 1 yr", IF(staff[[#This Row],[Tenure]]&lt;2, "3. Under 2 yrs","4. Over 2 yrs")))</f>
        <v>3. Under 2 yrs</v>
      </c>
      <c r="O476" s="5">
        <f ca="1">(TODAY()-staff[[#This Row],[Date of Birth]])/365</f>
        <v>42.895890410958906</v>
      </c>
      <c r="P476">
        <f ca="1">ROUNDDOWN(staff[[#This Row],[X-Age]],0)</f>
        <v>42</v>
      </c>
    </row>
    <row r="477" spans="3:16" x14ac:dyDescent="0.3">
      <c r="C477" t="s">
        <v>563</v>
      </c>
      <c r="D477" t="s">
        <v>55</v>
      </c>
      <c r="E477">
        <v>1</v>
      </c>
      <c r="F477" t="s">
        <v>56</v>
      </c>
      <c r="G477" t="s">
        <v>9</v>
      </c>
      <c r="H477" t="s">
        <v>62</v>
      </c>
      <c r="I477" s="4">
        <v>83260</v>
      </c>
      <c r="J477">
        <v>11</v>
      </c>
      <c r="K477" s="3">
        <v>44718</v>
      </c>
      <c r="L477" s="3">
        <v>26624</v>
      </c>
      <c r="M477" s="5">
        <f ca="1">(TODAY()-staff[[#This Row],[Date of Join]])/365</f>
        <v>0.28219178082191781</v>
      </c>
      <c r="N477" t="str">
        <f ca="1">IF(staff[[#This Row],[Tenure]]&lt;0.25,"1. New", IF(staff[[#This Row],[Tenure]]&lt;1, "2. Under 1 yr", IF(staff[[#This Row],[Tenure]]&lt;2, "3. Under 2 yrs","4. Over 2 yrs")))</f>
        <v>2. Under 1 yr</v>
      </c>
      <c r="O477" s="5">
        <f ca="1">(TODAY()-staff[[#This Row],[Date of Birth]])/365</f>
        <v>49.854794520547948</v>
      </c>
      <c r="P477">
        <f ca="1">ROUNDDOWN(staff[[#This Row],[X-Age]],0)</f>
        <v>49</v>
      </c>
    </row>
    <row r="478" spans="3:16" x14ac:dyDescent="0.3">
      <c r="C478" t="s">
        <v>564</v>
      </c>
      <c r="D478" t="s">
        <v>59</v>
      </c>
      <c r="E478">
        <v>1</v>
      </c>
      <c r="F478" t="s">
        <v>56</v>
      </c>
      <c r="G478" t="s">
        <v>9</v>
      </c>
      <c r="H478" t="s">
        <v>330</v>
      </c>
      <c r="I478" s="4">
        <v>63510</v>
      </c>
      <c r="J478">
        <v>19</v>
      </c>
      <c r="K478" s="3">
        <v>44641</v>
      </c>
      <c r="L478" s="3">
        <v>23228</v>
      </c>
      <c r="M478" s="5">
        <f ca="1">(TODAY()-staff[[#This Row],[Date of Join]])/365</f>
        <v>0.49315068493150682</v>
      </c>
      <c r="N478" t="str">
        <f ca="1">IF(staff[[#This Row],[Tenure]]&lt;0.25,"1. New", IF(staff[[#This Row],[Tenure]]&lt;1, "2. Under 1 yr", IF(staff[[#This Row],[Tenure]]&lt;2, "3. Under 2 yrs","4. Over 2 yrs")))</f>
        <v>2. Under 1 yr</v>
      </c>
      <c r="O478" s="5">
        <f ca="1">(TODAY()-staff[[#This Row],[Date of Birth]])/365</f>
        <v>59.158904109589038</v>
      </c>
      <c r="P478">
        <f ca="1">ROUNDDOWN(staff[[#This Row],[X-Age]],0)</f>
        <v>59</v>
      </c>
    </row>
    <row r="479" spans="3:16" x14ac:dyDescent="0.3">
      <c r="C479" t="s">
        <v>565</v>
      </c>
      <c r="D479" t="s">
        <v>55</v>
      </c>
      <c r="E479">
        <v>1</v>
      </c>
      <c r="F479" t="s">
        <v>61</v>
      </c>
      <c r="G479" t="s">
        <v>11</v>
      </c>
      <c r="H479" t="s">
        <v>98</v>
      </c>
      <c r="I479" s="4">
        <v>60500</v>
      </c>
      <c r="J479">
        <v>3</v>
      </c>
      <c r="K479" s="3">
        <v>44761</v>
      </c>
      <c r="L479" s="3">
        <v>7254</v>
      </c>
      <c r="M479" s="5">
        <f ca="1">(TODAY()-staff[[#This Row],[Date of Join]])/365</f>
        <v>0.16438356164383561</v>
      </c>
      <c r="N479" t="str">
        <f ca="1">IF(staff[[#This Row],[Tenure]]&lt;0.25,"1. New", IF(staff[[#This Row],[Tenure]]&lt;1, "2. Under 1 yr", IF(staff[[#This Row],[Tenure]]&lt;2, "3. Under 2 yrs","4. Over 2 yrs")))</f>
        <v>1. New</v>
      </c>
      <c r="O479" s="5">
        <f ca="1">(TODAY()-staff[[#This Row],[Date of Birth]])/365</f>
        <v>102.92328767123287</v>
      </c>
      <c r="P479">
        <f ca="1">ROUNDDOWN(staff[[#This Row],[X-Age]],0)</f>
        <v>102</v>
      </c>
    </row>
    <row r="480" spans="3:16" x14ac:dyDescent="0.3">
      <c r="C480" t="s">
        <v>566</v>
      </c>
      <c r="D480" t="s">
        <v>55</v>
      </c>
      <c r="E480">
        <v>1</v>
      </c>
      <c r="F480" t="s">
        <v>56</v>
      </c>
      <c r="G480" t="s">
        <v>18</v>
      </c>
      <c r="H480" t="s">
        <v>64</v>
      </c>
      <c r="I480" s="4">
        <v>85535</v>
      </c>
      <c r="J480">
        <v>9</v>
      </c>
      <c r="K480" s="3">
        <v>44445</v>
      </c>
      <c r="L480" s="3">
        <v>25287</v>
      </c>
      <c r="M480" s="5">
        <f ca="1">(TODAY()-staff[[#This Row],[Date of Join]])/365</f>
        <v>1.0301369863013699</v>
      </c>
      <c r="N480" t="str">
        <f ca="1">IF(staff[[#This Row],[Tenure]]&lt;0.25,"1. New", IF(staff[[#This Row],[Tenure]]&lt;1, "2. Under 1 yr", IF(staff[[#This Row],[Tenure]]&lt;2, "3. Under 2 yrs","4. Over 2 yrs")))</f>
        <v>3. Under 2 yrs</v>
      </c>
      <c r="O480" s="5">
        <f ca="1">(TODAY()-staff[[#This Row],[Date of Birth]])/365</f>
        <v>53.517808219178079</v>
      </c>
      <c r="P480">
        <f ca="1">ROUNDDOWN(staff[[#This Row],[X-Age]],0)</f>
        <v>53</v>
      </c>
    </row>
    <row r="481" spans="3:16" x14ac:dyDescent="0.3">
      <c r="C481" t="s">
        <v>567</v>
      </c>
      <c r="D481" t="s">
        <v>55</v>
      </c>
      <c r="E481">
        <v>1</v>
      </c>
      <c r="F481" t="s">
        <v>56</v>
      </c>
      <c r="G481" t="s">
        <v>11</v>
      </c>
      <c r="H481" t="s">
        <v>83</v>
      </c>
      <c r="I481" s="4">
        <v>91655</v>
      </c>
      <c r="J481">
        <v>12</v>
      </c>
      <c r="K481" s="3">
        <v>44683</v>
      </c>
      <c r="L481" s="3">
        <v>32046</v>
      </c>
      <c r="M481" s="5">
        <f ca="1">(TODAY()-staff[[#This Row],[Date of Join]])/365</f>
        <v>0.37808219178082192</v>
      </c>
      <c r="N481" t="str">
        <f ca="1">IF(staff[[#This Row],[Tenure]]&lt;0.25,"1. New", IF(staff[[#This Row],[Tenure]]&lt;1, "2. Under 1 yr", IF(staff[[#This Row],[Tenure]]&lt;2, "3. Under 2 yrs","4. Over 2 yrs")))</f>
        <v>2. Under 1 yr</v>
      </c>
      <c r="O481" s="5">
        <f ca="1">(TODAY()-staff[[#This Row],[Date of Birth]])/365</f>
        <v>35</v>
      </c>
      <c r="P481">
        <f ca="1">ROUNDDOWN(staff[[#This Row],[X-Age]],0)</f>
        <v>35</v>
      </c>
    </row>
    <row r="482" spans="3:16" x14ac:dyDescent="0.3">
      <c r="C482" t="s">
        <v>568</v>
      </c>
      <c r="D482" t="s">
        <v>55</v>
      </c>
      <c r="E482">
        <v>1</v>
      </c>
      <c r="F482" t="s">
        <v>56</v>
      </c>
      <c r="G482" t="s">
        <v>18</v>
      </c>
      <c r="H482" t="s">
        <v>96</v>
      </c>
      <c r="I482" s="4">
        <v>82540</v>
      </c>
      <c r="J482">
        <v>5</v>
      </c>
      <c r="K482" s="3">
        <v>44118</v>
      </c>
      <c r="L482" s="3">
        <v>22843</v>
      </c>
      <c r="M482" s="5">
        <f ca="1">(TODAY()-staff[[#This Row],[Date of Join]])/365</f>
        <v>1.9260273972602739</v>
      </c>
      <c r="N482" t="str">
        <f ca="1">IF(staff[[#This Row],[Tenure]]&lt;0.25,"1. New", IF(staff[[#This Row],[Tenure]]&lt;1, "2. Under 1 yr", IF(staff[[#This Row],[Tenure]]&lt;2, "3. Under 2 yrs","4. Over 2 yrs")))</f>
        <v>3. Under 2 yrs</v>
      </c>
      <c r="O482" s="5">
        <f ca="1">(TODAY()-staff[[#This Row],[Date of Birth]])/365</f>
        <v>60.213698630136989</v>
      </c>
      <c r="P482">
        <f ca="1">ROUNDDOWN(staff[[#This Row],[X-Age]],0)</f>
        <v>60</v>
      </c>
    </row>
    <row r="483" spans="3:16" x14ac:dyDescent="0.3">
      <c r="C483" t="s">
        <v>569</v>
      </c>
      <c r="D483" t="s">
        <v>59</v>
      </c>
      <c r="E483">
        <v>1</v>
      </c>
      <c r="F483" t="s">
        <v>56</v>
      </c>
      <c r="G483" t="s">
        <v>20</v>
      </c>
      <c r="H483" t="s">
        <v>66</v>
      </c>
      <c r="I483" s="4">
        <v>83085</v>
      </c>
      <c r="J483">
        <v>0</v>
      </c>
      <c r="K483" s="3">
        <v>44774</v>
      </c>
      <c r="L483" s="3">
        <v>34794</v>
      </c>
      <c r="M483" s="5">
        <f ca="1">(TODAY()-staff[[#This Row],[Date of Join]])/365</f>
        <v>0.12876712328767123</v>
      </c>
      <c r="N483" t="str">
        <f ca="1">IF(staff[[#This Row],[Tenure]]&lt;0.25,"1. New", IF(staff[[#This Row],[Tenure]]&lt;1, "2. Under 1 yr", IF(staff[[#This Row],[Tenure]]&lt;2, "3. Under 2 yrs","4. Over 2 yrs")))</f>
        <v>1. New</v>
      </c>
      <c r="O483" s="5">
        <f ca="1">(TODAY()-staff[[#This Row],[Date of Birth]])/365</f>
        <v>27.471232876712328</v>
      </c>
      <c r="P483">
        <f ca="1">ROUNDDOWN(staff[[#This Row],[X-Age]],0)</f>
        <v>27</v>
      </c>
    </row>
    <row r="484" spans="3:16" x14ac:dyDescent="0.3">
      <c r="C484" t="s">
        <v>570</v>
      </c>
      <c r="D484" t="s">
        <v>55</v>
      </c>
      <c r="E484">
        <v>1</v>
      </c>
      <c r="F484" t="s">
        <v>56</v>
      </c>
      <c r="G484" t="s">
        <v>18</v>
      </c>
      <c r="H484" t="s">
        <v>71</v>
      </c>
      <c r="I484" s="4">
        <v>80930</v>
      </c>
      <c r="J484">
        <v>6</v>
      </c>
      <c r="K484" s="3">
        <v>44662</v>
      </c>
      <c r="L484" s="3">
        <v>22870</v>
      </c>
      <c r="M484" s="5">
        <f ca="1">(TODAY()-staff[[#This Row],[Date of Join]])/365</f>
        <v>0.43561643835616437</v>
      </c>
      <c r="N484" t="str">
        <f ca="1">IF(staff[[#This Row],[Tenure]]&lt;0.25,"1. New", IF(staff[[#This Row],[Tenure]]&lt;1, "2. Under 1 yr", IF(staff[[#This Row],[Tenure]]&lt;2, "3. Under 2 yrs","4. Over 2 yrs")))</f>
        <v>2. Under 1 yr</v>
      </c>
      <c r="O484" s="5">
        <f ca="1">(TODAY()-staff[[#This Row],[Date of Birth]])/365</f>
        <v>60.139726027397259</v>
      </c>
      <c r="P484">
        <f ca="1">ROUNDDOWN(staff[[#This Row],[X-Age]],0)</f>
        <v>60</v>
      </c>
    </row>
    <row r="485" spans="3:16" x14ac:dyDescent="0.3">
      <c r="C485" t="s">
        <v>571</v>
      </c>
      <c r="D485" t="s">
        <v>55</v>
      </c>
      <c r="E485">
        <v>1</v>
      </c>
      <c r="F485" t="s">
        <v>56</v>
      </c>
      <c r="G485" t="s">
        <v>18</v>
      </c>
      <c r="H485" t="s">
        <v>64</v>
      </c>
      <c r="I485" s="4">
        <v>84140</v>
      </c>
      <c r="J485">
        <v>8</v>
      </c>
      <c r="K485" s="3">
        <v>44725</v>
      </c>
      <c r="L485" s="3">
        <v>28147</v>
      </c>
      <c r="M485" s="5">
        <f ca="1">(TODAY()-staff[[#This Row],[Date of Join]])/365</f>
        <v>0.26301369863013696</v>
      </c>
      <c r="N485" t="str">
        <f ca="1">IF(staff[[#This Row],[Tenure]]&lt;0.25,"1. New", IF(staff[[#This Row],[Tenure]]&lt;1, "2. Under 1 yr", IF(staff[[#This Row],[Tenure]]&lt;2, "3. Under 2 yrs","4. Over 2 yrs")))</f>
        <v>2. Under 1 yr</v>
      </c>
      <c r="O485" s="5">
        <f ca="1">(TODAY()-staff[[#This Row],[Date of Birth]])/365</f>
        <v>45.682191780821917</v>
      </c>
      <c r="P485">
        <f ca="1">ROUNDDOWN(staff[[#This Row],[X-Age]],0)</f>
        <v>45</v>
      </c>
    </row>
    <row r="486" spans="3:16" x14ac:dyDescent="0.3">
      <c r="C486" t="s">
        <v>572</v>
      </c>
      <c r="D486" t="s">
        <v>55</v>
      </c>
      <c r="E486">
        <v>1</v>
      </c>
      <c r="F486" t="s">
        <v>56</v>
      </c>
      <c r="G486" t="s">
        <v>18</v>
      </c>
      <c r="H486" t="s">
        <v>71</v>
      </c>
      <c r="I486" s="4">
        <v>79440</v>
      </c>
      <c r="J486">
        <v>3</v>
      </c>
      <c r="K486" s="3">
        <v>44690</v>
      </c>
      <c r="L486" s="3">
        <v>27130</v>
      </c>
      <c r="M486" s="5">
        <f ca="1">(TODAY()-staff[[#This Row],[Date of Join]])/365</f>
        <v>0.35890410958904112</v>
      </c>
      <c r="N486" t="str">
        <f ca="1">IF(staff[[#This Row],[Tenure]]&lt;0.25,"1. New", IF(staff[[#This Row],[Tenure]]&lt;1, "2. Under 1 yr", IF(staff[[#This Row],[Tenure]]&lt;2, "3. Under 2 yrs","4. Over 2 yrs")))</f>
        <v>2. Under 1 yr</v>
      </c>
      <c r="O486" s="5">
        <f ca="1">(TODAY()-staff[[#This Row],[Date of Birth]])/365</f>
        <v>48.468493150684928</v>
      </c>
      <c r="P486">
        <f ca="1">ROUNDDOWN(staff[[#This Row],[X-Age]],0)</f>
        <v>48</v>
      </c>
    </row>
    <row r="487" spans="3:16" x14ac:dyDescent="0.3">
      <c r="C487" t="s">
        <v>573</v>
      </c>
      <c r="D487" t="s">
        <v>59</v>
      </c>
      <c r="E487">
        <v>1</v>
      </c>
      <c r="F487" t="s">
        <v>56</v>
      </c>
      <c r="G487" t="s">
        <v>6</v>
      </c>
      <c r="H487" t="s">
        <v>68</v>
      </c>
      <c r="I487" s="4">
        <v>71895</v>
      </c>
      <c r="J487">
        <v>7</v>
      </c>
      <c r="K487" s="3">
        <v>44259</v>
      </c>
      <c r="L487" s="3">
        <v>29228</v>
      </c>
      <c r="M487" s="5">
        <f ca="1">(TODAY()-staff[[#This Row],[Date of Join]])/365</f>
        <v>1.5397260273972602</v>
      </c>
      <c r="N487" t="str">
        <f ca="1">IF(staff[[#This Row],[Tenure]]&lt;0.25,"1. New", IF(staff[[#This Row],[Tenure]]&lt;1, "2. Under 1 yr", IF(staff[[#This Row],[Tenure]]&lt;2, "3. Under 2 yrs","4. Over 2 yrs")))</f>
        <v>3. Under 2 yrs</v>
      </c>
      <c r="O487" s="5">
        <f ca="1">(TODAY()-staff[[#This Row],[Date of Birth]])/365</f>
        <v>42.720547945205482</v>
      </c>
      <c r="P487">
        <f ca="1">ROUNDDOWN(staff[[#This Row],[X-Age]],0)</f>
        <v>42</v>
      </c>
    </row>
    <row r="488" spans="3:16" x14ac:dyDescent="0.3">
      <c r="C488" t="s">
        <v>574</v>
      </c>
      <c r="D488" t="s">
        <v>55</v>
      </c>
      <c r="E488">
        <v>1</v>
      </c>
      <c r="F488" t="s">
        <v>56</v>
      </c>
      <c r="G488" t="s">
        <v>6</v>
      </c>
      <c r="H488" t="s">
        <v>68</v>
      </c>
      <c r="I488" s="4">
        <v>89895</v>
      </c>
      <c r="J488">
        <v>6</v>
      </c>
      <c r="K488" s="3">
        <v>44665</v>
      </c>
      <c r="L488" s="3">
        <v>7264</v>
      </c>
      <c r="M488" s="5">
        <f ca="1">(TODAY()-staff[[#This Row],[Date of Join]])/365</f>
        <v>0.42739726027397262</v>
      </c>
      <c r="N488" t="str">
        <f ca="1">IF(staff[[#This Row],[Tenure]]&lt;0.25,"1. New", IF(staff[[#This Row],[Tenure]]&lt;1, "2. Under 1 yr", IF(staff[[#This Row],[Tenure]]&lt;2, "3. Under 2 yrs","4. Over 2 yrs")))</f>
        <v>2. Under 1 yr</v>
      </c>
      <c r="O488" s="5">
        <f ca="1">(TODAY()-staff[[#This Row],[Date of Birth]])/365</f>
        <v>102.8958904109589</v>
      </c>
      <c r="P488">
        <f ca="1">ROUNDDOWN(staff[[#This Row],[X-Age]],0)</f>
        <v>102</v>
      </c>
    </row>
    <row r="489" spans="3:16" x14ac:dyDescent="0.3">
      <c r="C489" t="s">
        <v>575</v>
      </c>
      <c r="D489" t="s">
        <v>55</v>
      </c>
      <c r="E489">
        <v>1</v>
      </c>
      <c r="F489" t="s">
        <v>56</v>
      </c>
      <c r="G489" t="s">
        <v>20</v>
      </c>
      <c r="H489" t="s">
        <v>66</v>
      </c>
      <c r="I489" s="4">
        <v>74385</v>
      </c>
      <c r="J489">
        <v>13</v>
      </c>
      <c r="K489" s="3">
        <v>44543</v>
      </c>
      <c r="L489" s="3">
        <v>32173</v>
      </c>
      <c r="M489" s="5">
        <f ca="1">(TODAY()-staff[[#This Row],[Date of Join]])/365</f>
        <v>0.76164383561643834</v>
      </c>
      <c r="N489" t="str">
        <f ca="1">IF(staff[[#This Row],[Tenure]]&lt;0.25,"1. New", IF(staff[[#This Row],[Tenure]]&lt;1, "2. Under 1 yr", IF(staff[[#This Row],[Tenure]]&lt;2, "3. Under 2 yrs","4. Over 2 yrs")))</f>
        <v>2. Under 1 yr</v>
      </c>
      <c r="O489" s="5">
        <f ca="1">(TODAY()-staff[[#This Row],[Date of Birth]])/365</f>
        <v>34.652054794520545</v>
      </c>
      <c r="P489">
        <f ca="1">ROUNDDOWN(staff[[#This Row],[X-Age]],0)</f>
        <v>34</v>
      </c>
    </row>
    <row r="490" spans="3:16" x14ac:dyDescent="0.3">
      <c r="C490" t="s">
        <v>576</v>
      </c>
      <c r="D490" t="s">
        <v>59</v>
      </c>
      <c r="E490">
        <v>1</v>
      </c>
      <c r="F490" t="s">
        <v>56</v>
      </c>
      <c r="G490" t="s">
        <v>6</v>
      </c>
      <c r="H490" t="s">
        <v>68</v>
      </c>
      <c r="I490" s="4">
        <v>51715</v>
      </c>
      <c r="J490">
        <v>3</v>
      </c>
      <c r="K490" s="3">
        <v>44739</v>
      </c>
      <c r="L490" s="3">
        <v>31073</v>
      </c>
      <c r="M490" s="5">
        <f ca="1">(TODAY()-staff[[#This Row],[Date of Join]])/365</f>
        <v>0.22465753424657534</v>
      </c>
      <c r="N490" t="str">
        <f ca="1">IF(staff[[#This Row],[Tenure]]&lt;0.25,"1. New", IF(staff[[#This Row],[Tenure]]&lt;1, "2. Under 1 yr", IF(staff[[#This Row],[Tenure]]&lt;2, "3. Under 2 yrs","4. Over 2 yrs")))</f>
        <v>1. New</v>
      </c>
      <c r="O490" s="5">
        <f ca="1">(TODAY()-staff[[#This Row],[Date of Birth]])/365</f>
        <v>37.665753424657531</v>
      </c>
      <c r="P490">
        <f ca="1">ROUNDDOWN(staff[[#This Row],[X-Age]],0)</f>
        <v>37</v>
      </c>
    </row>
    <row r="491" spans="3:16" x14ac:dyDescent="0.3">
      <c r="C491" t="s">
        <v>577</v>
      </c>
      <c r="D491" t="s">
        <v>59</v>
      </c>
      <c r="E491">
        <v>1</v>
      </c>
      <c r="F491" t="s">
        <v>56</v>
      </c>
      <c r="G491" t="s">
        <v>11</v>
      </c>
      <c r="H491" t="s">
        <v>83</v>
      </c>
      <c r="I491" s="4">
        <v>57590</v>
      </c>
      <c r="J491">
        <v>14</v>
      </c>
      <c r="K491" s="3">
        <v>44622</v>
      </c>
      <c r="L491" s="3">
        <v>31771</v>
      </c>
      <c r="M491" s="5">
        <f ca="1">(TODAY()-staff[[#This Row],[Date of Join]])/365</f>
        <v>0.54520547945205478</v>
      </c>
      <c r="N491" t="str">
        <f ca="1">IF(staff[[#This Row],[Tenure]]&lt;0.25,"1. New", IF(staff[[#This Row],[Tenure]]&lt;1, "2. Under 1 yr", IF(staff[[#This Row],[Tenure]]&lt;2, "3. Under 2 yrs","4. Over 2 yrs")))</f>
        <v>2. Under 1 yr</v>
      </c>
      <c r="O491" s="5">
        <f ca="1">(TODAY()-staff[[#This Row],[Date of Birth]])/365</f>
        <v>35.753424657534246</v>
      </c>
      <c r="P491">
        <f ca="1">ROUNDDOWN(staff[[#This Row],[X-Age]],0)</f>
        <v>35</v>
      </c>
    </row>
    <row r="492" spans="3:16" x14ac:dyDescent="0.3">
      <c r="C492" t="s">
        <v>578</v>
      </c>
      <c r="D492" t="s">
        <v>55</v>
      </c>
      <c r="E492">
        <v>1</v>
      </c>
      <c r="F492" t="s">
        <v>56</v>
      </c>
      <c r="G492" t="s">
        <v>18</v>
      </c>
      <c r="H492" t="s">
        <v>117</v>
      </c>
      <c r="I492" s="4">
        <v>52160</v>
      </c>
      <c r="J492">
        <v>16</v>
      </c>
      <c r="K492" s="3">
        <v>44764</v>
      </c>
      <c r="L492" s="3">
        <v>34793</v>
      </c>
      <c r="M492" s="5">
        <f ca="1">(TODAY()-staff[[#This Row],[Date of Join]])/365</f>
        <v>0.15616438356164383</v>
      </c>
      <c r="N492" t="str">
        <f ca="1">IF(staff[[#This Row],[Tenure]]&lt;0.25,"1. New", IF(staff[[#This Row],[Tenure]]&lt;1, "2. Under 1 yr", IF(staff[[#This Row],[Tenure]]&lt;2, "3. Under 2 yrs","4. Over 2 yrs")))</f>
        <v>1. New</v>
      </c>
      <c r="O492" s="5">
        <f ca="1">(TODAY()-staff[[#This Row],[Date of Birth]])/365</f>
        <v>27.473972602739725</v>
      </c>
      <c r="P492">
        <f ca="1">ROUNDDOWN(staff[[#This Row],[X-Age]],0)</f>
        <v>27</v>
      </c>
    </row>
    <row r="493" spans="3:16" x14ac:dyDescent="0.3">
      <c r="C493" t="s">
        <v>579</v>
      </c>
      <c r="D493" t="s">
        <v>59</v>
      </c>
      <c r="E493">
        <v>1</v>
      </c>
      <c r="F493" t="s">
        <v>61</v>
      </c>
      <c r="G493" t="s">
        <v>6</v>
      </c>
      <c r="H493" t="s">
        <v>68</v>
      </c>
      <c r="I493" s="4">
        <v>114575</v>
      </c>
      <c r="J493">
        <v>11</v>
      </c>
      <c r="K493" s="3">
        <v>44741</v>
      </c>
      <c r="L493" s="3">
        <v>7249</v>
      </c>
      <c r="M493" s="5">
        <f ca="1">(TODAY()-staff[[#This Row],[Date of Join]])/365</f>
        <v>0.21917808219178081</v>
      </c>
      <c r="N493" t="str">
        <f ca="1">IF(staff[[#This Row],[Tenure]]&lt;0.25,"1. New", IF(staff[[#This Row],[Tenure]]&lt;1, "2. Under 1 yr", IF(staff[[#This Row],[Tenure]]&lt;2, "3. Under 2 yrs","4. Over 2 yrs")))</f>
        <v>1. New</v>
      </c>
      <c r="O493" s="5">
        <f ca="1">(TODAY()-staff[[#This Row],[Date of Birth]])/365</f>
        <v>102.93698630136986</v>
      </c>
      <c r="P493">
        <f ca="1">ROUNDDOWN(staff[[#This Row],[X-Age]],0)</f>
        <v>102</v>
      </c>
    </row>
    <row r="494" spans="3:16" x14ac:dyDescent="0.3">
      <c r="C494" t="s">
        <v>580</v>
      </c>
      <c r="D494" t="s">
        <v>55</v>
      </c>
      <c r="E494">
        <v>1</v>
      </c>
      <c r="F494" t="s">
        <v>56</v>
      </c>
      <c r="G494" t="s">
        <v>18</v>
      </c>
      <c r="H494" t="s">
        <v>96</v>
      </c>
      <c r="I494" s="4">
        <v>48230</v>
      </c>
      <c r="J494">
        <v>15</v>
      </c>
      <c r="K494" s="3">
        <v>43248</v>
      </c>
      <c r="L494" s="3">
        <v>17926</v>
      </c>
      <c r="M494" s="5">
        <f ca="1">(TODAY()-staff[[#This Row],[Date of Join]])/365</f>
        <v>4.3095890410958901</v>
      </c>
      <c r="N494" t="str">
        <f ca="1">IF(staff[[#This Row],[Tenure]]&lt;0.25,"1. New", IF(staff[[#This Row],[Tenure]]&lt;1, "2. Under 1 yr", IF(staff[[#This Row],[Tenure]]&lt;2, "3. Under 2 yrs","4. Over 2 yrs")))</f>
        <v>4. Over 2 yrs</v>
      </c>
      <c r="O494" s="5">
        <f ca="1">(TODAY()-staff[[#This Row],[Date of Birth]])/365</f>
        <v>73.68493150684931</v>
      </c>
      <c r="P494">
        <f ca="1">ROUNDDOWN(staff[[#This Row],[X-Age]],0)</f>
        <v>73</v>
      </c>
    </row>
    <row r="495" spans="3:16" x14ac:dyDescent="0.3">
      <c r="C495" t="s">
        <v>581</v>
      </c>
      <c r="D495" t="s">
        <v>59</v>
      </c>
      <c r="E495">
        <v>1</v>
      </c>
      <c r="F495" t="s">
        <v>56</v>
      </c>
      <c r="G495" t="s">
        <v>18</v>
      </c>
      <c r="H495" t="s">
        <v>78</v>
      </c>
      <c r="I495" s="4">
        <v>123025</v>
      </c>
      <c r="J495">
        <v>4</v>
      </c>
      <c r="K495" s="3">
        <v>44539</v>
      </c>
      <c r="L495" s="3">
        <v>24966</v>
      </c>
      <c r="M495" s="5">
        <f ca="1">(TODAY()-staff[[#This Row],[Date of Join]])/365</f>
        <v>0.77260273972602744</v>
      </c>
      <c r="N495" t="str">
        <f ca="1">IF(staff[[#This Row],[Tenure]]&lt;0.25,"1. New", IF(staff[[#This Row],[Tenure]]&lt;1, "2. Under 1 yr", IF(staff[[#This Row],[Tenure]]&lt;2, "3. Under 2 yrs","4. Over 2 yrs")))</f>
        <v>2. Under 1 yr</v>
      </c>
      <c r="O495" s="5">
        <f ca="1">(TODAY()-staff[[#This Row],[Date of Birth]])/365</f>
        <v>54.397260273972606</v>
      </c>
      <c r="P495">
        <f ca="1">ROUNDDOWN(staff[[#This Row],[X-Age]],0)</f>
        <v>54</v>
      </c>
    </row>
    <row r="496" spans="3:16" x14ac:dyDescent="0.3">
      <c r="C496" t="s">
        <v>582</v>
      </c>
      <c r="D496" t="s">
        <v>59</v>
      </c>
      <c r="E496">
        <v>1</v>
      </c>
      <c r="F496" t="s">
        <v>56</v>
      </c>
      <c r="G496" t="s">
        <v>6</v>
      </c>
      <c r="H496" t="s">
        <v>68</v>
      </c>
      <c r="I496" s="4">
        <v>94840</v>
      </c>
      <c r="J496">
        <v>12</v>
      </c>
      <c r="K496" s="3">
        <v>44704</v>
      </c>
      <c r="L496" s="3">
        <v>21062</v>
      </c>
      <c r="M496" s="5">
        <f ca="1">(TODAY()-staff[[#This Row],[Date of Join]])/365</f>
        <v>0.32054794520547947</v>
      </c>
      <c r="N496" t="str">
        <f ca="1">IF(staff[[#This Row],[Tenure]]&lt;0.25,"1. New", IF(staff[[#This Row],[Tenure]]&lt;1, "2. Under 1 yr", IF(staff[[#This Row],[Tenure]]&lt;2, "3. Under 2 yrs","4. Over 2 yrs")))</f>
        <v>2. Under 1 yr</v>
      </c>
      <c r="O496" s="5">
        <f ca="1">(TODAY()-staff[[#This Row],[Date of Birth]])/365</f>
        <v>65.093150684931501</v>
      </c>
      <c r="P496">
        <f ca="1">ROUNDDOWN(staff[[#This Row],[X-Age]],0)</f>
        <v>65</v>
      </c>
    </row>
    <row r="497" spans="3:16" x14ac:dyDescent="0.3">
      <c r="C497" t="s">
        <v>583</v>
      </c>
      <c r="D497" t="s">
        <v>55</v>
      </c>
      <c r="E497">
        <v>1</v>
      </c>
      <c r="F497" t="s">
        <v>56</v>
      </c>
      <c r="G497" t="s">
        <v>9</v>
      </c>
      <c r="H497" t="s">
        <v>205</v>
      </c>
      <c r="I497" s="4">
        <v>74780</v>
      </c>
      <c r="J497">
        <v>9</v>
      </c>
      <c r="K497" s="3">
        <v>44719</v>
      </c>
      <c r="L497" s="3">
        <v>27069</v>
      </c>
      <c r="M497" s="5">
        <f ca="1">(TODAY()-staff[[#This Row],[Date of Join]])/365</f>
        <v>0.27945205479452057</v>
      </c>
      <c r="N497" t="str">
        <f ca="1">IF(staff[[#This Row],[Tenure]]&lt;0.25,"1. New", IF(staff[[#This Row],[Tenure]]&lt;1, "2. Under 1 yr", IF(staff[[#This Row],[Tenure]]&lt;2, "3. Under 2 yrs","4. Over 2 yrs")))</f>
        <v>2. Under 1 yr</v>
      </c>
      <c r="O497" s="5">
        <f ca="1">(TODAY()-staff[[#This Row],[Date of Birth]])/365</f>
        <v>48.635616438356166</v>
      </c>
      <c r="P497">
        <f ca="1">ROUNDDOWN(staff[[#This Row],[X-Age]],0)</f>
        <v>48</v>
      </c>
    </row>
    <row r="498" spans="3:16" x14ac:dyDescent="0.3">
      <c r="C498" t="s">
        <v>584</v>
      </c>
      <c r="D498" t="s">
        <v>55</v>
      </c>
      <c r="E498">
        <v>1</v>
      </c>
      <c r="F498" t="s">
        <v>56</v>
      </c>
      <c r="G498" t="s">
        <v>6</v>
      </c>
      <c r="H498" t="s">
        <v>68</v>
      </c>
      <c r="I498" s="4">
        <v>88140</v>
      </c>
      <c r="J498">
        <v>8</v>
      </c>
      <c r="K498" s="3">
        <v>44455</v>
      </c>
      <c r="L498" s="3">
        <v>23973</v>
      </c>
      <c r="M498" s="5">
        <f ca="1">(TODAY()-staff[[#This Row],[Date of Join]])/365</f>
        <v>1.0027397260273974</v>
      </c>
      <c r="N498" t="str">
        <f ca="1">IF(staff[[#This Row],[Tenure]]&lt;0.25,"1. New", IF(staff[[#This Row],[Tenure]]&lt;1, "2. Under 1 yr", IF(staff[[#This Row],[Tenure]]&lt;2, "3. Under 2 yrs","4. Over 2 yrs")))</f>
        <v>3. Under 2 yrs</v>
      </c>
      <c r="O498" s="5">
        <f ca="1">(TODAY()-staff[[#This Row],[Date of Birth]])/365</f>
        <v>57.11780821917808</v>
      </c>
      <c r="P498">
        <f ca="1">ROUNDDOWN(staff[[#This Row],[X-Age]],0)</f>
        <v>57</v>
      </c>
    </row>
    <row r="499" spans="3:16" x14ac:dyDescent="0.3">
      <c r="C499" t="s">
        <v>585</v>
      </c>
      <c r="D499" t="s">
        <v>59</v>
      </c>
      <c r="E499">
        <v>1</v>
      </c>
      <c r="F499" t="s">
        <v>56</v>
      </c>
      <c r="G499" t="s">
        <v>18</v>
      </c>
      <c r="H499" t="s">
        <v>78</v>
      </c>
      <c r="I499" s="4">
        <v>79970</v>
      </c>
      <c r="J499">
        <v>6</v>
      </c>
      <c r="K499" s="3">
        <v>44470</v>
      </c>
      <c r="L499" s="3">
        <v>20322</v>
      </c>
      <c r="M499" s="5">
        <f ca="1">(TODAY()-staff[[#This Row],[Date of Join]])/365</f>
        <v>0.9616438356164384</v>
      </c>
      <c r="N499" t="str">
        <f ca="1">IF(staff[[#This Row],[Tenure]]&lt;0.25,"1. New", IF(staff[[#This Row],[Tenure]]&lt;1, "2. Under 1 yr", IF(staff[[#This Row],[Tenure]]&lt;2, "3. Under 2 yrs","4. Over 2 yrs")))</f>
        <v>2. Under 1 yr</v>
      </c>
      <c r="O499" s="5">
        <f ca="1">(TODAY()-staff[[#This Row],[Date of Birth]])/365</f>
        <v>67.120547945205473</v>
      </c>
      <c r="P499">
        <f ca="1">ROUNDDOWN(staff[[#This Row],[X-Age]],0)</f>
        <v>67</v>
      </c>
    </row>
    <row r="500" spans="3:16" x14ac:dyDescent="0.3">
      <c r="C500" t="s">
        <v>586</v>
      </c>
      <c r="D500" t="s">
        <v>59</v>
      </c>
      <c r="E500">
        <v>1</v>
      </c>
      <c r="F500" t="s">
        <v>56</v>
      </c>
      <c r="G500" t="s">
        <v>20</v>
      </c>
      <c r="H500" t="s">
        <v>133</v>
      </c>
      <c r="I500" s="4">
        <v>77360</v>
      </c>
      <c r="J500">
        <v>14</v>
      </c>
      <c r="K500" s="3">
        <v>44770</v>
      </c>
      <c r="L500" s="3">
        <v>34471</v>
      </c>
      <c r="M500" s="5">
        <f ca="1">(TODAY()-staff[[#This Row],[Date of Join]])/365</f>
        <v>0.13972602739726028</v>
      </c>
      <c r="N500" t="str">
        <f ca="1">IF(staff[[#This Row],[Tenure]]&lt;0.25,"1. New", IF(staff[[#This Row],[Tenure]]&lt;1, "2. Under 1 yr", IF(staff[[#This Row],[Tenure]]&lt;2, "3. Under 2 yrs","4. Over 2 yrs")))</f>
        <v>1. New</v>
      </c>
      <c r="O500" s="5">
        <f ca="1">(TODAY()-staff[[#This Row],[Date of Birth]])/365</f>
        <v>28.356164383561644</v>
      </c>
      <c r="P500">
        <f ca="1">ROUNDDOWN(staff[[#This Row],[X-Age]],0)</f>
        <v>28</v>
      </c>
    </row>
    <row r="501" spans="3:16" x14ac:dyDescent="0.3">
      <c r="C501" t="s">
        <v>587</v>
      </c>
      <c r="D501" t="s">
        <v>59</v>
      </c>
      <c r="E501">
        <v>1</v>
      </c>
      <c r="F501" t="s">
        <v>61</v>
      </c>
      <c r="G501" t="s">
        <v>20</v>
      </c>
      <c r="H501" t="s">
        <v>102</v>
      </c>
      <c r="I501" s="4">
        <v>66890</v>
      </c>
      <c r="J501">
        <v>13</v>
      </c>
      <c r="K501" s="3">
        <v>44760</v>
      </c>
      <c r="L501" s="3">
        <v>7252</v>
      </c>
      <c r="M501" s="5">
        <f ca="1">(TODAY()-staff[[#This Row],[Date of Join]])/365</f>
        <v>0.16712328767123288</v>
      </c>
      <c r="N501" t="str">
        <f ca="1">IF(staff[[#This Row],[Tenure]]&lt;0.25,"1. New", IF(staff[[#This Row],[Tenure]]&lt;1, "2. Under 1 yr", IF(staff[[#This Row],[Tenure]]&lt;2, "3. Under 2 yrs","4. Over 2 yrs")))</f>
        <v>1. New</v>
      </c>
      <c r="O501" s="5">
        <f ca="1">(TODAY()-staff[[#This Row],[Date of Birth]])/365</f>
        <v>102.92876712328767</v>
      </c>
      <c r="P501">
        <f ca="1">ROUNDDOWN(staff[[#This Row],[X-Age]],0)</f>
        <v>102</v>
      </c>
    </row>
    <row r="502" spans="3:16" x14ac:dyDescent="0.3">
      <c r="C502" t="s">
        <v>588</v>
      </c>
      <c r="D502" t="s">
        <v>55</v>
      </c>
      <c r="E502">
        <v>1</v>
      </c>
      <c r="F502" t="s">
        <v>61</v>
      </c>
      <c r="G502" t="s">
        <v>6</v>
      </c>
      <c r="H502" t="s">
        <v>68</v>
      </c>
      <c r="I502" s="4">
        <v>61640</v>
      </c>
      <c r="J502">
        <v>19</v>
      </c>
      <c r="K502" s="3">
        <v>44743</v>
      </c>
      <c r="L502" s="3">
        <v>7252</v>
      </c>
      <c r="M502" s="5">
        <f ca="1">(TODAY()-staff[[#This Row],[Date of Join]])/365</f>
        <v>0.21369863013698631</v>
      </c>
      <c r="N502" t="str">
        <f ca="1">IF(staff[[#This Row],[Tenure]]&lt;0.25,"1. New", IF(staff[[#This Row],[Tenure]]&lt;1, "2. Under 1 yr", IF(staff[[#This Row],[Tenure]]&lt;2, "3. Under 2 yrs","4. Over 2 yrs")))</f>
        <v>1. New</v>
      </c>
      <c r="O502" s="5">
        <f ca="1">(TODAY()-staff[[#This Row],[Date of Birth]])/365</f>
        <v>102.92876712328767</v>
      </c>
      <c r="P502">
        <f ca="1">ROUNDDOWN(staff[[#This Row],[X-Age]],0)</f>
        <v>102</v>
      </c>
    </row>
    <row r="503" spans="3:16" x14ac:dyDescent="0.3">
      <c r="C503" t="s">
        <v>589</v>
      </c>
      <c r="D503" t="s">
        <v>55</v>
      </c>
      <c r="E503">
        <v>1</v>
      </c>
      <c r="F503" t="s">
        <v>56</v>
      </c>
      <c r="G503" t="s">
        <v>6</v>
      </c>
      <c r="H503" t="s">
        <v>68</v>
      </c>
      <c r="I503" s="4">
        <v>96885</v>
      </c>
      <c r="J503">
        <v>27</v>
      </c>
      <c r="K503" s="3">
        <v>44328</v>
      </c>
      <c r="L503" s="3">
        <v>25227</v>
      </c>
      <c r="M503" s="5">
        <f ca="1">(TODAY()-staff[[#This Row],[Date of Join]])/365</f>
        <v>1.3506849315068492</v>
      </c>
      <c r="N503" t="str">
        <f ca="1">IF(staff[[#This Row],[Tenure]]&lt;0.25,"1. New", IF(staff[[#This Row],[Tenure]]&lt;1, "2. Under 1 yr", IF(staff[[#This Row],[Tenure]]&lt;2, "3. Under 2 yrs","4. Over 2 yrs")))</f>
        <v>3. Under 2 yrs</v>
      </c>
      <c r="O503" s="5">
        <f ca="1">(TODAY()-staff[[#This Row],[Date of Birth]])/365</f>
        <v>53.682191780821917</v>
      </c>
      <c r="P503">
        <f ca="1">ROUNDDOWN(staff[[#This Row],[X-Age]],0)</f>
        <v>53</v>
      </c>
    </row>
    <row r="504" spans="3:16" x14ac:dyDescent="0.3">
      <c r="C504" t="s">
        <v>590</v>
      </c>
      <c r="D504" t="s">
        <v>59</v>
      </c>
      <c r="E504">
        <v>1</v>
      </c>
      <c r="F504" t="s">
        <v>56</v>
      </c>
      <c r="G504" t="s">
        <v>18</v>
      </c>
      <c r="H504" t="s">
        <v>78</v>
      </c>
      <c r="I504" s="4">
        <v>78040</v>
      </c>
      <c r="J504">
        <v>9</v>
      </c>
      <c r="K504" s="3">
        <v>44347</v>
      </c>
      <c r="L504" s="3">
        <v>26302</v>
      </c>
      <c r="M504" s="5">
        <f ca="1">(TODAY()-staff[[#This Row],[Date of Join]])/365</f>
        <v>1.2986301369863014</v>
      </c>
      <c r="N504" t="str">
        <f ca="1">IF(staff[[#This Row],[Tenure]]&lt;0.25,"1. New", IF(staff[[#This Row],[Tenure]]&lt;1, "2. Under 1 yr", IF(staff[[#This Row],[Tenure]]&lt;2, "3. Under 2 yrs","4. Over 2 yrs")))</f>
        <v>3. Under 2 yrs</v>
      </c>
      <c r="O504" s="5">
        <f ca="1">(TODAY()-staff[[#This Row],[Date of Birth]])/365</f>
        <v>50.736986301369861</v>
      </c>
      <c r="P504">
        <f ca="1">ROUNDDOWN(staff[[#This Row],[X-Age]],0)</f>
        <v>50</v>
      </c>
    </row>
    <row r="505" spans="3:16" x14ac:dyDescent="0.3">
      <c r="C505" t="s">
        <v>591</v>
      </c>
      <c r="D505" t="s">
        <v>59</v>
      </c>
      <c r="E505">
        <v>1</v>
      </c>
      <c r="F505" t="s">
        <v>56</v>
      </c>
      <c r="G505" t="s">
        <v>6</v>
      </c>
      <c r="H505" t="s">
        <v>68</v>
      </c>
      <c r="I505" s="4">
        <v>69270</v>
      </c>
      <c r="J505">
        <v>17</v>
      </c>
      <c r="K505" s="3">
        <v>44749</v>
      </c>
      <c r="L505" s="3">
        <v>7268</v>
      </c>
      <c r="M505" s="5">
        <f ca="1">(TODAY()-staff[[#This Row],[Date of Join]])/365</f>
        <v>0.19726027397260273</v>
      </c>
      <c r="N505" t="str">
        <f ca="1">IF(staff[[#This Row],[Tenure]]&lt;0.25,"1. New", IF(staff[[#This Row],[Tenure]]&lt;1, "2. Under 1 yr", IF(staff[[#This Row],[Tenure]]&lt;2, "3. Under 2 yrs","4. Over 2 yrs")))</f>
        <v>1. New</v>
      </c>
      <c r="O505" s="5">
        <f ca="1">(TODAY()-staff[[#This Row],[Date of Birth]])/365</f>
        <v>102.88493150684931</v>
      </c>
      <c r="P505">
        <f ca="1">ROUNDDOWN(staff[[#This Row],[X-Age]],0)</f>
        <v>102</v>
      </c>
    </row>
    <row r="506" spans="3:16" x14ac:dyDescent="0.3">
      <c r="C506" t="s">
        <v>592</v>
      </c>
      <c r="D506" t="s">
        <v>55</v>
      </c>
      <c r="E506">
        <v>1</v>
      </c>
      <c r="F506" t="s">
        <v>56</v>
      </c>
      <c r="G506" t="s">
        <v>9</v>
      </c>
      <c r="H506" t="s">
        <v>62</v>
      </c>
      <c r="I506" s="4">
        <v>73445</v>
      </c>
      <c r="J506">
        <v>13</v>
      </c>
      <c r="K506" s="3">
        <v>44711</v>
      </c>
      <c r="L506" s="3">
        <v>19790</v>
      </c>
      <c r="M506" s="5">
        <f ca="1">(TODAY()-staff[[#This Row],[Date of Join]])/365</f>
        <v>0.30136986301369861</v>
      </c>
      <c r="N506" t="str">
        <f ca="1">IF(staff[[#This Row],[Tenure]]&lt;0.25,"1. New", IF(staff[[#This Row],[Tenure]]&lt;1, "2. Under 1 yr", IF(staff[[#This Row],[Tenure]]&lt;2, "3. Under 2 yrs","4. Over 2 yrs")))</f>
        <v>2. Under 1 yr</v>
      </c>
      <c r="O506" s="5">
        <f ca="1">(TODAY()-staff[[#This Row],[Date of Birth]])/365</f>
        <v>68.578082191780823</v>
      </c>
      <c r="P506">
        <f ca="1">ROUNDDOWN(staff[[#This Row],[X-Age]],0)</f>
        <v>68</v>
      </c>
    </row>
    <row r="507" spans="3:16" x14ac:dyDescent="0.3">
      <c r="C507" t="s">
        <v>593</v>
      </c>
      <c r="D507" t="s">
        <v>59</v>
      </c>
      <c r="E507">
        <v>1</v>
      </c>
      <c r="F507" t="s">
        <v>56</v>
      </c>
      <c r="G507" t="s">
        <v>6</v>
      </c>
      <c r="H507" t="s">
        <v>68</v>
      </c>
      <c r="I507" s="4">
        <v>54355</v>
      </c>
      <c r="J507">
        <v>3</v>
      </c>
      <c r="K507" s="3">
        <v>44740</v>
      </c>
      <c r="L507" s="3">
        <v>33376</v>
      </c>
      <c r="M507" s="5">
        <f ca="1">(TODAY()-staff[[#This Row],[Date of Join]])/365</f>
        <v>0.22191780821917809</v>
      </c>
      <c r="N507" t="str">
        <f ca="1">IF(staff[[#This Row],[Tenure]]&lt;0.25,"1. New", IF(staff[[#This Row],[Tenure]]&lt;1, "2. Under 1 yr", IF(staff[[#This Row],[Tenure]]&lt;2, "3. Under 2 yrs","4. Over 2 yrs")))</f>
        <v>1. New</v>
      </c>
      <c r="O507" s="5">
        <f ca="1">(TODAY()-staff[[#This Row],[Date of Birth]])/365</f>
        <v>31.356164383561644</v>
      </c>
      <c r="P507">
        <f ca="1">ROUNDDOWN(staff[[#This Row],[X-Age]],0)</f>
        <v>31</v>
      </c>
    </row>
    <row r="508" spans="3:16" x14ac:dyDescent="0.3">
      <c r="C508" t="s">
        <v>594</v>
      </c>
      <c r="D508" t="s">
        <v>55</v>
      </c>
      <c r="E508">
        <v>1</v>
      </c>
      <c r="F508" t="s">
        <v>56</v>
      </c>
      <c r="G508" t="s">
        <v>20</v>
      </c>
      <c r="H508" t="s">
        <v>102</v>
      </c>
      <c r="I508" s="4">
        <v>68650</v>
      </c>
      <c r="J508">
        <v>17</v>
      </c>
      <c r="K508" s="3">
        <v>44729</v>
      </c>
      <c r="L508" s="3">
        <v>22832</v>
      </c>
      <c r="M508" s="5">
        <f ca="1">(TODAY()-staff[[#This Row],[Date of Join]])/365</f>
        <v>0.25205479452054796</v>
      </c>
      <c r="N508" t="str">
        <f ca="1">IF(staff[[#This Row],[Tenure]]&lt;0.25,"1. New", IF(staff[[#This Row],[Tenure]]&lt;1, "2. Under 1 yr", IF(staff[[#This Row],[Tenure]]&lt;2, "3. Under 2 yrs","4. Over 2 yrs")))</f>
        <v>2. Under 1 yr</v>
      </c>
      <c r="O508" s="5">
        <f ca="1">(TODAY()-staff[[#This Row],[Date of Birth]])/365</f>
        <v>60.243835616438353</v>
      </c>
      <c r="P508">
        <f ca="1">ROUNDDOWN(staff[[#This Row],[X-Age]],0)</f>
        <v>60</v>
      </c>
    </row>
    <row r="509" spans="3:16" x14ac:dyDescent="0.3">
      <c r="C509" t="s">
        <v>595</v>
      </c>
      <c r="D509" t="s">
        <v>55</v>
      </c>
      <c r="E509">
        <v>1</v>
      </c>
      <c r="F509" t="s">
        <v>56</v>
      </c>
      <c r="G509" t="s">
        <v>11</v>
      </c>
      <c r="H509" t="s">
        <v>83</v>
      </c>
      <c r="I509" s="4">
        <v>81155</v>
      </c>
      <c r="J509">
        <v>20</v>
      </c>
      <c r="K509" s="3">
        <v>44767</v>
      </c>
      <c r="L509" s="3">
        <v>22758</v>
      </c>
      <c r="M509" s="5">
        <f ca="1">(TODAY()-staff[[#This Row],[Date of Join]])/365</f>
        <v>0.14794520547945206</v>
      </c>
      <c r="N509" t="str">
        <f ca="1">IF(staff[[#This Row],[Tenure]]&lt;0.25,"1. New", IF(staff[[#This Row],[Tenure]]&lt;1, "2. Under 1 yr", IF(staff[[#This Row],[Tenure]]&lt;2, "3. Under 2 yrs","4. Over 2 yrs")))</f>
        <v>1. New</v>
      </c>
      <c r="O509" s="5">
        <f ca="1">(TODAY()-staff[[#This Row],[Date of Birth]])/365</f>
        <v>60.446575342465756</v>
      </c>
      <c r="P509">
        <f ca="1">ROUNDDOWN(staff[[#This Row],[X-Age]],0)</f>
        <v>60</v>
      </c>
    </row>
    <row r="510" spans="3:16" x14ac:dyDescent="0.3">
      <c r="C510" t="s">
        <v>596</v>
      </c>
      <c r="D510" t="s">
        <v>59</v>
      </c>
      <c r="E510">
        <v>1</v>
      </c>
      <c r="F510" t="s">
        <v>56</v>
      </c>
      <c r="G510" t="s">
        <v>18</v>
      </c>
      <c r="H510" t="s">
        <v>78</v>
      </c>
      <c r="I510" s="4">
        <v>74690</v>
      </c>
      <c r="J510">
        <v>8</v>
      </c>
      <c r="K510" s="3">
        <v>44308</v>
      </c>
      <c r="L510" s="3">
        <v>20902</v>
      </c>
      <c r="M510" s="5">
        <f ca="1">(TODAY()-staff[[#This Row],[Date of Join]])/365</f>
        <v>1.4054794520547946</v>
      </c>
      <c r="N510" t="str">
        <f ca="1">IF(staff[[#This Row],[Tenure]]&lt;0.25,"1. New", IF(staff[[#This Row],[Tenure]]&lt;1, "2. Under 1 yr", IF(staff[[#This Row],[Tenure]]&lt;2, "3. Under 2 yrs","4. Over 2 yrs")))</f>
        <v>3. Under 2 yrs</v>
      </c>
      <c r="O510" s="5">
        <f ca="1">(TODAY()-staff[[#This Row],[Date of Birth]])/365</f>
        <v>65.531506849315065</v>
      </c>
      <c r="P510">
        <f ca="1">ROUNDDOWN(staff[[#This Row],[X-Age]],0)</f>
        <v>65</v>
      </c>
    </row>
    <row r="511" spans="3:16" x14ac:dyDescent="0.3">
      <c r="C511" t="s">
        <v>597</v>
      </c>
      <c r="D511" t="s">
        <v>55</v>
      </c>
      <c r="E511">
        <v>1</v>
      </c>
      <c r="F511" t="s">
        <v>56</v>
      </c>
      <c r="G511" t="s">
        <v>11</v>
      </c>
      <c r="H511" t="s">
        <v>83</v>
      </c>
      <c r="I511" s="4">
        <v>82730</v>
      </c>
      <c r="J511">
        <v>19</v>
      </c>
      <c r="K511" s="3">
        <v>44559</v>
      </c>
      <c r="L511" s="3">
        <v>25626</v>
      </c>
      <c r="M511" s="5">
        <f ca="1">(TODAY()-staff[[#This Row],[Date of Join]])/365</f>
        <v>0.71780821917808224</v>
      </c>
      <c r="N511" t="str">
        <f ca="1">IF(staff[[#This Row],[Tenure]]&lt;0.25,"1. New", IF(staff[[#This Row],[Tenure]]&lt;1, "2. Under 1 yr", IF(staff[[#This Row],[Tenure]]&lt;2, "3. Under 2 yrs","4. Over 2 yrs")))</f>
        <v>2. Under 1 yr</v>
      </c>
      <c r="O511" s="5">
        <f ca="1">(TODAY()-staff[[#This Row],[Date of Birth]])/365</f>
        <v>52.589041095890408</v>
      </c>
      <c r="P511">
        <f ca="1">ROUNDDOWN(staff[[#This Row],[X-Age]],0)</f>
        <v>52</v>
      </c>
    </row>
    <row r="512" spans="3:16" x14ac:dyDescent="0.3">
      <c r="C512" t="s">
        <v>598</v>
      </c>
      <c r="D512" t="s">
        <v>59</v>
      </c>
      <c r="E512">
        <v>1</v>
      </c>
      <c r="F512" t="s">
        <v>56</v>
      </c>
      <c r="G512" t="s">
        <v>9</v>
      </c>
      <c r="H512" t="s">
        <v>330</v>
      </c>
      <c r="I512" s="4">
        <v>60700</v>
      </c>
      <c r="J512">
        <v>8</v>
      </c>
      <c r="K512" s="3">
        <v>44763</v>
      </c>
      <c r="L512" s="3">
        <v>31508</v>
      </c>
      <c r="M512" s="5">
        <f ca="1">(TODAY()-staff[[#This Row],[Date of Join]])/365</f>
        <v>0.15890410958904111</v>
      </c>
      <c r="N512" t="str">
        <f ca="1">IF(staff[[#This Row],[Tenure]]&lt;0.25,"1. New", IF(staff[[#This Row],[Tenure]]&lt;1, "2. Under 1 yr", IF(staff[[#This Row],[Tenure]]&lt;2, "3. Under 2 yrs","4. Over 2 yrs")))</f>
        <v>1. New</v>
      </c>
      <c r="O512" s="5">
        <f ca="1">(TODAY()-staff[[#This Row],[Date of Birth]])/365</f>
        <v>36.473972602739728</v>
      </c>
      <c r="P512">
        <f ca="1">ROUNDDOWN(staff[[#This Row],[X-Age]],0)</f>
        <v>36</v>
      </c>
    </row>
    <row r="513" spans="3:16" x14ac:dyDescent="0.3">
      <c r="C513" t="s">
        <v>599</v>
      </c>
      <c r="D513" t="s">
        <v>59</v>
      </c>
      <c r="E513">
        <v>1</v>
      </c>
      <c r="F513" t="s">
        <v>56</v>
      </c>
      <c r="G513" t="s">
        <v>6</v>
      </c>
      <c r="H513" t="s">
        <v>68</v>
      </c>
      <c r="I513" s="4">
        <v>76915</v>
      </c>
      <c r="J513">
        <v>5</v>
      </c>
      <c r="K513" s="3">
        <v>44532</v>
      </c>
      <c r="L513" s="3">
        <v>30890</v>
      </c>
      <c r="M513" s="5">
        <f ca="1">(TODAY()-staff[[#This Row],[Date of Join]])/365</f>
        <v>0.79178082191780819</v>
      </c>
      <c r="N513" t="str">
        <f ca="1">IF(staff[[#This Row],[Tenure]]&lt;0.25,"1. New", IF(staff[[#This Row],[Tenure]]&lt;1, "2. Under 1 yr", IF(staff[[#This Row],[Tenure]]&lt;2, "3. Under 2 yrs","4. Over 2 yrs")))</f>
        <v>2. Under 1 yr</v>
      </c>
      <c r="O513" s="5">
        <f ca="1">(TODAY()-staff[[#This Row],[Date of Birth]])/365</f>
        <v>38.167123287671231</v>
      </c>
      <c r="P513">
        <f ca="1">ROUNDDOWN(staff[[#This Row],[X-Age]],0)</f>
        <v>38</v>
      </c>
    </row>
    <row r="514" spans="3:16" x14ac:dyDescent="0.3">
      <c r="C514" t="s">
        <v>600</v>
      </c>
      <c r="D514" t="s">
        <v>59</v>
      </c>
      <c r="E514">
        <v>1</v>
      </c>
      <c r="F514" t="s">
        <v>56</v>
      </c>
      <c r="G514" t="s">
        <v>6</v>
      </c>
      <c r="H514" t="s">
        <v>68</v>
      </c>
      <c r="I514" s="4">
        <v>64100</v>
      </c>
      <c r="J514">
        <v>23</v>
      </c>
      <c r="K514" s="3">
        <v>44715</v>
      </c>
      <c r="L514" s="3">
        <v>33852</v>
      </c>
      <c r="M514" s="5">
        <f ca="1">(TODAY()-staff[[#This Row],[Date of Join]])/365</f>
        <v>0.29041095890410956</v>
      </c>
      <c r="N514" t="str">
        <f ca="1">IF(staff[[#This Row],[Tenure]]&lt;0.25,"1. New", IF(staff[[#This Row],[Tenure]]&lt;1, "2. Under 1 yr", IF(staff[[#This Row],[Tenure]]&lt;2, "3. Under 2 yrs","4. Over 2 yrs")))</f>
        <v>2. Under 1 yr</v>
      </c>
      <c r="O514" s="5">
        <f ca="1">(TODAY()-staff[[#This Row],[Date of Birth]])/365</f>
        <v>30.052054794520547</v>
      </c>
      <c r="P514">
        <f ca="1">ROUNDDOWN(staff[[#This Row],[X-Age]],0)</f>
        <v>30</v>
      </c>
    </row>
    <row r="515" spans="3:16" x14ac:dyDescent="0.3">
      <c r="C515" t="s">
        <v>601</v>
      </c>
      <c r="D515" t="s">
        <v>59</v>
      </c>
      <c r="E515">
        <v>1</v>
      </c>
      <c r="F515" t="s">
        <v>56</v>
      </c>
      <c r="G515" t="s">
        <v>6</v>
      </c>
      <c r="H515" t="s">
        <v>71</v>
      </c>
      <c r="I515" s="4">
        <v>59360</v>
      </c>
      <c r="J515">
        <v>6</v>
      </c>
      <c r="K515" s="3">
        <v>44676</v>
      </c>
      <c r="L515" s="3">
        <v>27174</v>
      </c>
      <c r="M515" s="5">
        <f ca="1">(TODAY()-staff[[#This Row],[Date of Join]])/365</f>
        <v>0.39726027397260272</v>
      </c>
      <c r="N515" t="str">
        <f ca="1">IF(staff[[#This Row],[Tenure]]&lt;0.25,"1. New", IF(staff[[#This Row],[Tenure]]&lt;1, "2. Under 1 yr", IF(staff[[#This Row],[Tenure]]&lt;2, "3. Under 2 yrs","4. Over 2 yrs")))</f>
        <v>2. Under 1 yr</v>
      </c>
      <c r="O515" s="5">
        <f ca="1">(TODAY()-staff[[#This Row],[Date of Birth]])/365</f>
        <v>48.347945205479455</v>
      </c>
      <c r="P515">
        <f ca="1">ROUNDDOWN(staff[[#This Row],[X-Age]],0)</f>
        <v>48</v>
      </c>
    </row>
    <row r="516" spans="3:16" x14ac:dyDescent="0.3">
      <c r="C516" t="s">
        <v>602</v>
      </c>
      <c r="D516" t="s">
        <v>59</v>
      </c>
      <c r="E516">
        <v>1</v>
      </c>
      <c r="F516" t="s">
        <v>56</v>
      </c>
      <c r="G516" t="s">
        <v>20</v>
      </c>
      <c r="H516" t="s">
        <v>75</v>
      </c>
      <c r="I516" s="4">
        <v>86770</v>
      </c>
      <c r="J516">
        <v>15</v>
      </c>
      <c r="K516" s="3">
        <v>44750</v>
      </c>
      <c r="L516" s="3">
        <v>29969</v>
      </c>
      <c r="M516" s="5">
        <f ca="1">(TODAY()-staff[[#This Row],[Date of Join]])/365</f>
        <v>0.19452054794520549</v>
      </c>
      <c r="N516" t="str">
        <f ca="1">IF(staff[[#This Row],[Tenure]]&lt;0.25,"1. New", IF(staff[[#This Row],[Tenure]]&lt;1, "2. Under 1 yr", IF(staff[[#This Row],[Tenure]]&lt;2, "3. Under 2 yrs","4. Over 2 yrs")))</f>
        <v>1. New</v>
      </c>
      <c r="O516" s="5">
        <f ca="1">(TODAY()-staff[[#This Row],[Date of Birth]])/365</f>
        <v>40.69041095890411</v>
      </c>
      <c r="P516">
        <f ca="1">ROUNDDOWN(staff[[#This Row],[X-Age]],0)</f>
        <v>40</v>
      </c>
    </row>
    <row r="517" spans="3:16" x14ac:dyDescent="0.3">
      <c r="C517" t="s">
        <v>603</v>
      </c>
      <c r="D517" t="s">
        <v>55</v>
      </c>
      <c r="E517">
        <v>1</v>
      </c>
      <c r="F517" t="s">
        <v>56</v>
      </c>
      <c r="G517" t="s">
        <v>18</v>
      </c>
      <c r="H517" t="s">
        <v>71</v>
      </c>
      <c r="I517" s="4">
        <v>71925</v>
      </c>
      <c r="J517">
        <v>20</v>
      </c>
      <c r="K517" s="3">
        <v>44685</v>
      </c>
      <c r="L517" s="3">
        <v>33271</v>
      </c>
      <c r="M517" s="5">
        <f ca="1">(TODAY()-staff[[#This Row],[Date of Join]])/365</f>
        <v>0.37260273972602742</v>
      </c>
      <c r="N517" t="str">
        <f ca="1">IF(staff[[#This Row],[Tenure]]&lt;0.25,"1. New", IF(staff[[#This Row],[Tenure]]&lt;1, "2. Under 1 yr", IF(staff[[#This Row],[Tenure]]&lt;2, "3. Under 2 yrs","4. Over 2 yrs")))</f>
        <v>2. Under 1 yr</v>
      </c>
      <c r="O517" s="5">
        <f ca="1">(TODAY()-staff[[#This Row],[Date of Birth]])/365</f>
        <v>31.643835616438356</v>
      </c>
      <c r="P517">
        <f ca="1">ROUNDDOWN(staff[[#This Row],[X-Age]],0)</f>
        <v>31</v>
      </c>
    </row>
    <row r="518" spans="3:16" x14ac:dyDescent="0.3">
      <c r="C518" t="s">
        <v>604</v>
      </c>
      <c r="D518" t="s">
        <v>55</v>
      </c>
      <c r="E518">
        <v>1</v>
      </c>
      <c r="F518" t="s">
        <v>61</v>
      </c>
      <c r="G518" t="s">
        <v>18</v>
      </c>
      <c r="H518" t="s">
        <v>78</v>
      </c>
      <c r="I518" s="4">
        <v>52960</v>
      </c>
      <c r="J518">
        <v>6</v>
      </c>
      <c r="K518" s="3">
        <v>44658</v>
      </c>
      <c r="L518" s="3">
        <v>7247</v>
      </c>
      <c r="M518" s="5">
        <f ca="1">(TODAY()-staff[[#This Row],[Date of Join]])/365</f>
        <v>0.44657534246575342</v>
      </c>
      <c r="N518" t="str">
        <f ca="1">IF(staff[[#This Row],[Tenure]]&lt;0.25,"1. New", IF(staff[[#This Row],[Tenure]]&lt;1, "2. Under 1 yr", IF(staff[[#This Row],[Tenure]]&lt;2, "3. Under 2 yrs","4. Over 2 yrs")))</f>
        <v>2. Under 1 yr</v>
      </c>
      <c r="O518" s="5">
        <f ca="1">(TODAY()-staff[[#This Row],[Date of Birth]])/365</f>
        <v>102.94246575342466</v>
      </c>
      <c r="P518">
        <f ca="1">ROUNDDOWN(staff[[#This Row],[X-Age]],0)</f>
        <v>102</v>
      </c>
    </row>
    <row r="519" spans="3:16" x14ac:dyDescent="0.3">
      <c r="C519" t="s">
        <v>605</v>
      </c>
      <c r="D519" t="s">
        <v>59</v>
      </c>
      <c r="E519">
        <v>1</v>
      </c>
      <c r="F519" t="s">
        <v>61</v>
      </c>
      <c r="G519" t="s">
        <v>14</v>
      </c>
      <c r="H519" t="s">
        <v>115</v>
      </c>
      <c r="I519" s="4">
        <v>87890</v>
      </c>
      <c r="J519">
        <v>8</v>
      </c>
      <c r="K519" s="3">
        <v>44746</v>
      </c>
      <c r="L519" s="3">
        <v>7286</v>
      </c>
      <c r="M519" s="5">
        <f ca="1">(TODAY()-staff[[#This Row],[Date of Join]])/365</f>
        <v>0.20547945205479451</v>
      </c>
      <c r="N519" t="str">
        <f ca="1">IF(staff[[#This Row],[Tenure]]&lt;0.25,"1. New", IF(staff[[#This Row],[Tenure]]&lt;1, "2. Under 1 yr", IF(staff[[#This Row],[Tenure]]&lt;2, "3. Under 2 yrs","4. Over 2 yrs")))</f>
        <v>1. New</v>
      </c>
      <c r="O519" s="5">
        <f ca="1">(TODAY()-staff[[#This Row],[Date of Birth]])/365</f>
        <v>102.83561643835617</v>
      </c>
      <c r="P519">
        <f ca="1">ROUNDDOWN(staff[[#This Row],[X-Age]],0)</f>
        <v>102</v>
      </c>
    </row>
    <row r="520" spans="3:16" x14ac:dyDescent="0.3">
      <c r="C520" t="s">
        <v>606</v>
      </c>
      <c r="D520" t="s">
        <v>59</v>
      </c>
      <c r="E520">
        <v>1</v>
      </c>
      <c r="F520" t="s">
        <v>56</v>
      </c>
      <c r="G520" t="s">
        <v>20</v>
      </c>
      <c r="H520" t="s">
        <v>66</v>
      </c>
      <c r="I520" s="4">
        <v>101980</v>
      </c>
      <c r="J520">
        <v>10</v>
      </c>
      <c r="K520" s="3">
        <v>44648</v>
      </c>
      <c r="L520" s="3">
        <v>31801</v>
      </c>
      <c r="M520" s="5">
        <f ca="1">(TODAY()-staff[[#This Row],[Date of Join]])/365</f>
        <v>0.47397260273972602</v>
      </c>
      <c r="N520" t="str">
        <f ca="1">IF(staff[[#This Row],[Tenure]]&lt;0.25,"1. New", IF(staff[[#This Row],[Tenure]]&lt;1, "2. Under 1 yr", IF(staff[[#This Row],[Tenure]]&lt;2, "3. Under 2 yrs","4. Over 2 yrs")))</f>
        <v>2. Under 1 yr</v>
      </c>
      <c r="O520" s="5">
        <f ca="1">(TODAY()-staff[[#This Row],[Date of Birth]])/365</f>
        <v>35.671232876712331</v>
      </c>
      <c r="P520">
        <f ca="1">ROUNDDOWN(staff[[#This Row],[X-Age]],0)</f>
        <v>35</v>
      </c>
    </row>
    <row r="521" spans="3:16" x14ac:dyDescent="0.3">
      <c r="C521" t="s">
        <v>607</v>
      </c>
      <c r="D521" t="s">
        <v>59</v>
      </c>
      <c r="E521">
        <v>1</v>
      </c>
      <c r="F521" t="s">
        <v>56</v>
      </c>
      <c r="G521" t="s">
        <v>6</v>
      </c>
      <c r="H521" t="s">
        <v>93</v>
      </c>
      <c r="I521" s="4">
        <v>66270</v>
      </c>
      <c r="J521">
        <v>5</v>
      </c>
      <c r="K521" s="3">
        <v>44727</v>
      </c>
      <c r="L521" s="3">
        <v>33726</v>
      </c>
      <c r="M521" s="5">
        <f ca="1">(TODAY()-staff[[#This Row],[Date of Join]])/365</f>
        <v>0.25753424657534246</v>
      </c>
      <c r="N521" t="str">
        <f ca="1">IF(staff[[#This Row],[Tenure]]&lt;0.25,"1. New", IF(staff[[#This Row],[Tenure]]&lt;1, "2. Under 1 yr", IF(staff[[#This Row],[Tenure]]&lt;2, "3. Under 2 yrs","4. Over 2 yrs")))</f>
        <v>2. Under 1 yr</v>
      </c>
      <c r="O521" s="5">
        <f ca="1">(TODAY()-staff[[#This Row],[Date of Birth]])/365</f>
        <v>30.397260273972602</v>
      </c>
      <c r="P521">
        <f ca="1">ROUNDDOWN(staff[[#This Row],[X-Age]],0)</f>
        <v>30</v>
      </c>
    </row>
    <row r="522" spans="3:16" x14ac:dyDescent="0.3">
      <c r="C522" t="s">
        <v>608</v>
      </c>
      <c r="D522" t="s">
        <v>55</v>
      </c>
      <c r="E522">
        <v>1</v>
      </c>
      <c r="F522" t="s">
        <v>56</v>
      </c>
      <c r="G522" t="s">
        <v>18</v>
      </c>
      <c r="H522" t="s">
        <v>64</v>
      </c>
      <c r="I522" s="4">
        <v>55500</v>
      </c>
      <c r="J522">
        <v>14</v>
      </c>
      <c r="K522" s="3">
        <v>44651</v>
      </c>
      <c r="L522" s="3">
        <v>32660</v>
      </c>
      <c r="M522" s="5">
        <f ca="1">(TODAY()-staff[[#This Row],[Date of Join]])/365</f>
        <v>0.46575342465753422</v>
      </c>
      <c r="N522" t="str">
        <f ca="1">IF(staff[[#This Row],[Tenure]]&lt;0.25,"1. New", IF(staff[[#This Row],[Tenure]]&lt;1, "2. Under 1 yr", IF(staff[[#This Row],[Tenure]]&lt;2, "3. Under 2 yrs","4. Over 2 yrs")))</f>
        <v>2. Under 1 yr</v>
      </c>
      <c r="O522" s="5">
        <f ca="1">(TODAY()-staff[[#This Row],[Date of Birth]])/365</f>
        <v>33.317808219178083</v>
      </c>
      <c r="P522">
        <f ca="1">ROUNDDOWN(staff[[#This Row],[X-Age]],0)</f>
        <v>33</v>
      </c>
    </row>
    <row r="523" spans="3:16" x14ac:dyDescent="0.3">
      <c r="C523" t="s">
        <v>609</v>
      </c>
      <c r="D523" t="s">
        <v>55</v>
      </c>
      <c r="E523">
        <v>1</v>
      </c>
      <c r="F523" t="s">
        <v>56</v>
      </c>
      <c r="G523" t="s">
        <v>14</v>
      </c>
      <c r="H523" t="s">
        <v>166</v>
      </c>
      <c r="I523" s="4">
        <v>66405</v>
      </c>
      <c r="J523">
        <v>13</v>
      </c>
      <c r="K523" s="3">
        <v>44013</v>
      </c>
      <c r="L523" s="3">
        <v>19881</v>
      </c>
      <c r="M523" s="5">
        <f ca="1">(TODAY()-staff[[#This Row],[Date of Join]])/365</f>
        <v>2.2136986301369861</v>
      </c>
      <c r="N523" t="str">
        <f ca="1">IF(staff[[#This Row],[Tenure]]&lt;0.25,"1. New", IF(staff[[#This Row],[Tenure]]&lt;1, "2. Under 1 yr", IF(staff[[#This Row],[Tenure]]&lt;2, "3. Under 2 yrs","4. Over 2 yrs")))</f>
        <v>4. Over 2 yrs</v>
      </c>
      <c r="O523" s="5">
        <f ca="1">(TODAY()-staff[[#This Row],[Date of Birth]])/365</f>
        <v>68.328767123287676</v>
      </c>
      <c r="P523">
        <f ca="1">ROUNDDOWN(staff[[#This Row],[X-Age]],0)</f>
        <v>68</v>
      </c>
    </row>
    <row r="524" spans="3:16" x14ac:dyDescent="0.3">
      <c r="C524" t="s">
        <v>610</v>
      </c>
      <c r="D524" t="s">
        <v>59</v>
      </c>
      <c r="E524">
        <v>1</v>
      </c>
      <c r="F524" t="s">
        <v>61</v>
      </c>
      <c r="G524" t="s">
        <v>18</v>
      </c>
      <c r="H524" t="s">
        <v>64</v>
      </c>
      <c r="I524" s="4">
        <v>92845</v>
      </c>
      <c r="J524">
        <v>14</v>
      </c>
      <c r="K524" s="3">
        <v>44774</v>
      </c>
      <c r="L524" s="3">
        <v>7296</v>
      </c>
      <c r="M524" s="5">
        <f ca="1">(TODAY()-staff[[#This Row],[Date of Join]])/365</f>
        <v>0.12876712328767123</v>
      </c>
      <c r="N524" t="str">
        <f ca="1">IF(staff[[#This Row],[Tenure]]&lt;0.25,"1. New", IF(staff[[#This Row],[Tenure]]&lt;1, "2. Under 1 yr", IF(staff[[#This Row],[Tenure]]&lt;2, "3. Under 2 yrs","4. Over 2 yrs")))</f>
        <v>1. New</v>
      </c>
      <c r="O524" s="5">
        <f ca="1">(TODAY()-staff[[#This Row],[Date of Birth]])/365</f>
        <v>102.8082191780822</v>
      </c>
      <c r="P524">
        <f ca="1">ROUNDDOWN(staff[[#This Row],[X-Age]],0)</f>
        <v>102</v>
      </c>
    </row>
    <row r="525" spans="3:16" x14ac:dyDescent="0.3">
      <c r="C525" t="s">
        <v>611</v>
      </c>
      <c r="D525" t="s">
        <v>59</v>
      </c>
      <c r="E525">
        <v>1</v>
      </c>
      <c r="F525" t="s">
        <v>56</v>
      </c>
      <c r="G525" t="s">
        <v>20</v>
      </c>
      <c r="H525" t="s">
        <v>102</v>
      </c>
      <c r="I525" s="4">
        <v>55435</v>
      </c>
      <c r="J525">
        <v>9</v>
      </c>
      <c r="K525" s="3">
        <v>44728</v>
      </c>
      <c r="L525" s="3">
        <v>33192</v>
      </c>
      <c r="M525" s="5">
        <f ca="1">(TODAY()-staff[[#This Row],[Date of Join]])/365</f>
        <v>0.25479452054794521</v>
      </c>
      <c r="N525" t="str">
        <f ca="1">IF(staff[[#This Row],[Tenure]]&lt;0.25,"1. New", IF(staff[[#This Row],[Tenure]]&lt;1, "2. Under 1 yr", IF(staff[[#This Row],[Tenure]]&lt;2, "3. Under 2 yrs","4. Over 2 yrs")))</f>
        <v>2. Under 1 yr</v>
      </c>
      <c r="O525" s="5">
        <f ca="1">(TODAY()-staff[[#This Row],[Date of Birth]])/365</f>
        <v>31.860273972602741</v>
      </c>
      <c r="P525">
        <f ca="1">ROUNDDOWN(staff[[#This Row],[X-Age]],0)</f>
        <v>31</v>
      </c>
    </row>
    <row r="526" spans="3:16" x14ac:dyDescent="0.3">
      <c r="C526" t="s">
        <v>612</v>
      </c>
      <c r="D526" t="s">
        <v>59</v>
      </c>
      <c r="E526">
        <v>1</v>
      </c>
      <c r="F526" t="s">
        <v>56</v>
      </c>
      <c r="G526" t="s">
        <v>20</v>
      </c>
      <c r="H526" t="s">
        <v>75</v>
      </c>
      <c r="I526" s="4">
        <v>71085</v>
      </c>
      <c r="J526">
        <v>14</v>
      </c>
      <c r="K526" s="3">
        <v>44701</v>
      </c>
      <c r="L526" s="3">
        <v>32012</v>
      </c>
      <c r="M526" s="5">
        <f ca="1">(TODAY()-staff[[#This Row],[Date of Join]])/365</f>
        <v>0.32876712328767121</v>
      </c>
      <c r="N526" t="str">
        <f ca="1">IF(staff[[#This Row],[Tenure]]&lt;0.25,"1. New", IF(staff[[#This Row],[Tenure]]&lt;1, "2. Under 1 yr", IF(staff[[#This Row],[Tenure]]&lt;2, "3. Under 2 yrs","4. Over 2 yrs")))</f>
        <v>2. Under 1 yr</v>
      </c>
      <c r="O526" s="5">
        <f ca="1">(TODAY()-staff[[#This Row],[Date of Birth]])/365</f>
        <v>35.093150684931508</v>
      </c>
      <c r="P526">
        <f ca="1">ROUNDDOWN(staff[[#This Row],[X-Age]],0)</f>
        <v>35</v>
      </c>
    </row>
    <row r="527" spans="3:16" x14ac:dyDescent="0.3">
      <c r="C527" t="s">
        <v>613</v>
      </c>
      <c r="D527" t="s">
        <v>59</v>
      </c>
      <c r="E527">
        <v>1</v>
      </c>
      <c r="F527" t="s">
        <v>56</v>
      </c>
      <c r="G527" t="s">
        <v>18</v>
      </c>
      <c r="H527" t="s">
        <v>96</v>
      </c>
      <c r="I527" s="4">
        <v>63565</v>
      </c>
      <c r="J527">
        <v>11</v>
      </c>
      <c r="K527" s="3">
        <v>44761</v>
      </c>
      <c r="L527" s="3">
        <v>26651</v>
      </c>
      <c r="M527" s="5">
        <f ca="1">(TODAY()-staff[[#This Row],[Date of Join]])/365</f>
        <v>0.16438356164383561</v>
      </c>
      <c r="N527" t="str">
        <f ca="1">IF(staff[[#This Row],[Tenure]]&lt;0.25,"1. New", IF(staff[[#This Row],[Tenure]]&lt;1, "2. Under 1 yr", IF(staff[[#This Row],[Tenure]]&lt;2, "3. Under 2 yrs","4. Over 2 yrs")))</f>
        <v>1. New</v>
      </c>
      <c r="O527" s="5">
        <f ca="1">(TODAY()-staff[[#This Row],[Date of Birth]])/365</f>
        <v>49.780821917808218</v>
      </c>
      <c r="P527">
        <f ca="1">ROUNDDOWN(staff[[#This Row],[X-Age]],0)</f>
        <v>49</v>
      </c>
    </row>
    <row r="528" spans="3:16" x14ac:dyDescent="0.3">
      <c r="C528" t="s">
        <v>614</v>
      </c>
      <c r="D528" t="s">
        <v>59</v>
      </c>
      <c r="E528">
        <v>1</v>
      </c>
      <c r="F528" t="s">
        <v>56</v>
      </c>
      <c r="G528" t="s">
        <v>9</v>
      </c>
      <c r="H528" t="s">
        <v>62</v>
      </c>
      <c r="I528" s="4">
        <v>76070</v>
      </c>
      <c r="J528">
        <v>19</v>
      </c>
      <c r="K528" s="3">
        <v>44538</v>
      </c>
      <c r="L528" s="3">
        <v>20654</v>
      </c>
      <c r="M528" s="5">
        <f ca="1">(TODAY()-staff[[#This Row],[Date of Join]])/365</f>
        <v>0.77534246575342469</v>
      </c>
      <c r="N528" t="str">
        <f ca="1">IF(staff[[#This Row],[Tenure]]&lt;0.25,"1. New", IF(staff[[#This Row],[Tenure]]&lt;1, "2. Under 1 yr", IF(staff[[#This Row],[Tenure]]&lt;2, "3. Under 2 yrs","4. Over 2 yrs")))</f>
        <v>2. Under 1 yr</v>
      </c>
      <c r="O528" s="5">
        <f ca="1">(TODAY()-staff[[#This Row],[Date of Birth]])/365</f>
        <v>66.210958904109589</v>
      </c>
      <c r="P528">
        <f ca="1">ROUNDDOWN(staff[[#This Row],[X-Age]],0)</f>
        <v>66</v>
      </c>
    </row>
    <row r="529" spans="3:16" x14ac:dyDescent="0.3">
      <c r="C529" t="s">
        <v>615</v>
      </c>
      <c r="D529" t="s">
        <v>59</v>
      </c>
      <c r="E529">
        <v>1</v>
      </c>
      <c r="F529" t="s">
        <v>56</v>
      </c>
      <c r="G529" t="s">
        <v>6</v>
      </c>
      <c r="H529" t="s">
        <v>68</v>
      </c>
      <c r="I529" s="4">
        <v>63845</v>
      </c>
      <c r="J529">
        <v>14</v>
      </c>
      <c r="K529" s="3">
        <v>44746</v>
      </c>
      <c r="L529" s="3">
        <v>28445</v>
      </c>
      <c r="M529" s="5">
        <f ca="1">(TODAY()-staff[[#This Row],[Date of Join]])/365</f>
        <v>0.20547945205479451</v>
      </c>
      <c r="N529" t="str">
        <f ca="1">IF(staff[[#This Row],[Tenure]]&lt;0.25,"1. New", IF(staff[[#This Row],[Tenure]]&lt;1, "2. Under 1 yr", IF(staff[[#This Row],[Tenure]]&lt;2, "3. Under 2 yrs","4. Over 2 yrs")))</f>
        <v>1. New</v>
      </c>
      <c r="O529" s="5">
        <f ca="1">(TODAY()-staff[[#This Row],[Date of Birth]])/365</f>
        <v>44.865753424657534</v>
      </c>
      <c r="P529">
        <f ca="1">ROUNDDOWN(staff[[#This Row],[X-Age]],0)</f>
        <v>44</v>
      </c>
    </row>
    <row r="530" spans="3:16" x14ac:dyDescent="0.3">
      <c r="C530" t="s">
        <v>616</v>
      </c>
      <c r="D530" t="s">
        <v>59</v>
      </c>
      <c r="E530">
        <v>1</v>
      </c>
      <c r="F530" t="s">
        <v>56</v>
      </c>
      <c r="G530" t="s">
        <v>6</v>
      </c>
      <c r="H530" t="s">
        <v>68</v>
      </c>
      <c r="I530" s="4">
        <v>91580</v>
      </c>
      <c r="J530">
        <v>25</v>
      </c>
      <c r="K530" s="3">
        <v>44685</v>
      </c>
      <c r="L530" s="3">
        <v>7287</v>
      </c>
      <c r="M530" s="5">
        <f ca="1">(TODAY()-staff[[#This Row],[Date of Join]])/365</f>
        <v>0.37260273972602742</v>
      </c>
      <c r="N530" t="str">
        <f ca="1">IF(staff[[#This Row],[Tenure]]&lt;0.25,"1. New", IF(staff[[#This Row],[Tenure]]&lt;1, "2. Under 1 yr", IF(staff[[#This Row],[Tenure]]&lt;2, "3. Under 2 yrs","4. Over 2 yrs")))</f>
        <v>2. Under 1 yr</v>
      </c>
      <c r="O530" s="5">
        <f ca="1">(TODAY()-staff[[#This Row],[Date of Birth]])/365</f>
        <v>102.83287671232877</v>
      </c>
      <c r="P530">
        <f ca="1">ROUNDDOWN(staff[[#This Row],[X-Age]],0)</f>
        <v>102</v>
      </c>
    </row>
    <row r="531" spans="3:16" x14ac:dyDescent="0.3">
      <c r="C531" t="s">
        <v>617</v>
      </c>
      <c r="D531" t="s">
        <v>55</v>
      </c>
      <c r="E531">
        <v>1</v>
      </c>
      <c r="F531" t="s">
        <v>56</v>
      </c>
      <c r="G531" t="s">
        <v>18</v>
      </c>
      <c r="H531" t="s">
        <v>71</v>
      </c>
      <c r="I531" s="4">
        <v>72570</v>
      </c>
      <c r="J531">
        <v>8</v>
      </c>
      <c r="K531" s="3">
        <v>44165</v>
      </c>
      <c r="L531" s="3">
        <v>26533</v>
      </c>
      <c r="M531" s="5">
        <f ca="1">(TODAY()-staff[[#This Row],[Date of Join]])/365</f>
        <v>1.7972602739726027</v>
      </c>
      <c r="N531" t="str">
        <f ca="1">IF(staff[[#This Row],[Tenure]]&lt;0.25,"1. New", IF(staff[[#This Row],[Tenure]]&lt;1, "2. Under 1 yr", IF(staff[[#This Row],[Tenure]]&lt;2, "3. Under 2 yrs","4. Over 2 yrs")))</f>
        <v>3. Under 2 yrs</v>
      </c>
      <c r="O531" s="5">
        <f ca="1">(TODAY()-staff[[#This Row],[Date of Birth]])/365</f>
        <v>50.104109589041094</v>
      </c>
      <c r="P531">
        <f ca="1">ROUNDDOWN(staff[[#This Row],[X-Age]],0)</f>
        <v>50</v>
      </c>
    </row>
    <row r="532" spans="3:16" x14ac:dyDescent="0.3">
      <c r="C532" t="s">
        <v>618</v>
      </c>
      <c r="D532" t="s">
        <v>59</v>
      </c>
      <c r="E532">
        <v>1</v>
      </c>
      <c r="F532" t="s">
        <v>124</v>
      </c>
      <c r="G532" t="s">
        <v>18</v>
      </c>
      <c r="H532" t="s">
        <v>78</v>
      </c>
      <c r="I532" s="4">
        <v>81305</v>
      </c>
      <c r="J532">
        <v>5</v>
      </c>
      <c r="K532" s="3">
        <v>44763</v>
      </c>
      <c r="L532" s="3">
        <v>35824</v>
      </c>
      <c r="M532" s="5">
        <f ca="1">(TODAY()-staff[[#This Row],[Date of Join]])/365</f>
        <v>0.15890410958904111</v>
      </c>
      <c r="N532" t="str">
        <f ca="1">IF(staff[[#This Row],[Tenure]]&lt;0.25,"1. New", IF(staff[[#This Row],[Tenure]]&lt;1, "2. Under 1 yr", IF(staff[[#This Row],[Tenure]]&lt;2, "3. Under 2 yrs","4. Over 2 yrs")))</f>
        <v>1. New</v>
      </c>
      <c r="O532" s="5">
        <f ca="1">(TODAY()-staff[[#This Row],[Date of Birth]])/365</f>
        <v>24.649315068493152</v>
      </c>
      <c r="P532">
        <f ca="1">ROUNDDOWN(staff[[#This Row],[X-Age]],0)</f>
        <v>24</v>
      </c>
    </row>
    <row r="533" spans="3:16" x14ac:dyDescent="0.3">
      <c r="C533" t="s">
        <v>619</v>
      </c>
      <c r="D533" t="s">
        <v>59</v>
      </c>
      <c r="E533">
        <v>1</v>
      </c>
      <c r="F533" t="s">
        <v>56</v>
      </c>
      <c r="G533" t="s">
        <v>14</v>
      </c>
      <c r="H533" t="s">
        <v>166</v>
      </c>
      <c r="I533" s="4">
        <v>79970</v>
      </c>
      <c r="J533">
        <v>9</v>
      </c>
      <c r="K533" s="3">
        <v>43783</v>
      </c>
      <c r="L533" s="3">
        <v>18735</v>
      </c>
      <c r="M533" s="5">
        <f ca="1">(TODAY()-staff[[#This Row],[Date of Join]])/365</f>
        <v>2.8438356164383563</v>
      </c>
      <c r="N533" t="str">
        <f ca="1">IF(staff[[#This Row],[Tenure]]&lt;0.25,"1. New", IF(staff[[#This Row],[Tenure]]&lt;1, "2. Under 1 yr", IF(staff[[#This Row],[Tenure]]&lt;2, "3. Under 2 yrs","4. Over 2 yrs")))</f>
        <v>4. Over 2 yrs</v>
      </c>
      <c r="O533" s="5">
        <f ca="1">(TODAY()-staff[[#This Row],[Date of Birth]])/365</f>
        <v>71.468493150684935</v>
      </c>
      <c r="P533">
        <f ca="1">ROUNDDOWN(staff[[#This Row],[X-Age]],0)</f>
        <v>71</v>
      </c>
    </row>
    <row r="534" spans="3:16" x14ac:dyDescent="0.3">
      <c r="C534" t="s">
        <v>620</v>
      </c>
      <c r="D534" t="s">
        <v>55</v>
      </c>
      <c r="E534">
        <v>1</v>
      </c>
      <c r="F534" t="s">
        <v>61</v>
      </c>
      <c r="G534" t="s">
        <v>18</v>
      </c>
      <c r="H534" t="s">
        <v>78</v>
      </c>
      <c r="I534" s="4">
        <v>88580</v>
      </c>
      <c r="J534">
        <v>21</v>
      </c>
      <c r="K534" s="3">
        <v>44711</v>
      </c>
      <c r="L534" s="3">
        <v>7298</v>
      </c>
      <c r="M534" s="5">
        <f ca="1">(TODAY()-staff[[#This Row],[Date of Join]])/365</f>
        <v>0.30136986301369861</v>
      </c>
      <c r="N534" t="str">
        <f ca="1">IF(staff[[#This Row],[Tenure]]&lt;0.25,"1. New", IF(staff[[#This Row],[Tenure]]&lt;1, "2. Under 1 yr", IF(staff[[#This Row],[Tenure]]&lt;2, "3. Under 2 yrs","4. Over 2 yrs")))</f>
        <v>2. Under 1 yr</v>
      </c>
      <c r="O534" s="5">
        <f ca="1">(TODAY()-staff[[#This Row],[Date of Birth]])/365</f>
        <v>102.8027397260274</v>
      </c>
      <c r="P534">
        <f ca="1">ROUNDDOWN(staff[[#This Row],[X-Age]],0)</f>
        <v>102</v>
      </c>
    </row>
    <row r="535" spans="3:16" x14ac:dyDescent="0.3">
      <c r="C535" t="s">
        <v>621</v>
      </c>
      <c r="D535" t="s">
        <v>55</v>
      </c>
      <c r="E535">
        <v>1</v>
      </c>
      <c r="F535" t="s">
        <v>56</v>
      </c>
      <c r="G535" t="s">
        <v>11</v>
      </c>
      <c r="H535" t="s">
        <v>98</v>
      </c>
      <c r="I535" s="4">
        <v>79560</v>
      </c>
      <c r="J535">
        <v>9</v>
      </c>
      <c r="K535" s="3">
        <v>44687</v>
      </c>
      <c r="L535" s="3">
        <v>33284</v>
      </c>
      <c r="M535" s="5">
        <f ca="1">(TODAY()-staff[[#This Row],[Date of Join]])/365</f>
        <v>0.36712328767123287</v>
      </c>
      <c r="N535" t="str">
        <f ca="1">IF(staff[[#This Row],[Tenure]]&lt;0.25,"1. New", IF(staff[[#This Row],[Tenure]]&lt;1, "2. Under 1 yr", IF(staff[[#This Row],[Tenure]]&lt;2, "3. Under 2 yrs","4. Over 2 yrs")))</f>
        <v>2. Under 1 yr</v>
      </c>
      <c r="O535" s="5">
        <f ca="1">(TODAY()-staff[[#This Row],[Date of Birth]])/365</f>
        <v>31.608219178082191</v>
      </c>
      <c r="P535">
        <f ca="1">ROUNDDOWN(staff[[#This Row],[X-Age]],0)</f>
        <v>31</v>
      </c>
    </row>
    <row r="536" spans="3:16" x14ac:dyDescent="0.3">
      <c r="C536" t="s">
        <v>622</v>
      </c>
      <c r="D536" t="s">
        <v>55</v>
      </c>
      <c r="E536">
        <v>1</v>
      </c>
      <c r="F536" t="s">
        <v>56</v>
      </c>
      <c r="G536" t="s">
        <v>6</v>
      </c>
      <c r="H536" t="s">
        <v>93</v>
      </c>
      <c r="I536" s="4">
        <v>65985</v>
      </c>
      <c r="J536">
        <v>12</v>
      </c>
      <c r="K536" s="3">
        <v>44753</v>
      </c>
      <c r="L536" s="3">
        <v>24248</v>
      </c>
      <c r="M536" s="5">
        <f ca="1">(TODAY()-staff[[#This Row],[Date of Join]])/365</f>
        <v>0.18630136986301371</v>
      </c>
      <c r="N536" t="str">
        <f ca="1">IF(staff[[#This Row],[Tenure]]&lt;0.25,"1. New", IF(staff[[#This Row],[Tenure]]&lt;1, "2. Under 1 yr", IF(staff[[#This Row],[Tenure]]&lt;2, "3. Under 2 yrs","4. Over 2 yrs")))</f>
        <v>1. New</v>
      </c>
      <c r="O536" s="5">
        <f ca="1">(TODAY()-staff[[#This Row],[Date of Birth]])/365</f>
        <v>56.364383561643834</v>
      </c>
      <c r="P536">
        <f ca="1">ROUNDDOWN(staff[[#This Row],[X-Age]],0)</f>
        <v>56</v>
      </c>
    </row>
    <row r="537" spans="3:16" x14ac:dyDescent="0.3">
      <c r="C537" t="s">
        <v>623</v>
      </c>
      <c r="D537" t="s">
        <v>55</v>
      </c>
      <c r="E537">
        <v>1</v>
      </c>
      <c r="F537" t="s">
        <v>61</v>
      </c>
      <c r="G537" t="s">
        <v>20</v>
      </c>
      <c r="H537" t="s">
        <v>102</v>
      </c>
      <c r="I537" s="4">
        <v>63415</v>
      </c>
      <c r="J537">
        <v>4</v>
      </c>
      <c r="K537" s="3">
        <v>44753</v>
      </c>
      <c r="L537" s="3">
        <v>7261</v>
      </c>
      <c r="M537" s="5">
        <f ca="1">(TODAY()-staff[[#This Row],[Date of Join]])/365</f>
        <v>0.18630136986301371</v>
      </c>
      <c r="N537" t="str">
        <f ca="1">IF(staff[[#This Row],[Tenure]]&lt;0.25,"1. New", IF(staff[[#This Row],[Tenure]]&lt;1, "2. Under 1 yr", IF(staff[[#This Row],[Tenure]]&lt;2, "3. Under 2 yrs","4. Over 2 yrs")))</f>
        <v>1. New</v>
      </c>
      <c r="O537" s="5">
        <f ca="1">(TODAY()-staff[[#This Row],[Date of Birth]])/365</f>
        <v>102.9041095890411</v>
      </c>
      <c r="P537">
        <f ca="1">ROUNDDOWN(staff[[#This Row],[X-Age]],0)</f>
        <v>102</v>
      </c>
    </row>
    <row r="538" spans="3:16" x14ac:dyDescent="0.3">
      <c r="C538" t="s">
        <v>624</v>
      </c>
      <c r="D538" t="s">
        <v>55</v>
      </c>
      <c r="E538">
        <v>1</v>
      </c>
      <c r="F538" t="s">
        <v>61</v>
      </c>
      <c r="G538" t="s">
        <v>11</v>
      </c>
      <c r="H538" t="s">
        <v>242</v>
      </c>
      <c r="I538" s="4">
        <v>80975</v>
      </c>
      <c r="J538">
        <v>21</v>
      </c>
      <c r="K538" s="3">
        <v>44690</v>
      </c>
      <c r="L538" s="3">
        <v>7298</v>
      </c>
      <c r="M538" s="5">
        <f ca="1">(TODAY()-staff[[#This Row],[Date of Join]])/365</f>
        <v>0.35890410958904112</v>
      </c>
      <c r="N538" t="str">
        <f ca="1">IF(staff[[#This Row],[Tenure]]&lt;0.25,"1. New", IF(staff[[#This Row],[Tenure]]&lt;1, "2. Under 1 yr", IF(staff[[#This Row],[Tenure]]&lt;2, "3. Under 2 yrs","4. Over 2 yrs")))</f>
        <v>2. Under 1 yr</v>
      </c>
      <c r="O538" s="5">
        <f ca="1">(TODAY()-staff[[#This Row],[Date of Birth]])/365</f>
        <v>102.8027397260274</v>
      </c>
      <c r="P538">
        <f ca="1">ROUNDDOWN(staff[[#This Row],[X-Age]],0)</f>
        <v>102</v>
      </c>
    </row>
    <row r="539" spans="3:16" x14ac:dyDescent="0.3">
      <c r="C539" t="s">
        <v>625</v>
      </c>
      <c r="D539" t="s">
        <v>59</v>
      </c>
      <c r="E539">
        <v>1</v>
      </c>
      <c r="F539" t="s">
        <v>56</v>
      </c>
      <c r="G539" t="s">
        <v>6</v>
      </c>
      <c r="H539" t="s">
        <v>68</v>
      </c>
      <c r="I539" s="4">
        <v>57215</v>
      </c>
      <c r="J539">
        <v>15</v>
      </c>
      <c r="K539" s="3">
        <v>44697</v>
      </c>
      <c r="L539" s="3">
        <v>-51</v>
      </c>
      <c r="M539" s="5">
        <f ca="1">(TODAY()-staff[[#This Row],[Date of Join]])/365</f>
        <v>0.33972602739726027</v>
      </c>
      <c r="N539" t="str">
        <f ca="1">IF(staff[[#This Row],[Tenure]]&lt;0.25,"1. New", IF(staff[[#This Row],[Tenure]]&lt;1, "2. Under 1 yr", IF(staff[[#This Row],[Tenure]]&lt;2, "3. Under 2 yrs","4. Over 2 yrs")))</f>
        <v>2. Under 1 yr</v>
      </c>
      <c r="O539" s="5">
        <f ca="1">(TODAY()-staff[[#This Row],[Date of Birth]])/365</f>
        <v>122.93698630136986</v>
      </c>
      <c r="P539">
        <f ca="1">ROUNDDOWN(staff[[#This Row],[X-Age]],0)</f>
        <v>122</v>
      </c>
    </row>
    <row r="540" spans="3:16" x14ac:dyDescent="0.3">
      <c r="C540" t="s">
        <v>626</v>
      </c>
      <c r="D540" t="s">
        <v>55</v>
      </c>
      <c r="E540">
        <v>1</v>
      </c>
      <c r="F540" t="s">
        <v>56</v>
      </c>
      <c r="G540" t="s">
        <v>6</v>
      </c>
      <c r="H540" t="s">
        <v>68</v>
      </c>
      <c r="I540" s="4">
        <v>73735</v>
      </c>
      <c r="J540">
        <v>3</v>
      </c>
      <c r="K540" s="3">
        <v>44645</v>
      </c>
      <c r="L540" s="3">
        <v>7289</v>
      </c>
      <c r="M540" s="5">
        <f ca="1">(TODAY()-staff[[#This Row],[Date of Join]])/365</f>
        <v>0.48219178082191783</v>
      </c>
      <c r="N540" t="str">
        <f ca="1">IF(staff[[#This Row],[Tenure]]&lt;0.25,"1. New", IF(staff[[#This Row],[Tenure]]&lt;1, "2. Under 1 yr", IF(staff[[#This Row],[Tenure]]&lt;2, "3. Under 2 yrs","4. Over 2 yrs")))</f>
        <v>2. Under 1 yr</v>
      </c>
      <c r="O540" s="5">
        <f ca="1">(TODAY()-staff[[#This Row],[Date of Birth]])/365</f>
        <v>102.82739726027397</v>
      </c>
      <c r="P540">
        <f ca="1">ROUNDDOWN(staff[[#This Row],[X-Age]],0)</f>
        <v>102</v>
      </c>
    </row>
    <row r="541" spans="3:16" x14ac:dyDescent="0.3">
      <c r="C541" t="s">
        <v>627</v>
      </c>
      <c r="D541" t="s">
        <v>55</v>
      </c>
      <c r="E541">
        <v>1</v>
      </c>
      <c r="F541" t="s">
        <v>61</v>
      </c>
      <c r="G541" t="s">
        <v>18</v>
      </c>
      <c r="H541" t="s">
        <v>78</v>
      </c>
      <c r="I541" s="4">
        <v>64675</v>
      </c>
      <c r="J541">
        <v>8</v>
      </c>
      <c r="K541" s="3">
        <v>44739</v>
      </c>
      <c r="L541" s="3">
        <v>7286</v>
      </c>
      <c r="M541" s="5">
        <f ca="1">(TODAY()-staff[[#This Row],[Date of Join]])/365</f>
        <v>0.22465753424657534</v>
      </c>
      <c r="N541" t="str">
        <f ca="1">IF(staff[[#This Row],[Tenure]]&lt;0.25,"1. New", IF(staff[[#This Row],[Tenure]]&lt;1, "2. Under 1 yr", IF(staff[[#This Row],[Tenure]]&lt;2, "3. Under 2 yrs","4. Over 2 yrs")))</f>
        <v>1. New</v>
      </c>
      <c r="O541" s="5">
        <f ca="1">(TODAY()-staff[[#This Row],[Date of Birth]])/365</f>
        <v>102.83561643835617</v>
      </c>
      <c r="P541">
        <f ca="1">ROUNDDOWN(staff[[#This Row],[X-Age]],0)</f>
        <v>102</v>
      </c>
    </row>
    <row r="542" spans="3:16" x14ac:dyDescent="0.3">
      <c r="C542" t="s">
        <v>628</v>
      </c>
      <c r="D542" t="s">
        <v>55</v>
      </c>
      <c r="E542">
        <v>1</v>
      </c>
      <c r="F542" t="s">
        <v>56</v>
      </c>
      <c r="G542" t="s">
        <v>11</v>
      </c>
      <c r="H542" t="s">
        <v>98</v>
      </c>
      <c r="I542" s="4">
        <v>79655</v>
      </c>
      <c r="J542">
        <v>13</v>
      </c>
      <c r="K542" s="3">
        <v>44764</v>
      </c>
      <c r="L542" s="3">
        <v>30134</v>
      </c>
      <c r="M542" s="5">
        <f ca="1">(TODAY()-staff[[#This Row],[Date of Join]])/365</f>
        <v>0.15616438356164383</v>
      </c>
      <c r="N542" t="str">
        <f ca="1">IF(staff[[#This Row],[Tenure]]&lt;0.25,"1. New", IF(staff[[#This Row],[Tenure]]&lt;1, "2. Under 1 yr", IF(staff[[#This Row],[Tenure]]&lt;2, "3. Under 2 yrs","4. Over 2 yrs")))</f>
        <v>1. New</v>
      </c>
      <c r="O542" s="5">
        <f ca="1">(TODAY()-staff[[#This Row],[Date of Birth]])/365</f>
        <v>40.238356164383561</v>
      </c>
      <c r="P542">
        <f ca="1">ROUNDDOWN(staff[[#This Row],[X-Age]],0)</f>
        <v>40</v>
      </c>
    </row>
    <row r="543" spans="3:16" x14ac:dyDescent="0.3">
      <c r="C543" t="s">
        <v>629</v>
      </c>
      <c r="D543" t="s">
        <v>55</v>
      </c>
      <c r="E543">
        <v>1</v>
      </c>
      <c r="F543" t="s">
        <v>56</v>
      </c>
      <c r="G543" t="s">
        <v>18</v>
      </c>
      <c r="H543" t="s">
        <v>117</v>
      </c>
      <c r="I543" s="4">
        <v>72710</v>
      </c>
      <c r="J543">
        <v>23</v>
      </c>
      <c r="K543" s="3">
        <v>44666</v>
      </c>
      <c r="L543" s="3">
        <v>21750</v>
      </c>
      <c r="M543" s="5">
        <f ca="1">(TODAY()-staff[[#This Row],[Date of Join]])/365</f>
        <v>0.42465753424657532</v>
      </c>
      <c r="N543" t="str">
        <f ca="1">IF(staff[[#This Row],[Tenure]]&lt;0.25,"1. New", IF(staff[[#This Row],[Tenure]]&lt;1, "2. Under 1 yr", IF(staff[[#This Row],[Tenure]]&lt;2, "3. Under 2 yrs","4. Over 2 yrs")))</f>
        <v>2. Under 1 yr</v>
      </c>
      <c r="O543" s="5">
        <f ca="1">(TODAY()-staff[[#This Row],[Date of Birth]])/365</f>
        <v>63.208219178082189</v>
      </c>
      <c r="P543">
        <f ca="1">ROUNDDOWN(staff[[#This Row],[X-Age]],0)</f>
        <v>63</v>
      </c>
    </row>
    <row r="544" spans="3:16" x14ac:dyDescent="0.3">
      <c r="C544" t="s">
        <v>630</v>
      </c>
      <c r="D544" t="s">
        <v>55</v>
      </c>
      <c r="E544">
        <v>1</v>
      </c>
      <c r="F544" t="s">
        <v>56</v>
      </c>
      <c r="G544" t="s">
        <v>6</v>
      </c>
      <c r="H544" t="s">
        <v>68</v>
      </c>
      <c r="I544" s="4">
        <v>91650</v>
      </c>
      <c r="J544">
        <v>20</v>
      </c>
      <c r="K544" s="3">
        <v>44494</v>
      </c>
      <c r="L544" s="3">
        <v>29931</v>
      </c>
      <c r="M544" s="5">
        <f ca="1">(TODAY()-staff[[#This Row],[Date of Join]])/365</f>
        <v>0.89589041095890409</v>
      </c>
      <c r="N544" t="str">
        <f ca="1">IF(staff[[#This Row],[Tenure]]&lt;0.25,"1. New", IF(staff[[#This Row],[Tenure]]&lt;1, "2. Under 1 yr", IF(staff[[#This Row],[Tenure]]&lt;2, "3. Under 2 yrs","4. Over 2 yrs")))</f>
        <v>2. Under 1 yr</v>
      </c>
      <c r="O544" s="5">
        <f ca="1">(TODAY()-staff[[#This Row],[Date of Birth]])/365</f>
        <v>40.794520547945204</v>
      </c>
      <c r="P544">
        <f ca="1">ROUNDDOWN(staff[[#This Row],[X-Age]],0)</f>
        <v>40</v>
      </c>
    </row>
    <row r="545" spans="3:16" x14ac:dyDescent="0.3">
      <c r="C545" t="s">
        <v>631</v>
      </c>
      <c r="D545" t="s">
        <v>59</v>
      </c>
      <c r="E545">
        <v>1</v>
      </c>
      <c r="F545" t="s">
        <v>56</v>
      </c>
      <c r="G545" t="s">
        <v>6</v>
      </c>
      <c r="H545" t="s">
        <v>68</v>
      </c>
      <c r="I545" s="4">
        <v>48230</v>
      </c>
      <c r="J545">
        <v>5</v>
      </c>
      <c r="K545" s="3">
        <v>44634</v>
      </c>
      <c r="L545" s="3">
        <v>25586</v>
      </c>
      <c r="M545" s="5">
        <f ca="1">(TODAY()-staff[[#This Row],[Date of Join]])/365</f>
        <v>0.51232876712328768</v>
      </c>
      <c r="N545" t="str">
        <f ca="1">IF(staff[[#This Row],[Tenure]]&lt;0.25,"1. New", IF(staff[[#This Row],[Tenure]]&lt;1, "2. Under 1 yr", IF(staff[[#This Row],[Tenure]]&lt;2, "3. Under 2 yrs","4. Over 2 yrs")))</f>
        <v>2. Under 1 yr</v>
      </c>
      <c r="O545" s="5">
        <f ca="1">(TODAY()-staff[[#This Row],[Date of Birth]])/365</f>
        <v>52.698630136986303</v>
      </c>
      <c r="P545">
        <f ca="1">ROUNDDOWN(staff[[#This Row],[X-Age]],0)</f>
        <v>52</v>
      </c>
    </row>
    <row r="546" spans="3:16" x14ac:dyDescent="0.3">
      <c r="C546" t="s">
        <v>632</v>
      </c>
      <c r="D546" t="s">
        <v>59</v>
      </c>
      <c r="E546">
        <v>1</v>
      </c>
      <c r="F546" t="s">
        <v>56</v>
      </c>
      <c r="G546" t="s">
        <v>6</v>
      </c>
      <c r="H546" t="s">
        <v>68</v>
      </c>
      <c r="I546" s="4">
        <v>48230</v>
      </c>
      <c r="J546">
        <v>18</v>
      </c>
      <c r="K546" s="3">
        <v>44693</v>
      </c>
      <c r="L546" s="3">
        <v>7294</v>
      </c>
      <c r="M546" s="5">
        <f ca="1">(TODAY()-staff[[#This Row],[Date of Join]])/365</f>
        <v>0.35068493150684932</v>
      </c>
      <c r="N546" t="str">
        <f ca="1">IF(staff[[#This Row],[Tenure]]&lt;0.25,"1. New", IF(staff[[#This Row],[Tenure]]&lt;1, "2. Under 1 yr", IF(staff[[#This Row],[Tenure]]&lt;2, "3. Under 2 yrs","4. Over 2 yrs")))</f>
        <v>2. Under 1 yr</v>
      </c>
      <c r="O546" s="5">
        <f ca="1">(TODAY()-staff[[#This Row],[Date of Birth]])/365</f>
        <v>102.81369863013698</v>
      </c>
      <c r="P546">
        <f ca="1">ROUNDDOWN(staff[[#This Row],[X-Age]],0)</f>
        <v>102</v>
      </c>
    </row>
    <row r="547" spans="3:16" x14ac:dyDescent="0.3">
      <c r="C547" t="s">
        <v>633</v>
      </c>
      <c r="D547" t="s">
        <v>59</v>
      </c>
      <c r="E547">
        <v>1</v>
      </c>
      <c r="F547" t="s">
        <v>56</v>
      </c>
      <c r="G547" t="s">
        <v>18</v>
      </c>
      <c r="H547" t="s">
        <v>78</v>
      </c>
      <c r="I547" s="4">
        <v>97480</v>
      </c>
      <c r="J547">
        <v>2</v>
      </c>
      <c r="K547" s="3">
        <v>44636</v>
      </c>
      <c r="L547" s="3">
        <v>27572</v>
      </c>
      <c r="M547" s="5">
        <f ca="1">(TODAY()-staff[[#This Row],[Date of Join]])/365</f>
        <v>0.50684931506849318</v>
      </c>
      <c r="N547" t="str">
        <f ca="1">IF(staff[[#This Row],[Tenure]]&lt;0.25,"1. New", IF(staff[[#This Row],[Tenure]]&lt;1, "2. Under 1 yr", IF(staff[[#This Row],[Tenure]]&lt;2, "3. Under 2 yrs","4. Over 2 yrs")))</f>
        <v>2. Under 1 yr</v>
      </c>
      <c r="O547" s="5">
        <f ca="1">(TODAY()-staff[[#This Row],[Date of Birth]])/365</f>
        <v>47.257534246575339</v>
      </c>
      <c r="P547">
        <f ca="1">ROUNDDOWN(staff[[#This Row],[X-Age]],0)</f>
        <v>47</v>
      </c>
    </row>
    <row r="548" spans="3:16" x14ac:dyDescent="0.3">
      <c r="C548" t="s">
        <v>634</v>
      </c>
      <c r="D548" t="s">
        <v>59</v>
      </c>
      <c r="E548">
        <v>1</v>
      </c>
      <c r="F548" t="s">
        <v>56</v>
      </c>
      <c r="G548" t="s">
        <v>6</v>
      </c>
      <c r="H548" t="s">
        <v>68</v>
      </c>
      <c r="I548" s="4">
        <v>71285</v>
      </c>
      <c r="J548">
        <v>0</v>
      </c>
      <c r="K548" s="3">
        <v>44725</v>
      </c>
      <c r="L548" s="3">
        <v>25451</v>
      </c>
      <c r="M548" s="5">
        <f ca="1">(TODAY()-staff[[#This Row],[Date of Join]])/365</f>
        <v>0.26301369863013696</v>
      </c>
      <c r="N548" t="str">
        <f ca="1">IF(staff[[#This Row],[Tenure]]&lt;0.25,"1. New", IF(staff[[#This Row],[Tenure]]&lt;1, "2. Under 1 yr", IF(staff[[#This Row],[Tenure]]&lt;2, "3. Under 2 yrs","4. Over 2 yrs")))</f>
        <v>2. Under 1 yr</v>
      </c>
      <c r="O548" s="5">
        <f ca="1">(TODAY()-staff[[#This Row],[Date of Birth]])/365</f>
        <v>53.06849315068493</v>
      </c>
      <c r="P548">
        <f ca="1">ROUNDDOWN(staff[[#This Row],[X-Age]],0)</f>
        <v>53</v>
      </c>
    </row>
    <row r="549" spans="3:16" x14ac:dyDescent="0.3">
      <c r="C549" t="s">
        <v>635</v>
      </c>
      <c r="D549" t="s">
        <v>55</v>
      </c>
      <c r="E549">
        <v>1</v>
      </c>
      <c r="F549" t="s">
        <v>56</v>
      </c>
      <c r="G549" t="s">
        <v>18</v>
      </c>
      <c r="H549" t="s">
        <v>64</v>
      </c>
      <c r="I549" s="4">
        <v>61275</v>
      </c>
      <c r="J549">
        <v>9</v>
      </c>
      <c r="K549" s="3">
        <v>44746</v>
      </c>
      <c r="L549" s="3">
        <v>24477</v>
      </c>
      <c r="M549" s="5">
        <f ca="1">(TODAY()-staff[[#This Row],[Date of Join]])/365</f>
        <v>0.20547945205479451</v>
      </c>
      <c r="N549" t="str">
        <f ca="1">IF(staff[[#This Row],[Tenure]]&lt;0.25,"1. New", IF(staff[[#This Row],[Tenure]]&lt;1, "2. Under 1 yr", IF(staff[[#This Row],[Tenure]]&lt;2, "3. Under 2 yrs","4. Over 2 yrs")))</f>
        <v>1. New</v>
      </c>
      <c r="O549" s="5">
        <f ca="1">(TODAY()-staff[[#This Row],[Date of Birth]])/365</f>
        <v>55.736986301369861</v>
      </c>
      <c r="P549">
        <f ca="1">ROUNDDOWN(staff[[#This Row],[X-Age]],0)</f>
        <v>55</v>
      </c>
    </row>
    <row r="550" spans="3:16" x14ac:dyDescent="0.3">
      <c r="C550" t="s">
        <v>636</v>
      </c>
      <c r="D550" t="s">
        <v>55</v>
      </c>
      <c r="E550">
        <v>1</v>
      </c>
      <c r="F550" t="s">
        <v>56</v>
      </c>
      <c r="G550" t="s">
        <v>9</v>
      </c>
      <c r="H550" t="s">
        <v>308</v>
      </c>
      <c r="I550" s="4">
        <v>111155</v>
      </c>
      <c r="J550">
        <v>6</v>
      </c>
      <c r="K550" s="3">
        <v>44293</v>
      </c>
      <c r="L550" s="3">
        <v>21476</v>
      </c>
      <c r="M550" s="5">
        <f ca="1">(TODAY()-staff[[#This Row],[Date of Join]])/365</f>
        <v>1.4465753424657535</v>
      </c>
      <c r="N550" t="str">
        <f ca="1">IF(staff[[#This Row],[Tenure]]&lt;0.25,"1. New", IF(staff[[#This Row],[Tenure]]&lt;1, "2. Under 1 yr", IF(staff[[#This Row],[Tenure]]&lt;2, "3. Under 2 yrs","4. Over 2 yrs")))</f>
        <v>3. Under 2 yrs</v>
      </c>
      <c r="O550" s="5">
        <f ca="1">(TODAY()-staff[[#This Row],[Date of Birth]])/365</f>
        <v>63.958904109589042</v>
      </c>
      <c r="P550">
        <f ca="1">ROUNDDOWN(staff[[#This Row],[X-Age]],0)</f>
        <v>63</v>
      </c>
    </row>
    <row r="551" spans="3:16" x14ac:dyDescent="0.3">
      <c r="C551" t="s">
        <v>637</v>
      </c>
      <c r="D551" t="s">
        <v>59</v>
      </c>
      <c r="E551">
        <v>1</v>
      </c>
      <c r="F551" t="s">
        <v>56</v>
      </c>
      <c r="G551" t="s">
        <v>18</v>
      </c>
      <c r="H551" t="s">
        <v>78</v>
      </c>
      <c r="I551" s="4">
        <v>66735</v>
      </c>
      <c r="J551">
        <v>3</v>
      </c>
      <c r="K551" s="3">
        <v>44431</v>
      </c>
      <c r="L551" s="3">
        <v>31229</v>
      </c>
      <c r="M551" s="5">
        <f ca="1">(TODAY()-staff[[#This Row],[Date of Join]])/365</f>
        <v>1.0684931506849316</v>
      </c>
      <c r="N551" t="str">
        <f ca="1">IF(staff[[#This Row],[Tenure]]&lt;0.25,"1. New", IF(staff[[#This Row],[Tenure]]&lt;1, "2. Under 1 yr", IF(staff[[#This Row],[Tenure]]&lt;2, "3. Under 2 yrs","4. Over 2 yrs")))</f>
        <v>3. Under 2 yrs</v>
      </c>
      <c r="O551" s="5">
        <f ca="1">(TODAY()-staff[[#This Row],[Date of Birth]])/365</f>
        <v>37.238356164383561</v>
      </c>
      <c r="P551">
        <f ca="1">ROUNDDOWN(staff[[#This Row],[X-Age]],0)</f>
        <v>37</v>
      </c>
    </row>
    <row r="552" spans="3:16" x14ac:dyDescent="0.3">
      <c r="C552" t="s">
        <v>638</v>
      </c>
      <c r="D552" t="s">
        <v>55</v>
      </c>
      <c r="E552">
        <v>1</v>
      </c>
      <c r="F552" t="s">
        <v>56</v>
      </c>
      <c r="G552" t="s">
        <v>6</v>
      </c>
      <c r="H552" t="s">
        <v>68</v>
      </c>
      <c r="I552" s="4">
        <v>87490</v>
      </c>
      <c r="J552">
        <v>17</v>
      </c>
      <c r="K552" s="3">
        <v>44249</v>
      </c>
      <c r="L552" s="3">
        <v>19935</v>
      </c>
      <c r="M552" s="5">
        <f ca="1">(TODAY()-staff[[#This Row],[Date of Join]])/365</f>
        <v>1.5671232876712329</v>
      </c>
      <c r="N552" t="str">
        <f ca="1">IF(staff[[#This Row],[Tenure]]&lt;0.25,"1. New", IF(staff[[#This Row],[Tenure]]&lt;1, "2. Under 1 yr", IF(staff[[#This Row],[Tenure]]&lt;2, "3. Under 2 yrs","4. Over 2 yrs")))</f>
        <v>3. Under 2 yrs</v>
      </c>
      <c r="O552" s="5">
        <f ca="1">(TODAY()-staff[[#This Row],[Date of Birth]])/365</f>
        <v>68.180821917808217</v>
      </c>
      <c r="P552">
        <f ca="1">ROUNDDOWN(staff[[#This Row],[X-Age]],0)</f>
        <v>68</v>
      </c>
    </row>
    <row r="553" spans="3:16" x14ac:dyDescent="0.3">
      <c r="C553" t="s">
        <v>639</v>
      </c>
      <c r="D553" t="s">
        <v>59</v>
      </c>
      <c r="E553">
        <v>1</v>
      </c>
      <c r="F553" t="s">
        <v>56</v>
      </c>
      <c r="G553" t="s">
        <v>9</v>
      </c>
      <c r="H553" t="s">
        <v>201</v>
      </c>
      <c r="I553" s="4">
        <v>71850</v>
      </c>
      <c r="J553">
        <v>15</v>
      </c>
      <c r="K553" s="3">
        <v>44651</v>
      </c>
      <c r="L553" s="3">
        <v>32910</v>
      </c>
      <c r="M553" s="5">
        <f ca="1">(TODAY()-staff[[#This Row],[Date of Join]])/365</f>
        <v>0.46575342465753422</v>
      </c>
      <c r="N553" t="str">
        <f ca="1">IF(staff[[#This Row],[Tenure]]&lt;0.25,"1. New", IF(staff[[#This Row],[Tenure]]&lt;1, "2. Under 1 yr", IF(staff[[#This Row],[Tenure]]&lt;2, "3. Under 2 yrs","4. Over 2 yrs")))</f>
        <v>2. Under 1 yr</v>
      </c>
      <c r="O553" s="5">
        <f ca="1">(TODAY()-staff[[#This Row],[Date of Birth]])/365</f>
        <v>32.632876712328766</v>
      </c>
      <c r="P553">
        <f ca="1">ROUNDDOWN(staff[[#This Row],[X-Age]],0)</f>
        <v>32</v>
      </c>
    </row>
    <row r="554" spans="3:16" x14ac:dyDescent="0.3">
      <c r="C554" t="s">
        <v>640</v>
      </c>
      <c r="D554" t="s">
        <v>59</v>
      </c>
      <c r="E554">
        <v>1</v>
      </c>
      <c r="F554" t="s">
        <v>56</v>
      </c>
      <c r="G554" t="s">
        <v>20</v>
      </c>
      <c r="H554" t="s">
        <v>133</v>
      </c>
      <c r="I554" s="4">
        <v>85320</v>
      </c>
      <c r="J554">
        <v>15</v>
      </c>
      <c r="K554" s="3">
        <v>44419</v>
      </c>
      <c r="L554" s="3">
        <v>25007</v>
      </c>
      <c r="M554" s="5">
        <f ca="1">(TODAY()-staff[[#This Row],[Date of Join]])/365</f>
        <v>1.1013698630136985</v>
      </c>
      <c r="N554" t="str">
        <f ca="1">IF(staff[[#This Row],[Tenure]]&lt;0.25,"1. New", IF(staff[[#This Row],[Tenure]]&lt;1, "2. Under 1 yr", IF(staff[[#This Row],[Tenure]]&lt;2, "3. Under 2 yrs","4. Over 2 yrs")))</f>
        <v>3. Under 2 yrs</v>
      </c>
      <c r="O554" s="5">
        <f ca="1">(TODAY()-staff[[#This Row],[Date of Birth]])/365</f>
        <v>54.284931506849318</v>
      </c>
      <c r="P554">
        <f ca="1">ROUNDDOWN(staff[[#This Row],[X-Age]],0)</f>
        <v>54</v>
      </c>
    </row>
    <row r="555" spans="3:16" x14ac:dyDescent="0.3">
      <c r="C555" t="s">
        <v>641</v>
      </c>
      <c r="D555" t="s">
        <v>59</v>
      </c>
      <c r="E555">
        <v>1</v>
      </c>
      <c r="F555" t="s">
        <v>56</v>
      </c>
      <c r="G555" t="s">
        <v>6</v>
      </c>
      <c r="H555" t="s">
        <v>68</v>
      </c>
      <c r="I555" s="4">
        <v>55250</v>
      </c>
      <c r="J555">
        <v>24</v>
      </c>
      <c r="K555" s="3">
        <v>44757</v>
      </c>
      <c r="L555" s="3">
        <v>34441</v>
      </c>
      <c r="M555" s="5">
        <f ca="1">(TODAY()-staff[[#This Row],[Date of Join]])/365</f>
        <v>0.17534246575342466</v>
      </c>
      <c r="N555" t="str">
        <f ca="1">IF(staff[[#This Row],[Tenure]]&lt;0.25,"1. New", IF(staff[[#This Row],[Tenure]]&lt;1, "2. Under 1 yr", IF(staff[[#This Row],[Tenure]]&lt;2, "3. Under 2 yrs","4. Over 2 yrs")))</f>
        <v>1. New</v>
      </c>
      <c r="O555" s="5">
        <f ca="1">(TODAY()-staff[[#This Row],[Date of Birth]])/365</f>
        <v>28.438356164383563</v>
      </c>
      <c r="P555">
        <f ca="1">ROUNDDOWN(staff[[#This Row],[X-Age]],0)</f>
        <v>28</v>
      </c>
    </row>
    <row r="556" spans="3:16" x14ac:dyDescent="0.3">
      <c r="C556" t="s">
        <v>642</v>
      </c>
      <c r="D556" t="s">
        <v>59</v>
      </c>
      <c r="E556">
        <v>1</v>
      </c>
      <c r="F556" t="s">
        <v>56</v>
      </c>
      <c r="G556" t="s">
        <v>6</v>
      </c>
      <c r="H556" t="s">
        <v>71</v>
      </c>
      <c r="I556" s="4">
        <v>85195</v>
      </c>
      <c r="J556">
        <v>5</v>
      </c>
      <c r="K556" s="3">
        <v>44571</v>
      </c>
      <c r="L556" s="3">
        <v>31778</v>
      </c>
      <c r="M556" s="5">
        <f ca="1">(TODAY()-staff[[#This Row],[Date of Join]])/365</f>
        <v>0.68493150684931503</v>
      </c>
      <c r="N556" t="str">
        <f ca="1">IF(staff[[#This Row],[Tenure]]&lt;0.25,"1. New", IF(staff[[#This Row],[Tenure]]&lt;1, "2. Under 1 yr", IF(staff[[#This Row],[Tenure]]&lt;2, "3. Under 2 yrs","4. Over 2 yrs")))</f>
        <v>2. Under 1 yr</v>
      </c>
      <c r="O556" s="5">
        <f ca="1">(TODAY()-staff[[#This Row],[Date of Birth]])/365</f>
        <v>35.734246575342468</v>
      </c>
      <c r="P556">
        <f ca="1">ROUNDDOWN(staff[[#This Row],[X-Age]],0)</f>
        <v>35</v>
      </c>
    </row>
    <row r="557" spans="3:16" x14ac:dyDescent="0.3">
      <c r="C557" t="s">
        <v>643</v>
      </c>
      <c r="D557" t="s">
        <v>55</v>
      </c>
      <c r="E557">
        <v>1</v>
      </c>
      <c r="F557" t="s">
        <v>56</v>
      </c>
      <c r="G557" t="s">
        <v>18</v>
      </c>
      <c r="H557" t="s">
        <v>71</v>
      </c>
      <c r="I557" s="4">
        <v>48230</v>
      </c>
      <c r="J557">
        <v>26</v>
      </c>
      <c r="K557" s="3">
        <v>44725</v>
      </c>
      <c r="L557" s="3">
        <v>31221</v>
      </c>
      <c r="M557" s="5">
        <f ca="1">(TODAY()-staff[[#This Row],[Date of Join]])/365</f>
        <v>0.26301369863013696</v>
      </c>
      <c r="N557" t="str">
        <f ca="1">IF(staff[[#This Row],[Tenure]]&lt;0.25,"1. New", IF(staff[[#This Row],[Tenure]]&lt;1, "2. Under 1 yr", IF(staff[[#This Row],[Tenure]]&lt;2, "3. Under 2 yrs","4. Over 2 yrs")))</f>
        <v>2. Under 1 yr</v>
      </c>
      <c r="O557" s="5">
        <f ca="1">(TODAY()-staff[[#This Row],[Date of Birth]])/365</f>
        <v>37.260273972602739</v>
      </c>
      <c r="P557">
        <f ca="1">ROUNDDOWN(staff[[#This Row],[X-Age]],0)</f>
        <v>37</v>
      </c>
    </row>
    <row r="558" spans="3:16" x14ac:dyDescent="0.3">
      <c r="C558" t="s">
        <v>644</v>
      </c>
      <c r="D558" t="s">
        <v>59</v>
      </c>
      <c r="E558">
        <v>0.5</v>
      </c>
      <c r="F558" t="s">
        <v>56</v>
      </c>
      <c r="G558" t="s">
        <v>11</v>
      </c>
      <c r="H558" t="s">
        <v>246</v>
      </c>
      <c r="I558" s="4">
        <v>118470</v>
      </c>
      <c r="J558">
        <v>14</v>
      </c>
      <c r="K558" s="3">
        <v>44739</v>
      </c>
      <c r="L558" s="3">
        <v>7259</v>
      </c>
      <c r="M558" s="5">
        <f ca="1">(TODAY()-staff[[#This Row],[Date of Join]])/365</f>
        <v>0.22465753424657534</v>
      </c>
      <c r="N558" t="str">
        <f ca="1">IF(staff[[#This Row],[Tenure]]&lt;0.25,"1. New", IF(staff[[#This Row],[Tenure]]&lt;1, "2. Under 1 yr", IF(staff[[#This Row],[Tenure]]&lt;2, "3. Under 2 yrs","4. Over 2 yrs")))</f>
        <v>1. New</v>
      </c>
      <c r="O558" s="5">
        <f ca="1">(TODAY()-staff[[#This Row],[Date of Birth]])/365</f>
        <v>102.90958904109588</v>
      </c>
      <c r="P558">
        <f ca="1">ROUNDDOWN(staff[[#This Row],[X-Age]],0)</f>
        <v>102</v>
      </c>
    </row>
    <row r="559" spans="3:16" x14ac:dyDescent="0.3">
      <c r="C559" t="s">
        <v>645</v>
      </c>
      <c r="D559" t="s">
        <v>59</v>
      </c>
      <c r="E559">
        <v>1</v>
      </c>
      <c r="F559" t="s">
        <v>124</v>
      </c>
      <c r="G559" t="s">
        <v>9</v>
      </c>
      <c r="H559" t="s">
        <v>201</v>
      </c>
      <c r="I559" s="4">
        <v>82955</v>
      </c>
      <c r="J559">
        <v>16</v>
      </c>
      <c r="K559" s="3">
        <v>44648</v>
      </c>
      <c r="L559" s="3">
        <v>31197</v>
      </c>
      <c r="M559" s="5">
        <f ca="1">(TODAY()-staff[[#This Row],[Date of Join]])/365</f>
        <v>0.47397260273972602</v>
      </c>
      <c r="N559" t="str">
        <f ca="1">IF(staff[[#This Row],[Tenure]]&lt;0.25,"1. New", IF(staff[[#This Row],[Tenure]]&lt;1, "2. Under 1 yr", IF(staff[[#This Row],[Tenure]]&lt;2, "3. Under 2 yrs","4. Over 2 yrs")))</f>
        <v>2. Under 1 yr</v>
      </c>
      <c r="O559" s="5">
        <f ca="1">(TODAY()-staff[[#This Row],[Date of Birth]])/365</f>
        <v>37.326027397260276</v>
      </c>
      <c r="P559">
        <f ca="1">ROUNDDOWN(staff[[#This Row],[X-Age]],0)</f>
        <v>37</v>
      </c>
    </row>
    <row r="560" spans="3:16" x14ac:dyDescent="0.3">
      <c r="C560" t="s">
        <v>646</v>
      </c>
      <c r="D560" t="s">
        <v>55</v>
      </c>
      <c r="E560">
        <v>1</v>
      </c>
      <c r="F560" t="s">
        <v>56</v>
      </c>
      <c r="G560" t="s">
        <v>6</v>
      </c>
      <c r="H560" t="s">
        <v>68</v>
      </c>
      <c r="I560" s="4">
        <v>72945</v>
      </c>
      <c r="J560">
        <v>12</v>
      </c>
      <c r="K560" s="3">
        <v>44754</v>
      </c>
      <c r="L560" s="3">
        <v>33219</v>
      </c>
      <c r="M560" s="5">
        <f ca="1">(TODAY()-staff[[#This Row],[Date of Join]])/365</f>
        <v>0.18356164383561643</v>
      </c>
      <c r="N560" t="str">
        <f ca="1">IF(staff[[#This Row],[Tenure]]&lt;0.25,"1. New", IF(staff[[#This Row],[Tenure]]&lt;1, "2. Under 1 yr", IF(staff[[#This Row],[Tenure]]&lt;2, "3. Under 2 yrs","4. Over 2 yrs")))</f>
        <v>1. New</v>
      </c>
      <c r="O560" s="5">
        <f ca="1">(TODAY()-staff[[#This Row],[Date of Birth]])/365</f>
        <v>31.786301369863015</v>
      </c>
      <c r="P560">
        <f ca="1">ROUNDDOWN(staff[[#This Row],[X-Age]],0)</f>
        <v>31</v>
      </c>
    </row>
    <row r="561" spans="3:16" x14ac:dyDescent="0.3">
      <c r="C561" t="s">
        <v>647</v>
      </c>
      <c r="D561" t="s">
        <v>55</v>
      </c>
      <c r="E561">
        <v>1</v>
      </c>
      <c r="F561" t="s">
        <v>56</v>
      </c>
      <c r="G561" t="s">
        <v>6</v>
      </c>
      <c r="H561" t="s">
        <v>68</v>
      </c>
      <c r="I561" s="4">
        <v>81035</v>
      </c>
      <c r="J561">
        <v>8</v>
      </c>
      <c r="K561" s="3">
        <v>44594</v>
      </c>
      <c r="L561" s="3">
        <v>33764</v>
      </c>
      <c r="M561" s="5">
        <f ca="1">(TODAY()-staff[[#This Row],[Date of Join]])/365</f>
        <v>0.62191780821917808</v>
      </c>
      <c r="N561" t="str">
        <f ca="1">IF(staff[[#This Row],[Tenure]]&lt;0.25,"1. New", IF(staff[[#This Row],[Tenure]]&lt;1, "2. Under 1 yr", IF(staff[[#This Row],[Tenure]]&lt;2, "3. Under 2 yrs","4. Over 2 yrs")))</f>
        <v>2. Under 1 yr</v>
      </c>
      <c r="O561" s="5">
        <f ca="1">(TODAY()-staff[[#This Row],[Date of Birth]])/365</f>
        <v>30.293150684931508</v>
      </c>
      <c r="P561">
        <f ca="1">ROUNDDOWN(staff[[#This Row],[X-Age]],0)</f>
        <v>30</v>
      </c>
    </row>
    <row r="562" spans="3:16" x14ac:dyDescent="0.3">
      <c r="C562" t="s">
        <v>648</v>
      </c>
      <c r="D562" t="s">
        <v>55</v>
      </c>
      <c r="E562">
        <v>1</v>
      </c>
      <c r="F562" t="s">
        <v>56</v>
      </c>
      <c r="G562" t="s">
        <v>18</v>
      </c>
      <c r="H562" t="s">
        <v>78</v>
      </c>
      <c r="I562" s="4">
        <v>78855</v>
      </c>
      <c r="J562">
        <v>22</v>
      </c>
      <c r="K562" s="3">
        <v>44771</v>
      </c>
      <c r="L562" s="3">
        <v>33054</v>
      </c>
      <c r="M562" s="5">
        <f ca="1">(TODAY()-staff[[#This Row],[Date of Join]])/365</f>
        <v>0.13698630136986301</v>
      </c>
      <c r="N562" t="str">
        <f ca="1">IF(staff[[#This Row],[Tenure]]&lt;0.25,"1. New", IF(staff[[#This Row],[Tenure]]&lt;1, "2. Under 1 yr", IF(staff[[#This Row],[Tenure]]&lt;2, "3. Under 2 yrs","4. Over 2 yrs")))</f>
        <v>1. New</v>
      </c>
      <c r="O562" s="5">
        <f ca="1">(TODAY()-staff[[#This Row],[Date of Birth]])/365</f>
        <v>32.238356164383561</v>
      </c>
      <c r="P562">
        <f ca="1">ROUNDDOWN(staff[[#This Row],[X-Age]],0)</f>
        <v>32</v>
      </c>
    </row>
    <row r="563" spans="3:16" x14ac:dyDescent="0.3">
      <c r="C563" t="s">
        <v>649</v>
      </c>
      <c r="D563" t="s">
        <v>55</v>
      </c>
      <c r="E563">
        <v>1</v>
      </c>
      <c r="F563" t="s">
        <v>56</v>
      </c>
      <c r="G563" t="s">
        <v>18</v>
      </c>
      <c r="H563" t="s">
        <v>64</v>
      </c>
      <c r="I563" s="4">
        <v>71055</v>
      </c>
      <c r="J563">
        <v>21</v>
      </c>
      <c r="K563" s="3">
        <v>44643</v>
      </c>
      <c r="L563" s="3">
        <v>25650</v>
      </c>
      <c r="M563" s="5">
        <f ca="1">(TODAY()-staff[[#This Row],[Date of Join]])/365</f>
        <v>0.48767123287671232</v>
      </c>
      <c r="N563" t="str">
        <f ca="1">IF(staff[[#This Row],[Tenure]]&lt;0.25,"1. New", IF(staff[[#This Row],[Tenure]]&lt;1, "2. Under 1 yr", IF(staff[[#This Row],[Tenure]]&lt;2, "3. Under 2 yrs","4. Over 2 yrs")))</f>
        <v>2. Under 1 yr</v>
      </c>
      <c r="O563" s="5">
        <f ca="1">(TODAY()-staff[[#This Row],[Date of Birth]])/365</f>
        <v>52.523287671232879</v>
      </c>
      <c r="P563">
        <f ca="1">ROUNDDOWN(staff[[#This Row],[X-Age]],0)</f>
        <v>52</v>
      </c>
    </row>
    <row r="564" spans="3:16" x14ac:dyDescent="0.3">
      <c r="C564" t="s">
        <v>650</v>
      </c>
      <c r="D564" t="s">
        <v>59</v>
      </c>
      <c r="E564">
        <v>1</v>
      </c>
      <c r="F564" t="s">
        <v>61</v>
      </c>
      <c r="G564" t="s">
        <v>9</v>
      </c>
      <c r="H564" t="s">
        <v>62</v>
      </c>
      <c r="I564" s="4">
        <v>68130</v>
      </c>
      <c r="J564">
        <v>11</v>
      </c>
      <c r="K564" s="3">
        <v>44718</v>
      </c>
      <c r="L564" s="3">
        <v>7290</v>
      </c>
      <c r="M564" s="5">
        <f ca="1">(TODAY()-staff[[#This Row],[Date of Join]])/365</f>
        <v>0.28219178082191781</v>
      </c>
      <c r="N564" t="str">
        <f ca="1">IF(staff[[#This Row],[Tenure]]&lt;0.25,"1. New", IF(staff[[#This Row],[Tenure]]&lt;1, "2. Under 1 yr", IF(staff[[#This Row],[Tenure]]&lt;2, "3. Under 2 yrs","4. Over 2 yrs")))</f>
        <v>2. Under 1 yr</v>
      </c>
      <c r="O564" s="5">
        <f ca="1">(TODAY()-staff[[#This Row],[Date of Birth]])/365</f>
        <v>102.82465753424657</v>
      </c>
      <c r="P564">
        <f ca="1">ROUNDDOWN(staff[[#This Row],[X-Age]],0)</f>
        <v>102</v>
      </c>
    </row>
    <row r="565" spans="3:16" x14ac:dyDescent="0.3">
      <c r="C565" t="s">
        <v>651</v>
      </c>
      <c r="D565" t="s">
        <v>55</v>
      </c>
      <c r="E565">
        <v>1</v>
      </c>
      <c r="F565" t="s">
        <v>56</v>
      </c>
      <c r="G565" t="s">
        <v>20</v>
      </c>
      <c r="H565" t="s">
        <v>102</v>
      </c>
      <c r="I565" s="4">
        <v>68485</v>
      </c>
      <c r="J565">
        <v>8</v>
      </c>
      <c r="K565" s="3">
        <v>44364</v>
      </c>
      <c r="L565" s="3">
        <v>22250</v>
      </c>
      <c r="M565" s="5">
        <f ca="1">(TODAY()-staff[[#This Row],[Date of Join]])/365</f>
        <v>1.252054794520548</v>
      </c>
      <c r="N565" t="str">
        <f ca="1">IF(staff[[#This Row],[Tenure]]&lt;0.25,"1. New", IF(staff[[#This Row],[Tenure]]&lt;1, "2. Under 1 yr", IF(staff[[#This Row],[Tenure]]&lt;2, "3. Under 2 yrs","4. Over 2 yrs")))</f>
        <v>3. Under 2 yrs</v>
      </c>
      <c r="O565" s="5">
        <f ca="1">(TODAY()-staff[[#This Row],[Date of Birth]])/365</f>
        <v>61.838356164383562</v>
      </c>
      <c r="P565">
        <f ca="1">ROUNDDOWN(staff[[#This Row],[X-Age]],0)</f>
        <v>61</v>
      </c>
    </row>
    <row r="566" spans="3:16" x14ac:dyDescent="0.3">
      <c r="C566" t="s">
        <v>652</v>
      </c>
      <c r="D566" t="s">
        <v>59</v>
      </c>
      <c r="E566">
        <v>1</v>
      </c>
      <c r="F566" t="s">
        <v>56</v>
      </c>
      <c r="G566" t="s">
        <v>6</v>
      </c>
      <c r="H566" t="s">
        <v>246</v>
      </c>
      <c r="I566" s="4">
        <v>78520</v>
      </c>
      <c r="J566">
        <v>13</v>
      </c>
      <c r="K566" s="3">
        <v>44655</v>
      </c>
      <c r="L566" s="3">
        <v>23708</v>
      </c>
      <c r="M566" s="5">
        <f ca="1">(TODAY()-staff[[#This Row],[Date of Join]])/365</f>
        <v>0.45479452054794522</v>
      </c>
      <c r="N566" t="str">
        <f ca="1">IF(staff[[#This Row],[Tenure]]&lt;0.25,"1. New", IF(staff[[#This Row],[Tenure]]&lt;1, "2. Under 1 yr", IF(staff[[#This Row],[Tenure]]&lt;2, "3. Under 2 yrs","4. Over 2 yrs")))</f>
        <v>2. Under 1 yr</v>
      </c>
      <c r="O566" s="5">
        <f ca="1">(TODAY()-staff[[#This Row],[Date of Birth]])/365</f>
        <v>57.843835616438355</v>
      </c>
      <c r="P566">
        <f ca="1">ROUNDDOWN(staff[[#This Row],[X-Age]],0)</f>
        <v>57</v>
      </c>
    </row>
    <row r="567" spans="3:16" x14ac:dyDescent="0.3">
      <c r="C567" t="s">
        <v>653</v>
      </c>
      <c r="D567" t="s">
        <v>59</v>
      </c>
      <c r="E567">
        <v>1</v>
      </c>
      <c r="F567" t="s">
        <v>56</v>
      </c>
      <c r="G567" t="s">
        <v>18</v>
      </c>
      <c r="H567" t="s">
        <v>71</v>
      </c>
      <c r="I567" s="4">
        <v>56395</v>
      </c>
      <c r="J567">
        <v>16</v>
      </c>
      <c r="K567" s="3">
        <v>44732</v>
      </c>
      <c r="L567" s="3">
        <v>29318</v>
      </c>
      <c r="M567" s="5">
        <f ca="1">(TODAY()-staff[[#This Row],[Date of Join]])/365</f>
        <v>0.24383561643835616</v>
      </c>
      <c r="N567" t="str">
        <f ca="1">IF(staff[[#This Row],[Tenure]]&lt;0.25,"1. New", IF(staff[[#This Row],[Tenure]]&lt;1, "2. Under 1 yr", IF(staff[[#This Row],[Tenure]]&lt;2, "3. Under 2 yrs","4. Over 2 yrs")))</f>
        <v>1. New</v>
      </c>
      <c r="O567" s="5">
        <f ca="1">(TODAY()-staff[[#This Row],[Date of Birth]])/365</f>
        <v>42.473972602739728</v>
      </c>
      <c r="P567">
        <f ca="1">ROUNDDOWN(staff[[#This Row],[X-Age]],0)</f>
        <v>42</v>
      </c>
    </row>
    <row r="568" spans="3:16" x14ac:dyDescent="0.3">
      <c r="C568" t="s">
        <v>654</v>
      </c>
      <c r="D568" t="s">
        <v>59</v>
      </c>
      <c r="E568">
        <v>1</v>
      </c>
      <c r="F568" t="s">
        <v>56</v>
      </c>
      <c r="G568" t="s">
        <v>6</v>
      </c>
      <c r="H568" t="s">
        <v>68</v>
      </c>
      <c r="I568" s="4">
        <v>79905</v>
      </c>
      <c r="J568">
        <v>7</v>
      </c>
      <c r="K568" s="3">
        <v>44760</v>
      </c>
      <c r="L568" s="3">
        <v>7284</v>
      </c>
      <c r="M568" s="5">
        <f ca="1">(TODAY()-staff[[#This Row],[Date of Join]])/365</f>
        <v>0.16712328767123288</v>
      </c>
      <c r="N568" t="str">
        <f ca="1">IF(staff[[#This Row],[Tenure]]&lt;0.25,"1. New", IF(staff[[#This Row],[Tenure]]&lt;1, "2. Under 1 yr", IF(staff[[#This Row],[Tenure]]&lt;2, "3. Under 2 yrs","4. Over 2 yrs")))</f>
        <v>1. New</v>
      </c>
      <c r="O568" s="5">
        <f ca="1">(TODAY()-staff[[#This Row],[Date of Birth]])/365</f>
        <v>102.84109589041095</v>
      </c>
      <c r="P568">
        <f ca="1">ROUNDDOWN(staff[[#This Row],[X-Age]],0)</f>
        <v>102</v>
      </c>
    </row>
    <row r="569" spans="3:16" x14ac:dyDescent="0.3">
      <c r="C569" t="s">
        <v>655</v>
      </c>
      <c r="D569" t="s">
        <v>59</v>
      </c>
      <c r="E569">
        <v>1</v>
      </c>
      <c r="F569" t="s">
        <v>56</v>
      </c>
      <c r="G569" t="s">
        <v>6</v>
      </c>
      <c r="H569" t="s">
        <v>68</v>
      </c>
      <c r="I569" s="4">
        <v>62485</v>
      </c>
      <c r="J569">
        <v>19</v>
      </c>
      <c r="K569" s="3">
        <v>44756</v>
      </c>
      <c r="L569" s="3">
        <v>32104</v>
      </c>
      <c r="M569" s="5">
        <f ca="1">(TODAY()-staff[[#This Row],[Date of Join]])/365</f>
        <v>0.17808219178082191</v>
      </c>
      <c r="N569" t="str">
        <f ca="1">IF(staff[[#This Row],[Tenure]]&lt;0.25,"1. New", IF(staff[[#This Row],[Tenure]]&lt;1, "2. Under 1 yr", IF(staff[[#This Row],[Tenure]]&lt;2, "3. Under 2 yrs","4. Over 2 yrs")))</f>
        <v>1. New</v>
      </c>
      <c r="O569" s="5">
        <f ca="1">(TODAY()-staff[[#This Row],[Date of Birth]])/365</f>
        <v>34.841095890410962</v>
      </c>
      <c r="P569">
        <f ca="1">ROUNDDOWN(staff[[#This Row],[X-Age]],0)</f>
        <v>34</v>
      </c>
    </row>
    <row r="570" spans="3:16" x14ac:dyDescent="0.3">
      <c r="C570" t="s">
        <v>656</v>
      </c>
      <c r="D570" t="s">
        <v>59</v>
      </c>
      <c r="E570">
        <v>0.8</v>
      </c>
      <c r="F570" t="s">
        <v>56</v>
      </c>
      <c r="G570" t="s">
        <v>20</v>
      </c>
      <c r="H570" t="s">
        <v>66</v>
      </c>
      <c r="I570" s="4">
        <v>63340</v>
      </c>
      <c r="J570">
        <v>12</v>
      </c>
      <c r="K570" s="3">
        <v>44515</v>
      </c>
      <c r="L570" s="3">
        <v>29847</v>
      </c>
      <c r="M570" s="5">
        <f ca="1">(TODAY()-staff[[#This Row],[Date of Join]])/365</f>
        <v>0.83835616438356164</v>
      </c>
      <c r="N570" t="str">
        <f ca="1">IF(staff[[#This Row],[Tenure]]&lt;0.25,"1. New", IF(staff[[#This Row],[Tenure]]&lt;1, "2. Under 1 yr", IF(staff[[#This Row],[Tenure]]&lt;2, "3. Under 2 yrs","4. Over 2 yrs")))</f>
        <v>2. Under 1 yr</v>
      </c>
      <c r="O570" s="5">
        <f ca="1">(TODAY()-staff[[#This Row],[Date of Birth]])/365</f>
        <v>41.024657534246572</v>
      </c>
      <c r="P570">
        <f ca="1">ROUNDDOWN(staff[[#This Row],[X-Age]],0)</f>
        <v>41</v>
      </c>
    </row>
    <row r="571" spans="3:16" x14ac:dyDescent="0.3">
      <c r="C571" t="s">
        <v>657</v>
      </c>
      <c r="D571" t="s">
        <v>59</v>
      </c>
      <c r="E571">
        <v>1</v>
      </c>
      <c r="F571" t="s">
        <v>56</v>
      </c>
      <c r="G571" t="s">
        <v>6</v>
      </c>
      <c r="H571" t="s">
        <v>68</v>
      </c>
      <c r="I571" s="4">
        <v>52335</v>
      </c>
      <c r="J571">
        <v>3</v>
      </c>
      <c r="K571" s="3">
        <v>44734</v>
      </c>
      <c r="L571" s="3">
        <v>7246</v>
      </c>
      <c r="M571" s="5">
        <f ca="1">(TODAY()-staff[[#This Row],[Date of Join]])/365</f>
        <v>0.23835616438356164</v>
      </c>
      <c r="N571" t="str">
        <f ca="1">IF(staff[[#This Row],[Tenure]]&lt;0.25,"1. New", IF(staff[[#This Row],[Tenure]]&lt;1, "2. Under 1 yr", IF(staff[[#This Row],[Tenure]]&lt;2, "3. Under 2 yrs","4. Over 2 yrs")))</f>
        <v>1. New</v>
      </c>
      <c r="O571" s="5">
        <f ca="1">(TODAY()-staff[[#This Row],[Date of Birth]])/365</f>
        <v>102.94520547945206</v>
      </c>
      <c r="P571">
        <f ca="1">ROUNDDOWN(staff[[#This Row],[X-Age]],0)</f>
        <v>102</v>
      </c>
    </row>
    <row r="572" spans="3:16" x14ac:dyDescent="0.3">
      <c r="C572" t="s">
        <v>658</v>
      </c>
      <c r="D572" t="s">
        <v>55</v>
      </c>
      <c r="E572">
        <v>1</v>
      </c>
      <c r="F572" t="s">
        <v>56</v>
      </c>
      <c r="G572" t="s">
        <v>18</v>
      </c>
      <c r="H572" t="s">
        <v>64</v>
      </c>
      <c r="I572" s="4">
        <v>70225</v>
      </c>
      <c r="J572">
        <v>17</v>
      </c>
      <c r="K572" s="3">
        <v>44697</v>
      </c>
      <c r="L572" s="3">
        <v>30351</v>
      </c>
      <c r="M572" s="5">
        <f ca="1">(TODAY()-staff[[#This Row],[Date of Join]])/365</f>
        <v>0.33972602739726027</v>
      </c>
      <c r="N572" t="str">
        <f ca="1">IF(staff[[#This Row],[Tenure]]&lt;0.25,"1. New", IF(staff[[#This Row],[Tenure]]&lt;1, "2. Under 1 yr", IF(staff[[#This Row],[Tenure]]&lt;2, "3. Under 2 yrs","4. Over 2 yrs")))</f>
        <v>2. Under 1 yr</v>
      </c>
      <c r="O572" s="5">
        <f ca="1">(TODAY()-staff[[#This Row],[Date of Birth]])/365</f>
        <v>39.643835616438359</v>
      </c>
      <c r="P572">
        <f ca="1">ROUNDDOWN(staff[[#This Row],[X-Age]],0)</f>
        <v>39</v>
      </c>
    </row>
    <row r="573" spans="3:16" x14ac:dyDescent="0.3">
      <c r="C573" t="s">
        <v>659</v>
      </c>
      <c r="D573" t="s">
        <v>55</v>
      </c>
      <c r="E573">
        <v>1</v>
      </c>
      <c r="F573" t="s">
        <v>61</v>
      </c>
      <c r="G573" t="s">
        <v>20</v>
      </c>
      <c r="H573" t="s">
        <v>133</v>
      </c>
      <c r="I573" s="4">
        <v>70225</v>
      </c>
      <c r="J573">
        <v>12</v>
      </c>
      <c r="K573" s="3">
        <v>44741</v>
      </c>
      <c r="L573" s="3">
        <v>7265</v>
      </c>
      <c r="M573" s="5">
        <f ca="1">(TODAY()-staff[[#This Row],[Date of Join]])/365</f>
        <v>0.21917808219178081</v>
      </c>
      <c r="N573" t="str">
        <f ca="1">IF(staff[[#This Row],[Tenure]]&lt;0.25,"1. New", IF(staff[[#This Row],[Tenure]]&lt;1, "2. Under 1 yr", IF(staff[[#This Row],[Tenure]]&lt;2, "3. Under 2 yrs","4. Over 2 yrs")))</f>
        <v>1. New</v>
      </c>
      <c r="O573" s="5">
        <f ca="1">(TODAY()-staff[[#This Row],[Date of Birth]])/365</f>
        <v>102.89315068493151</v>
      </c>
      <c r="P573">
        <f ca="1">ROUNDDOWN(staff[[#This Row],[X-Age]],0)</f>
        <v>102</v>
      </c>
    </row>
    <row r="574" spans="3:16" x14ac:dyDescent="0.3">
      <c r="C574" t="s">
        <v>660</v>
      </c>
      <c r="D574" t="s">
        <v>59</v>
      </c>
      <c r="E574">
        <v>1</v>
      </c>
      <c r="F574" t="s">
        <v>56</v>
      </c>
      <c r="G574" t="s">
        <v>6</v>
      </c>
      <c r="H574" t="s">
        <v>68</v>
      </c>
      <c r="I574" s="4">
        <v>84065</v>
      </c>
      <c r="J574">
        <v>7</v>
      </c>
      <c r="K574" s="3">
        <v>44616</v>
      </c>
      <c r="L574" s="3">
        <v>29357</v>
      </c>
      <c r="M574" s="5">
        <f ca="1">(TODAY()-staff[[#This Row],[Date of Join]])/365</f>
        <v>0.56164383561643838</v>
      </c>
      <c r="N574" t="str">
        <f ca="1">IF(staff[[#This Row],[Tenure]]&lt;0.25,"1. New", IF(staff[[#This Row],[Tenure]]&lt;1, "2. Under 1 yr", IF(staff[[#This Row],[Tenure]]&lt;2, "3. Under 2 yrs","4. Over 2 yrs")))</f>
        <v>2. Under 1 yr</v>
      </c>
      <c r="O574" s="5">
        <f ca="1">(TODAY()-staff[[#This Row],[Date of Birth]])/365</f>
        <v>42.367123287671234</v>
      </c>
      <c r="P574">
        <f ca="1">ROUNDDOWN(staff[[#This Row],[X-Age]],0)</f>
        <v>42</v>
      </c>
    </row>
    <row r="575" spans="3:16" x14ac:dyDescent="0.3">
      <c r="C575" t="s">
        <v>661</v>
      </c>
      <c r="D575" t="s">
        <v>59</v>
      </c>
      <c r="E575">
        <v>1</v>
      </c>
      <c r="F575" t="s">
        <v>56</v>
      </c>
      <c r="G575" t="s">
        <v>6</v>
      </c>
      <c r="H575" t="s">
        <v>68</v>
      </c>
      <c r="I575" s="4">
        <v>75335</v>
      </c>
      <c r="J575">
        <v>17</v>
      </c>
      <c r="K575" s="3">
        <v>44693</v>
      </c>
      <c r="L575" s="3">
        <v>7271</v>
      </c>
      <c r="M575" s="5">
        <f ca="1">(TODAY()-staff[[#This Row],[Date of Join]])/365</f>
        <v>0.35068493150684932</v>
      </c>
      <c r="N575" t="str">
        <f ca="1">IF(staff[[#This Row],[Tenure]]&lt;0.25,"1. New", IF(staff[[#This Row],[Tenure]]&lt;1, "2. Under 1 yr", IF(staff[[#This Row],[Tenure]]&lt;2, "3. Under 2 yrs","4. Over 2 yrs")))</f>
        <v>2. Under 1 yr</v>
      </c>
      <c r="O575" s="5">
        <f ca="1">(TODAY()-staff[[#This Row],[Date of Birth]])/365</f>
        <v>102.87671232876713</v>
      </c>
      <c r="P575">
        <f ca="1">ROUNDDOWN(staff[[#This Row],[X-Age]],0)</f>
        <v>102</v>
      </c>
    </row>
    <row r="576" spans="3:16" x14ac:dyDescent="0.3">
      <c r="C576" t="s">
        <v>662</v>
      </c>
      <c r="D576" t="s">
        <v>59</v>
      </c>
      <c r="E576">
        <v>1</v>
      </c>
      <c r="F576" t="s">
        <v>56</v>
      </c>
      <c r="G576" t="s">
        <v>6</v>
      </c>
      <c r="H576" t="s">
        <v>68</v>
      </c>
      <c r="I576" s="4">
        <v>84200</v>
      </c>
      <c r="J576">
        <v>14</v>
      </c>
      <c r="K576" s="3">
        <v>44543</v>
      </c>
      <c r="L576" s="3">
        <v>33081</v>
      </c>
      <c r="M576" s="5">
        <f ca="1">(TODAY()-staff[[#This Row],[Date of Join]])/365</f>
        <v>0.76164383561643834</v>
      </c>
      <c r="N576" t="str">
        <f ca="1">IF(staff[[#This Row],[Tenure]]&lt;0.25,"1. New", IF(staff[[#This Row],[Tenure]]&lt;1, "2. Under 1 yr", IF(staff[[#This Row],[Tenure]]&lt;2, "3. Under 2 yrs","4. Over 2 yrs")))</f>
        <v>2. Under 1 yr</v>
      </c>
      <c r="O576" s="5">
        <f ca="1">(TODAY()-staff[[#This Row],[Date of Birth]])/365</f>
        <v>32.164383561643838</v>
      </c>
      <c r="P576">
        <f ca="1">ROUNDDOWN(staff[[#This Row],[X-Age]],0)</f>
        <v>32</v>
      </c>
    </row>
    <row r="577" spans="3:16" x14ac:dyDescent="0.3">
      <c r="C577" t="s">
        <v>663</v>
      </c>
      <c r="D577" t="s">
        <v>59</v>
      </c>
      <c r="E577">
        <v>1</v>
      </c>
      <c r="F577" t="s">
        <v>56</v>
      </c>
      <c r="G577" t="s">
        <v>11</v>
      </c>
      <c r="H577" t="s">
        <v>98</v>
      </c>
      <c r="I577" s="4">
        <v>58135</v>
      </c>
      <c r="J577">
        <v>11</v>
      </c>
      <c r="K577" s="3">
        <v>44622</v>
      </c>
      <c r="L577" s="3">
        <v>28982</v>
      </c>
      <c r="M577" s="5">
        <f ca="1">(TODAY()-staff[[#This Row],[Date of Join]])/365</f>
        <v>0.54520547945205478</v>
      </c>
      <c r="N577" t="str">
        <f ca="1">IF(staff[[#This Row],[Tenure]]&lt;0.25,"1. New", IF(staff[[#This Row],[Tenure]]&lt;1, "2. Under 1 yr", IF(staff[[#This Row],[Tenure]]&lt;2, "3. Under 2 yrs","4. Over 2 yrs")))</f>
        <v>2. Under 1 yr</v>
      </c>
      <c r="O577" s="5">
        <f ca="1">(TODAY()-staff[[#This Row],[Date of Birth]])/365</f>
        <v>43.394520547945206</v>
      </c>
      <c r="P577">
        <f ca="1">ROUNDDOWN(staff[[#This Row],[X-Age]],0)</f>
        <v>43</v>
      </c>
    </row>
    <row r="578" spans="3:16" x14ac:dyDescent="0.3">
      <c r="C578" t="s">
        <v>664</v>
      </c>
      <c r="D578" t="s">
        <v>55</v>
      </c>
      <c r="E578">
        <v>1</v>
      </c>
      <c r="F578" t="s">
        <v>56</v>
      </c>
      <c r="G578" t="s">
        <v>6</v>
      </c>
      <c r="H578" t="s">
        <v>71</v>
      </c>
      <c r="I578" s="4">
        <v>87005</v>
      </c>
      <c r="J578">
        <v>11</v>
      </c>
      <c r="K578" s="3">
        <v>44641</v>
      </c>
      <c r="L578" s="3">
        <v>32980</v>
      </c>
      <c r="M578" s="5">
        <f ca="1">(TODAY()-staff[[#This Row],[Date of Join]])/365</f>
        <v>0.49315068493150682</v>
      </c>
      <c r="N578" t="str">
        <f ca="1">IF(staff[[#This Row],[Tenure]]&lt;0.25,"1. New", IF(staff[[#This Row],[Tenure]]&lt;1, "2. Under 1 yr", IF(staff[[#This Row],[Tenure]]&lt;2, "3. Under 2 yrs","4. Over 2 yrs")))</f>
        <v>2. Under 1 yr</v>
      </c>
      <c r="O578" s="5">
        <f ca="1">(TODAY()-staff[[#This Row],[Date of Birth]])/365</f>
        <v>32.441095890410956</v>
      </c>
      <c r="P578">
        <f ca="1">ROUNDDOWN(staff[[#This Row],[X-Age]],0)</f>
        <v>32</v>
      </c>
    </row>
    <row r="579" spans="3:16" x14ac:dyDescent="0.3">
      <c r="C579" t="s">
        <v>665</v>
      </c>
      <c r="D579" t="s">
        <v>59</v>
      </c>
      <c r="E579">
        <v>1</v>
      </c>
      <c r="F579" t="s">
        <v>61</v>
      </c>
      <c r="G579" t="s">
        <v>18</v>
      </c>
      <c r="H579" t="s">
        <v>96</v>
      </c>
      <c r="I579" s="4">
        <v>88220</v>
      </c>
      <c r="J579">
        <v>18</v>
      </c>
      <c r="K579" s="3">
        <v>44741</v>
      </c>
      <c r="L579" s="3">
        <v>7246</v>
      </c>
      <c r="M579" s="5">
        <f ca="1">(TODAY()-staff[[#This Row],[Date of Join]])/365</f>
        <v>0.21917808219178081</v>
      </c>
      <c r="N579" t="str">
        <f ca="1">IF(staff[[#This Row],[Tenure]]&lt;0.25,"1. New", IF(staff[[#This Row],[Tenure]]&lt;1, "2. Under 1 yr", IF(staff[[#This Row],[Tenure]]&lt;2, "3. Under 2 yrs","4. Over 2 yrs")))</f>
        <v>1. New</v>
      </c>
      <c r="O579" s="5">
        <f ca="1">(TODAY()-staff[[#This Row],[Date of Birth]])/365</f>
        <v>102.94520547945206</v>
      </c>
      <c r="P579">
        <f ca="1">ROUNDDOWN(staff[[#This Row],[X-Age]],0)</f>
        <v>102</v>
      </c>
    </row>
    <row r="580" spans="3:16" x14ac:dyDescent="0.3">
      <c r="C580" t="s">
        <v>666</v>
      </c>
      <c r="D580" t="s">
        <v>59</v>
      </c>
      <c r="E580">
        <v>1</v>
      </c>
      <c r="F580" t="s">
        <v>56</v>
      </c>
      <c r="G580" t="s">
        <v>6</v>
      </c>
      <c r="H580" t="s">
        <v>68</v>
      </c>
      <c r="I580" s="4">
        <v>91095</v>
      </c>
      <c r="J580">
        <v>12</v>
      </c>
      <c r="K580" s="3">
        <v>44692</v>
      </c>
      <c r="L580" s="3">
        <v>31567</v>
      </c>
      <c r="M580" s="5">
        <f ca="1">(TODAY()-staff[[#This Row],[Date of Join]])/365</f>
        <v>0.35342465753424657</v>
      </c>
      <c r="N580" t="str">
        <f ca="1">IF(staff[[#This Row],[Tenure]]&lt;0.25,"1. New", IF(staff[[#This Row],[Tenure]]&lt;1, "2. Under 1 yr", IF(staff[[#This Row],[Tenure]]&lt;2, "3. Under 2 yrs","4. Over 2 yrs")))</f>
        <v>2. Under 1 yr</v>
      </c>
      <c r="O580" s="5">
        <f ca="1">(TODAY()-staff[[#This Row],[Date of Birth]])/365</f>
        <v>36.31232876712329</v>
      </c>
      <c r="P580">
        <f ca="1">ROUNDDOWN(staff[[#This Row],[X-Age]],0)</f>
        <v>36</v>
      </c>
    </row>
    <row r="581" spans="3:16" x14ac:dyDescent="0.3">
      <c r="C581" t="s">
        <v>667</v>
      </c>
      <c r="D581" t="s">
        <v>59</v>
      </c>
      <c r="E581">
        <v>1</v>
      </c>
      <c r="F581" t="s">
        <v>56</v>
      </c>
      <c r="G581" t="s">
        <v>20</v>
      </c>
      <c r="H581" t="s">
        <v>102</v>
      </c>
      <c r="I581" s="4">
        <v>57230</v>
      </c>
      <c r="J581">
        <v>12</v>
      </c>
      <c r="K581" s="3">
        <v>44705</v>
      </c>
      <c r="L581" s="3">
        <v>32697</v>
      </c>
      <c r="M581" s="5">
        <f ca="1">(TODAY()-staff[[#This Row],[Date of Join]])/365</f>
        <v>0.31780821917808222</v>
      </c>
      <c r="N581" t="str">
        <f ca="1">IF(staff[[#This Row],[Tenure]]&lt;0.25,"1. New", IF(staff[[#This Row],[Tenure]]&lt;1, "2. Under 1 yr", IF(staff[[#This Row],[Tenure]]&lt;2, "3. Under 2 yrs","4. Over 2 yrs")))</f>
        <v>2. Under 1 yr</v>
      </c>
      <c r="O581" s="5">
        <f ca="1">(TODAY()-staff[[#This Row],[Date of Birth]])/365</f>
        <v>33.216438356164382</v>
      </c>
      <c r="P581">
        <f ca="1">ROUNDDOWN(staff[[#This Row],[X-Age]],0)</f>
        <v>33</v>
      </c>
    </row>
    <row r="582" spans="3:16" x14ac:dyDescent="0.3">
      <c r="C582" t="s">
        <v>668</v>
      </c>
      <c r="D582" t="s">
        <v>55</v>
      </c>
      <c r="E582">
        <v>1</v>
      </c>
      <c r="F582" t="s">
        <v>56</v>
      </c>
      <c r="G582" t="s">
        <v>14</v>
      </c>
      <c r="H582" t="s">
        <v>115</v>
      </c>
      <c r="I582" s="4">
        <v>79350</v>
      </c>
      <c r="J582">
        <v>11</v>
      </c>
      <c r="K582" s="3">
        <v>44491</v>
      </c>
      <c r="L582" s="3">
        <v>28266</v>
      </c>
      <c r="M582" s="5">
        <f ca="1">(TODAY()-staff[[#This Row],[Date of Join]])/365</f>
        <v>0.90410958904109584</v>
      </c>
      <c r="N582" t="str">
        <f ca="1">IF(staff[[#This Row],[Tenure]]&lt;0.25,"1. New", IF(staff[[#This Row],[Tenure]]&lt;1, "2. Under 1 yr", IF(staff[[#This Row],[Tenure]]&lt;2, "3. Under 2 yrs","4. Over 2 yrs")))</f>
        <v>2. Under 1 yr</v>
      </c>
      <c r="O582" s="5">
        <f ca="1">(TODAY()-staff[[#This Row],[Date of Birth]])/365</f>
        <v>45.356164383561641</v>
      </c>
      <c r="P582">
        <f ca="1">ROUNDDOWN(staff[[#This Row],[X-Age]],0)</f>
        <v>45</v>
      </c>
    </row>
    <row r="583" spans="3:16" x14ac:dyDescent="0.3">
      <c r="C583" t="s">
        <v>669</v>
      </c>
      <c r="D583" t="s">
        <v>59</v>
      </c>
      <c r="E583">
        <v>1</v>
      </c>
      <c r="F583" t="s">
        <v>61</v>
      </c>
      <c r="G583" t="s">
        <v>9</v>
      </c>
      <c r="H583" t="s">
        <v>62</v>
      </c>
      <c r="I583" s="4">
        <v>113080</v>
      </c>
      <c r="J583">
        <v>8</v>
      </c>
      <c r="K583" s="3">
        <v>44760</v>
      </c>
      <c r="L583" s="3">
        <v>7276</v>
      </c>
      <c r="M583" s="5">
        <f ca="1">(TODAY()-staff[[#This Row],[Date of Join]])/365</f>
        <v>0.16712328767123288</v>
      </c>
      <c r="N583" t="str">
        <f ca="1">IF(staff[[#This Row],[Tenure]]&lt;0.25,"1. New", IF(staff[[#This Row],[Tenure]]&lt;1, "2. Under 1 yr", IF(staff[[#This Row],[Tenure]]&lt;2, "3. Under 2 yrs","4. Over 2 yrs")))</f>
        <v>1. New</v>
      </c>
      <c r="O583" s="5">
        <f ca="1">(TODAY()-staff[[#This Row],[Date of Birth]])/365</f>
        <v>102.86301369863014</v>
      </c>
      <c r="P583">
        <f ca="1">ROUNDDOWN(staff[[#This Row],[X-Age]],0)</f>
        <v>102</v>
      </c>
    </row>
    <row r="584" spans="3:16" x14ac:dyDescent="0.3">
      <c r="C584" t="s">
        <v>670</v>
      </c>
      <c r="D584" t="s">
        <v>55</v>
      </c>
      <c r="E584">
        <v>1</v>
      </c>
      <c r="F584" t="s">
        <v>56</v>
      </c>
      <c r="G584" t="s">
        <v>6</v>
      </c>
      <c r="H584" t="s">
        <v>68</v>
      </c>
      <c r="I584" s="4">
        <v>96820</v>
      </c>
      <c r="J584">
        <v>2</v>
      </c>
      <c r="K584" s="3">
        <v>44592</v>
      </c>
      <c r="L584" s="3">
        <v>30575</v>
      </c>
      <c r="M584" s="5">
        <f ca="1">(TODAY()-staff[[#This Row],[Date of Join]])/365</f>
        <v>0.62739726027397258</v>
      </c>
      <c r="N584" t="str">
        <f ca="1">IF(staff[[#This Row],[Tenure]]&lt;0.25,"1. New", IF(staff[[#This Row],[Tenure]]&lt;1, "2. Under 1 yr", IF(staff[[#This Row],[Tenure]]&lt;2, "3. Under 2 yrs","4. Over 2 yrs")))</f>
        <v>2. Under 1 yr</v>
      </c>
      <c r="O584" s="5">
        <f ca="1">(TODAY()-staff[[#This Row],[Date of Birth]])/365</f>
        <v>39.030136986301372</v>
      </c>
      <c r="P584">
        <f ca="1">ROUNDDOWN(staff[[#This Row],[X-Age]],0)</f>
        <v>39</v>
      </c>
    </row>
    <row r="585" spans="3:16" x14ac:dyDescent="0.3">
      <c r="C585" t="s">
        <v>671</v>
      </c>
      <c r="D585" t="s">
        <v>55</v>
      </c>
      <c r="E585">
        <v>1</v>
      </c>
      <c r="F585" t="s">
        <v>56</v>
      </c>
      <c r="G585" t="s">
        <v>6</v>
      </c>
      <c r="H585" t="s">
        <v>71</v>
      </c>
      <c r="I585" s="4">
        <v>68335</v>
      </c>
      <c r="J585">
        <v>11</v>
      </c>
      <c r="K585" s="3">
        <v>44768</v>
      </c>
      <c r="L585" s="3">
        <v>30262</v>
      </c>
      <c r="M585" s="5">
        <f ca="1">(TODAY()-staff[[#This Row],[Date of Join]])/365</f>
        <v>0.14520547945205478</v>
      </c>
      <c r="N585" t="str">
        <f ca="1">IF(staff[[#This Row],[Tenure]]&lt;0.25,"1. New", IF(staff[[#This Row],[Tenure]]&lt;1, "2. Under 1 yr", IF(staff[[#This Row],[Tenure]]&lt;2, "3. Under 2 yrs","4. Over 2 yrs")))</f>
        <v>1. New</v>
      </c>
      <c r="O585" s="5">
        <f ca="1">(TODAY()-staff[[#This Row],[Date of Birth]])/365</f>
        <v>39.887671232876713</v>
      </c>
      <c r="P585">
        <f ca="1">ROUNDDOWN(staff[[#This Row],[X-Age]],0)</f>
        <v>39</v>
      </c>
    </row>
    <row r="586" spans="3:16" x14ac:dyDescent="0.3">
      <c r="C586" t="s">
        <v>672</v>
      </c>
      <c r="D586" t="s">
        <v>59</v>
      </c>
      <c r="E586">
        <v>1</v>
      </c>
      <c r="F586" t="s">
        <v>56</v>
      </c>
      <c r="G586" t="s">
        <v>11</v>
      </c>
      <c r="H586" t="s">
        <v>83</v>
      </c>
      <c r="I586" s="4">
        <v>62935</v>
      </c>
      <c r="J586">
        <v>9</v>
      </c>
      <c r="K586" s="3">
        <v>44755</v>
      </c>
      <c r="L586" s="3">
        <v>7254</v>
      </c>
      <c r="M586" s="5">
        <f ca="1">(TODAY()-staff[[#This Row],[Date of Join]])/365</f>
        <v>0.18082191780821918</v>
      </c>
      <c r="N586" t="str">
        <f ca="1">IF(staff[[#This Row],[Tenure]]&lt;0.25,"1. New", IF(staff[[#This Row],[Tenure]]&lt;1, "2. Under 1 yr", IF(staff[[#This Row],[Tenure]]&lt;2, "3. Under 2 yrs","4. Over 2 yrs")))</f>
        <v>1. New</v>
      </c>
      <c r="O586" s="5">
        <f ca="1">(TODAY()-staff[[#This Row],[Date of Birth]])/365</f>
        <v>102.92328767123287</v>
      </c>
      <c r="P586">
        <f ca="1">ROUNDDOWN(staff[[#This Row],[X-Age]],0)</f>
        <v>102</v>
      </c>
    </row>
    <row r="587" spans="3:16" x14ac:dyDescent="0.3">
      <c r="C587" t="s">
        <v>673</v>
      </c>
      <c r="D587" t="s">
        <v>55</v>
      </c>
      <c r="E587">
        <v>1</v>
      </c>
      <c r="F587" t="s">
        <v>56</v>
      </c>
      <c r="G587" t="s">
        <v>18</v>
      </c>
      <c r="H587" t="s">
        <v>71</v>
      </c>
      <c r="I587" s="4">
        <v>88315</v>
      </c>
      <c r="J587">
        <v>9</v>
      </c>
      <c r="K587" s="3">
        <v>44755</v>
      </c>
      <c r="L587" s="3">
        <v>19404</v>
      </c>
      <c r="M587" s="5">
        <f ca="1">(TODAY()-staff[[#This Row],[Date of Join]])/365</f>
        <v>0.18082191780821918</v>
      </c>
      <c r="N587" t="str">
        <f ca="1">IF(staff[[#This Row],[Tenure]]&lt;0.25,"1. New", IF(staff[[#This Row],[Tenure]]&lt;1, "2. Under 1 yr", IF(staff[[#This Row],[Tenure]]&lt;2, "3. Under 2 yrs","4. Over 2 yrs")))</f>
        <v>1. New</v>
      </c>
      <c r="O587" s="5">
        <f ca="1">(TODAY()-staff[[#This Row],[Date of Birth]])/365</f>
        <v>69.635616438356166</v>
      </c>
      <c r="P587">
        <f ca="1">ROUNDDOWN(staff[[#This Row],[X-Age]],0)</f>
        <v>69</v>
      </c>
    </row>
    <row r="588" spans="3:16" x14ac:dyDescent="0.3">
      <c r="C588" t="s">
        <v>674</v>
      </c>
      <c r="D588" t="s">
        <v>59</v>
      </c>
      <c r="E588">
        <v>1</v>
      </c>
      <c r="F588" t="s">
        <v>56</v>
      </c>
      <c r="G588" t="s">
        <v>6</v>
      </c>
      <c r="H588" t="s">
        <v>71</v>
      </c>
      <c r="I588" s="4">
        <v>86900</v>
      </c>
      <c r="J588">
        <v>11</v>
      </c>
      <c r="K588" s="3">
        <v>44396</v>
      </c>
      <c r="L588" s="3">
        <v>29448</v>
      </c>
      <c r="M588" s="5">
        <f ca="1">(TODAY()-staff[[#This Row],[Date of Join]])/365</f>
        <v>1.1643835616438356</v>
      </c>
      <c r="N588" t="str">
        <f ca="1">IF(staff[[#This Row],[Tenure]]&lt;0.25,"1. New", IF(staff[[#This Row],[Tenure]]&lt;1, "2. Under 1 yr", IF(staff[[#This Row],[Tenure]]&lt;2, "3. Under 2 yrs","4. Over 2 yrs")))</f>
        <v>3. Under 2 yrs</v>
      </c>
      <c r="O588" s="5">
        <f ca="1">(TODAY()-staff[[#This Row],[Date of Birth]])/365</f>
        <v>42.11780821917808</v>
      </c>
      <c r="P588">
        <f ca="1">ROUNDDOWN(staff[[#This Row],[X-Age]],0)</f>
        <v>42</v>
      </c>
    </row>
    <row r="589" spans="3:16" x14ac:dyDescent="0.3">
      <c r="C589" t="s">
        <v>675</v>
      </c>
      <c r="D589" t="s">
        <v>59</v>
      </c>
      <c r="E589">
        <v>1</v>
      </c>
      <c r="F589" t="s">
        <v>56</v>
      </c>
      <c r="G589" t="s">
        <v>20</v>
      </c>
      <c r="H589" t="s">
        <v>133</v>
      </c>
      <c r="I589" s="4">
        <v>89135</v>
      </c>
      <c r="J589">
        <v>19</v>
      </c>
      <c r="K589" s="3">
        <v>44627</v>
      </c>
      <c r="L589" s="3">
        <v>25305</v>
      </c>
      <c r="M589" s="5">
        <f ca="1">(TODAY()-staff[[#This Row],[Date of Join]])/365</f>
        <v>0.53150684931506853</v>
      </c>
      <c r="N589" t="str">
        <f ca="1">IF(staff[[#This Row],[Tenure]]&lt;0.25,"1. New", IF(staff[[#This Row],[Tenure]]&lt;1, "2. Under 1 yr", IF(staff[[#This Row],[Tenure]]&lt;2, "3. Under 2 yrs","4. Over 2 yrs")))</f>
        <v>2. Under 1 yr</v>
      </c>
      <c r="O589" s="5">
        <f ca="1">(TODAY()-staff[[#This Row],[Date of Birth]])/365</f>
        <v>53.468493150684928</v>
      </c>
      <c r="P589">
        <f ca="1">ROUNDDOWN(staff[[#This Row],[X-Age]],0)</f>
        <v>53</v>
      </c>
    </row>
    <row r="590" spans="3:16" x14ac:dyDescent="0.3">
      <c r="C590" t="s">
        <v>676</v>
      </c>
      <c r="D590" t="s">
        <v>59</v>
      </c>
      <c r="E590">
        <v>1</v>
      </c>
      <c r="F590" t="s">
        <v>56</v>
      </c>
      <c r="G590" t="s">
        <v>6</v>
      </c>
      <c r="H590" t="s">
        <v>68</v>
      </c>
      <c r="I590" s="4">
        <v>90220</v>
      </c>
      <c r="J590">
        <v>16</v>
      </c>
      <c r="K590" s="3">
        <v>44767</v>
      </c>
      <c r="L590" s="3">
        <v>33264</v>
      </c>
      <c r="M590" s="5">
        <f ca="1">(TODAY()-staff[[#This Row],[Date of Join]])/365</f>
        <v>0.14794520547945206</v>
      </c>
      <c r="N590" t="str">
        <f ca="1">IF(staff[[#This Row],[Tenure]]&lt;0.25,"1. New", IF(staff[[#This Row],[Tenure]]&lt;1, "2. Under 1 yr", IF(staff[[#This Row],[Tenure]]&lt;2, "3. Under 2 yrs","4. Over 2 yrs")))</f>
        <v>1. New</v>
      </c>
      <c r="O590" s="5">
        <f ca="1">(TODAY()-staff[[#This Row],[Date of Birth]])/365</f>
        <v>31.663013698630138</v>
      </c>
      <c r="P590">
        <f ca="1">ROUNDDOWN(staff[[#This Row],[X-Age]],0)</f>
        <v>31</v>
      </c>
    </row>
    <row r="591" spans="3:16" x14ac:dyDescent="0.3">
      <c r="C591" t="s">
        <v>677</v>
      </c>
      <c r="D591" t="s">
        <v>59</v>
      </c>
      <c r="E591">
        <v>1</v>
      </c>
      <c r="F591" t="s">
        <v>56</v>
      </c>
      <c r="G591" t="s">
        <v>9</v>
      </c>
      <c r="H591" t="s">
        <v>201</v>
      </c>
      <c r="I591" s="4">
        <v>56180</v>
      </c>
      <c r="J591">
        <v>20</v>
      </c>
      <c r="K591" s="3">
        <v>44775</v>
      </c>
      <c r="L591" s="3">
        <v>22323</v>
      </c>
      <c r="M591" s="5">
        <f ca="1">(TODAY()-staff[[#This Row],[Date of Join]])/365</f>
        <v>0.12602739726027398</v>
      </c>
      <c r="N591" t="str">
        <f ca="1">IF(staff[[#This Row],[Tenure]]&lt;0.25,"1. New", IF(staff[[#This Row],[Tenure]]&lt;1, "2. Under 1 yr", IF(staff[[#This Row],[Tenure]]&lt;2, "3. Under 2 yrs","4. Over 2 yrs")))</f>
        <v>1. New</v>
      </c>
      <c r="O591" s="5">
        <f ca="1">(TODAY()-staff[[#This Row],[Date of Birth]])/365</f>
        <v>61.638356164383559</v>
      </c>
      <c r="P591">
        <f ca="1">ROUNDDOWN(staff[[#This Row],[X-Age]],0)</f>
        <v>61</v>
      </c>
    </row>
    <row r="592" spans="3:16" x14ac:dyDescent="0.3">
      <c r="C592" t="s">
        <v>678</v>
      </c>
      <c r="D592" t="s">
        <v>59</v>
      </c>
      <c r="E592">
        <v>1</v>
      </c>
      <c r="F592" t="s">
        <v>56</v>
      </c>
      <c r="G592" t="s">
        <v>6</v>
      </c>
      <c r="H592" t="s">
        <v>68</v>
      </c>
      <c r="I592" s="4">
        <v>53365</v>
      </c>
      <c r="J592">
        <v>16</v>
      </c>
      <c r="K592" s="3">
        <v>44706</v>
      </c>
      <c r="L592" s="3">
        <v>7260</v>
      </c>
      <c r="M592" s="5">
        <f ca="1">(TODAY()-staff[[#This Row],[Date of Join]])/365</f>
        <v>0.31506849315068491</v>
      </c>
      <c r="N592" t="str">
        <f ca="1">IF(staff[[#This Row],[Tenure]]&lt;0.25,"1. New", IF(staff[[#This Row],[Tenure]]&lt;1, "2. Under 1 yr", IF(staff[[#This Row],[Tenure]]&lt;2, "3. Under 2 yrs","4. Over 2 yrs")))</f>
        <v>2. Under 1 yr</v>
      </c>
      <c r="O592" s="5">
        <f ca="1">(TODAY()-staff[[#This Row],[Date of Birth]])/365</f>
        <v>102.9068493150685</v>
      </c>
      <c r="P592">
        <f ca="1">ROUNDDOWN(staff[[#This Row],[X-Age]],0)</f>
        <v>102</v>
      </c>
    </row>
    <row r="593" spans="3:16" x14ac:dyDescent="0.3">
      <c r="C593" t="s">
        <v>679</v>
      </c>
      <c r="D593" t="s">
        <v>59</v>
      </c>
      <c r="E593">
        <v>1</v>
      </c>
      <c r="F593" t="s">
        <v>56</v>
      </c>
      <c r="G593" t="s">
        <v>6</v>
      </c>
      <c r="H593" t="s">
        <v>68</v>
      </c>
      <c r="I593" s="4">
        <v>85920</v>
      </c>
      <c r="J593">
        <v>12</v>
      </c>
      <c r="K593" s="3">
        <v>44767</v>
      </c>
      <c r="L593" s="3">
        <v>24271</v>
      </c>
      <c r="M593" s="5">
        <f ca="1">(TODAY()-staff[[#This Row],[Date of Join]])/365</f>
        <v>0.14794520547945206</v>
      </c>
      <c r="N593" t="str">
        <f ca="1">IF(staff[[#This Row],[Tenure]]&lt;0.25,"1. New", IF(staff[[#This Row],[Tenure]]&lt;1, "2. Under 1 yr", IF(staff[[#This Row],[Tenure]]&lt;2, "3. Under 2 yrs","4. Over 2 yrs")))</f>
        <v>1. New</v>
      </c>
      <c r="O593" s="5">
        <f ca="1">(TODAY()-staff[[#This Row],[Date of Birth]])/365</f>
        <v>56.301369863013697</v>
      </c>
      <c r="P593">
        <f ca="1">ROUNDDOWN(staff[[#This Row],[X-Age]],0)</f>
        <v>56</v>
      </c>
    </row>
    <row r="594" spans="3:16" x14ac:dyDescent="0.3">
      <c r="C594" t="s">
        <v>680</v>
      </c>
      <c r="D594" t="s">
        <v>59</v>
      </c>
      <c r="E594">
        <v>1</v>
      </c>
      <c r="F594" t="s">
        <v>56</v>
      </c>
      <c r="G594" t="s">
        <v>6</v>
      </c>
      <c r="H594" t="s">
        <v>93</v>
      </c>
      <c r="I594" s="4">
        <v>61595</v>
      </c>
      <c r="J594">
        <v>8</v>
      </c>
      <c r="K594" s="3">
        <v>44741</v>
      </c>
      <c r="L594" s="3">
        <v>28765</v>
      </c>
      <c r="M594" s="5">
        <f ca="1">(TODAY()-staff[[#This Row],[Date of Join]])/365</f>
        <v>0.21917808219178081</v>
      </c>
      <c r="N594" t="str">
        <f ca="1">IF(staff[[#This Row],[Tenure]]&lt;0.25,"1. New", IF(staff[[#This Row],[Tenure]]&lt;1, "2. Under 1 yr", IF(staff[[#This Row],[Tenure]]&lt;2, "3. Under 2 yrs","4. Over 2 yrs")))</f>
        <v>1. New</v>
      </c>
      <c r="O594" s="5">
        <f ca="1">(TODAY()-staff[[#This Row],[Date of Birth]])/365</f>
        <v>43.989041095890414</v>
      </c>
      <c r="P594">
        <f ca="1">ROUNDDOWN(staff[[#This Row],[X-Age]],0)</f>
        <v>43</v>
      </c>
    </row>
    <row r="595" spans="3:16" x14ac:dyDescent="0.3">
      <c r="C595" t="s">
        <v>681</v>
      </c>
      <c r="D595" t="s">
        <v>59</v>
      </c>
      <c r="E595">
        <v>0.8</v>
      </c>
      <c r="F595" t="s">
        <v>56</v>
      </c>
      <c r="G595" t="s">
        <v>9</v>
      </c>
      <c r="H595" t="s">
        <v>57</v>
      </c>
      <c r="I595" s="4">
        <v>94150</v>
      </c>
      <c r="J595">
        <v>20</v>
      </c>
      <c r="K595" s="3">
        <v>44754</v>
      </c>
      <c r="L595" s="3">
        <v>24275</v>
      </c>
      <c r="M595" s="5">
        <f ca="1">(TODAY()-staff[[#This Row],[Date of Join]])/365</f>
        <v>0.18356164383561643</v>
      </c>
      <c r="N595" t="str">
        <f ca="1">IF(staff[[#This Row],[Tenure]]&lt;0.25,"1. New", IF(staff[[#This Row],[Tenure]]&lt;1, "2. Under 1 yr", IF(staff[[#This Row],[Tenure]]&lt;2, "3. Under 2 yrs","4. Over 2 yrs")))</f>
        <v>1. New</v>
      </c>
      <c r="O595" s="5">
        <f ca="1">(TODAY()-staff[[#This Row],[Date of Birth]])/365</f>
        <v>56.290410958904111</v>
      </c>
      <c r="P595">
        <f ca="1">ROUNDDOWN(staff[[#This Row],[X-Age]],0)</f>
        <v>56</v>
      </c>
    </row>
    <row r="596" spans="3:16" x14ac:dyDescent="0.3">
      <c r="C596" t="s">
        <v>682</v>
      </c>
      <c r="D596" t="s">
        <v>59</v>
      </c>
      <c r="E596">
        <v>0.9</v>
      </c>
      <c r="F596" t="s">
        <v>56</v>
      </c>
      <c r="G596" t="s">
        <v>6</v>
      </c>
      <c r="H596" t="s">
        <v>68</v>
      </c>
      <c r="I596" s="4">
        <v>95910</v>
      </c>
      <c r="J596">
        <v>1</v>
      </c>
      <c r="K596" s="3">
        <v>44725</v>
      </c>
      <c r="L596" s="3">
        <v>25850</v>
      </c>
      <c r="M596" s="5">
        <f ca="1">(TODAY()-staff[[#This Row],[Date of Join]])/365</f>
        <v>0.26301369863013696</v>
      </c>
      <c r="N596" t="str">
        <f ca="1">IF(staff[[#This Row],[Tenure]]&lt;0.25,"1. New", IF(staff[[#This Row],[Tenure]]&lt;1, "2. Under 1 yr", IF(staff[[#This Row],[Tenure]]&lt;2, "3. Under 2 yrs","4. Over 2 yrs")))</f>
        <v>2. Under 1 yr</v>
      </c>
      <c r="O596" s="5">
        <f ca="1">(TODAY()-staff[[#This Row],[Date of Birth]])/365</f>
        <v>51.975342465753428</v>
      </c>
      <c r="P596">
        <f ca="1">ROUNDDOWN(staff[[#This Row],[X-Age]],0)</f>
        <v>51</v>
      </c>
    </row>
    <row r="597" spans="3:16" x14ac:dyDescent="0.3">
      <c r="C597" t="s">
        <v>683</v>
      </c>
      <c r="D597" t="s">
        <v>59</v>
      </c>
      <c r="E597">
        <v>0</v>
      </c>
      <c r="F597" t="s">
        <v>61</v>
      </c>
      <c r="G597" t="s">
        <v>18</v>
      </c>
      <c r="H597" t="s">
        <v>96</v>
      </c>
      <c r="I597" s="4">
        <v>80690</v>
      </c>
      <c r="J597">
        <v>2</v>
      </c>
      <c r="K597" s="3">
        <v>44697</v>
      </c>
      <c r="L597" s="3">
        <v>35018</v>
      </c>
      <c r="M597" s="5">
        <f ca="1">(TODAY()-staff[[#This Row],[Date of Join]])/365</f>
        <v>0.33972602739726027</v>
      </c>
      <c r="N597" t="str">
        <f ca="1">IF(staff[[#This Row],[Tenure]]&lt;0.25,"1. New", IF(staff[[#This Row],[Tenure]]&lt;1, "2. Under 1 yr", IF(staff[[#This Row],[Tenure]]&lt;2, "3. Under 2 yrs","4. Over 2 yrs")))</f>
        <v>2. Under 1 yr</v>
      </c>
      <c r="O597" s="5">
        <f ca="1">(TODAY()-staff[[#This Row],[Date of Birth]])/365</f>
        <v>26.857534246575341</v>
      </c>
      <c r="P597">
        <f ca="1">ROUNDDOWN(staff[[#This Row],[X-Age]],0)</f>
        <v>26</v>
      </c>
    </row>
    <row r="598" spans="3:16" x14ac:dyDescent="0.3">
      <c r="C598" t="s">
        <v>684</v>
      </c>
      <c r="D598" t="s">
        <v>55</v>
      </c>
      <c r="E598">
        <v>1</v>
      </c>
      <c r="F598" t="s">
        <v>56</v>
      </c>
      <c r="G598" t="s">
        <v>6</v>
      </c>
      <c r="H598" t="s">
        <v>68</v>
      </c>
      <c r="I598" s="4">
        <v>63660</v>
      </c>
      <c r="J598">
        <v>18</v>
      </c>
      <c r="K598" s="3">
        <v>44726</v>
      </c>
      <c r="L598" s="3">
        <v>7246</v>
      </c>
      <c r="M598" s="5">
        <f ca="1">(TODAY()-staff[[#This Row],[Date of Join]])/365</f>
        <v>0.26027397260273971</v>
      </c>
      <c r="N598" t="str">
        <f ca="1">IF(staff[[#This Row],[Tenure]]&lt;0.25,"1. New", IF(staff[[#This Row],[Tenure]]&lt;1, "2. Under 1 yr", IF(staff[[#This Row],[Tenure]]&lt;2, "3. Under 2 yrs","4. Over 2 yrs")))</f>
        <v>2. Under 1 yr</v>
      </c>
      <c r="O598" s="5">
        <f ca="1">(TODAY()-staff[[#This Row],[Date of Birth]])/365</f>
        <v>102.94520547945206</v>
      </c>
      <c r="P598">
        <f ca="1">ROUNDDOWN(staff[[#This Row],[X-Age]],0)</f>
        <v>102</v>
      </c>
    </row>
    <row r="599" spans="3:16" x14ac:dyDescent="0.3">
      <c r="C599" t="s">
        <v>685</v>
      </c>
      <c r="D599" t="s">
        <v>55</v>
      </c>
      <c r="E599">
        <v>1</v>
      </c>
      <c r="F599" t="s">
        <v>61</v>
      </c>
      <c r="G599" t="s">
        <v>6</v>
      </c>
      <c r="H599" t="s">
        <v>93</v>
      </c>
      <c r="I599" s="4">
        <v>63810</v>
      </c>
      <c r="J599">
        <v>15</v>
      </c>
      <c r="K599" s="3">
        <v>44741</v>
      </c>
      <c r="L599" s="3">
        <v>7302</v>
      </c>
      <c r="M599" s="5">
        <f ca="1">(TODAY()-staff[[#This Row],[Date of Join]])/365</f>
        <v>0.21917808219178081</v>
      </c>
      <c r="N599" t="str">
        <f ca="1">IF(staff[[#This Row],[Tenure]]&lt;0.25,"1. New", IF(staff[[#This Row],[Tenure]]&lt;1, "2. Under 1 yr", IF(staff[[#This Row],[Tenure]]&lt;2, "3. Under 2 yrs","4. Over 2 yrs")))</f>
        <v>1. New</v>
      </c>
      <c r="O599" s="5">
        <f ca="1">(TODAY()-staff[[#This Row],[Date of Birth]])/365</f>
        <v>102.79178082191781</v>
      </c>
      <c r="P599">
        <f ca="1">ROUNDDOWN(staff[[#This Row],[X-Age]],0)</f>
        <v>102</v>
      </c>
    </row>
    <row r="600" spans="3:16" x14ac:dyDescent="0.3">
      <c r="C600" t="s">
        <v>686</v>
      </c>
      <c r="D600" t="s">
        <v>59</v>
      </c>
      <c r="E600">
        <v>0.53</v>
      </c>
      <c r="F600" t="s">
        <v>56</v>
      </c>
      <c r="G600" t="s">
        <v>18</v>
      </c>
      <c r="H600" t="s">
        <v>78</v>
      </c>
      <c r="I600" s="4">
        <v>48230</v>
      </c>
      <c r="J600">
        <v>15</v>
      </c>
      <c r="K600" s="3">
        <v>44742</v>
      </c>
      <c r="L600" s="3">
        <v>31277</v>
      </c>
      <c r="M600" s="5">
        <f ca="1">(TODAY()-staff[[#This Row],[Date of Join]])/365</f>
        <v>0.21643835616438356</v>
      </c>
      <c r="N600" t="str">
        <f ca="1">IF(staff[[#This Row],[Tenure]]&lt;0.25,"1. New", IF(staff[[#This Row],[Tenure]]&lt;1, "2. Under 1 yr", IF(staff[[#This Row],[Tenure]]&lt;2, "3. Under 2 yrs","4. Over 2 yrs")))</f>
        <v>1. New</v>
      </c>
      <c r="O600" s="5">
        <f ca="1">(TODAY()-staff[[#This Row],[Date of Birth]])/365</f>
        <v>37.106849315068494</v>
      </c>
      <c r="P600">
        <f ca="1">ROUNDDOWN(staff[[#This Row],[X-Age]],0)</f>
        <v>37</v>
      </c>
    </row>
    <row r="601" spans="3:16" x14ac:dyDescent="0.3">
      <c r="C601" t="s">
        <v>687</v>
      </c>
      <c r="D601" t="s">
        <v>59</v>
      </c>
      <c r="E601">
        <v>1</v>
      </c>
      <c r="F601" t="s">
        <v>56</v>
      </c>
      <c r="G601" t="s">
        <v>18</v>
      </c>
      <c r="H601" t="s">
        <v>78</v>
      </c>
      <c r="I601" s="4">
        <v>81440</v>
      </c>
      <c r="J601">
        <v>9</v>
      </c>
      <c r="K601" s="3">
        <v>44687</v>
      </c>
      <c r="L601" s="3">
        <v>32843</v>
      </c>
      <c r="M601" s="5">
        <f ca="1">(TODAY()-staff[[#This Row],[Date of Join]])/365</f>
        <v>0.36712328767123287</v>
      </c>
      <c r="N601" t="str">
        <f ca="1">IF(staff[[#This Row],[Tenure]]&lt;0.25,"1. New", IF(staff[[#This Row],[Tenure]]&lt;1, "2. Under 1 yr", IF(staff[[#This Row],[Tenure]]&lt;2, "3. Under 2 yrs","4. Over 2 yrs")))</f>
        <v>2. Under 1 yr</v>
      </c>
      <c r="O601" s="5">
        <f ca="1">(TODAY()-staff[[#This Row],[Date of Birth]])/365</f>
        <v>32.816438356164383</v>
      </c>
      <c r="P601">
        <f ca="1">ROUNDDOWN(staff[[#This Row],[X-Age]],0)</f>
        <v>32</v>
      </c>
    </row>
    <row r="602" spans="3:16" x14ac:dyDescent="0.3">
      <c r="C602" t="s">
        <v>688</v>
      </c>
      <c r="D602" t="s">
        <v>59</v>
      </c>
      <c r="E602">
        <v>1</v>
      </c>
      <c r="F602" t="s">
        <v>56</v>
      </c>
      <c r="G602" t="s">
        <v>6</v>
      </c>
      <c r="H602" t="s">
        <v>68</v>
      </c>
      <c r="I602" s="4">
        <v>77970</v>
      </c>
      <c r="J602">
        <v>5</v>
      </c>
      <c r="K602" s="3">
        <v>44347</v>
      </c>
      <c r="L602" s="3">
        <v>28524</v>
      </c>
      <c r="M602" s="5">
        <f ca="1">(TODAY()-staff[[#This Row],[Date of Join]])/365</f>
        <v>1.2986301369863014</v>
      </c>
      <c r="N602" t="str">
        <f ca="1">IF(staff[[#This Row],[Tenure]]&lt;0.25,"1. New", IF(staff[[#This Row],[Tenure]]&lt;1, "2. Under 1 yr", IF(staff[[#This Row],[Tenure]]&lt;2, "3. Under 2 yrs","4. Over 2 yrs")))</f>
        <v>3. Under 2 yrs</v>
      </c>
      <c r="O602" s="5">
        <f ca="1">(TODAY()-staff[[#This Row],[Date of Birth]])/365</f>
        <v>44.649315068493152</v>
      </c>
      <c r="P602">
        <f ca="1">ROUNDDOWN(staff[[#This Row],[X-Age]],0)</f>
        <v>44</v>
      </c>
    </row>
    <row r="603" spans="3:16" x14ac:dyDescent="0.3">
      <c r="C603" t="s">
        <v>689</v>
      </c>
      <c r="D603" t="s">
        <v>59</v>
      </c>
      <c r="E603">
        <v>0</v>
      </c>
      <c r="F603" t="s">
        <v>61</v>
      </c>
      <c r="G603" t="s">
        <v>6</v>
      </c>
      <c r="H603" t="s">
        <v>98</v>
      </c>
      <c r="I603" s="4">
        <v>68140</v>
      </c>
      <c r="J603">
        <v>11</v>
      </c>
      <c r="K603" s="3">
        <v>44650</v>
      </c>
      <c r="L603" s="3">
        <v>25156</v>
      </c>
      <c r="M603" s="5">
        <f ca="1">(TODAY()-staff[[#This Row],[Date of Join]])/365</f>
        <v>0.46849315068493153</v>
      </c>
      <c r="N603" t="str">
        <f ca="1">IF(staff[[#This Row],[Tenure]]&lt;0.25,"1. New", IF(staff[[#This Row],[Tenure]]&lt;1, "2. Under 1 yr", IF(staff[[#This Row],[Tenure]]&lt;2, "3. Under 2 yrs","4. Over 2 yrs")))</f>
        <v>2. Under 1 yr</v>
      </c>
      <c r="O603" s="5">
        <f ca="1">(TODAY()-staff[[#This Row],[Date of Birth]])/365</f>
        <v>53.876712328767127</v>
      </c>
      <c r="P603">
        <f ca="1">ROUNDDOWN(staff[[#This Row],[X-Age]],0)</f>
        <v>53</v>
      </c>
    </row>
    <row r="604" spans="3:16" x14ac:dyDescent="0.3">
      <c r="C604" t="s">
        <v>690</v>
      </c>
      <c r="D604" t="s">
        <v>55</v>
      </c>
      <c r="E604">
        <v>1</v>
      </c>
      <c r="F604" t="s">
        <v>56</v>
      </c>
      <c r="G604" t="s">
        <v>18</v>
      </c>
      <c r="H604" t="s">
        <v>64</v>
      </c>
      <c r="I604" s="4">
        <v>81495</v>
      </c>
      <c r="J604">
        <v>8</v>
      </c>
      <c r="K604" s="3">
        <v>44687</v>
      </c>
      <c r="L604" s="3">
        <v>28950</v>
      </c>
      <c r="M604" s="5">
        <f ca="1">(TODAY()-staff[[#This Row],[Date of Join]])/365</f>
        <v>0.36712328767123287</v>
      </c>
      <c r="N604" t="str">
        <f ca="1">IF(staff[[#This Row],[Tenure]]&lt;0.25,"1. New", IF(staff[[#This Row],[Tenure]]&lt;1, "2. Under 1 yr", IF(staff[[#This Row],[Tenure]]&lt;2, "3. Under 2 yrs","4. Over 2 yrs")))</f>
        <v>2. Under 1 yr</v>
      </c>
      <c r="O604" s="5">
        <f ca="1">(TODAY()-staff[[#This Row],[Date of Birth]])/365</f>
        <v>43.482191780821921</v>
      </c>
      <c r="P604">
        <f ca="1">ROUNDDOWN(staff[[#This Row],[X-Age]],0)</f>
        <v>43</v>
      </c>
    </row>
    <row r="605" spans="3:16" x14ac:dyDescent="0.3">
      <c r="C605" t="s">
        <v>691</v>
      </c>
      <c r="D605" t="s">
        <v>55</v>
      </c>
      <c r="E605">
        <v>1</v>
      </c>
      <c r="F605" t="s">
        <v>56</v>
      </c>
      <c r="G605" t="s">
        <v>11</v>
      </c>
      <c r="H605" t="s">
        <v>83</v>
      </c>
      <c r="I605" s="4">
        <v>72695</v>
      </c>
      <c r="J605">
        <v>16</v>
      </c>
      <c r="K605" s="3">
        <v>44734</v>
      </c>
      <c r="L605" s="3">
        <v>32197</v>
      </c>
      <c r="M605" s="5">
        <f ca="1">(TODAY()-staff[[#This Row],[Date of Join]])/365</f>
        <v>0.23835616438356164</v>
      </c>
      <c r="N605" t="str">
        <f ca="1">IF(staff[[#This Row],[Tenure]]&lt;0.25,"1. New", IF(staff[[#This Row],[Tenure]]&lt;1, "2. Under 1 yr", IF(staff[[#This Row],[Tenure]]&lt;2, "3. Under 2 yrs","4. Over 2 yrs")))</f>
        <v>1. New</v>
      </c>
      <c r="O605" s="5">
        <f ca="1">(TODAY()-staff[[#This Row],[Date of Birth]])/365</f>
        <v>34.586301369863016</v>
      </c>
      <c r="P605">
        <f ca="1">ROUNDDOWN(staff[[#This Row],[X-Age]],0)</f>
        <v>34</v>
      </c>
    </row>
    <row r="606" spans="3:16" x14ac:dyDescent="0.3">
      <c r="C606" t="s">
        <v>692</v>
      </c>
      <c r="D606" t="s">
        <v>59</v>
      </c>
      <c r="E606">
        <v>1</v>
      </c>
      <c r="F606" t="s">
        <v>56</v>
      </c>
      <c r="G606" t="s">
        <v>6</v>
      </c>
      <c r="H606" t="s">
        <v>68</v>
      </c>
      <c r="I606" s="4">
        <v>79380</v>
      </c>
      <c r="J606">
        <v>19</v>
      </c>
      <c r="K606" s="3">
        <v>44755</v>
      </c>
      <c r="L606" s="3">
        <v>34364</v>
      </c>
      <c r="M606" s="5">
        <f ca="1">(TODAY()-staff[[#This Row],[Date of Join]])/365</f>
        <v>0.18082191780821918</v>
      </c>
      <c r="N606" t="str">
        <f ca="1">IF(staff[[#This Row],[Tenure]]&lt;0.25,"1. New", IF(staff[[#This Row],[Tenure]]&lt;1, "2. Under 1 yr", IF(staff[[#This Row],[Tenure]]&lt;2, "3. Under 2 yrs","4. Over 2 yrs")))</f>
        <v>1. New</v>
      </c>
      <c r="O606" s="5">
        <f ca="1">(TODAY()-staff[[#This Row],[Date of Birth]])/365</f>
        <v>28.649315068493152</v>
      </c>
      <c r="P606">
        <f ca="1">ROUNDDOWN(staff[[#This Row],[X-Age]],0)</f>
        <v>28</v>
      </c>
    </row>
    <row r="607" spans="3:16" x14ac:dyDescent="0.3">
      <c r="C607" t="s">
        <v>693</v>
      </c>
      <c r="D607" t="s">
        <v>55</v>
      </c>
      <c r="E607">
        <v>1</v>
      </c>
      <c r="F607" t="s">
        <v>56</v>
      </c>
      <c r="G607" t="s">
        <v>6</v>
      </c>
      <c r="H607" t="s">
        <v>71</v>
      </c>
      <c r="I607" s="4">
        <v>56810</v>
      </c>
      <c r="J607">
        <v>14</v>
      </c>
      <c r="K607" s="3">
        <v>44438</v>
      </c>
      <c r="L607" s="3">
        <v>30515</v>
      </c>
      <c r="M607" s="5">
        <f ca="1">(TODAY()-staff[[#This Row],[Date of Join]])/365</f>
        <v>1.0493150684931507</v>
      </c>
      <c r="N607" t="str">
        <f ca="1">IF(staff[[#This Row],[Tenure]]&lt;0.25,"1. New", IF(staff[[#This Row],[Tenure]]&lt;1, "2. Under 1 yr", IF(staff[[#This Row],[Tenure]]&lt;2, "3. Under 2 yrs","4. Over 2 yrs")))</f>
        <v>3. Under 2 yrs</v>
      </c>
      <c r="O607" s="5">
        <f ca="1">(TODAY()-staff[[#This Row],[Date of Birth]])/365</f>
        <v>39.194520547945203</v>
      </c>
      <c r="P607">
        <f ca="1">ROUNDDOWN(staff[[#This Row],[X-Age]],0)</f>
        <v>39</v>
      </c>
    </row>
    <row r="608" spans="3:16" x14ac:dyDescent="0.3">
      <c r="C608" t="s">
        <v>694</v>
      </c>
      <c r="D608" t="s">
        <v>55</v>
      </c>
      <c r="E608">
        <v>1</v>
      </c>
      <c r="F608" t="s">
        <v>56</v>
      </c>
      <c r="G608" t="s">
        <v>9</v>
      </c>
      <c r="H608" t="s">
        <v>62</v>
      </c>
      <c r="I608" s="4">
        <v>69075</v>
      </c>
      <c r="J608">
        <v>4</v>
      </c>
      <c r="K608" s="3">
        <v>44725</v>
      </c>
      <c r="L608" s="3">
        <v>24235</v>
      </c>
      <c r="M608" s="5">
        <f ca="1">(TODAY()-staff[[#This Row],[Date of Join]])/365</f>
        <v>0.26301369863013696</v>
      </c>
      <c r="N608" t="str">
        <f ca="1">IF(staff[[#This Row],[Tenure]]&lt;0.25,"1. New", IF(staff[[#This Row],[Tenure]]&lt;1, "2. Under 1 yr", IF(staff[[#This Row],[Tenure]]&lt;2, "3. Under 2 yrs","4. Over 2 yrs")))</f>
        <v>2. Under 1 yr</v>
      </c>
      <c r="O608" s="5">
        <f ca="1">(TODAY()-staff[[#This Row],[Date of Birth]])/365</f>
        <v>56.4</v>
      </c>
      <c r="P608">
        <f ca="1">ROUNDDOWN(staff[[#This Row],[X-Age]],0)</f>
        <v>56</v>
      </c>
    </row>
    <row r="609" spans="3:16" x14ac:dyDescent="0.3">
      <c r="C609" t="s">
        <v>695</v>
      </c>
      <c r="D609" t="s">
        <v>55</v>
      </c>
      <c r="E609">
        <v>1</v>
      </c>
      <c r="F609" t="s">
        <v>56</v>
      </c>
      <c r="G609" t="s">
        <v>18</v>
      </c>
      <c r="H609" t="s">
        <v>71</v>
      </c>
      <c r="I609" s="4">
        <v>88090</v>
      </c>
      <c r="J609">
        <v>20</v>
      </c>
      <c r="K609" s="3">
        <v>44412</v>
      </c>
      <c r="L609" s="3">
        <v>30132</v>
      </c>
      <c r="M609" s="5">
        <f ca="1">(TODAY()-staff[[#This Row],[Date of Join]])/365</f>
        <v>1.1205479452054794</v>
      </c>
      <c r="N609" t="str">
        <f ca="1">IF(staff[[#This Row],[Tenure]]&lt;0.25,"1. New", IF(staff[[#This Row],[Tenure]]&lt;1, "2. Under 1 yr", IF(staff[[#This Row],[Tenure]]&lt;2, "3. Under 2 yrs","4. Over 2 yrs")))</f>
        <v>3. Under 2 yrs</v>
      </c>
      <c r="O609" s="5">
        <f ca="1">(TODAY()-staff[[#This Row],[Date of Birth]])/365</f>
        <v>40.243835616438353</v>
      </c>
      <c r="P609">
        <f ca="1">ROUNDDOWN(staff[[#This Row],[X-Age]],0)</f>
        <v>40</v>
      </c>
    </row>
    <row r="610" spans="3:16" x14ac:dyDescent="0.3">
      <c r="C610" t="s">
        <v>696</v>
      </c>
      <c r="D610" t="s">
        <v>55</v>
      </c>
      <c r="E610">
        <v>1</v>
      </c>
      <c r="F610" t="s">
        <v>56</v>
      </c>
      <c r="G610" t="s">
        <v>18</v>
      </c>
      <c r="H610" t="s">
        <v>117</v>
      </c>
      <c r="I610" s="4">
        <v>72180</v>
      </c>
      <c r="J610">
        <v>10</v>
      </c>
      <c r="K610" s="3">
        <v>44770</v>
      </c>
      <c r="L610" s="3">
        <v>32273</v>
      </c>
      <c r="M610" s="5">
        <f ca="1">(TODAY()-staff[[#This Row],[Date of Join]])/365</f>
        <v>0.13972602739726028</v>
      </c>
      <c r="N610" t="str">
        <f ca="1">IF(staff[[#This Row],[Tenure]]&lt;0.25,"1. New", IF(staff[[#This Row],[Tenure]]&lt;1, "2. Under 1 yr", IF(staff[[#This Row],[Tenure]]&lt;2, "3. Under 2 yrs","4. Over 2 yrs")))</f>
        <v>1. New</v>
      </c>
      <c r="O610" s="5">
        <f ca="1">(TODAY()-staff[[#This Row],[Date of Birth]])/365</f>
        <v>34.37808219178082</v>
      </c>
      <c r="P610">
        <f ca="1">ROUNDDOWN(staff[[#This Row],[X-Age]],0)</f>
        <v>34</v>
      </c>
    </row>
    <row r="611" spans="3:16" x14ac:dyDescent="0.3">
      <c r="C611" t="s">
        <v>697</v>
      </c>
      <c r="D611" t="s">
        <v>55</v>
      </c>
      <c r="E611">
        <v>1</v>
      </c>
      <c r="F611" t="s">
        <v>56</v>
      </c>
      <c r="G611" t="s">
        <v>6</v>
      </c>
      <c r="H611" t="s">
        <v>68</v>
      </c>
      <c r="I611" s="4">
        <v>70405</v>
      </c>
      <c r="J611">
        <v>18</v>
      </c>
      <c r="K611" s="3">
        <v>44774</v>
      </c>
      <c r="L611" s="3">
        <v>34518</v>
      </c>
      <c r="M611" s="5">
        <f ca="1">(TODAY()-staff[[#This Row],[Date of Join]])/365</f>
        <v>0.12876712328767123</v>
      </c>
      <c r="N611" t="str">
        <f ca="1">IF(staff[[#This Row],[Tenure]]&lt;0.25,"1. New", IF(staff[[#This Row],[Tenure]]&lt;1, "2. Under 1 yr", IF(staff[[#This Row],[Tenure]]&lt;2, "3. Under 2 yrs","4. Over 2 yrs")))</f>
        <v>1. New</v>
      </c>
      <c r="O611" s="5">
        <f ca="1">(TODAY()-staff[[#This Row],[Date of Birth]])/365</f>
        <v>28.227397260273971</v>
      </c>
      <c r="P611">
        <f ca="1">ROUNDDOWN(staff[[#This Row],[X-Age]],0)</f>
        <v>28</v>
      </c>
    </row>
    <row r="612" spans="3:16" x14ac:dyDescent="0.3">
      <c r="C612" t="s">
        <v>698</v>
      </c>
      <c r="D612" t="s">
        <v>59</v>
      </c>
      <c r="E612">
        <v>1</v>
      </c>
      <c r="F612" t="s">
        <v>56</v>
      </c>
      <c r="G612" t="s">
        <v>6</v>
      </c>
      <c r="H612" t="s">
        <v>68</v>
      </c>
      <c r="I612" s="4">
        <v>66400</v>
      </c>
      <c r="J612">
        <v>7</v>
      </c>
      <c r="K612" s="3">
        <v>44552</v>
      </c>
      <c r="L612" s="3">
        <v>30667</v>
      </c>
      <c r="M612" s="5">
        <f ca="1">(TODAY()-staff[[#This Row],[Date of Join]])/365</f>
        <v>0.73698630136986298</v>
      </c>
      <c r="N612" t="str">
        <f ca="1">IF(staff[[#This Row],[Tenure]]&lt;0.25,"1. New", IF(staff[[#This Row],[Tenure]]&lt;1, "2. Under 1 yr", IF(staff[[#This Row],[Tenure]]&lt;2, "3. Under 2 yrs","4. Over 2 yrs")))</f>
        <v>2. Under 1 yr</v>
      </c>
      <c r="O612" s="5">
        <f ca="1">(TODAY()-staff[[#This Row],[Date of Birth]])/365</f>
        <v>38.778082191780825</v>
      </c>
      <c r="P612">
        <f ca="1">ROUNDDOWN(staff[[#This Row],[X-Age]],0)</f>
        <v>38</v>
      </c>
    </row>
    <row r="613" spans="3:16" x14ac:dyDescent="0.3">
      <c r="C613" t="s">
        <v>699</v>
      </c>
      <c r="D613" t="s">
        <v>59</v>
      </c>
      <c r="E613">
        <v>1</v>
      </c>
      <c r="F613" t="s">
        <v>124</v>
      </c>
      <c r="G613" t="s">
        <v>6</v>
      </c>
      <c r="H613" t="s">
        <v>68</v>
      </c>
      <c r="I613" s="4">
        <v>86985</v>
      </c>
      <c r="J613">
        <v>10</v>
      </c>
      <c r="K613" s="3">
        <v>44735</v>
      </c>
      <c r="L613" s="3">
        <v>7247</v>
      </c>
      <c r="M613" s="5">
        <f ca="1">(TODAY()-staff[[#This Row],[Date of Join]])/365</f>
        <v>0.23561643835616439</v>
      </c>
      <c r="N613" t="str">
        <f ca="1">IF(staff[[#This Row],[Tenure]]&lt;0.25,"1. New", IF(staff[[#This Row],[Tenure]]&lt;1, "2. Under 1 yr", IF(staff[[#This Row],[Tenure]]&lt;2, "3. Under 2 yrs","4. Over 2 yrs")))</f>
        <v>1. New</v>
      </c>
      <c r="O613" s="5">
        <f ca="1">(TODAY()-staff[[#This Row],[Date of Birth]])/365</f>
        <v>102.94246575342466</v>
      </c>
      <c r="P613">
        <f ca="1">ROUNDDOWN(staff[[#This Row],[X-Age]],0)</f>
        <v>102</v>
      </c>
    </row>
    <row r="614" spans="3:16" x14ac:dyDescent="0.3">
      <c r="C614" t="s">
        <v>700</v>
      </c>
      <c r="D614" t="s">
        <v>59</v>
      </c>
      <c r="E614">
        <v>1</v>
      </c>
      <c r="F614" t="s">
        <v>56</v>
      </c>
      <c r="G614" t="s">
        <v>18</v>
      </c>
      <c r="H614" t="s">
        <v>117</v>
      </c>
      <c r="I614" s="4">
        <v>68110</v>
      </c>
      <c r="J614">
        <v>8</v>
      </c>
      <c r="K614" s="3">
        <v>44760</v>
      </c>
      <c r="L614" s="3">
        <v>28471</v>
      </c>
      <c r="M614" s="5">
        <f ca="1">(TODAY()-staff[[#This Row],[Date of Join]])/365</f>
        <v>0.16712328767123288</v>
      </c>
      <c r="N614" t="str">
        <f ca="1">IF(staff[[#This Row],[Tenure]]&lt;0.25,"1. New", IF(staff[[#This Row],[Tenure]]&lt;1, "2. Under 1 yr", IF(staff[[#This Row],[Tenure]]&lt;2, "3. Under 2 yrs","4. Over 2 yrs")))</f>
        <v>1. New</v>
      </c>
      <c r="O614" s="5">
        <f ca="1">(TODAY()-staff[[#This Row],[Date of Birth]])/365</f>
        <v>44.794520547945204</v>
      </c>
      <c r="P614">
        <f ca="1">ROUNDDOWN(staff[[#This Row],[X-Age]],0)</f>
        <v>44</v>
      </c>
    </row>
    <row r="615" spans="3:16" x14ac:dyDescent="0.3">
      <c r="C615" t="s">
        <v>701</v>
      </c>
      <c r="D615" t="s">
        <v>59</v>
      </c>
      <c r="E615">
        <v>1</v>
      </c>
      <c r="F615" t="s">
        <v>56</v>
      </c>
      <c r="G615" t="s">
        <v>6</v>
      </c>
      <c r="H615" t="s">
        <v>68</v>
      </c>
      <c r="I615" s="4">
        <v>67260</v>
      </c>
      <c r="J615">
        <v>13</v>
      </c>
      <c r="K615" s="3">
        <v>44406</v>
      </c>
      <c r="L615" s="3">
        <v>27169</v>
      </c>
      <c r="M615" s="5">
        <f ca="1">(TODAY()-staff[[#This Row],[Date of Join]])/365</f>
        <v>1.1369863013698631</v>
      </c>
      <c r="N615" t="str">
        <f ca="1">IF(staff[[#This Row],[Tenure]]&lt;0.25,"1. New", IF(staff[[#This Row],[Tenure]]&lt;1, "2. Under 1 yr", IF(staff[[#This Row],[Tenure]]&lt;2, "3. Under 2 yrs","4. Over 2 yrs")))</f>
        <v>3. Under 2 yrs</v>
      </c>
      <c r="O615" s="5">
        <f ca="1">(TODAY()-staff[[#This Row],[Date of Birth]])/365</f>
        <v>48.361643835616441</v>
      </c>
      <c r="P615">
        <f ca="1">ROUNDDOWN(staff[[#This Row],[X-Age]],0)</f>
        <v>48</v>
      </c>
    </row>
    <row r="616" spans="3:16" x14ac:dyDescent="0.3">
      <c r="C616" t="s">
        <v>702</v>
      </c>
      <c r="D616" t="s">
        <v>59</v>
      </c>
      <c r="E616">
        <v>1</v>
      </c>
      <c r="F616" t="s">
        <v>56</v>
      </c>
      <c r="G616" t="s">
        <v>18</v>
      </c>
      <c r="H616" t="s">
        <v>71</v>
      </c>
      <c r="I616" s="4">
        <v>84490</v>
      </c>
      <c r="J616">
        <v>6</v>
      </c>
      <c r="K616" s="3">
        <v>44627</v>
      </c>
      <c r="L616" s="3">
        <v>28729</v>
      </c>
      <c r="M616" s="5">
        <f ca="1">(TODAY()-staff[[#This Row],[Date of Join]])/365</f>
        <v>0.53150684931506853</v>
      </c>
      <c r="N616" t="str">
        <f ca="1">IF(staff[[#This Row],[Tenure]]&lt;0.25,"1. New", IF(staff[[#This Row],[Tenure]]&lt;1, "2. Under 1 yr", IF(staff[[#This Row],[Tenure]]&lt;2, "3. Under 2 yrs","4. Over 2 yrs")))</f>
        <v>2. Under 1 yr</v>
      </c>
      <c r="O616" s="5">
        <f ca="1">(TODAY()-staff[[#This Row],[Date of Birth]])/365</f>
        <v>44.087671232876716</v>
      </c>
      <c r="P616">
        <f ca="1">ROUNDDOWN(staff[[#This Row],[X-Age]],0)</f>
        <v>44</v>
      </c>
    </row>
    <row r="617" spans="3:16" x14ac:dyDescent="0.3">
      <c r="C617" t="s">
        <v>703</v>
      </c>
      <c r="D617" t="s">
        <v>59</v>
      </c>
      <c r="E617">
        <v>1</v>
      </c>
      <c r="F617" t="s">
        <v>61</v>
      </c>
      <c r="G617" t="s">
        <v>11</v>
      </c>
      <c r="H617" t="s">
        <v>83</v>
      </c>
      <c r="I617" s="4">
        <v>95225</v>
      </c>
      <c r="J617">
        <v>16</v>
      </c>
      <c r="K617" s="3">
        <v>44770</v>
      </c>
      <c r="L617" s="3">
        <v>7295</v>
      </c>
      <c r="M617" s="5">
        <f ca="1">(TODAY()-staff[[#This Row],[Date of Join]])/365</f>
        <v>0.13972602739726028</v>
      </c>
      <c r="N617" t="str">
        <f ca="1">IF(staff[[#This Row],[Tenure]]&lt;0.25,"1. New", IF(staff[[#This Row],[Tenure]]&lt;1, "2. Under 1 yr", IF(staff[[#This Row],[Tenure]]&lt;2, "3. Under 2 yrs","4. Over 2 yrs")))</f>
        <v>1. New</v>
      </c>
      <c r="O617" s="5">
        <f ca="1">(TODAY()-staff[[#This Row],[Date of Birth]])/365</f>
        <v>102.81095890410958</v>
      </c>
      <c r="P617">
        <f ca="1">ROUNDDOWN(staff[[#This Row],[X-Age]],0)</f>
        <v>102</v>
      </c>
    </row>
    <row r="618" spans="3:16" x14ac:dyDescent="0.3">
      <c r="C618" t="s">
        <v>704</v>
      </c>
      <c r="D618" t="s">
        <v>59</v>
      </c>
      <c r="E618">
        <v>0.7</v>
      </c>
      <c r="F618" t="s">
        <v>56</v>
      </c>
      <c r="G618" t="s">
        <v>6</v>
      </c>
      <c r="H618" t="s">
        <v>98</v>
      </c>
      <c r="I618" s="4">
        <v>63025</v>
      </c>
      <c r="J618">
        <v>16</v>
      </c>
      <c r="K618" s="3">
        <v>44270</v>
      </c>
      <c r="L618" s="3">
        <v>26197</v>
      </c>
      <c r="M618" s="5">
        <f ca="1">(TODAY()-staff[[#This Row],[Date of Join]])/365</f>
        <v>1.5095890410958903</v>
      </c>
      <c r="N618" t="str">
        <f ca="1">IF(staff[[#This Row],[Tenure]]&lt;0.25,"1. New", IF(staff[[#This Row],[Tenure]]&lt;1, "2. Under 1 yr", IF(staff[[#This Row],[Tenure]]&lt;2, "3. Under 2 yrs","4. Over 2 yrs")))</f>
        <v>3. Under 2 yrs</v>
      </c>
      <c r="O618" s="5">
        <f ca="1">(TODAY()-staff[[#This Row],[Date of Birth]])/365</f>
        <v>51.024657534246572</v>
      </c>
      <c r="P618">
        <f ca="1">ROUNDDOWN(staff[[#This Row],[X-Age]],0)</f>
        <v>51</v>
      </c>
    </row>
    <row r="619" spans="3:16" x14ac:dyDescent="0.3">
      <c r="C619" t="s">
        <v>705</v>
      </c>
      <c r="D619" t="s">
        <v>55</v>
      </c>
      <c r="E619">
        <v>1</v>
      </c>
      <c r="F619" t="s">
        <v>56</v>
      </c>
      <c r="G619" t="s">
        <v>6</v>
      </c>
      <c r="H619" t="s">
        <v>68</v>
      </c>
      <c r="I619" s="4">
        <v>64175</v>
      </c>
      <c r="J619">
        <v>8</v>
      </c>
      <c r="K619" s="3">
        <v>44189</v>
      </c>
      <c r="L619" s="3">
        <v>25061</v>
      </c>
      <c r="M619" s="5">
        <f ca="1">(TODAY()-staff[[#This Row],[Date of Join]])/365</f>
        <v>1.7315068493150685</v>
      </c>
      <c r="N619" t="str">
        <f ca="1">IF(staff[[#This Row],[Tenure]]&lt;0.25,"1. New", IF(staff[[#This Row],[Tenure]]&lt;1, "2. Under 1 yr", IF(staff[[#This Row],[Tenure]]&lt;2, "3. Under 2 yrs","4. Over 2 yrs")))</f>
        <v>3. Under 2 yrs</v>
      </c>
      <c r="O619" s="5">
        <f ca="1">(TODAY()-staff[[#This Row],[Date of Birth]])/365</f>
        <v>54.136986301369866</v>
      </c>
      <c r="P619">
        <f ca="1">ROUNDDOWN(staff[[#This Row],[X-Age]],0)</f>
        <v>54</v>
      </c>
    </row>
    <row r="620" spans="3:16" x14ac:dyDescent="0.3">
      <c r="C620" t="s">
        <v>706</v>
      </c>
      <c r="D620" t="s">
        <v>59</v>
      </c>
      <c r="E620">
        <v>1</v>
      </c>
      <c r="F620" t="s">
        <v>61</v>
      </c>
      <c r="G620" t="s">
        <v>11</v>
      </c>
      <c r="H620" t="s">
        <v>242</v>
      </c>
      <c r="I620" s="4">
        <v>100940</v>
      </c>
      <c r="J620">
        <v>22</v>
      </c>
      <c r="K620" s="3">
        <v>44739</v>
      </c>
      <c r="L620" s="3">
        <v>7291</v>
      </c>
      <c r="M620" s="5">
        <f ca="1">(TODAY()-staff[[#This Row],[Date of Join]])/365</f>
        <v>0.22465753424657534</v>
      </c>
      <c r="N620" t="str">
        <f ca="1">IF(staff[[#This Row],[Tenure]]&lt;0.25,"1. New", IF(staff[[#This Row],[Tenure]]&lt;1, "2. Under 1 yr", IF(staff[[#This Row],[Tenure]]&lt;2, "3. Under 2 yrs","4. Over 2 yrs")))</f>
        <v>1. New</v>
      </c>
      <c r="O620" s="5">
        <f ca="1">(TODAY()-staff[[#This Row],[Date of Birth]])/365</f>
        <v>102.82191780821918</v>
      </c>
      <c r="P620">
        <f ca="1">ROUNDDOWN(staff[[#This Row],[X-Age]],0)</f>
        <v>102</v>
      </c>
    </row>
    <row r="621" spans="3:16" x14ac:dyDescent="0.3">
      <c r="C621" t="s">
        <v>707</v>
      </c>
      <c r="D621" t="s">
        <v>59</v>
      </c>
      <c r="E621">
        <v>1</v>
      </c>
      <c r="F621" t="s">
        <v>56</v>
      </c>
      <c r="G621" t="s">
        <v>9</v>
      </c>
      <c r="H621" t="s">
        <v>57</v>
      </c>
      <c r="I621" s="4">
        <v>99570</v>
      </c>
      <c r="J621">
        <v>14</v>
      </c>
      <c r="K621" s="3">
        <v>44658</v>
      </c>
      <c r="L621" s="3">
        <v>27509</v>
      </c>
      <c r="M621" s="5">
        <f ca="1">(TODAY()-staff[[#This Row],[Date of Join]])/365</f>
        <v>0.44657534246575342</v>
      </c>
      <c r="N621" t="str">
        <f ca="1">IF(staff[[#This Row],[Tenure]]&lt;0.25,"1. New", IF(staff[[#This Row],[Tenure]]&lt;1, "2. Under 1 yr", IF(staff[[#This Row],[Tenure]]&lt;2, "3. Under 2 yrs","4. Over 2 yrs")))</f>
        <v>2. Under 1 yr</v>
      </c>
      <c r="O621" s="5">
        <f ca="1">(TODAY()-staff[[#This Row],[Date of Birth]])/365</f>
        <v>47.43013698630137</v>
      </c>
      <c r="P621">
        <f ca="1">ROUNDDOWN(staff[[#This Row],[X-Age]],0)</f>
        <v>47</v>
      </c>
    </row>
    <row r="622" spans="3:16" x14ac:dyDescent="0.3">
      <c r="C622" t="s">
        <v>708</v>
      </c>
      <c r="D622" t="s">
        <v>59</v>
      </c>
      <c r="E622">
        <v>1</v>
      </c>
      <c r="F622" t="s">
        <v>56</v>
      </c>
      <c r="G622" t="s">
        <v>6</v>
      </c>
      <c r="H622" t="s">
        <v>68</v>
      </c>
      <c r="I622" s="4">
        <v>58545</v>
      </c>
      <c r="J622">
        <v>20</v>
      </c>
      <c r="K622" s="3">
        <v>44183</v>
      </c>
      <c r="L622" s="3">
        <v>25621</v>
      </c>
      <c r="M622" s="5">
        <f ca="1">(TODAY()-staff[[#This Row],[Date of Join]])/365</f>
        <v>1.747945205479452</v>
      </c>
      <c r="N622" t="str">
        <f ca="1">IF(staff[[#This Row],[Tenure]]&lt;0.25,"1. New", IF(staff[[#This Row],[Tenure]]&lt;1, "2. Under 1 yr", IF(staff[[#This Row],[Tenure]]&lt;2, "3. Under 2 yrs","4. Over 2 yrs")))</f>
        <v>3. Under 2 yrs</v>
      </c>
      <c r="O622" s="5">
        <f ca="1">(TODAY()-staff[[#This Row],[Date of Birth]])/365</f>
        <v>52.602739726027394</v>
      </c>
      <c r="P622">
        <f ca="1">ROUNDDOWN(staff[[#This Row],[X-Age]],0)</f>
        <v>52</v>
      </c>
    </row>
    <row r="623" spans="3:16" x14ac:dyDescent="0.3">
      <c r="C623" t="s">
        <v>709</v>
      </c>
      <c r="D623" t="s">
        <v>59</v>
      </c>
      <c r="E623">
        <v>1</v>
      </c>
      <c r="F623" t="s">
        <v>61</v>
      </c>
      <c r="G623" t="s">
        <v>18</v>
      </c>
      <c r="H623" t="s">
        <v>64</v>
      </c>
      <c r="I623" s="4">
        <v>76560</v>
      </c>
      <c r="J623">
        <v>18</v>
      </c>
      <c r="K623" s="3">
        <v>44742</v>
      </c>
      <c r="L623" s="3">
        <v>7265</v>
      </c>
      <c r="M623" s="5">
        <f ca="1">(TODAY()-staff[[#This Row],[Date of Join]])/365</f>
        <v>0.21643835616438356</v>
      </c>
      <c r="N623" t="str">
        <f ca="1">IF(staff[[#This Row],[Tenure]]&lt;0.25,"1. New", IF(staff[[#This Row],[Tenure]]&lt;1, "2. Under 1 yr", IF(staff[[#This Row],[Tenure]]&lt;2, "3. Under 2 yrs","4. Over 2 yrs")))</f>
        <v>1. New</v>
      </c>
      <c r="O623" s="5">
        <f ca="1">(TODAY()-staff[[#This Row],[Date of Birth]])/365</f>
        <v>102.89315068493151</v>
      </c>
      <c r="P623">
        <f ca="1">ROUNDDOWN(staff[[#This Row],[X-Age]],0)</f>
        <v>102</v>
      </c>
    </row>
    <row r="624" spans="3:16" x14ac:dyDescent="0.3">
      <c r="C624" t="s">
        <v>710</v>
      </c>
      <c r="D624" t="s">
        <v>55</v>
      </c>
      <c r="E624">
        <v>1</v>
      </c>
      <c r="F624" t="s">
        <v>56</v>
      </c>
      <c r="G624" t="s">
        <v>6</v>
      </c>
      <c r="H624" t="s">
        <v>68</v>
      </c>
      <c r="I624" s="4">
        <v>84665</v>
      </c>
      <c r="J624">
        <v>3</v>
      </c>
      <c r="K624" s="3">
        <v>44539</v>
      </c>
      <c r="L624" s="3">
        <v>28724</v>
      </c>
      <c r="M624" s="5">
        <f ca="1">(TODAY()-staff[[#This Row],[Date of Join]])/365</f>
        <v>0.77260273972602744</v>
      </c>
      <c r="N624" t="str">
        <f ca="1">IF(staff[[#This Row],[Tenure]]&lt;0.25,"1. New", IF(staff[[#This Row],[Tenure]]&lt;1, "2. Under 1 yr", IF(staff[[#This Row],[Tenure]]&lt;2, "3. Under 2 yrs","4. Over 2 yrs")))</f>
        <v>2. Under 1 yr</v>
      </c>
      <c r="O624" s="5">
        <f ca="1">(TODAY()-staff[[#This Row],[Date of Birth]])/365</f>
        <v>44.101369863013701</v>
      </c>
      <c r="P624">
        <f ca="1">ROUNDDOWN(staff[[#This Row],[X-Age]],0)</f>
        <v>44</v>
      </c>
    </row>
    <row r="625" spans="3:16" x14ac:dyDescent="0.3">
      <c r="C625" t="s">
        <v>711</v>
      </c>
      <c r="D625" t="s">
        <v>59</v>
      </c>
      <c r="E625">
        <v>0.8</v>
      </c>
      <c r="F625" t="s">
        <v>56</v>
      </c>
      <c r="G625" t="s">
        <v>9</v>
      </c>
      <c r="H625" t="s">
        <v>330</v>
      </c>
      <c r="I625" s="4">
        <v>60295</v>
      </c>
      <c r="J625">
        <v>2</v>
      </c>
      <c r="K625" s="3">
        <v>44239</v>
      </c>
      <c r="L625" s="3">
        <v>22327</v>
      </c>
      <c r="M625" s="5">
        <f ca="1">(TODAY()-staff[[#This Row],[Date of Join]])/365</f>
        <v>1.5945205479452054</v>
      </c>
      <c r="N625" t="str">
        <f ca="1">IF(staff[[#This Row],[Tenure]]&lt;0.25,"1. New", IF(staff[[#This Row],[Tenure]]&lt;1, "2. Under 1 yr", IF(staff[[#This Row],[Tenure]]&lt;2, "3. Under 2 yrs","4. Over 2 yrs")))</f>
        <v>3. Under 2 yrs</v>
      </c>
      <c r="O625" s="5">
        <f ca="1">(TODAY()-staff[[#This Row],[Date of Birth]])/365</f>
        <v>61.627397260273973</v>
      </c>
      <c r="P625">
        <f ca="1">ROUNDDOWN(staff[[#This Row],[X-Age]],0)</f>
        <v>61</v>
      </c>
    </row>
    <row r="626" spans="3:16" x14ac:dyDescent="0.3">
      <c r="C626" t="s">
        <v>712</v>
      </c>
      <c r="D626" t="s">
        <v>59</v>
      </c>
      <c r="E626">
        <v>1</v>
      </c>
      <c r="F626" t="s">
        <v>56</v>
      </c>
      <c r="G626" t="s">
        <v>6</v>
      </c>
      <c r="H626" t="s">
        <v>71</v>
      </c>
      <c r="I626" s="4">
        <v>89020</v>
      </c>
      <c r="J626">
        <v>12</v>
      </c>
      <c r="K626" s="3">
        <v>44669</v>
      </c>
      <c r="L626" s="3">
        <v>28298</v>
      </c>
      <c r="M626" s="5">
        <f ca="1">(TODAY()-staff[[#This Row],[Date of Join]])/365</f>
        <v>0.41643835616438357</v>
      </c>
      <c r="N626" t="str">
        <f ca="1">IF(staff[[#This Row],[Tenure]]&lt;0.25,"1. New", IF(staff[[#This Row],[Tenure]]&lt;1, "2. Under 1 yr", IF(staff[[#This Row],[Tenure]]&lt;2, "3. Under 2 yrs","4. Over 2 yrs")))</f>
        <v>2. Under 1 yr</v>
      </c>
      <c r="O626" s="5">
        <f ca="1">(TODAY()-staff[[#This Row],[Date of Birth]])/365</f>
        <v>45.268493150684932</v>
      </c>
      <c r="P626">
        <f ca="1">ROUNDDOWN(staff[[#This Row],[X-Age]],0)</f>
        <v>45</v>
      </c>
    </row>
    <row r="627" spans="3:16" x14ac:dyDescent="0.3">
      <c r="C627" t="s">
        <v>713</v>
      </c>
      <c r="D627" t="s">
        <v>59</v>
      </c>
      <c r="E627">
        <v>1</v>
      </c>
      <c r="F627" t="s">
        <v>56</v>
      </c>
      <c r="G627" t="s">
        <v>20</v>
      </c>
      <c r="H627" t="s">
        <v>133</v>
      </c>
      <c r="I627" s="4">
        <v>67200</v>
      </c>
      <c r="J627">
        <v>2</v>
      </c>
      <c r="K627" s="3">
        <v>44669</v>
      </c>
      <c r="L627" s="3">
        <v>24675</v>
      </c>
      <c r="M627" s="5">
        <f ca="1">(TODAY()-staff[[#This Row],[Date of Join]])/365</f>
        <v>0.41643835616438357</v>
      </c>
      <c r="N627" t="str">
        <f ca="1">IF(staff[[#This Row],[Tenure]]&lt;0.25,"1. New", IF(staff[[#This Row],[Tenure]]&lt;1, "2. Under 1 yr", IF(staff[[#This Row],[Tenure]]&lt;2, "3. Under 2 yrs","4. Over 2 yrs")))</f>
        <v>2. Under 1 yr</v>
      </c>
      <c r="O627" s="5">
        <f ca="1">(TODAY()-staff[[#This Row],[Date of Birth]])/365</f>
        <v>55.194520547945203</v>
      </c>
      <c r="P627">
        <f ca="1">ROUNDDOWN(staff[[#This Row],[X-Age]],0)</f>
        <v>55</v>
      </c>
    </row>
    <row r="628" spans="3:16" x14ac:dyDescent="0.3">
      <c r="C628" t="s">
        <v>714</v>
      </c>
      <c r="D628" t="s">
        <v>55</v>
      </c>
      <c r="E628">
        <v>1</v>
      </c>
      <c r="F628" t="s">
        <v>56</v>
      </c>
      <c r="G628" t="s">
        <v>6</v>
      </c>
      <c r="H628" t="s">
        <v>68</v>
      </c>
      <c r="I628" s="4">
        <v>77705</v>
      </c>
      <c r="J628">
        <v>11</v>
      </c>
      <c r="K628" s="3">
        <v>44774</v>
      </c>
      <c r="L628" s="3">
        <v>25718</v>
      </c>
      <c r="M628" s="5">
        <f ca="1">(TODAY()-staff[[#This Row],[Date of Join]])/365</f>
        <v>0.12876712328767123</v>
      </c>
      <c r="N628" t="str">
        <f ca="1">IF(staff[[#This Row],[Tenure]]&lt;0.25,"1. New", IF(staff[[#This Row],[Tenure]]&lt;1, "2. Under 1 yr", IF(staff[[#This Row],[Tenure]]&lt;2, "3. Under 2 yrs","4. Over 2 yrs")))</f>
        <v>1. New</v>
      </c>
      <c r="O628" s="5">
        <f ca="1">(TODAY()-staff[[#This Row],[Date of Birth]])/365</f>
        <v>52.336986301369862</v>
      </c>
      <c r="P628">
        <f ca="1">ROUNDDOWN(staff[[#This Row],[X-Age]],0)</f>
        <v>52</v>
      </c>
    </row>
    <row r="629" spans="3:16" x14ac:dyDescent="0.3">
      <c r="C629" t="s">
        <v>715</v>
      </c>
      <c r="D629" t="s">
        <v>55</v>
      </c>
      <c r="E629">
        <v>1</v>
      </c>
      <c r="F629" t="s">
        <v>61</v>
      </c>
      <c r="G629" t="s">
        <v>9</v>
      </c>
      <c r="H629" t="s">
        <v>62</v>
      </c>
      <c r="I629" s="4">
        <v>67480</v>
      </c>
      <c r="J629">
        <v>11</v>
      </c>
      <c r="K629" s="3">
        <v>44658</v>
      </c>
      <c r="L629" s="3">
        <v>7271</v>
      </c>
      <c r="M629" s="5">
        <f ca="1">(TODAY()-staff[[#This Row],[Date of Join]])/365</f>
        <v>0.44657534246575342</v>
      </c>
      <c r="N629" t="str">
        <f ca="1">IF(staff[[#This Row],[Tenure]]&lt;0.25,"1. New", IF(staff[[#This Row],[Tenure]]&lt;1, "2. Under 1 yr", IF(staff[[#This Row],[Tenure]]&lt;2, "3. Under 2 yrs","4. Over 2 yrs")))</f>
        <v>2. Under 1 yr</v>
      </c>
      <c r="O629" s="5">
        <f ca="1">(TODAY()-staff[[#This Row],[Date of Birth]])/365</f>
        <v>102.87671232876713</v>
      </c>
      <c r="P629">
        <f ca="1">ROUNDDOWN(staff[[#This Row],[X-Age]],0)</f>
        <v>102</v>
      </c>
    </row>
    <row r="630" spans="3:16" x14ac:dyDescent="0.3">
      <c r="C630" t="s">
        <v>716</v>
      </c>
      <c r="D630" t="s">
        <v>59</v>
      </c>
      <c r="E630">
        <v>1</v>
      </c>
      <c r="F630" t="s">
        <v>61</v>
      </c>
      <c r="G630" t="s">
        <v>18</v>
      </c>
      <c r="H630" t="s">
        <v>343</v>
      </c>
      <c r="I630" s="4">
        <v>90225</v>
      </c>
      <c r="J630">
        <v>16</v>
      </c>
      <c r="K630" s="3">
        <v>44753</v>
      </c>
      <c r="L630" s="3">
        <v>7255</v>
      </c>
      <c r="M630" s="5">
        <f ca="1">(TODAY()-staff[[#This Row],[Date of Join]])/365</f>
        <v>0.18630136986301371</v>
      </c>
      <c r="N630" t="str">
        <f ca="1">IF(staff[[#This Row],[Tenure]]&lt;0.25,"1. New", IF(staff[[#This Row],[Tenure]]&lt;1, "2. Under 1 yr", IF(staff[[#This Row],[Tenure]]&lt;2, "3. Under 2 yrs","4. Over 2 yrs")))</f>
        <v>1. New</v>
      </c>
      <c r="O630" s="5">
        <f ca="1">(TODAY()-staff[[#This Row],[Date of Birth]])/365</f>
        <v>102.92054794520548</v>
      </c>
      <c r="P630">
        <f ca="1">ROUNDDOWN(staff[[#This Row],[X-Age]],0)</f>
        <v>102</v>
      </c>
    </row>
    <row r="631" spans="3:16" x14ac:dyDescent="0.3">
      <c r="C631" t="s">
        <v>717</v>
      </c>
      <c r="D631" t="s">
        <v>55</v>
      </c>
      <c r="E631">
        <v>1</v>
      </c>
      <c r="F631" t="s">
        <v>56</v>
      </c>
      <c r="G631" t="s">
        <v>6</v>
      </c>
      <c r="H631" t="s">
        <v>68</v>
      </c>
      <c r="I631" s="4">
        <v>48230</v>
      </c>
      <c r="J631">
        <v>9</v>
      </c>
      <c r="K631" s="3">
        <v>44726</v>
      </c>
      <c r="L631" s="3">
        <v>7289</v>
      </c>
      <c r="M631" s="5">
        <f ca="1">(TODAY()-staff[[#This Row],[Date of Join]])/365</f>
        <v>0.26027397260273971</v>
      </c>
      <c r="N631" t="str">
        <f ca="1">IF(staff[[#This Row],[Tenure]]&lt;0.25,"1. New", IF(staff[[#This Row],[Tenure]]&lt;1, "2. Under 1 yr", IF(staff[[#This Row],[Tenure]]&lt;2, "3. Under 2 yrs","4. Over 2 yrs")))</f>
        <v>2. Under 1 yr</v>
      </c>
      <c r="O631" s="5">
        <f ca="1">(TODAY()-staff[[#This Row],[Date of Birth]])/365</f>
        <v>102.82739726027397</v>
      </c>
      <c r="P631">
        <f ca="1">ROUNDDOWN(staff[[#This Row],[X-Age]],0)</f>
        <v>102</v>
      </c>
    </row>
    <row r="632" spans="3:16" x14ac:dyDescent="0.3">
      <c r="C632" t="s">
        <v>718</v>
      </c>
      <c r="D632" t="s">
        <v>55</v>
      </c>
      <c r="E632">
        <v>1</v>
      </c>
      <c r="F632" t="s">
        <v>56</v>
      </c>
      <c r="G632" t="s">
        <v>18</v>
      </c>
      <c r="H632" t="s">
        <v>64</v>
      </c>
      <c r="I632" s="4">
        <v>90310</v>
      </c>
      <c r="J632">
        <v>13</v>
      </c>
      <c r="K632" s="3">
        <v>44683</v>
      </c>
      <c r="L632" s="3">
        <v>23624</v>
      </c>
      <c r="M632" s="5">
        <f ca="1">(TODAY()-staff[[#This Row],[Date of Join]])/365</f>
        <v>0.37808219178082192</v>
      </c>
      <c r="N632" t="str">
        <f ca="1">IF(staff[[#This Row],[Tenure]]&lt;0.25,"1. New", IF(staff[[#This Row],[Tenure]]&lt;1, "2. Under 1 yr", IF(staff[[#This Row],[Tenure]]&lt;2, "3. Under 2 yrs","4. Over 2 yrs")))</f>
        <v>2. Under 1 yr</v>
      </c>
      <c r="O632" s="5">
        <f ca="1">(TODAY()-staff[[#This Row],[Date of Birth]])/365</f>
        <v>58.073972602739723</v>
      </c>
      <c r="P632">
        <f ca="1">ROUNDDOWN(staff[[#This Row],[X-Age]],0)</f>
        <v>58</v>
      </c>
    </row>
    <row r="633" spans="3:16" x14ac:dyDescent="0.3">
      <c r="C633" t="s">
        <v>719</v>
      </c>
      <c r="D633" t="s">
        <v>55</v>
      </c>
      <c r="E633">
        <v>1</v>
      </c>
      <c r="F633" t="s">
        <v>56</v>
      </c>
      <c r="G633" t="s">
        <v>18</v>
      </c>
      <c r="H633" t="s">
        <v>64</v>
      </c>
      <c r="I633" s="4">
        <v>58780</v>
      </c>
      <c r="J633">
        <v>14</v>
      </c>
      <c r="K633" s="3">
        <v>44228</v>
      </c>
      <c r="L633" s="3">
        <v>21823</v>
      </c>
      <c r="M633" s="5">
        <f ca="1">(TODAY()-staff[[#This Row],[Date of Join]])/365</f>
        <v>1.6246575342465754</v>
      </c>
      <c r="N633" t="str">
        <f ca="1">IF(staff[[#This Row],[Tenure]]&lt;0.25,"1. New", IF(staff[[#This Row],[Tenure]]&lt;1, "2. Under 1 yr", IF(staff[[#This Row],[Tenure]]&lt;2, "3. Under 2 yrs","4. Over 2 yrs")))</f>
        <v>3. Under 2 yrs</v>
      </c>
      <c r="O633" s="5">
        <f ca="1">(TODAY()-staff[[#This Row],[Date of Birth]])/365</f>
        <v>63.008219178082193</v>
      </c>
      <c r="P633">
        <f ca="1">ROUNDDOWN(staff[[#This Row],[X-Age]],0)</f>
        <v>63</v>
      </c>
    </row>
    <row r="634" spans="3:16" x14ac:dyDescent="0.3">
      <c r="C634" t="s">
        <v>720</v>
      </c>
      <c r="D634" t="s">
        <v>59</v>
      </c>
      <c r="E634">
        <v>1</v>
      </c>
      <c r="F634" t="s">
        <v>124</v>
      </c>
      <c r="G634" t="s">
        <v>9</v>
      </c>
      <c r="H634" t="s">
        <v>205</v>
      </c>
      <c r="I634" s="4">
        <v>75400</v>
      </c>
      <c r="J634">
        <v>18</v>
      </c>
      <c r="K634" s="3">
        <v>44774</v>
      </c>
      <c r="L634" s="3">
        <v>24538</v>
      </c>
      <c r="M634" s="5">
        <f ca="1">(TODAY()-staff[[#This Row],[Date of Join]])/365</f>
        <v>0.12876712328767123</v>
      </c>
      <c r="N634" t="str">
        <f ca="1">IF(staff[[#This Row],[Tenure]]&lt;0.25,"1. New", IF(staff[[#This Row],[Tenure]]&lt;1, "2. Under 1 yr", IF(staff[[#This Row],[Tenure]]&lt;2, "3. Under 2 yrs","4. Over 2 yrs")))</f>
        <v>1. New</v>
      </c>
      <c r="O634" s="5">
        <f ca="1">(TODAY()-staff[[#This Row],[Date of Birth]])/365</f>
        <v>55.56986301369863</v>
      </c>
      <c r="P634">
        <f ca="1">ROUNDDOWN(staff[[#This Row],[X-Age]],0)</f>
        <v>55</v>
      </c>
    </row>
    <row r="635" spans="3:16" x14ac:dyDescent="0.3">
      <c r="C635" t="s">
        <v>721</v>
      </c>
      <c r="D635" t="s">
        <v>59</v>
      </c>
      <c r="E635">
        <v>1</v>
      </c>
      <c r="F635" t="s">
        <v>56</v>
      </c>
      <c r="G635" t="s">
        <v>6</v>
      </c>
      <c r="H635" t="s">
        <v>68</v>
      </c>
      <c r="I635" s="4">
        <v>92240</v>
      </c>
      <c r="J635">
        <v>20</v>
      </c>
      <c r="K635" s="3">
        <v>44592</v>
      </c>
      <c r="L635" s="3">
        <v>30947</v>
      </c>
      <c r="M635" s="5">
        <f ca="1">(TODAY()-staff[[#This Row],[Date of Join]])/365</f>
        <v>0.62739726027397258</v>
      </c>
      <c r="N635" t="str">
        <f ca="1">IF(staff[[#This Row],[Tenure]]&lt;0.25,"1. New", IF(staff[[#This Row],[Tenure]]&lt;1, "2. Under 1 yr", IF(staff[[#This Row],[Tenure]]&lt;2, "3. Under 2 yrs","4. Over 2 yrs")))</f>
        <v>2. Under 1 yr</v>
      </c>
      <c r="O635" s="5">
        <f ca="1">(TODAY()-staff[[#This Row],[Date of Birth]])/365</f>
        <v>38.010958904109586</v>
      </c>
      <c r="P635">
        <f ca="1">ROUNDDOWN(staff[[#This Row],[X-Age]],0)</f>
        <v>38</v>
      </c>
    </row>
    <row r="636" spans="3:16" x14ac:dyDescent="0.3">
      <c r="C636" t="s">
        <v>722</v>
      </c>
      <c r="D636" t="s">
        <v>59</v>
      </c>
      <c r="E636">
        <v>1</v>
      </c>
      <c r="F636" t="s">
        <v>56</v>
      </c>
      <c r="G636" t="s">
        <v>20</v>
      </c>
      <c r="H636" t="s">
        <v>66</v>
      </c>
      <c r="I636" s="4">
        <v>76750</v>
      </c>
      <c r="J636">
        <v>19</v>
      </c>
      <c r="K636" s="3">
        <v>44694</v>
      </c>
      <c r="L636" s="3">
        <v>26977</v>
      </c>
      <c r="M636" s="5">
        <f ca="1">(TODAY()-staff[[#This Row],[Date of Join]])/365</f>
        <v>0.34794520547945207</v>
      </c>
      <c r="N636" t="str">
        <f ca="1">IF(staff[[#This Row],[Tenure]]&lt;0.25,"1. New", IF(staff[[#This Row],[Tenure]]&lt;1, "2. Under 1 yr", IF(staff[[#This Row],[Tenure]]&lt;2, "3. Under 2 yrs","4. Over 2 yrs")))</f>
        <v>2. Under 1 yr</v>
      </c>
      <c r="O636" s="5">
        <f ca="1">(TODAY()-staff[[#This Row],[Date of Birth]])/365</f>
        <v>48.887671232876713</v>
      </c>
      <c r="P636">
        <f ca="1">ROUNDDOWN(staff[[#This Row],[X-Age]],0)</f>
        <v>48</v>
      </c>
    </row>
    <row r="637" spans="3:16" x14ac:dyDescent="0.3">
      <c r="C637" t="s">
        <v>723</v>
      </c>
      <c r="D637" t="s">
        <v>59</v>
      </c>
      <c r="E637">
        <v>0.8</v>
      </c>
      <c r="F637" t="s">
        <v>56</v>
      </c>
      <c r="G637" t="s">
        <v>18</v>
      </c>
      <c r="H637" t="s">
        <v>64</v>
      </c>
      <c r="I637" s="4">
        <v>89815</v>
      </c>
      <c r="J637">
        <v>18</v>
      </c>
      <c r="K637" s="3">
        <v>44424</v>
      </c>
      <c r="L637" s="3">
        <v>28431</v>
      </c>
      <c r="M637" s="5">
        <f ca="1">(TODAY()-staff[[#This Row],[Date of Join]])/365</f>
        <v>1.0876712328767124</v>
      </c>
      <c r="N637" t="str">
        <f ca="1">IF(staff[[#This Row],[Tenure]]&lt;0.25,"1. New", IF(staff[[#This Row],[Tenure]]&lt;1, "2. Under 1 yr", IF(staff[[#This Row],[Tenure]]&lt;2, "3. Under 2 yrs","4. Over 2 yrs")))</f>
        <v>3. Under 2 yrs</v>
      </c>
      <c r="O637" s="5">
        <f ca="1">(TODAY()-staff[[#This Row],[Date of Birth]])/365</f>
        <v>44.904109589041099</v>
      </c>
      <c r="P637">
        <f ca="1">ROUNDDOWN(staff[[#This Row],[X-Age]],0)</f>
        <v>44</v>
      </c>
    </row>
    <row r="638" spans="3:16" x14ac:dyDescent="0.3">
      <c r="C638" t="s">
        <v>724</v>
      </c>
      <c r="D638" t="s">
        <v>55</v>
      </c>
      <c r="E638">
        <v>1</v>
      </c>
      <c r="F638" t="s">
        <v>56</v>
      </c>
      <c r="G638" t="s">
        <v>9</v>
      </c>
      <c r="H638" t="s">
        <v>57</v>
      </c>
      <c r="I638" s="4">
        <v>57650</v>
      </c>
      <c r="J638">
        <v>20</v>
      </c>
      <c r="K638" s="3">
        <v>44685</v>
      </c>
      <c r="L638" s="3">
        <v>31765</v>
      </c>
      <c r="M638" s="5">
        <f ca="1">(TODAY()-staff[[#This Row],[Date of Join]])/365</f>
        <v>0.37260273972602742</v>
      </c>
      <c r="N638" t="str">
        <f ca="1">IF(staff[[#This Row],[Tenure]]&lt;0.25,"1. New", IF(staff[[#This Row],[Tenure]]&lt;1, "2. Under 1 yr", IF(staff[[#This Row],[Tenure]]&lt;2, "3. Under 2 yrs","4. Over 2 yrs")))</f>
        <v>2. Under 1 yr</v>
      </c>
      <c r="O638" s="5">
        <f ca="1">(TODAY()-staff[[#This Row],[Date of Birth]])/365</f>
        <v>35.769863013698632</v>
      </c>
      <c r="P638">
        <f ca="1">ROUNDDOWN(staff[[#This Row],[X-Age]],0)</f>
        <v>35</v>
      </c>
    </row>
    <row r="639" spans="3:16" x14ac:dyDescent="0.3">
      <c r="C639" t="s">
        <v>725</v>
      </c>
      <c r="D639" t="s">
        <v>55</v>
      </c>
      <c r="E639">
        <v>1</v>
      </c>
      <c r="F639" t="s">
        <v>56</v>
      </c>
      <c r="G639" t="s">
        <v>6</v>
      </c>
      <c r="H639" t="s">
        <v>71</v>
      </c>
      <c r="I639" s="4">
        <v>88860</v>
      </c>
      <c r="J639">
        <v>16</v>
      </c>
      <c r="K639" s="3">
        <v>44508</v>
      </c>
      <c r="L639" s="3">
        <v>28726</v>
      </c>
      <c r="M639" s="5">
        <f ca="1">(TODAY()-staff[[#This Row],[Date of Join]])/365</f>
        <v>0.8575342465753425</v>
      </c>
      <c r="N639" t="str">
        <f ca="1">IF(staff[[#This Row],[Tenure]]&lt;0.25,"1. New", IF(staff[[#This Row],[Tenure]]&lt;1, "2. Under 1 yr", IF(staff[[#This Row],[Tenure]]&lt;2, "3. Under 2 yrs","4. Over 2 yrs")))</f>
        <v>2. Under 1 yr</v>
      </c>
      <c r="O639" s="5">
        <f ca="1">(TODAY()-staff[[#This Row],[Date of Birth]])/365</f>
        <v>44.095890410958901</v>
      </c>
      <c r="P639">
        <f ca="1">ROUNDDOWN(staff[[#This Row],[X-Age]],0)</f>
        <v>44</v>
      </c>
    </row>
    <row r="640" spans="3:16" x14ac:dyDescent="0.3">
      <c r="C640" t="s">
        <v>726</v>
      </c>
      <c r="D640" t="s">
        <v>55</v>
      </c>
      <c r="E640">
        <v>1</v>
      </c>
      <c r="F640" t="s">
        <v>56</v>
      </c>
      <c r="G640" t="s">
        <v>6</v>
      </c>
      <c r="H640" t="s">
        <v>68</v>
      </c>
      <c r="I640" s="4">
        <v>92115</v>
      </c>
      <c r="J640">
        <v>9</v>
      </c>
      <c r="K640" s="3">
        <v>43410</v>
      </c>
      <c r="L640" s="3">
        <v>22119</v>
      </c>
      <c r="M640" s="5">
        <f ca="1">(TODAY()-staff[[#This Row],[Date of Join]])/365</f>
        <v>3.8657534246575342</v>
      </c>
      <c r="N640" t="str">
        <f ca="1">IF(staff[[#This Row],[Tenure]]&lt;0.25,"1. New", IF(staff[[#This Row],[Tenure]]&lt;1, "2. Under 1 yr", IF(staff[[#This Row],[Tenure]]&lt;2, "3. Under 2 yrs","4. Over 2 yrs")))</f>
        <v>4. Over 2 yrs</v>
      </c>
      <c r="O640" s="5">
        <f ca="1">(TODAY()-staff[[#This Row],[Date of Birth]])/365</f>
        <v>62.197260273972603</v>
      </c>
      <c r="P640">
        <f ca="1">ROUNDDOWN(staff[[#This Row],[X-Age]],0)</f>
        <v>62</v>
      </c>
    </row>
    <row r="641" spans="3:16" x14ac:dyDescent="0.3">
      <c r="C641" t="s">
        <v>727</v>
      </c>
      <c r="D641" t="s">
        <v>59</v>
      </c>
      <c r="E641">
        <v>1</v>
      </c>
      <c r="F641" t="s">
        <v>61</v>
      </c>
      <c r="G641" t="s">
        <v>9</v>
      </c>
      <c r="H641" t="s">
        <v>62</v>
      </c>
      <c r="I641" s="4">
        <v>69605</v>
      </c>
      <c r="J641">
        <v>16</v>
      </c>
      <c r="K641" s="3">
        <v>44700</v>
      </c>
      <c r="L641" s="3">
        <v>7296</v>
      </c>
      <c r="M641" s="5">
        <f ca="1">(TODAY()-staff[[#This Row],[Date of Join]])/365</f>
        <v>0.33150684931506852</v>
      </c>
      <c r="N641" t="str">
        <f ca="1">IF(staff[[#This Row],[Tenure]]&lt;0.25,"1. New", IF(staff[[#This Row],[Tenure]]&lt;1, "2. Under 1 yr", IF(staff[[#This Row],[Tenure]]&lt;2, "3. Under 2 yrs","4. Over 2 yrs")))</f>
        <v>2. Under 1 yr</v>
      </c>
      <c r="O641" s="5">
        <f ca="1">(TODAY()-staff[[#This Row],[Date of Birth]])/365</f>
        <v>102.8082191780822</v>
      </c>
      <c r="P641">
        <f ca="1">ROUNDDOWN(staff[[#This Row],[X-Age]],0)</f>
        <v>102</v>
      </c>
    </row>
    <row r="642" spans="3:16" x14ac:dyDescent="0.3">
      <c r="C642" t="s">
        <v>728</v>
      </c>
      <c r="D642" t="s">
        <v>59</v>
      </c>
      <c r="E642">
        <v>1</v>
      </c>
      <c r="F642" t="s">
        <v>56</v>
      </c>
      <c r="G642" t="s">
        <v>6</v>
      </c>
      <c r="H642" t="s">
        <v>68</v>
      </c>
      <c r="I642" s="4">
        <v>90950</v>
      </c>
      <c r="J642">
        <v>9</v>
      </c>
      <c r="K642" s="3">
        <v>44641</v>
      </c>
      <c r="L642" s="3">
        <v>28699</v>
      </c>
      <c r="M642" s="5">
        <f ca="1">(TODAY()-staff[[#This Row],[Date of Join]])/365</f>
        <v>0.49315068493150682</v>
      </c>
      <c r="N642" t="str">
        <f ca="1">IF(staff[[#This Row],[Tenure]]&lt;0.25,"1. New", IF(staff[[#This Row],[Tenure]]&lt;1, "2. Under 1 yr", IF(staff[[#This Row],[Tenure]]&lt;2, "3. Under 2 yrs","4. Over 2 yrs")))</f>
        <v>2. Under 1 yr</v>
      </c>
      <c r="O642" s="5">
        <f ca="1">(TODAY()-staff[[#This Row],[Date of Birth]])/365</f>
        <v>44.169863013698631</v>
      </c>
      <c r="P642">
        <f ca="1">ROUNDDOWN(staff[[#This Row],[X-Age]],0)</f>
        <v>44</v>
      </c>
    </row>
    <row r="643" spans="3:16" x14ac:dyDescent="0.3">
      <c r="C643" t="s">
        <v>729</v>
      </c>
      <c r="D643" t="s">
        <v>59</v>
      </c>
      <c r="E643">
        <v>1</v>
      </c>
      <c r="F643" t="s">
        <v>61</v>
      </c>
      <c r="G643" t="s">
        <v>6</v>
      </c>
      <c r="H643" t="s">
        <v>68</v>
      </c>
      <c r="I643" s="4">
        <v>62775</v>
      </c>
      <c r="J643">
        <v>19</v>
      </c>
      <c r="K643" s="3">
        <v>44767</v>
      </c>
      <c r="L643" s="3">
        <v>7302</v>
      </c>
      <c r="M643" s="5">
        <f ca="1">(TODAY()-staff[[#This Row],[Date of Join]])/365</f>
        <v>0.14794520547945206</v>
      </c>
      <c r="N643" t="str">
        <f ca="1">IF(staff[[#This Row],[Tenure]]&lt;0.25,"1. New", IF(staff[[#This Row],[Tenure]]&lt;1, "2. Under 1 yr", IF(staff[[#This Row],[Tenure]]&lt;2, "3. Under 2 yrs","4. Over 2 yrs")))</f>
        <v>1. New</v>
      </c>
      <c r="O643" s="5">
        <f ca="1">(TODAY()-staff[[#This Row],[Date of Birth]])/365</f>
        <v>102.79178082191781</v>
      </c>
      <c r="P643">
        <f ca="1">ROUNDDOWN(staff[[#This Row],[X-Age]],0)</f>
        <v>102</v>
      </c>
    </row>
    <row r="644" spans="3:16" x14ac:dyDescent="0.3">
      <c r="C644" t="s">
        <v>730</v>
      </c>
      <c r="D644" t="s">
        <v>55</v>
      </c>
      <c r="E644">
        <v>1</v>
      </c>
      <c r="F644" t="s">
        <v>56</v>
      </c>
      <c r="G644" t="s">
        <v>6</v>
      </c>
      <c r="H644" t="s">
        <v>68</v>
      </c>
      <c r="I644" s="4">
        <v>61435</v>
      </c>
      <c r="J644">
        <v>10</v>
      </c>
      <c r="K644" s="3">
        <v>44753</v>
      </c>
      <c r="L644" s="3">
        <v>7305</v>
      </c>
      <c r="M644" s="5">
        <f ca="1">(TODAY()-staff[[#This Row],[Date of Join]])/365</f>
        <v>0.18630136986301371</v>
      </c>
      <c r="N644" t="str">
        <f ca="1">IF(staff[[#This Row],[Tenure]]&lt;0.25,"1. New", IF(staff[[#This Row],[Tenure]]&lt;1, "2. Under 1 yr", IF(staff[[#This Row],[Tenure]]&lt;2, "3. Under 2 yrs","4. Over 2 yrs")))</f>
        <v>1. New</v>
      </c>
      <c r="O644" s="5">
        <f ca="1">(TODAY()-staff[[#This Row],[Date of Birth]])/365</f>
        <v>102.78356164383561</v>
      </c>
      <c r="P644">
        <f ca="1">ROUNDDOWN(staff[[#This Row],[X-Age]],0)</f>
        <v>102</v>
      </c>
    </row>
    <row r="645" spans="3:16" x14ac:dyDescent="0.3">
      <c r="C645" t="s">
        <v>731</v>
      </c>
      <c r="D645" t="s">
        <v>59</v>
      </c>
      <c r="E645">
        <v>1</v>
      </c>
      <c r="F645" t="s">
        <v>56</v>
      </c>
      <c r="G645" t="s">
        <v>17</v>
      </c>
      <c r="H645" t="s">
        <v>280</v>
      </c>
      <c r="I645" s="4">
        <v>68075</v>
      </c>
      <c r="J645">
        <v>9</v>
      </c>
      <c r="K645" s="3">
        <v>44755</v>
      </c>
      <c r="L645" s="3">
        <v>33323</v>
      </c>
      <c r="M645" s="5">
        <f ca="1">(TODAY()-staff[[#This Row],[Date of Join]])/365</f>
        <v>0.18082191780821918</v>
      </c>
      <c r="N645" t="str">
        <f ca="1">IF(staff[[#This Row],[Tenure]]&lt;0.25,"1. New", IF(staff[[#This Row],[Tenure]]&lt;1, "2. Under 1 yr", IF(staff[[#This Row],[Tenure]]&lt;2, "3. Under 2 yrs","4. Over 2 yrs")))</f>
        <v>1. New</v>
      </c>
      <c r="O645" s="5">
        <f ca="1">(TODAY()-staff[[#This Row],[Date of Birth]])/365</f>
        <v>31.5013698630137</v>
      </c>
      <c r="P645">
        <f ca="1">ROUNDDOWN(staff[[#This Row],[X-Age]],0)</f>
        <v>31</v>
      </c>
    </row>
    <row r="646" spans="3:16" x14ac:dyDescent="0.3">
      <c r="C646" t="s">
        <v>732</v>
      </c>
      <c r="D646" t="s">
        <v>59</v>
      </c>
      <c r="E646">
        <v>1</v>
      </c>
      <c r="F646" t="s">
        <v>56</v>
      </c>
      <c r="G646" t="s">
        <v>14</v>
      </c>
      <c r="H646" t="s">
        <v>115</v>
      </c>
      <c r="I646" s="4">
        <v>77305</v>
      </c>
      <c r="J646">
        <v>13</v>
      </c>
      <c r="K646" s="3">
        <v>44676</v>
      </c>
      <c r="L646" s="3">
        <v>33054</v>
      </c>
      <c r="M646" s="5">
        <f ca="1">(TODAY()-staff[[#This Row],[Date of Join]])/365</f>
        <v>0.39726027397260272</v>
      </c>
      <c r="N646" t="str">
        <f ca="1">IF(staff[[#This Row],[Tenure]]&lt;0.25,"1. New", IF(staff[[#This Row],[Tenure]]&lt;1, "2. Under 1 yr", IF(staff[[#This Row],[Tenure]]&lt;2, "3. Under 2 yrs","4. Over 2 yrs")))</f>
        <v>2. Under 1 yr</v>
      </c>
      <c r="O646" s="5">
        <f ca="1">(TODAY()-staff[[#This Row],[Date of Birth]])/365</f>
        <v>32.238356164383561</v>
      </c>
      <c r="P646">
        <f ca="1">ROUNDDOWN(staff[[#This Row],[X-Age]],0)</f>
        <v>32</v>
      </c>
    </row>
    <row r="647" spans="3:16" x14ac:dyDescent="0.3">
      <c r="C647" t="s">
        <v>733</v>
      </c>
      <c r="D647" t="s">
        <v>59</v>
      </c>
      <c r="E647">
        <v>1</v>
      </c>
      <c r="F647" t="s">
        <v>56</v>
      </c>
      <c r="G647" t="s">
        <v>6</v>
      </c>
      <c r="H647" t="s">
        <v>71</v>
      </c>
      <c r="I647" s="4">
        <v>96690</v>
      </c>
      <c r="J647">
        <v>6</v>
      </c>
      <c r="K647" s="3">
        <v>44634</v>
      </c>
      <c r="L647" s="3">
        <v>26581</v>
      </c>
      <c r="M647" s="5">
        <f ca="1">(TODAY()-staff[[#This Row],[Date of Join]])/365</f>
        <v>0.51232876712328768</v>
      </c>
      <c r="N647" t="str">
        <f ca="1">IF(staff[[#This Row],[Tenure]]&lt;0.25,"1. New", IF(staff[[#This Row],[Tenure]]&lt;1, "2. Under 1 yr", IF(staff[[#This Row],[Tenure]]&lt;2, "3. Under 2 yrs","4. Over 2 yrs")))</f>
        <v>2. Under 1 yr</v>
      </c>
      <c r="O647" s="5">
        <f ca="1">(TODAY()-staff[[#This Row],[Date of Birth]])/365</f>
        <v>49.972602739726028</v>
      </c>
      <c r="P647">
        <f ca="1">ROUNDDOWN(staff[[#This Row],[X-Age]],0)</f>
        <v>49</v>
      </c>
    </row>
    <row r="648" spans="3:16" x14ac:dyDescent="0.3">
      <c r="C648" t="s">
        <v>734</v>
      </c>
      <c r="D648" t="s">
        <v>55</v>
      </c>
      <c r="E648">
        <v>1</v>
      </c>
      <c r="F648" t="s">
        <v>56</v>
      </c>
      <c r="G648" t="s">
        <v>20</v>
      </c>
      <c r="H648" t="s">
        <v>66</v>
      </c>
      <c r="I648" s="4">
        <v>100640</v>
      </c>
      <c r="J648">
        <v>-1</v>
      </c>
      <c r="K648" s="3">
        <v>44725</v>
      </c>
      <c r="L648" s="3">
        <v>31731</v>
      </c>
      <c r="M648" s="5">
        <f ca="1">(TODAY()-staff[[#This Row],[Date of Join]])/365</f>
        <v>0.26301369863013696</v>
      </c>
      <c r="N648" t="str">
        <f ca="1">IF(staff[[#This Row],[Tenure]]&lt;0.25,"1. New", IF(staff[[#This Row],[Tenure]]&lt;1, "2. Under 1 yr", IF(staff[[#This Row],[Tenure]]&lt;2, "3. Under 2 yrs","4. Over 2 yrs")))</f>
        <v>2. Under 1 yr</v>
      </c>
      <c r="O648" s="5">
        <f ca="1">(TODAY()-staff[[#This Row],[Date of Birth]])/365</f>
        <v>35.863013698630134</v>
      </c>
      <c r="P648">
        <f ca="1">ROUNDDOWN(staff[[#This Row],[X-Age]],0)</f>
        <v>35</v>
      </c>
    </row>
    <row r="649" spans="3:16" x14ac:dyDescent="0.3">
      <c r="C649" t="s">
        <v>735</v>
      </c>
      <c r="D649" t="s">
        <v>59</v>
      </c>
      <c r="E649">
        <v>1</v>
      </c>
      <c r="F649" t="s">
        <v>56</v>
      </c>
      <c r="G649" t="s">
        <v>11</v>
      </c>
      <c r="H649" t="s">
        <v>83</v>
      </c>
      <c r="I649" s="4">
        <v>53420</v>
      </c>
      <c r="J649">
        <v>17</v>
      </c>
      <c r="K649" s="3">
        <v>44095</v>
      </c>
      <c r="L649" s="3">
        <v>23231</v>
      </c>
      <c r="M649" s="5">
        <f ca="1">(TODAY()-staff[[#This Row],[Date of Join]])/365</f>
        <v>1.989041095890411</v>
      </c>
      <c r="N649" t="str">
        <f ca="1">IF(staff[[#This Row],[Tenure]]&lt;0.25,"1. New", IF(staff[[#This Row],[Tenure]]&lt;1, "2. Under 1 yr", IF(staff[[#This Row],[Tenure]]&lt;2, "3. Under 2 yrs","4. Over 2 yrs")))</f>
        <v>3. Under 2 yrs</v>
      </c>
      <c r="O649" s="5">
        <f ca="1">(TODAY()-staff[[#This Row],[Date of Birth]])/365</f>
        <v>59.150684931506852</v>
      </c>
      <c r="P649">
        <f ca="1">ROUNDDOWN(staff[[#This Row],[X-Age]],0)</f>
        <v>59</v>
      </c>
    </row>
    <row r="650" spans="3:16" x14ac:dyDescent="0.3">
      <c r="C650" t="s">
        <v>736</v>
      </c>
      <c r="D650" t="s">
        <v>55</v>
      </c>
      <c r="E650">
        <v>1</v>
      </c>
      <c r="F650" t="s">
        <v>61</v>
      </c>
      <c r="G650" t="s">
        <v>9</v>
      </c>
      <c r="H650" t="s">
        <v>57</v>
      </c>
      <c r="I650" s="4">
        <v>92850</v>
      </c>
      <c r="J650">
        <v>9</v>
      </c>
      <c r="K650" s="3">
        <v>44756</v>
      </c>
      <c r="L650" s="3">
        <v>7298</v>
      </c>
      <c r="M650" s="5">
        <f ca="1">(TODAY()-staff[[#This Row],[Date of Join]])/365</f>
        <v>0.17808219178082191</v>
      </c>
      <c r="N650" t="str">
        <f ca="1">IF(staff[[#This Row],[Tenure]]&lt;0.25,"1. New", IF(staff[[#This Row],[Tenure]]&lt;1, "2. Under 1 yr", IF(staff[[#This Row],[Tenure]]&lt;2, "3. Under 2 yrs","4. Over 2 yrs")))</f>
        <v>1. New</v>
      </c>
      <c r="O650" s="5">
        <f ca="1">(TODAY()-staff[[#This Row],[Date of Birth]])/365</f>
        <v>102.8027397260274</v>
      </c>
      <c r="P650">
        <f ca="1">ROUNDDOWN(staff[[#This Row],[X-Age]],0)</f>
        <v>102</v>
      </c>
    </row>
    <row r="651" spans="3:16" x14ac:dyDescent="0.3">
      <c r="C651" t="s">
        <v>737</v>
      </c>
      <c r="D651" t="s">
        <v>55</v>
      </c>
      <c r="E651">
        <v>1</v>
      </c>
      <c r="F651" t="s">
        <v>56</v>
      </c>
      <c r="G651" t="s">
        <v>11</v>
      </c>
      <c r="H651" t="s">
        <v>83</v>
      </c>
      <c r="I651" s="4">
        <v>75025</v>
      </c>
      <c r="J651">
        <v>13</v>
      </c>
      <c r="K651" s="3">
        <v>44732</v>
      </c>
      <c r="L651" s="3">
        <v>33388</v>
      </c>
      <c r="M651" s="5">
        <f ca="1">(TODAY()-staff[[#This Row],[Date of Join]])/365</f>
        <v>0.24383561643835616</v>
      </c>
      <c r="N651" t="str">
        <f ca="1">IF(staff[[#This Row],[Tenure]]&lt;0.25,"1. New", IF(staff[[#This Row],[Tenure]]&lt;1, "2. Under 1 yr", IF(staff[[#This Row],[Tenure]]&lt;2, "3. Under 2 yrs","4. Over 2 yrs")))</f>
        <v>1. New</v>
      </c>
      <c r="O651" s="5">
        <f ca="1">(TODAY()-staff[[#This Row],[Date of Birth]])/365</f>
        <v>31.323287671232876</v>
      </c>
      <c r="P651">
        <f ca="1">ROUNDDOWN(staff[[#This Row],[X-Age]],0)</f>
        <v>31</v>
      </c>
    </row>
    <row r="652" spans="3:16" x14ac:dyDescent="0.3">
      <c r="C652" t="s">
        <v>738</v>
      </c>
      <c r="D652" t="s">
        <v>55</v>
      </c>
      <c r="E652">
        <v>1</v>
      </c>
      <c r="F652" t="s">
        <v>56</v>
      </c>
      <c r="G652" t="s">
        <v>9</v>
      </c>
      <c r="H652" t="s">
        <v>62</v>
      </c>
      <c r="I652" s="4">
        <v>77825</v>
      </c>
      <c r="J652">
        <v>24</v>
      </c>
      <c r="K652" s="3">
        <v>44384</v>
      </c>
      <c r="L652" s="3">
        <v>28643</v>
      </c>
      <c r="M652" s="5">
        <f ca="1">(TODAY()-staff[[#This Row],[Date of Join]])/365</f>
        <v>1.1972602739726028</v>
      </c>
      <c r="N652" t="str">
        <f ca="1">IF(staff[[#This Row],[Tenure]]&lt;0.25,"1. New", IF(staff[[#This Row],[Tenure]]&lt;1, "2. Under 1 yr", IF(staff[[#This Row],[Tenure]]&lt;2, "3. Under 2 yrs","4. Over 2 yrs")))</f>
        <v>3. Under 2 yrs</v>
      </c>
      <c r="O652" s="5">
        <f ca="1">(TODAY()-staff[[#This Row],[Date of Birth]])/365</f>
        <v>44.323287671232876</v>
      </c>
      <c r="P652">
        <f ca="1">ROUNDDOWN(staff[[#This Row],[X-Age]],0)</f>
        <v>44</v>
      </c>
    </row>
    <row r="653" spans="3:16" x14ac:dyDescent="0.3">
      <c r="C653" t="s">
        <v>739</v>
      </c>
      <c r="D653" t="s">
        <v>55</v>
      </c>
      <c r="E653">
        <v>1</v>
      </c>
      <c r="F653" t="s">
        <v>56</v>
      </c>
      <c r="G653" t="s">
        <v>18</v>
      </c>
      <c r="H653" t="s">
        <v>71</v>
      </c>
      <c r="I653" s="4">
        <v>103600</v>
      </c>
      <c r="J653">
        <v>20</v>
      </c>
      <c r="K653" s="3">
        <v>43748</v>
      </c>
      <c r="L653" s="3">
        <v>19864</v>
      </c>
      <c r="M653" s="5">
        <f ca="1">(TODAY()-staff[[#This Row],[Date of Join]])/365</f>
        <v>2.9397260273972603</v>
      </c>
      <c r="N653" t="str">
        <f ca="1">IF(staff[[#This Row],[Tenure]]&lt;0.25,"1. New", IF(staff[[#This Row],[Tenure]]&lt;1, "2. Under 1 yr", IF(staff[[#This Row],[Tenure]]&lt;2, "3. Under 2 yrs","4. Over 2 yrs")))</f>
        <v>4. Over 2 yrs</v>
      </c>
      <c r="O653" s="5">
        <f ca="1">(TODAY()-staff[[#This Row],[Date of Birth]])/365</f>
        <v>68.37534246575342</v>
      </c>
      <c r="P653">
        <f ca="1">ROUNDDOWN(staff[[#This Row],[X-Age]],0)</f>
        <v>68</v>
      </c>
    </row>
    <row r="654" spans="3:16" x14ac:dyDescent="0.3">
      <c r="C654" t="s">
        <v>740</v>
      </c>
      <c r="D654" t="s">
        <v>59</v>
      </c>
      <c r="E654">
        <v>1</v>
      </c>
      <c r="F654" t="s">
        <v>56</v>
      </c>
      <c r="G654" t="s">
        <v>11</v>
      </c>
      <c r="H654" t="s">
        <v>98</v>
      </c>
      <c r="I654" s="4">
        <v>93430</v>
      </c>
      <c r="J654">
        <v>4</v>
      </c>
      <c r="K654" s="3">
        <v>44774</v>
      </c>
      <c r="L654" s="3">
        <v>28075</v>
      </c>
      <c r="M654" s="5">
        <f ca="1">(TODAY()-staff[[#This Row],[Date of Join]])/365</f>
        <v>0.12876712328767123</v>
      </c>
      <c r="N654" t="str">
        <f ca="1">IF(staff[[#This Row],[Tenure]]&lt;0.25,"1. New", IF(staff[[#This Row],[Tenure]]&lt;1, "2. Under 1 yr", IF(staff[[#This Row],[Tenure]]&lt;2, "3. Under 2 yrs","4. Over 2 yrs")))</f>
        <v>1. New</v>
      </c>
      <c r="O654" s="5">
        <f ca="1">(TODAY()-staff[[#This Row],[Date of Birth]])/365</f>
        <v>45.87945205479452</v>
      </c>
      <c r="P654">
        <f ca="1">ROUNDDOWN(staff[[#This Row],[X-Age]],0)</f>
        <v>45</v>
      </c>
    </row>
    <row r="655" spans="3:16" x14ac:dyDescent="0.3">
      <c r="C655" t="s">
        <v>741</v>
      </c>
      <c r="D655" t="s">
        <v>59</v>
      </c>
      <c r="E655">
        <v>1</v>
      </c>
      <c r="F655" t="s">
        <v>56</v>
      </c>
      <c r="G655" t="s">
        <v>6</v>
      </c>
      <c r="H655" t="s">
        <v>68</v>
      </c>
      <c r="I655" s="4">
        <v>91540</v>
      </c>
      <c r="J655">
        <v>19</v>
      </c>
      <c r="K655" s="3">
        <v>44707</v>
      </c>
      <c r="L655" s="3">
        <v>24216</v>
      </c>
      <c r="M655" s="5">
        <f ca="1">(TODAY()-staff[[#This Row],[Date of Join]])/365</f>
        <v>0.31232876712328766</v>
      </c>
      <c r="N655" t="str">
        <f ca="1">IF(staff[[#This Row],[Tenure]]&lt;0.25,"1. New", IF(staff[[#This Row],[Tenure]]&lt;1, "2. Under 1 yr", IF(staff[[#This Row],[Tenure]]&lt;2, "3. Under 2 yrs","4. Over 2 yrs")))</f>
        <v>2. Under 1 yr</v>
      </c>
      <c r="O655" s="5">
        <f ca="1">(TODAY()-staff[[#This Row],[Date of Birth]])/365</f>
        <v>56.452054794520549</v>
      </c>
      <c r="P655">
        <f ca="1">ROUNDDOWN(staff[[#This Row],[X-Age]],0)</f>
        <v>56</v>
      </c>
    </row>
    <row r="656" spans="3:16" x14ac:dyDescent="0.3">
      <c r="C656" t="s">
        <v>742</v>
      </c>
      <c r="D656" t="s">
        <v>59</v>
      </c>
      <c r="E656">
        <v>1</v>
      </c>
      <c r="F656" t="s">
        <v>56</v>
      </c>
      <c r="G656" t="s">
        <v>6</v>
      </c>
      <c r="H656" t="s">
        <v>68</v>
      </c>
      <c r="I656" s="4">
        <v>70575</v>
      </c>
      <c r="J656">
        <v>9</v>
      </c>
      <c r="K656" s="3">
        <v>44739</v>
      </c>
      <c r="L656" s="3">
        <v>7301</v>
      </c>
      <c r="M656" s="5">
        <f ca="1">(TODAY()-staff[[#This Row],[Date of Join]])/365</f>
        <v>0.22465753424657534</v>
      </c>
      <c r="N656" t="str">
        <f ca="1">IF(staff[[#This Row],[Tenure]]&lt;0.25,"1. New", IF(staff[[#This Row],[Tenure]]&lt;1, "2. Under 1 yr", IF(staff[[#This Row],[Tenure]]&lt;2, "3. Under 2 yrs","4. Over 2 yrs")))</f>
        <v>1. New</v>
      </c>
      <c r="O656" s="5">
        <f ca="1">(TODAY()-staff[[#This Row],[Date of Birth]])/365</f>
        <v>102.79452054794521</v>
      </c>
      <c r="P656">
        <f ca="1">ROUNDDOWN(staff[[#This Row],[X-Age]],0)</f>
        <v>102</v>
      </c>
    </row>
    <row r="657" spans="3:16" x14ac:dyDescent="0.3">
      <c r="C657" t="s">
        <v>743</v>
      </c>
      <c r="D657" t="s">
        <v>55</v>
      </c>
      <c r="E657">
        <v>1</v>
      </c>
      <c r="F657" t="s">
        <v>56</v>
      </c>
      <c r="G657" t="s">
        <v>6</v>
      </c>
      <c r="H657" t="s">
        <v>98</v>
      </c>
      <c r="I657" s="4">
        <v>72980</v>
      </c>
      <c r="J657">
        <v>10</v>
      </c>
      <c r="K657" s="3">
        <v>44193</v>
      </c>
      <c r="L657" s="3">
        <v>18397</v>
      </c>
      <c r="M657" s="5">
        <f ca="1">(TODAY()-staff[[#This Row],[Date of Join]])/365</f>
        <v>1.7205479452054795</v>
      </c>
      <c r="N657" t="str">
        <f ca="1">IF(staff[[#This Row],[Tenure]]&lt;0.25,"1. New", IF(staff[[#This Row],[Tenure]]&lt;1, "2. Under 1 yr", IF(staff[[#This Row],[Tenure]]&lt;2, "3. Under 2 yrs","4. Over 2 yrs")))</f>
        <v>3. Under 2 yrs</v>
      </c>
      <c r="O657" s="5">
        <f ca="1">(TODAY()-staff[[#This Row],[Date of Birth]])/365</f>
        <v>72.394520547945206</v>
      </c>
      <c r="P657">
        <f ca="1">ROUNDDOWN(staff[[#This Row],[X-Age]],0)</f>
        <v>72</v>
      </c>
    </row>
    <row r="658" spans="3:16" x14ac:dyDescent="0.3">
      <c r="C658" t="s">
        <v>744</v>
      </c>
      <c r="D658" t="s">
        <v>59</v>
      </c>
      <c r="E658">
        <v>1</v>
      </c>
      <c r="F658" t="s">
        <v>56</v>
      </c>
      <c r="G658" t="s">
        <v>6</v>
      </c>
      <c r="H658" t="s">
        <v>68</v>
      </c>
      <c r="I658" s="4">
        <v>96215</v>
      </c>
      <c r="J658">
        <v>23</v>
      </c>
      <c r="K658" s="3">
        <v>44753</v>
      </c>
      <c r="L658" s="3">
        <v>7285</v>
      </c>
      <c r="M658" s="5">
        <f ca="1">(TODAY()-staff[[#This Row],[Date of Join]])/365</f>
        <v>0.18630136986301371</v>
      </c>
      <c r="N658" t="str">
        <f ca="1">IF(staff[[#This Row],[Tenure]]&lt;0.25,"1. New", IF(staff[[#This Row],[Tenure]]&lt;1, "2. Under 1 yr", IF(staff[[#This Row],[Tenure]]&lt;2, "3. Under 2 yrs","4. Over 2 yrs")))</f>
        <v>1. New</v>
      </c>
      <c r="O658" s="5">
        <f ca="1">(TODAY()-staff[[#This Row],[Date of Birth]])/365</f>
        <v>102.83835616438355</v>
      </c>
      <c r="P658">
        <f ca="1">ROUNDDOWN(staff[[#This Row],[X-Age]],0)</f>
        <v>102</v>
      </c>
    </row>
    <row r="659" spans="3:16" x14ac:dyDescent="0.3">
      <c r="C659" t="s">
        <v>745</v>
      </c>
      <c r="D659" t="s">
        <v>55</v>
      </c>
      <c r="E659">
        <v>1</v>
      </c>
      <c r="F659" t="s">
        <v>56</v>
      </c>
      <c r="G659" t="s">
        <v>6</v>
      </c>
      <c r="H659" t="s">
        <v>68</v>
      </c>
      <c r="I659" s="4">
        <v>107575</v>
      </c>
      <c r="J659">
        <v>9</v>
      </c>
      <c r="K659" s="3">
        <v>44348</v>
      </c>
      <c r="L659" s="3">
        <v>26822</v>
      </c>
      <c r="M659" s="5">
        <f ca="1">(TODAY()-staff[[#This Row],[Date of Join]])/365</f>
        <v>1.295890410958904</v>
      </c>
      <c r="N659" t="str">
        <f ca="1">IF(staff[[#This Row],[Tenure]]&lt;0.25,"1. New", IF(staff[[#This Row],[Tenure]]&lt;1, "2. Under 1 yr", IF(staff[[#This Row],[Tenure]]&lt;2, "3. Under 2 yrs","4. Over 2 yrs")))</f>
        <v>3. Under 2 yrs</v>
      </c>
      <c r="O659" s="5">
        <f ca="1">(TODAY()-staff[[#This Row],[Date of Birth]])/365</f>
        <v>49.31232876712329</v>
      </c>
      <c r="P659">
        <f ca="1">ROUNDDOWN(staff[[#This Row],[X-Age]],0)</f>
        <v>49</v>
      </c>
    </row>
    <row r="660" spans="3:16" x14ac:dyDescent="0.3">
      <c r="C660" t="s">
        <v>746</v>
      </c>
      <c r="D660" t="s">
        <v>59</v>
      </c>
      <c r="E660">
        <v>1</v>
      </c>
      <c r="F660" t="s">
        <v>56</v>
      </c>
      <c r="G660" t="s">
        <v>14</v>
      </c>
      <c r="H660" t="s">
        <v>166</v>
      </c>
      <c r="I660" s="4">
        <v>63870</v>
      </c>
      <c r="J660">
        <v>23</v>
      </c>
      <c r="K660" s="3">
        <v>44754</v>
      </c>
      <c r="L660" s="3">
        <v>26115</v>
      </c>
      <c r="M660" s="5">
        <f ca="1">(TODAY()-staff[[#This Row],[Date of Join]])/365</f>
        <v>0.18356164383561643</v>
      </c>
      <c r="N660" t="str">
        <f ca="1">IF(staff[[#This Row],[Tenure]]&lt;0.25,"1. New", IF(staff[[#This Row],[Tenure]]&lt;1, "2. Under 1 yr", IF(staff[[#This Row],[Tenure]]&lt;2, "3. Under 2 yrs","4. Over 2 yrs")))</f>
        <v>1. New</v>
      </c>
      <c r="O660" s="5">
        <f ca="1">(TODAY()-staff[[#This Row],[Date of Birth]])/365</f>
        <v>51.249315068493154</v>
      </c>
      <c r="P660">
        <f ca="1">ROUNDDOWN(staff[[#This Row],[X-Age]],0)</f>
        <v>51</v>
      </c>
    </row>
    <row r="661" spans="3:16" x14ac:dyDescent="0.3">
      <c r="C661" t="s">
        <v>747</v>
      </c>
      <c r="D661" t="s">
        <v>59</v>
      </c>
      <c r="E661">
        <v>1</v>
      </c>
      <c r="F661" t="s">
        <v>56</v>
      </c>
      <c r="G661" t="s">
        <v>18</v>
      </c>
      <c r="H661" t="s">
        <v>64</v>
      </c>
      <c r="I661" s="4">
        <v>54035</v>
      </c>
      <c r="J661">
        <v>9</v>
      </c>
      <c r="K661" s="3">
        <v>44396</v>
      </c>
      <c r="L661" s="3">
        <v>30231</v>
      </c>
      <c r="M661" s="5">
        <f ca="1">(TODAY()-staff[[#This Row],[Date of Join]])/365</f>
        <v>1.1643835616438356</v>
      </c>
      <c r="N661" t="str">
        <f ca="1">IF(staff[[#This Row],[Tenure]]&lt;0.25,"1. New", IF(staff[[#This Row],[Tenure]]&lt;1, "2. Under 1 yr", IF(staff[[#This Row],[Tenure]]&lt;2, "3. Under 2 yrs","4. Over 2 yrs")))</f>
        <v>3. Under 2 yrs</v>
      </c>
      <c r="O661" s="5">
        <f ca="1">(TODAY()-staff[[#This Row],[Date of Birth]])/365</f>
        <v>39.972602739726028</v>
      </c>
      <c r="P661">
        <f ca="1">ROUNDDOWN(staff[[#This Row],[X-Age]],0)</f>
        <v>39</v>
      </c>
    </row>
    <row r="662" spans="3:16" x14ac:dyDescent="0.3">
      <c r="C662" t="s">
        <v>748</v>
      </c>
      <c r="D662" t="s">
        <v>59</v>
      </c>
      <c r="E662">
        <v>1</v>
      </c>
      <c r="F662" t="s">
        <v>56</v>
      </c>
      <c r="G662" t="s">
        <v>9</v>
      </c>
      <c r="H662" t="s">
        <v>330</v>
      </c>
      <c r="I662" s="4">
        <v>82335</v>
      </c>
      <c r="J662">
        <v>4</v>
      </c>
      <c r="K662" s="3">
        <v>44004</v>
      </c>
      <c r="L662" s="3">
        <v>21789</v>
      </c>
      <c r="M662" s="5">
        <f ca="1">(TODAY()-staff[[#This Row],[Date of Join]])/365</f>
        <v>2.2383561643835614</v>
      </c>
      <c r="N662" t="str">
        <f ca="1">IF(staff[[#This Row],[Tenure]]&lt;0.25,"1. New", IF(staff[[#This Row],[Tenure]]&lt;1, "2. Under 1 yr", IF(staff[[#This Row],[Tenure]]&lt;2, "3. Under 2 yrs","4. Over 2 yrs")))</f>
        <v>4. Over 2 yrs</v>
      </c>
      <c r="O662" s="5">
        <f ca="1">(TODAY()-staff[[#This Row],[Date of Birth]])/365</f>
        <v>63.101369863013701</v>
      </c>
      <c r="P662">
        <f ca="1">ROUNDDOWN(staff[[#This Row],[X-Age]],0)</f>
        <v>63</v>
      </c>
    </row>
    <row r="663" spans="3:16" x14ac:dyDescent="0.3">
      <c r="C663" t="s">
        <v>749</v>
      </c>
      <c r="D663" t="s">
        <v>55</v>
      </c>
      <c r="E663">
        <v>1</v>
      </c>
      <c r="F663" t="s">
        <v>56</v>
      </c>
      <c r="G663" t="s">
        <v>6</v>
      </c>
      <c r="H663" t="s">
        <v>68</v>
      </c>
      <c r="I663" s="4">
        <v>53755</v>
      </c>
      <c r="J663">
        <v>19</v>
      </c>
      <c r="K663" s="3">
        <v>44551</v>
      </c>
      <c r="L663" s="3">
        <v>31280</v>
      </c>
      <c r="M663" s="5">
        <f ca="1">(TODAY()-staff[[#This Row],[Date of Join]])/365</f>
        <v>0.73972602739726023</v>
      </c>
      <c r="N663" t="str">
        <f ca="1">IF(staff[[#This Row],[Tenure]]&lt;0.25,"1. New", IF(staff[[#This Row],[Tenure]]&lt;1, "2. Under 1 yr", IF(staff[[#This Row],[Tenure]]&lt;2, "3. Under 2 yrs","4. Over 2 yrs")))</f>
        <v>2. Under 1 yr</v>
      </c>
      <c r="O663" s="5">
        <f ca="1">(TODAY()-staff[[#This Row],[Date of Birth]])/365</f>
        <v>37.098630136986301</v>
      </c>
      <c r="P663">
        <f ca="1">ROUNDDOWN(staff[[#This Row],[X-Age]],0)</f>
        <v>37</v>
      </c>
    </row>
    <row r="664" spans="3:16" x14ac:dyDescent="0.3">
      <c r="C664" t="s">
        <v>750</v>
      </c>
      <c r="D664" t="s">
        <v>59</v>
      </c>
      <c r="E664">
        <v>0.8</v>
      </c>
      <c r="F664" t="s">
        <v>56</v>
      </c>
      <c r="G664" t="s">
        <v>9</v>
      </c>
      <c r="H664" t="s">
        <v>201</v>
      </c>
      <c r="I664" s="4">
        <v>86500</v>
      </c>
      <c r="J664">
        <v>12</v>
      </c>
      <c r="K664" s="3">
        <v>44694</v>
      </c>
      <c r="L664" s="3">
        <v>32588</v>
      </c>
      <c r="M664" s="5">
        <f ca="1">(TODAY()-staff[[#This Row],[Date of Join]])/365</f>
        <v>0.34794520547945207</v>
      </c>
      <c r="N664" t="str">
        <f ca="1">IF(staff[[#This Row],[Tenure]]&lt;0.25,"1. New", IF(staff[[#This Row],[Tenure]]&lt;1, "2. Under 1 yr", IF(staff[[#This Row],[Tenure]]&lt;2, "3. Under 2 yrs","4. Over 2 yrs")))</f>
        <v>2. Under 1 yr</v>
      </c>
      <c r="O664" s="5">
        <f ca="1">(TODAY()-staff[[#This Row],[Date of Birth]])/365</f>
        <v>33.515068493150686</v>
      </c>
      <c r="P664">
        <f ca="1">ROUNDDOWN(staff[[#This Row],[X-Age]],0)</f>
        <v>33</v>
      </c>
    </row>
    <row r="665" spans="3:16" x14ac:dyDescent="0.3">
      <c r="C665" t="s">
        <v>751</v>
      </c>
      <c r="D665" t="s">
        <v>59</v>
      </c>
      <c r="E665">
        <v>1</v>
      </c>
      <c r="F665" t="s">
        <v>124</v>
      </c>
      <c r="G665" t="s">
        <v>6</v>
      </c>
      <c r="H665" t="s">
        <v>71</v>
      </c>
      <c r="I665" s="4">
        <v>89670</v>
      </c>
      <c r="J665">
        <v>25</v>
      </c>
      <c r="K665" s="3">
        <v>44735</v>
      </c>
      <c r="L665" s="3">
        <v>31437</v>
      </c>
      <c r="M665" s="5">
        <f ca="1">(TODAY()-staff[[#This Row],[Date of Join]])/365</f>
        <v>0.23561643835616439</v>
      </c>
      <c r="N665" t="str">
        <f ca="1">IF(staff[[#This Row],[Tenure]]&lt;0.25,"1. New", IF(staff[[#This Row],[Tenure]]&lt;1, "2. Under 1 yr", IF(staff[[#This Row],[Tenure]]&lt;2, "3. Under 2 yrs","4. Over 2 yrs")))</f>
        <v>1. New</v>
      </c>
      <c r="O665" s="5">
        <f ca="1">(TODAY()-staff[[#This Row],[Date of Birth]])/365</f>
        <v>36.668493150684931</v>
      </c>
      <c r="P665">
        <f ca="1">ROUNDDOWN(staff[[#This Row],[X-Age]],0)</f>
        <v>36</v>
      </c>
    </row>
    <row r="666" spans="3:16" x14ac:dyDescent="0.3">
      <c r="C666" t="s">
        <v>752</v>
      </c>
      <c r="D666" t="s">
        <v>59</v>
      </c>
      <c r="E666">
        <v>1</v>
      </c>
      <c r="F666" t="s">
        <v>56</v>
      </c>
      <c r="G666" t="s">
        <v>18</v>
      </c>
      <c r="H666" t="s">
        <v>78</v>
      </c>
      <c r="I666" s="4">
        <v>77705</v>
      </c>
      <c r="J666">
        <v>10</v>
      </c>
      <c r="K666" s="3">
        <v>44767</v>
      </c>
      <c r="L666" s="3">
        <v>7290</v>
      </c>
      <c r="M666" s="5">
        <f ca="1">(TODAY()-staff[[#This Row],[Date of Join]])/365</f>
        <v>0.14794520547945206</v>
      </c>
      <c r="N666" t="str">
        <f ca="1">IF(staff[[#This Row],[Tenure]]&lt;0.25,"1. New", IF(staff[[#This Row],[Tenure]]&lt;1, "2. Under 1 yr", IF(staff[[#This Row],[Tenure]]&lt;2, "3. Under 2 yrs","4. Over 2 yrs")))</f>
        <v>1. New</v>
      </c>
      <c r="O666" s="5">
        <f ca="1">(TODAY()-staff[[#This Row],[Date of Birth]])/365</f>
        <v>102.82465753424657</v>
      </c>
      <c r="P666">
        <f ca="1">ROUNDDOWN(staff[[#This Row],[X-Age]],0)</f>
        <v>102</v>
      </c>
    </row>
    <row r="667" spans="3:16" x14ac:dyDescent="0.3">
      <c r="C667" t="s">
        <v>753</v>
      </c>
      <c r="D667" t="s">
        <v>55</v>
      </c>
      <c r="E667">
        <v>1</v>
      </c>
      <c r="F667" t="s">
        <v>56</v>
      </c>
      <c r="G667" t="s">
        <v>6</v>
      </c>
      <c r="H667" t="s">
        <v>71</v>
      </c>
      <c r="I667" s="4">
        <v>85460</v>
      </c>
      <c r="J667">
        <v>9</v>
      </c>
      <c r="K667" s="3">
        <v>44651</v>
      </c>
      <c r="L667" s="3">
        <v>22765</v>
      </c>
      <c r="M667" s="5">
        <f ca="1">(TODAY()-staff[[#This Row],[Date of Join]])/365</f>
        <v>0.46575342465753422</v>
      </c>
      <c r="N667" t="str">
        <f ca="1">IF(staff[[#This Row],[Tenure]]&lt;0.25,"1. New", IF(staff[[#This Row],[Tenure]]&lt;1, "2. Under 1 yr", IF(staff[[#This Row],[Tenure]]&lt;2, "3. Under 2 yrs","4. Over 2 yrs")))</f>
        <v>2. Under 1 yr</v>
      </c>
      <c r="O667" s="5">
        <f ca="1">(TODAY()-staff[[#This Row],[Date of Birth]])/365</f>
        <v>60.42739726027397</v>
      </c>
      <c r="P667">
        <f ca="1">ROUNDDOWN(staff[[#This Row],[X-Age]],0)</f>
        <v>60</v>
      </c>
    </row>
    <row r="668" spans="3:16" x14ac:dyDescent="0.3">
      <c r="C668" t="s">
        <v>754</v>
      </c>
      <c r="D668" t="s">
        <v>59</v>
      </c>
      <c r="E668">
        <v>1</v>
      </c>
      <c r="F668" t="s">
        <v>56</v>
      </c>
      <c r="G668" t="s">
        <v>6</v>
      </c>
      <c r="H668" t="s">
        <v>68</v>
      </c>
      <c r="I668" s="4">
        <v>105340</v>
      </c>
      <c r="J668">
        <v>20</v>
      </c>
      <c r="K668" s="3">
        <v>44718</v>
      </c>
      <c r="L668" s="3">
        <v>27148</v>
      </c>
      <c r="M668" s="5">
        <f ca="1">(TODAY()-staff[[#This Row],[Date of Join]])/365</f>
        <v>0.28219178082191781</v>
      </c>
      <c r="N668" t="str">
        <f ca="1">IF(staff[[#This Row],[Tenure]]&lt;0.25,"1. New", IF(staff[[#This Row],[Tenure]]&lt;1, "2. Under 1 yr", IF(staff[[#This Row],[Tenure]]&lt;2, "3. Under 2 yrs","4. Over 2 yrs")))</f>
        <v>2. Under 1 yr</v>
      </c>
      <c r="O668" s="5">
        <f ca="1">(TODAY()-staff[[#This Row],[Date of Birth]])/365</f>
        <v>48.419178082191777</v>
      </c>
      <c r="P668">
        <f ca="1">ROUNDDOWN(staff[[#This Row],[X-Age]],0)</f>
        <v>48</v>
      </c>
    </row>
    <row r="669" spans="3:16" x14ac:dyDescent="0.3">
      <c r="C669" t="s">
        <v>755</v>
      </c>
      <c r="D669" t="s">
        <v>59</v>
      </c>
      <c r="E669">
        <v>1</v>
      </c>
      <c r="F669" t="s">
        <v>56</v>
      </c>
      <c r="G669" t="s">
        <v>6</v>
      </c>
      <c r="H669" t="s">
        <v>68</v>
      </c>
      <c r="I669" s="4">
        <v>88670</v>
      </c>
      <c r="J669">
        <v>8</v>
      </c>
      <c r="K669" s="3">
        <v>44628</v>
      </c>
      <c r="L669" s="3">
        <v>33357</v>
      </c>
      <c r="M669" s="5">
        <f ca="1">(TODAY()-staff[[#This Row],[Date of Join]])/365</f>
        <v>0.52876712328767128</v>
      </c>
      <c r="N669" t="str">
        <f ca="1">IF(staff[[#This Row],[Tenure]]&lt;0.25,"1. New", IF(staff[[#This Row],[Tenure]]&lt;1, "2. Under 1 yr", IF(staff[[#This Row],[Tenure]]&lt;2, "3. Under 2 yrs","4. Over 2 yrs")))</f>
        <v>2. Under 1 yr</v>
      </c>
      <c r="O669" s="5">
        <f ca="1">(TODAY()-staff[[#This Row],[Date of Birth]])/365</f>
        <v>31.408219178082192</v>
      </c>
      <c r="P669">
        <f ca="1">ROUNDDOWN(staff[[#This Row],[X-Age]],0)</f>
        <v>31</v>
      </c>
    </row>
    <row r="670" spans="3:16" x14ac:dyDescent="0.3">
      <c r="C670" t="s">
        <v>756</v>
      </c>
      <c r="D670" t="s">
        <v>59</v>
      </c>
      <c r="E670">
        <v>1</v>
      </c>
      <c r="F670" t="s">
        <v>61</v>
      </c>
      <c r="G670" t="s">
        <v>18</v>
      </c>
      <c r="H670" t="s">
        <v>78</v>
      </c>
      <c r="I670" s="4">
        <v>90660</v>
      </c>
      <c r="J670">
        <v>10</v>
      </c>
      <c r="K670" s="3">
        <v>44742</v>
      </c>
      <c r="L670" s="3">
        <v>7259</v>
      </c>
      <c r="M670" s="5">
        <f ca="1">(TODAY()-staff[[#This Row],[Date of Join]])/365</f>
        <v>0.21643835616438356</v>
      </c>
      <c r="N670" t="str">
        <f ca="1">IF(staff[[#This Row],[Tenure]]&lt;0.25,"1. New", IF(staff[[#This Row],[Tenure]]&lt;1, "2. Under 1 yr", IF(staff[[#This Row],[Tenure]]&lt;2, "3. Under 2 yrs","4. Over 2 yrs")))</f>
        <v>1. New</v>
      </c>
      <c r="O670" s="5">
        <f ca="1">(TODAY()-staff[[#This Row],[Date of Birth]])/365</f>
        <v>102.90958904109588</v>
      </c>
      <c r="P670">
        <f ca="1">ROUNDDOWN(staff[[#This Row],[X-Age]],0)</f>
        <v>102</v>
      </c>
    </row>
    <row r="671" spans="3:16" x14ac:dyDescent="0.3">
      <c r="C671" t="s">
        <v>757</v>
      </c>
      <c r="D671" t="s">
        <v>55</v>
      </c>
      <c r="E671">
        <v>1</v>
      </c>
      <c r="F671" t="s">
        <v>56</v>
      </c>
      <c r="G671" t="s">
        <v>18</v>
      </c>
      <c r="H671" t="s">
        <v>71</v>
      </c>
      <c r="I671" s="4">
        <v>74020</v>
      </c>
      <c r="J671">
        <v>5</v>
      </c>
      <c r="K671" s="3">
        <v>44753</v>
      </c>
      <c r="L671" s="3">
        <v>20892</v>
      </c>
      <c r="M671" s="5">
        <f ca="1">(TODAY()-staff[[#This Row],[Date of Join]])/365</f>
        <v>0.18630136986301371</v>
      </c>
      <c r="N671" t="str">
        <f ca="1">IF(staff[[#This Row],[Tenure]]&lt;0.25,"1. New", IF(staff[[#This Row],[Tenure]]&lt;1, "2. Under 1 yr", IF(staff[[#This Row],[Tenure]]&lt;2, "3. Under 2 yrs","4. Over 2 yrs")))</f>
        <v>1. New</v>
      </c>
      <c r="O671" s="5">
        <f ca="1">(TODAY()-staff[[#This Row],[Date of Birth]])/365</f>
        <v>65.558904109589037</v>
      </c>
      <c r="P671">
        <f ca="1">ROUNDDOWN(staff[[#This Row],[X-Age]],0)</f>
        <v>65</v>
      </c>
    </row>
    <row r="672" spans="3:16" x14ac:dyDescent="0.3">
      <c r="C672" t="s">
        <v>758</v>
      </c>
      <c r="D672" t="s">
        <v>55</v>
      </c>
      <c r="E672">
        <v>1</v>
      </c>
      <c r="F672" t="s">
        <v>61</v>
      </c>
      <c r="G672" t="s">
        <v>9</v>
      </c>
      <c r="H672" t="s">
        <v>62</v>
      </c>
      <c r="I672" s="4">
        <v>73625</v>
      </c>
      <c r="J672">
        <v>3</v>
      </c>
      <c r="K672" s="3">
        <v>44746</v>
      </c>
      <c r="L672" s="3">
        <v>7288</v>
      </c>
      <c r="M672" s="5">
        <f ca="1">(TODAY()-staff[[#This Row],[Date of Join]])/365</f>
        <v>0.20547945205479451</v>
      </c>
      <c r="N672" t="str">
        <f ca="1">IF(staff[[#This Row],[Tenure]]&lt;0.25,"1. New", IF(staff[[#This Row],[Tenure]]&lt;1, "2. Under 1 yr", IF(staff[[#This Row],[Tenure]]&lt;2, "3. Under 2 yrs","4. Over 2 yrs")))</f>
        <v>1. New</v>
      </c>
      <c r="O672" s="5">
        <f ca="1">(TODAY()-staff[[#This Row],[Date of Birth]])/365</f>
        <v>102.83013698630137</v>
      </c>
      <c r="P672">
        <f ca="1">ROUNDDOWN(staff[[#This Row],[X-Age]],0)</f>
        <v>102</v>
      </c>
    </row>
    <row r="673" spans="3:16" x14ac:dyDescent="0.3">
      <c r="C673" t="s">
        <v>759</v>
      </c>
      <c r="D673" t="s">
        <v>59</v>
      </c>
      <c r="E673">
        <v>0.75</v>
      </c>
      <c r="F673" t="s">
        <v>56</v>
      </c>
      <c r="G673" t="s">
        <v>11</v>
      </c>
      <c r="H673" t="s">
        <v>98</v>
      </c>
      <c r="I673" s="4">
        <v>76320</v>
      </c>
      <c r="J673">
        <v>9</v>
      </c>
      <c r="K673" s="3">
        <v>44739</v>
      </c>
      <c r="L673" s="3">
        <v>26794</v>
      </c>
      <c r="M673" s="5">
        <f ca="1">(TODAY()-staff[[#This Row],[Date of Join]])/365</f>
        <v>0.22465753424657534</v>
      </c>
      <c r="N673" t="str">
        <f ca="1">IF(staff[[#This Row],[Tenure]]&lt;0.25,"1. New", IF(staff[[#This Row],[Tenure]]&lt;1, "2. Under 1 yr", IF(staff[[#This Row],[Tenure]]&lt;2, "3. Under 2 yrs","4. Over 2 yrs")))</f>
        <v>1. New</v>
      </c>
      <c r="O673" s="5">
        <f ca="1">(TODAY()-staff[[#This Row],[Date of Birth]])/365</f>
        <v>49.389041095890413</v>
      </c>
      <c r="P673">
        <f ca="1">ROUNDDOWN(staff[[#This Row],[X-Age]],0)</f>
        <v>49</v>
      </c>
    </row>
    <row r="674" spans="3:16" x14ac:dyDescent="0.3">
      <c r="C674" t="s">
        <v>760</v>
      </c>
      <c r="D674" t="s">
        <v>55</v>
      </c>
      <c r="E674">
        <v>1</v>
      </c>
      <c r="F674" t="s">
        <v>56</v>
      </c>
      <c r="G674" t="s">
        <v>18</v>
      </c>
      <c r="H674" t="s">
        <v>64</v>
      </c>
      <c r="I674" s="4">
        <v>78130</v>
      </c>
      <c r="J674">
        <v>5</v>
      </c>
      <c r="K674" s="3">
        <v>44712</v>
      </c>
      <c r="L674" s="3">
        <v>32731</v>
      </c>
      <c r="M674" s="5">
        <f ca="1">(TODAY()-staff[[#This Row],[Date of Join]])/365</f>
        <v>0.29863013698630136</v>
      </c>
      <c r="N674" t="str">
        <f ca="1">IF(staff[[#This Row],[Tenure]]&lt;0.25,"1. New", IF(staff[[#This Row],[Tenure]]&lt;1, "2. Under 1 yr", IF(staff[[#This Row],[Tenure]]&lt;2, "3. Under 2 yrs","4. Over 2 yrs")))</f>
        <v>2. Under 1 yr</v>
      </c>
      <c r="O674" s="5">
        <f ca="1">(TODAY()-staff[[#This Row],[Date of Birth]])/365</f>
        <v>33.123287671232873</v>
      </c>
      <c r="P674">
        <f ca="1">ROUNDDOWN(staff[[#This Row],[X-Age]],0)</f>
        <v>33</v>
      </c>
    </row>
    <row r="675" spans="3:16" x14ac:dyDescent="0.3">
      <c r="C675" t="s">
        <v>761</v>
      </c>
      <c r="D675" t="s">
        <v>59</v>
      </c>
      <c r="E675">
        <v>1</v>
      </c>
      <c r="F675" t="s">
        <v>56</v>
      </c>
      <c r="G675" t="s">
        <v>18</v>
      </c>
      <c r="H675" t="s">
        <v>71</v>
      </c>
      <c r="I675" s="4">
        <v>63765</v>
      </c>
      <c r="J675">
        <v>3</v>
      </c>
      <c r="K675" s="3">
        <v>44039</v>
      </c>
      <c r="L675" s="3">
        <v>20990</v>
      </c>
      <c r="M675" s="5">
        <f ca="1">(TODAY()-staff[[#This Row],[Date of Join]])/365</f>
        <v>2.1424657534246574</v>
      </c>
      <c r="N675" t="str">
        <f ca="1">IF(staff[[#This Row],[Tenure]]&lt;0.25,"1. New", IF(staff[[#This Row],[Tenure]]&lt;1, "2. Under 1 yr", IF(staff[[#This Row],[Tenure]]&lt;2, "3. Under 2 yrs","4. Over 2 yrs")))</f>
        <v>4. Over 2 yrs</v>
      </c>
      <c r="O675" s="5">
        <f ca="1">(TODAY()-staff[[#This Row],[Date of Birth]])/365</f>
        <v>65.290410958904104</v>
      </c>
      <c r="P675">
        <f ca="1">ROUNDDOWN(staff[[#This Row],[X-Age]],0)</f>
        <v>65</v>
      </c>
    </row>
    <row r="676" spans="3:16" x14ac:dyDescent="0.3">
      <c r="C676" t="s">
        <v>762</v>
      </c>
      <c r="D676" t="s">
        <v>59</v>
      </c>
      <c r="E676">
        <v>1</v>
      </c>
      <c r="F676" t="s">
        <v>56</v>
      </c>
      <c r="G676" t="s">
        <v>6</v>
      </c>
      <c r="H676" t="s">
        <v>68</v>
      </c>
      <c r="I676" s="4">
        <v>81780</v>
      </c>
      <c r="J676">
        <v>18</v>
      </c>
      <c r="K676" s="3">
        <v>43586</v>
      </c>
      <c r="L676" s="3">
        <v>22877</v>
      </c>
      <c r="M676" s="5">
        <f ca="1">(TODAY()-staff[[#This Row],[Date of Join]])/365</f>
        <v>3.3835616438356166</v>
      </c>
      <c r="N676" t="str">
        <f ca="1">IF(staff[[#This Row],[Tenure]]&lt;0.25,"1. New", IF(staff[[#This Row],[Tenure]]&lt;1, "2. Under 1 yr", IF(staff[[#This Row],[Tenure]]&lt;2, "3. Under 2 yrs","4. Over 2 yrs")))</f>
        <v>4. Over 2 yrs</v>
      </c>
      <c r="O676" s="5">
        <f ca="1">(TODAY()-staff[[#This Row],[Date of Birth]])/365</f>
        <v>60.12054794520548</v>
      </c>
      <c r="P676">
        <f ca="1">ROUNDDOWN(staff[[#This Row],[X-Age]],0)</f>
        <v>60</v>
      </c>
    </row>
    <row r="677" spans="3:16" x14ac:dyDescent="0.3">
      <c r="C677" t="s">
        <v>763</v>
      </c>
      <c r="D677" t="s">
        <v>59</v>
      </c>
      <c r="E677">
        <v>0.79</v>
      </c>
      <c r="F677" t="s">
        <v>56</v>
      </c>
      <c r="G677" t="s">
        <v>9</v>
      </c>
      <c r="H677" t="s">
        <v>330</v>
      </c>
      <c r="I677" s="4">
        <v>86970</v>
      </c>
      <c r="J677">
        <v>13</v>
      </c>
      <c r="K677" s="3">
        <v>44614</v>
      </c>
      <c r="L677" s="3">
        <v>24774</v>
      </c>
      <c r="M677" s="5">
        <f ca="1">(TODAY()-staff[[#This Row],[Date of Join]])/365</f>
        <v>0.56712328767123288</v>
      </c>
      <c r="N677" t="str">
        <f ca="1">IF(staff[[#This Row],[Tenure]]&lt;0.25,"1. New", IF(staff[[#This Row],[Tenure]]&lt;1, "2. Under 1 yr", IF(staff[[#This Row],[Tenure]]&lt;2, "3. Under 2 yrs","4. Over 2 yrs")))</f>
        <v>2. Under 1 yr</v>
      </c>
      <c r="O677" s="5">
        <f ca="1">(TODAY()-staff[[#This Row],[Date of Birth]])/365</f>
        <v>54.923287671232877</v>
      </c>
      <c r="P677">
        <f ca="1">ROUNDDOWN(staff[[#This Row],[X-Age]],0)</f>
        <v>54</v>
      </c>
    </row>
    <row r="678" spans="3:16" x14ac:dyDescent="0.3">
      <c r="C678" t="s">
        <v>764</v>
      </c>
      <c r="D678" t="s">
        <v>59</v>
      </c>
      <c r="E678">
        <v>1</v>
      </c>
      <c r="F678" t="s">
        <v>56</v>
      </c>
      <c r="G678" t="s">
        <v>11</v>
      </c>
      <c r="H678" t="s">
        <v>83</v>
      </c>
      <c r="I678" s="4">
        <v>94365</v>
      </c>
      <c r="J678">
        <v>18</v>
      </c>
      <c r="K678" s="3">
        <v>44735</v>
      </c>
      <c r="L678" s="3">
        <v>31100</v>
      </c>
      <c r="M678" s="5">
        <f ca="1">(TODAY()-staff[[#This Row],[Date of Join]])/365</f>
        <v>0.23561643835616439</v>
      </c>
      <c r="N678" t="str">
        <f ca="1">IF(staff[[#This Row],[Tenure]]&lt;0.25,"1. New", IF(staff[[#This Row],[Tenure]]&lt;1, "2. Under 1 yr", IF(staff[[#This Row],[Tenure]]&lt;2, "3. Under 2 yrs","4. Over 2 yrs")))</f>
        <v>1. New</v>
      </c>
      <c r="O678" s="5">
        <f ca="1">(TODAY()-staff[[#This Row],[Date of Birth]])/365</f>
        <v>37.591780821917808</v>
      </c>
      <c r="P678">
        <f ca="1">ROUNDDOWN(staff[[#This Row],[X-Age]],0)</f>
        <v>37</v>
      </c>
    </row>
    <row r="679" spans="3:16" x14ac:dyDescent="0.3">
      <c r="C679" t="s">
        <v>765</v>
      </c>
      <c r="D679" t="s">
        <v>766</v>
      </c>
      <c r="E679">
        <v>1</v>
      </c>
      <c r="F679" t="s">
        <v>61</v>
      </c>
      <c r="G679" t="s">
        <v>9</v>
      </c>
      <c r="H679" t="s">
        <v>62</v>
      </c>
      <c r="I679" s="4">
        <v>109240</v>
      </c>
      <c r="J679">
        <v>6</v>
      </c>
      <c r="K679" s="3">
        <v>44620</v>
      </c>
      <c r="L679" s="3">
        <v>0</v>
      </c>
      <c r="M679" s="5">
        <f ca="1">(TODAY()-staff[[#This Row],[Date of Join]])/365</f>
        <v>0.55068493150684927</v>
      </c>
      <c r="N679" t="str">
        <f ca="1">IF(staff[[#This Row],[Tenure]]&lt;0.25,"1. New", IF(staff[[#This Row],[Tenure]]&lt;1, "2. Under 1 yr", IF(staff[[#This Row],[Tenure]]&lt;2, "3. Under 2 yrs","4. Over 2 yrs")))</f>
        <v>2. Under 1 yr</v>
      </c>
      <c r="O679" s="5">
        <f ca="1">(TODAY()-staff[[#This Row],[Date of Birth]])/365</f>
        <v>122.7972602739726</v>
      </c>
      <c r="P679">
        <f ca="1">ROUNDDOWN(staff[[#This Row],[X-Age]],0)</f>
        <v>122</v>
      </c>
    </row>
    <row r="680" spans="3:16" x14ac:dyDescent="0.3">
      <c r="C680" t="s">
        <v>767</v>
      </c>
      <c r="D680" t="s">
        <v>55</v>
      </c>
      <c r="E680">
        <v>1</v>
      </c>
      <c r="F680" t="s">
        <v>56</v>
      </c>
      <c r="G680" t="s">
        <v>17</v>
      </c>
      <c r="H680" t="s">
        <v>280</v>
      </c>
      <c r="I680" s="4">
        <v>79220</v>
      </c>
      <c r="J680">
        <v>11</v>
      </c>
      <c r="K680" s="3">
        <v>44732</v>
      </c>
      <c r="L680" s="3">
        <v>30074</v>
      </c>
      <c r="M680" s="5">
        <f ca="1">(TODAY()-staff[[#This Row],[Date of Join]])/365</f>
        <v>0.24383561643835616</v>
      </c>
      <c r="N680" t="str">
        <f ca="1">IF(staff[[#This Row],[Tenure]]&lt;0.25,"1. New", IF(staff[[#This Row],[Tenure]]&lt;1, "2. Under 1 yr", IF(staff[[#This Row],[Tenure]]&lt;2, "3. Under 2 yrs","4. Over 2 yrs")))</f>
        <v>1. New</v>
      </c>
      <c r="O680" s="5">
        <f ca="1">(TODAY()-staff[[#This Row],[Date of Birth]])/365</f>
        <v>40.402739726027399</v>
      </c>
      <c r="P680">
        <f ca="1">ROUNDDOWN(staff[[#This Row],[X-Age]],0)</f>
        <v>40</v>
      </c>
    </row>
    <row r="681" spans="3:16" x14ac:dyDescent="0.3">
      <c r="C681" t="s">
        <v>768</v>
      </c>
      <c r="D681" t="s">
        <v>59</v>
      </c>
      <c r="E681">
        <v>1</v>
      </c>
      <c r="F681" t="s">
        <v>56</v>
      </c>
      <c r="G681" t="s">
        <v>11</v>
      </c>
      <c r="H681" t="s">
        <v>242</v>
      </c>
      <c r="I681" s="4">
        <v>59395</v>
      </c>
      <c r="J681">
        <v>19</v>
      </c>
      <c r="K681" s="3">
        <v>44691</v>
      </c>
      <c r="L681" s="3">
        <v>33677</v>
      </c>
      <c r="M681" s="5">
        <f ca="1">(TODAY()-staff[[#This Row],[Date of Join]])/365</f>
        <v>0.35616438356164382</v>
      </c>
      <c r="N681" t="str">
        <f ca="1">IF(staff[[#This Row],[Tenure]]&lt;0.25,"1. New", IF(staff[[#This Row],[Tenure]]&lt;1, "2. Under 1 yr", IF(staff[[#This Row],[Tenure]]&lt;2, "3. Under 2 yrs","4. Over 2 yrs")))</f>
        <v>2. Under 1 yr</v>
      </c>
      <c r="O681" s="5">
        <f ca="1">(TODAY()-staff[[#This Row],[Date of Birth]])/365</f>
        <v>30.531506849315068</v>
      </c>
      <c r="P681">
        <f ca="1">ROUNDDOWN(staff[[#This Row],[X-Age]],0)</f>
        <v>30</v>
      </c>
    </row>
    <row r="682" spans="3:16" x14ac:dyDescent="0.3">
      <c r="C682" t="s">
        <v>769</v>
      </c>
      <c r="D682" t="s">
        <v>55</v>
      </c>
      <c r="E682">
        <v>1</v>
      </c>
      <c r="F682" t="s">
        <v>56</v>
      </c>
      <c r="G682" t="s">
        <v>6</v>
      </c>
      <c r="H682" t="s">
        <v>68</v>
      </c>
      <c r="I682" s="4">
        <v>91150</v>
      </c>
      <c r="J682">
        <v>17</v>
      </c>
      <c r="K682" s="3">
        <v>44459</v>
      </c>
      <c r="L682" s="3">
        <v>27153</v>
      </c>
      <c r="M682" s="5">
        <f ca="1">(TODAY()-staff[[#This Row],[Date of Join]])/365</f>
        <v>0.99178082191780825</v>
      </c>
      <c r="N682" t="str">
        <f ca="1">IF(staff[[#This Row],[Tenure]]&lt;0.25,"1. New", IF(staff[[#This Row],[Tenure]]&lt;1, "2. Under 1 yr", IF(staff[[#This Row],[Tenure]]&lt;2, "3. Under 2 yrs","4. Over 2 yrs")))</f>
        <v>2. Under 1 yr</v>
      </c>
      <c r="O682" s="5">
        <f ca="1">(TODAY()-staff[[#This Row],[Date of Birth]])/365</f>
        <v>48.405479452054792</v>
      </c>
      <c r="P682">
        <f ca="1">ROUNDDOWN(staff[[#This Row],[X-Age]],0)</f>
        <v>48</v>
      </c>
    </row>
    <row r="683" spans="3:16" x14ac:dyDescent="0.3">
      <c r="C683" t="s">
        <v>770</v>
      </c>
      <c r="D683" t="s">
        <v>59</v>
      </c>
      <c r="E683">
        <v>1</v>
      </c>
      <c r="F683" t="s">
        <v>56</v>
      </c>
      <c r="G683" t="s">
        <v>6</v>
      </c>
      <c r="H683" t="s">
        <v>68</v>
      </c>
      <c r="I683" s="4">
        <v>54935</v>
      </c>
      <c r="J683">
        <v>23</v>
      </c>
      <c r="K683" s="3">
        <v>44186</v>
      </c>
      <c r="L683" s="3">
        <v>24084</v>
      </c>
      <c r="M683" s="5">
        <f ca="1">(TODAY()-staff[[#This Row],[Date of Join]])/365</f>
        <v>1.7397260273972603</v>
      </c>
      <c r="N683" t="str">
        <f ca="1">IF(staff[[#This Row],[Tenure]]&lt;0.25,"1. New", IF(staff[[#This Row],[Tenure]]&lt;1, "2. Under 1 yr", IF(staff[[#This Row],[Tenure]]&lt;2, "3. Under 2 yrs","4. Over 2 yrs")))</f>
        <v>3. Under 2 yrs</v>
      </c>
      <c r="O683" s="5">
        <f ca="1">(TODAY()-staff[[#This Row],[Date of Birth]])/365</f>
        <v>56.813698630136983</v>
      </c>
      <c r="P683">
        <f ca="1">ROUNDDOWN(staff[[#This Row],[X-Age]],0)</f>
        <v>56</v>
      </c>
    </row>
    <row r="684" spans="3:16" x14ac:dyDescent="0.3">
      <c r="C684" t="s">
        <v>771</v>
      </c>
      <c r="D684" t="s">
        <v>59</v>
      </c>
      <c r="E684">
        <v>1</v>
      </c>
      <c r="F684" t="s">
        <v>56</v>
      </c>
      <c r="G684" t="s">
        <v>6</v>
      </c>
      <c r="H684" t="s">
        <v>68</v>
      </c>
      <c r="I684" s="4">
        <v>58885</v>
      </c>
      <c r="J684">
        <v>19</v>
      </c>
      <c r="K684" s="3">
        <v>44308</v>
      </c>
      <c r="L684" s="3">
        <v>17263</v>
      </c>
      <c r="M684" s="5">
        <f ca="1">(TODAY()-staff[[#This Row],[Date of Join]])/365</f>
        <v>1.4054794520547946</v>
      </c>
      <c r="N684" t="str">
        <f ca="1">IF(staff[[#This Row],[Tenure]]&lt;0.25,"1. New", IF(staff[[#This Row],[Tenure]]&lt;1, "2. Under 1 yr", IF(staff[[#This Row],[Tenure]]&lt;2, "3. Under 2 yrs","4. Over 2 yrs")))</f>
        <v>3. Under 2 yrs</v>
      </c>
      <c r="O684" s="5">
        <f ca="1">(TODAY()-staff[[#This Row],[Date of Birth]])/365</f>
        <v>75.501369863013693</v>
      </c>
      <c r="P684">
        <f ca="1">ROUNDDOWN(staff[[#This Row],[X-Age]],0)</f>
        <v>75</v>
      </c>
    </row>
    <row r="685" spans="3:16" x14ac:dyDescent="0.3">
      <c r="C685" t="s">
        <v>772</v>
      </c>
      <c r="D685" t="s">
        <v>55</v>
      </c>
      <c r="E685">
        <v>1</v>
      </c>
      <c r="F685" t="s">
        <v>56</v>
      </c>
      <c r="G685" t="s">
        <v>20</v>
      </c>
      <c r="H685" t="s">
        <v>75</v>
      </c>
      <c r="I685" s="4">
        <v>91350</v>
      </c>
      <c r="J685">
        <v>13</v>
      </c>
      <c r="K685" s="3">
        <v>44424</v>
      </c>
      <c r="L685" s="3">
        <v>27481</v>
      </c>
      <c r="M685" s="5">
        <f ca="1">(TODAY()-staff[[#This Row],[Date of Join]])/365</f>
        <v>1.0876712328767124</v>
      </c>
      <c r="N685" t="str">
        <f ca="1">IF(staff[[#This Row],[Tenure]]&lt;0.25,"1. New", IF(staff[[#This Row],[Tenure]]&lt;1, "2. Under 1 yr", IF(staff[[#This Row],[Tenure]]&lt;2, "3. Under 2 yrs","4. Over 2 yrs")))</f>
        <v>3. Under 2 yrs</v>
      </c>
      <c r="O685" s="5">
        <f ca="1">(TODAY()-staff[[#This Row],[Date of Birth]])/365</f>
        <v>47.506849315068493</v>
      </c>
      <c r="P685">
        <f ca="1">ROUNDDOWN(staff[[#This Row],[X-Age]],0)</f>
        <v>47</v>
      </c>
    </row>
    <row r="686" spans="3:16" x14ac:dyDescent="0.3">
      <c r="C686" t="s">
        <v>773</v>
      </c>
      <c r="D686" t="s">
        <v>55</v>
      </c>
      <c r="E686">
        <v>1</v>
      </c>
      <c r="F686" t="s">
        <v>56</v>
      </c>
      <c r="G686" t="s">
        <v>18</v>
      </c>
      <c r="H686" t="s">
        <v>71</v>
      </c>
      <c r="I686" s="4">
        <v>89235</v>
      </c>
      <c r="J686">
        <v>17</v>
      </c>
      <c r="K686" s="3">
        <v>44705</v>
      </c>
      <c r="L686" s="3">
        <v>27005</v>
      </c>
      <c r="M686" s="5">
        <f ca="1">(TODAY()-staff[[#This Row],[Date of Join]])/365</f>
        <v>0.31780821917808222</v>
      </c>
      <c r="N686" t="str">
        <f ca="1">IF(staff[[#This Row],[Tenure]]&lt;0.25,"1. New", IF(staff[[#This Row],[Tenure]]&lt;1, "2. Under 1 yr", IF(staff[[#This Row],[Tenure]]&lt;2, "3. Under 2 yrs","4. Over 2 yrs")))</f>
        <v>2. Under 1 yr</v>
      </c>
      <c r="O686" s="5">
        <f ca="1">(TODAY()-staff[[#This Row],[Date of Birth]])/365</f>
        <v>48.81095890410959</v>
      </c>
      <c r="P686">
        <f ca="1">ROUNDDOWN(staff[[#This Row],[X-Age]],0)</f>
        <v>48</v>
      </c>
    </row>
    <row r="687" spans="3:16" x14ac:dyDescent="0.3">
      <c r="C687" t="s">
        <v>774</v>
      </c>
      <c r="D687" t="s">
        <v>55</v>
      </c>
      <c r="E687">
        <v>1</v>
      </c>
      <c r="F687" t="s">
        <v>56</v>
      </c>
      <c r="G687" t="s">
        <v>6</v>
      </c>
      <c r="H687" t="s">
        <v>71</v>
      </c>
      <c r="I687" s="4">
        <v>101425</v>
      </c>
      <c r="J687">
        <v>6</v>
      </c>
      <c r="K687" s="3">
        <v>44678</v>
      </c>
      <c r="L687" s="3">
        <v>29073</v>
      </c>
      <c r="M687" s="5">
        <f ca="1">(TODAY()-staff[[#This Row],[Date of Join]])/365</f>
        <v>0.39178082191780822</v>
      </c>
      <c r="N687" t="str">
        <f ca="1">IF(staff[[#This Row],[Tenure]]&lt;0.25,"1. New", IF(staff[[#This Row],[Tenure]]&lt;1, "2. Under 1 yr", IF(staff[[#This Row],[Tenure]]&lt;2, "3. Under 2 yrs","4. Over 2 yrs")))</f>
        <v>2. Under 1 yr</v>
      </c>
      <c r="O687" s="5">
        <f ca="1">(TODAY()-staff[[#This Row],[Date of Birth]])/365</f>
        <v>43.145205479452052</v>
      </c>
      <c r="P687">
        <f ca="1">ROUNDDOWN(staff[[#This Row],[X-Age]],0)</f>
        <v>43</v>
      </c>
    </row>
    <row r="688" spans="3:16" x14ac:dyDescent="0.3">
      <c r="C688" t="s">
        <v>775</v>
      </c>
      <c r="D688" t="s">
        <v>55</v>
      </c>
      <c r="E688">
        <v>1</v>
      </c>
      <c r="F688" t="s">
        <v>56</v>
      </c>
      <c r="G688" t="s">
        <v>6</v>
      </c>
      <c r="H688" t="s">
        <v>68</v>
      </c>
      <c r="I688" s="4">
        <v>84625</v>
      </c>
      <c r="J688">
        <v>28</v>
      </c>
      <c r="K688" s="3">
        <v>44337</v>
      </c>
      <c r="L688" s="3">
        <v>26159</v>
      </c>
      <c r="M688" s="5">
        <f ca="1">(TODAY()-staff[[#This Row],[Date of Join]])/365</f>
        <v>1.3260273972602741</v>
      </c>
      <c r="N688" t="str">
        <f ca="1">IF(staff[[#This Row],[Tenure]]&lt;0.25,"1. New", IF(staff[[#This Row],[Tenure]]&lt;1, "2. Under 1 yr", IF(staff[[#This Row],[Tenure]]&lt;2, "3. Under 2 yrs","4. Over 2 yrs")))</f>
        <v>3. Under 2 yrs</v>
      </c>
      <c r="O688" s="5">
        <f ca="1">(TODAY()-staff[[#This Row],[Date of Birth]])/365</f>
        <v>51.128767123287673</v>
      </c>
      <c r="P688">
        <f ca="1">ROUNDDOWN(staff[[#This Row],[X-Age]],0)</f>
        <v>51</v>
      </c>
    </row>
    <row r="689" spans="3:16" x14ac:dyDescent="0.3">
      <c r="C689" t="s">
        <v>776</v>
      </c>
      <c r="D689" t="s">
        <v>59</v>
      </c>
      <c r="E689">
        <v>1</v>
      </c>
      <c r="F689" t="s">
        <v>56</v>
      </c>
      <c r="G689" t="s">
        <v>18</v>
      </c>
      <c r="H689" t="s">
        <v>71</v>
      </c>
      <c r="I689" s="4">
        <v>55340</v>
      </c>
      <c r="J689">
        <v>8</v>
      </c>
      <c r="K689" s="3">
        <v>44323</v>
      </c>
      <c r="L689" s="3">
        <v>21898</v>
      </c>
      <c r="M689" s="5">
        <f ca="1">(TODAY()-staff[[#This Row],[Date of Join]])/365</f>
        <v>1.3643835616438356</v>
      </c>
      <c r="N689" t="str">
        <f ca="1">IF(staff[[#This Row],[Tenure]]&lt;0.25,"1. New", IF(staff[[#This Row],[Tenure]]&lt;1, "2. Under 1 yr", IF(staff[[#This Row],[Tenure]]&lt;2, "3. Under 2 yrs","4. Over 2 yrs")))</f>
        <v>3. Under 2 yrs</v>
      </c>
      <c r="O689" s="5">
        <f ca="1">(TODAY()-staff[[#This Row],[Date of Birth]])/365</f>
        <v>62.802739726027397</v>
      </c>
      <c r="P689">
        <f ca="1">ROUNDDOWN(staff[[#This Row],[X-Age]],0)</f>
        <v>62</v>
      </c>
    </row>
    <row r="690" spans="3:16" x14ac:dyDescent="0.3">
      <c r="C690" t="s">
        <v>777</v>
      </c>
      <c r="D690" t="s">
        <v>59</v>
      </c>
      <c r="E690">
        <v>1</v>
      </c>
      <c r="F690" t="s">
        <v>56</v>
      </c>
      <c r="G690" t="s">
        <v>6</v>
      </c>
      <c r="H690" t="s">
        <v>68</v>
      </c>
      <c r="I690" s="4">
        <v>86875</v>
      </c>
      <c r="J690">
        <v>12</v>
      </c>
      <c r="K690" s="3">
        <v>44774</v>
      </c>
      <c r="L690" s="3">
        <v>26915</v>
      </c>
      <c r="M690" s="5">
        <f ca="1">(TODAY()-staff[[#This Row],[Date of Join]])/365</f>
        <v>0.12876712328767123</v>
      </c>
      <c r="N690" t="str">
        <f ca="1">IF(staff[[#This Row],[Tenure]]&lt;0.25,"1. New", IF(staff[[#This Row],[Tenure]]&lt;1, "2. Under 1 yr", IF(staff[[#This Row],[Tenure]]&lt;2, "3. Under 2 yrs","4. Over 2 yrs")))</f>
        <v>1. New</v>
      </c>
      <c r="O690" s="5">
        <f ca="1">(TODAY()-staff[[#This Row],[Date of Birth]])/365</f>
        <v>49.057534246575344</v>
      </c>
      <c r="P690">
        <f ca="1">ROUNDDOWN(staff[[#This Row],[X-Age]],0)</f>
        <v>49</v>
      </c>
    </row>
    <row r="691" spans="3:16" x14ac:dyDescent="0.3">
      <c r="C691" t="s">
        <v>778</v>
      </c>
      <c r="D691" t="s">
        <v>55</v>
      </c>
      <c r="E691">
        <v>1</v>
      </c>
      <c r="F691" t="s">
        <v>56</v>
      </c>
      <c r="G691" t="s">
        <v>6</v>
      </c>
      <c r="H691" t="s">
        <v>71</v>
      </c>
      <c r="I691" s="4">
        <v>88705</v>
      </c>
      <c r="J691">
        <v>5</v>
      </c>
      <c r="K691" s="3">
        <v>44354</v>
      </c>
      <c r="L691" s="3">
        <v>25590</v>
      </c>
      <c r="M691" s="5">
        <f ca="1">(TODAY()-staff[[#This Row],[Date of Join]])/365</f>
        <v>1.2794520547945205</v>
      </c>
      <c r="N691" t="str">
        <f ca="1">IF(staff[[#This Row],[Tenure]]&lt;0.25,"1. New", IF(staff[[#This Row],[Tenure]]&lt;1, "2. Under 1 yr", IF(staff[[#This Row],[Tenure]]&lt;2, "3. Under 2 yrs","4. Over 2 yrs")))</f>
        <v>3. Under 2 yrs</v>
      </c>
      <c r="O691" s="5">
        <f ca="1">(TODAY()-staff[[#This Row],[Date of Birth]])/365</f>
        <v>52.68767123287671</v>
      </c>
      <c r="P691">
        <f ca="1">ROUNDDOWN(staff[[#This Row],[X-Age]],0)</f>
        <v>52</v>
      </c>
    </row>
    <row r="692" spans="3:16" x14ac:dyDescent="0.3">
      <c r="C692" t="s">
        <v>779</v>
      </c>
      <c r="D692" t="s">
        <v>55</v>
      </c>
      <c r="E692">
        <v>1</v>
      </c>
      <c r="F692" t="s">
        <v>56</v>
      </c>
      <c r="G692" t="s">
        <v>6</v>
      </c>
      <c r="H692" t="s">
        <v>98</v>
      </c>
      <c r="I692" s="4">
        <v>72875</v>
      </c>
      <c r="J692">
        <v>14</v>
      </c>
      <c r="K692" s="3">
        <v>44172</v>
      </c>
      <c r="L692" s="3">
        <v>25240</v>
      </c>
      <c r="M692" s="5">
        <f ca="1">(TODAY()-staff[[#This Row],[Date of Join]])/365</f>
        <v>1.7780821917808218</v>
      </c>
      <c r="N692" t="str">
        <f ca="1">IF(staff[[#This Row],[Tenure]]&lt;0.25,"1. New", IF(staff[[#This Row],[Tenure]]&lt;1, "2. Under 1 yr", IF(staff[[#This Row],[Tenure]]&lt;2, "3. Under 2 yrs","4. Over 2 yrs")))</f>
        <v>3. Under 2 yrs</v>
      </c>
      <c r="O692" s="5">
        <f ca="1">(TODAY()-staff[[#This Row],[Date of Birth]])/365</f>
        <v>53.646575342465752</v>
      </c>
      <c r="P692">
        <f ca="1">ROUNDDOWN(staff[[#This Row],[X-Age]],0)</f>
        <v>53</v>
      </c>
    </row>
    <row r="693" spans="3:16" x14ac:dyDescent="0.3">
      <c r="C693" t="s">
        <v>780</v>
      </c>
      <c r="D693" t="s">
        <v>59</v>
      </c>
      <c r="E693">
        <v>1</v>
      </c>
      <c r="F693" t="s">
        <v>124</v>
      </c>
      <c r="G693" t="s">
        <v>9</v>
      </c>
      <c r="H693" t="s">
        <v>201</v>
      </c>
      <c r="I693" s="4">
        <v>68775</v>
      </c>
      <c r="J693">
        <v>14</v>
      </c>
      <c r="K693" s="3">
        <v>44763</v>
      </c>
      <c r="L693" s="3">
        <v>24824</v>
      </c>
      <c r="M693" s="5">
        <f ca="1">(TODAY()-staff[[#This Row],[Date of Join]])/365</f>
        <v>0.15890410958904111</v>
      </c>
      <c r="N693" t="str">
        <f ca="1">IF(staff[[#This Row],[Tenure]]&lt;0.25,"1. New", IF(staff[[#This Row],[Tenure]]&lt;1, "2. Under 1 yr", IF(staff[[#This Row],[Tenure]]&lt;2, "3. Under 2 yrs","4. Over 2 yrs")))</f>
        <v>1. New</v>
      </c>
      <c r="O693" s="5">
        <f ca="1">(TODAY()-staff[[#This Row],[Date of Birth]])/365</f>
        <v>54.786301369863011</v>
      </c>
      <c r="P693">
        <f ca="1">ROUNDDOWN(staff[[#This Row],[X-Age]],0)</f>
        <v>54</v>
      </c>
    </row>
    <row r="694" spans="3:16" x14ac:dyDescent="0.3">
      <c r="C694" t="s">
        <v>781</v>
      </c>
      <c r="D694" t="s">
        <v>55</v>
      </c>
      <c r="E694">
        <v>1</v>
      </c>
      <c r="F694" t="s">
        <v>56</v>
      </c>
      <c r="G694" t="s">
        <v>9</v>
      </c>
      <c r="H694" t="s">
        <v>62</v>
      </c>
      <c r="I694" s="4">
        <v>72965</v>
      </c>
      <c r="J694">
        <v>7</v>
      </c>
      <c r="K694" s="3">
        <v>44428</v>
      </c>
      <c r="L694" s="3">
        <v>21689</v>
      </c>
      <c r="M694" s="5">
        <f ca="1">(TODAY()-staff[[#This Row],[Date of Join]])/365</f>
        <v>1.0767123287671232</v>
      </c>
      <c r="N694" t="str">
        <f ca="1">IF(staff[[#This Row],[Tenure]]&lt;0.25,"1. New", IF(staff[[#This Row],[Tenure]]&lt;1, "2. Under 1 yr", IF(staff[[#This Row],[Tenure]]&lt;2, "3. Under 2 yrs","4. Over 2 yrs")))</f>
        <v>3. Under 2 yrs</v>
      </c>
      <c r="O694" s="5">
        <f ca="1">(TODAY()-staff[[#This Row],[Date of Birth]])/365</f>
        <v>63.375342465753427</v>
      </c>
      <c r="P694">
        <f ca="1">ROUNDDOWN(staff[[#This Row],[X-Age]],0)</f>
        <v>63</v>
      </c>
    </row>
    <row r="695" spans="3:16" x14ac:dyDescent="0.3">
      <c r="C695" t="s">
        <v>782</v>
      </c>
      <c r="D695" t="s">
        <v>59</v>
      </c>
      <c r="E695">
        <v>1</v>
      </c>
      <c r="F695" t="s">
        <v>56</v>
      </c>
      <c r="G695" t="s">
        <v>6</v>
      </c>
      <c r="H695" t="s">
        <v>68</v>
      </c>
      <c r="I695" s="4">
        <v>74885</v>
      </c>
      <c r="J695">
        <v>12</v>
      </c>
      <c r="K695" s="3">
        <v>44140</v>
      </c>
      <c r="L695" s="3">
        <v>26861</v>
      </c>
      <c r="M695" s="5">
        <f ca="1">(TODAY()-staff[[#This Row],[Date of Join]])/365</f>
        <v>1.8657534246575342</v>
      </c>
      <c r="N695" t="str">
        <f ca="1">IF(staff[[#This Row],[Tenure]]&lt;0.25,"1. New", IF(staff[[#This Row],[Tenure]]&lt;1, "2. Under 1 yr", IF(staff[[#This Row],[Tenure]]&lt;2, "3. Under 2 yrs","4. Over 2 yrs")))</f>
        <v>3. Under 2 yrs</v>
      </c>
      <c r="O695" s="5">
        <f ca="1">(TODAY()-staff[[#This Row],[Date of Birth]])/365</f>
        <v>49.205479452054796</v>
      </c>
      <c r="P695">
        <f ca="1">ROUNDDOWN(staff[[#This Row],[X-Age]],0)</f>
        <v>49</v>
      </c>
    </row>
    <row r="696" spans="3:16" x14ac:dyDescent="0.3">
      <c r="C696" t="s">
        <v>783</v>
      </c>
      <c r="D696" t="s">
        <v>59</v>
      </c>
      <c r="E696">
        <v>1</v>
      </c>
      <c r="F696" t="s">
        <v>56</v>
      </c>
      <c r="G696" t="s">
        <v>18</v>
      </c>
      <c r="H696" t="s">
        <v>64</v>
      </c>
      <c r="I696" s="4">
        <v>50240</v>
      </c>
      <c r="J696">
        <v>10</v>
      </c>
      <c r="K696" s="3">
        <v>43749</v>
      </c>
      <c r="L696" s="3">
        <v>23703</v>
      </c>
      <c r="M696" s="5">
        <f ca="1">(TODAY()-staff[[#This Row],[Date of Join]])/365</f>
        <v>2.9369863013698629</v>
      </c>
      <c r="N696" t="str">
        <f ca="1">IF(staff[[#This Row],[Tenure]]&lt;0.25,"1. New", IF(staff[[#This Row],[Tenure]]&lt;1, "2. Under 1 yr", IF(staff[[#This Row],[Tenure]]&lt;2, "3. Under 2 yrs","4. Over 2 yrs")))</f>
        <v>4. Over 2 yrs</v>
      </c>
      <c r="O696" s="5">
        <f ca="1">(TODAY()-staff[[#This Row],[Date of Birth]])/365</f>
        <v>57.857534246575341</v>
      </c>
      <c r="P696">
        <f ca="1">ROUNDDOWN(staff[[#This Row],[X-Age]],0)</f>
        <v>57</v>
      </c>
    </row>
    <row r="697" spans="3:16" x14ac:dyDescent="0.3">
      <c r="C697" t="s">
        <v>784</v>
      </c>
      <c r="D697" t="s">
        <v>59</v>
      </c>
      <c r="E697">
        <v>1</v>
      </c>
      <c r="F697" t="s">
        <v>61</v>
      </c>
      <c r="G697" t="s">
        <v>14</v>
      </c>
      <c r="H697" t="s">
        <v>115</v>
      </c>
      <c r="I697" s="4">
        <v>97205</v>
      </c>
      <c r="J697">
        <v>6</v>
      </c>
      <c r="K697" s="3">
        <v>44760</v>
      </c>
      <c r="L697" s="3">
        <v>7270</v>
      </c>
      <c r="M697" s="5">
        <f ca="1">(TODAY()-staff[[#This Row],[Date of Join]])/365</f>
        <v>0.16712328767123288</v>
      </c>
      <c r="N697" t="str">
        <f ca="1">IF(staff[[#This Row],[Tenure]]&lt;0.25,"1. New", IF(staff[[#This Row],[Tenure]]&lt;1, "2. Under 1 yr", IF(staff[[#This Row],[Tenure]]&lt;2, "3. Under 2 yrs","4. Over 2 yrs")))</f>
        <v>1. New</v>
      </c>
      <c r="O697" s="5">
        <f ca="1">(TODAY()-staff[[#This Row],[Date of Birth]])/365</f>
        <v>102.87945205479453</v>
      </c>
      <c r="P697">
        <f ca="1">ROUNDDOWN(staff[[#This Row],[X-Age]],0)</f>
        <v>102</v>
      </c>
    </row>
    <row r="698" spans="3:16" x14ac:dyDescent="0.3">
      <c r="C698" t="s">
        <v>785</v>
      </c>
      <c r="D698" t="s">
        <v>59</v>
      </c>
      <c r="E698">
        <v>1</v>
      </c>
      <c r="F698" t="s">
        <v>61</v>
      </c>
      <c r="G698" t="s">
        <v>18</v>
      </c>
      <c r="H698" t="s">
        <v>71</v>
      </c>
      <c r="I698" s="4">
        <v>58835</v>
      </c>
      <c r="J698">
        <v>14</v>
      </c>
      <c r="K698" s="3">
        <v>44720</v>
      </c>
      <c r="L698" s="3">
        <v>7293</v>
      </c>
      <c r="M698" s="5">
        <f ca="1">(TODAY()-staff[[#This Row],[Date of Join]])/365</f>
        <v>0.27671232876712326</v>
      </c>
      <c r="N698" t="str">
        <f ca="1">IF(staff[[#This Row],[Tenure]]&lt;0.25,"1. New", IF(staff[[#This Row],[Tenure]]&lt;1, "2. Under 1 yr", IF(staff[[#This Row],[Tenure]]&lt;2, "3. Under 2 yrs","4. Over 2 yrs")))</f>
        <v>2. Under 1 yr</v>
      </c>
      <c r="O698" s="5">
        <f ca="1">(TODAY()-staff[[#This Row],[Date of Birth]])/365</f>
        <v>102.81643835616438</v>
      </c>
      <c r="P698">
        <f ca="1">ROUNDDOWN(staff[[#This Row],[X-Age]],0)</f>
        <v>102</v>
      </c>
    </row>
    <row r="699" spans="3:16" x14ac:dyDescent="0.3">
      <c r="C699" t="s">
        <v>786</v>
      </c>
      <c r="D699" t="s">
        <v>55</v>
      </c>
      <c r="E699">
        <v>0.4</v>
      </c>
      <c r="F699" t="s">
        <v>56</v>
      </c>
      <c r="G699" t="s">
        <v>11</v>
      </c>
      <c r="H699" t="s">
        <v>83</v>
      </c>
      <c r="I699" s="4">
        <v>56040</v>
      </c>
      <c r="J699">
        <v>5</v>
      </c>
      <c r="K699" s="3">
        <v>44294</v>
      </c>
      <c r="L699" s="3">
        <v>18517</v>
      </c>
      <c r="M699" s="5">
        <f ca="1">(TODAY()-staff[[#This Row],[Date of Join]])/365</f>
        <v>1.4438356164383561</v>
      </c>
      <c r="N699" t="str">
        <f ca="1">IF(staff[[#This Row],[Tenure]]&lt;0.25,"1. New", IF(staff[[#This Row],[Tenure]]&lt;1, "2. Under 1 yr", IF(staff[[#This Row],[Tenure]]&lt;2, "3. Under 2 yrs","4. Over 2 yrs")))</f>
        <v>3. Under 2 yrs</v>
      </c>
      <c r="O699" s="5">
        <f ca="1">(TODAY()-staff[[#This Row],[Date of Birth]])/365</f>
        <v>72.06575342465753</v>
      </c>
      <c r="P699">
        <f ca="1">ROUNDDOWN(staff[[#This Row],[X-Age]],0)</f>
        <v>72</v>
      </c>
    </row>
    <row r="700" spans="3:16" x14ac:dyDescent="0.3">
      <c r="C700" t="s">
        <v>787</v>
      </c>
      <c r="D700" t="s">
        <v>59</v>
      </c>
      <c r="E700">
        <v>1</v>
      </c>
      <c r="F700" t="s">
        <v>56</v>
      </c>
      <c r="G700" t="s">
        <v>6</v>
      </c>
      <c r="H700" t="s">
        <v>68</v>
      </c>
      <c r="I700" s="4">
        <v>65355</v>
      </c>
      <c r="J700">
        <v>4</v>
      </c>
      <c r="K700" s="3">
        <v>44344</v>
      </c>
      <c r="L700" s="3">
        <v>30604</v>
      </c>
      <c r="M700" s="5">
        <f ca="1">(TODAY()-staff[[#This Row],[Date of Join]])/365</f>
        <v>1.3068493150684932</v>
      </c>
      <c r="N700" t="str">
        <f ca="1">IF(staff[[#This Row],[Tenure]]&lt;0.25,"1. New", IF(staff[[#This Row],[Tenure]]&lt;1, "2. Under 1 yr", IF(staff[[#This Row],[Tenure]]&lt;2, "3. Under 2 yrs","4. Over 2 yrs")))</f>
        <v>3. Under 2 yrs</v>
      </c>
      <c r="O700" s="5">
        <f ca="1">(TODAY()-staff[[#This Row],[Date of Birth]])/365</f>
        <v>38.950684931506849</v>
      </c>
      <c r="P700">
        <f ca="1">ROUNDDOWN(staff[[#This Row],[X-Age]],0)</f>
        <v>38</v>
      </c>
    </row>
    <row r="701" spans="3:16" x14ac:dyDescent="0.3">
      <c r="C701" t="s">
        <v>788</v>
      </c>
      <c r="D701" t="s">
        <v>55</v>
      </c>
      <c r="E701">
        <v>1</v>
      </c>
      <c r="F701" t="s">
        <v>56</v>
      </c>
      <c r="G701" t="s">
        <v>6</v>
      </c>
      <c r="H701" t="s">
        <v>98</v>
      </c>
      <c r="I701" s="4">
        <v>73455</v>
      </c>
      <c r="J701">
        <v>11</v>
      </c>
      <c r="K701" s="3">
        <v>44690</v>
      </c>
      <c r="L701" s="3">
        <v>7285</v>
      </c>
      <c r="M701" s="5">
        <f ca="1">(TODAY()-staff[[#This Row],[Date of Join]])/365</f>
        <v>0.35890410958904112</v>
      </c>
      <c r="N701" t="str">
        <f ca="1">IF(staff[[#This Row],[Tenure]]&lt;0.25,"1. New", IF(staff[[#This Row],[Tenure]]&lt;1, "2. Under 1 yr", IF(staff[[#This Row],[Tenure]]&lt;2, "3. Under 2 yrs","4. Over 2 yrs")))</f>
        <v>2. Under 1 yr</v>
      </c>
      <c r="O701" s="5">
        <f ca="1">(TODAY()-staff[[#This Row],[Date of Birth]])/365</f>
        <v>102.83835616438355</v>
      </c>
      <c r="P701">
        <f ca="1">ROUNDDOWN(staff[[#This Row],[X-Age]],0)</f>
        <v>102</v>
      </c>
    </row>
    <row r="702" spans="3:16" x14ac:dyDescent="0.3">
      <c r="C702" t="s">
        <v>789</v>
      </c>
      <c r="D702" t="s">
        <v>55</v>
      </c>
      <c r="E702">
        <v>1</v>
      </c>
      <c r="F702" t="s">
        <v>61</v>
      </c>
      <c r="G702" t="s">
        <v>9</v>
      </c>
      <c r="H702" t="s">
        <v>62</v>
      </c>
      <c r="I702" s="4">
        <v>70590</v>
      </c>
      <c r="J702">
        <v>19</v>
      </c>
      <c r="K702" s="3">
        <v>44657</v>
      </c>
      <c r="L702" s="3">
        <v>7278</v>
      </c>
      <c r="M702" s="5">
        <f ca="1">(TODAY()-staff[[#This Row],[Date of Join]])/365</f>
        <v>0.44931506849315067</v>
      </c>
      <c r="N702" t="str">
        <f ca="1">IF(staff[[#This Row],[Tenure]]&lt;0.25,"1. New", IF(staff[[#This Row],[Tenure]]&lt;1, "2. Under 1 yr", IF(staff[[#This Row],[Tenure]]&lt;2, "3. Under 2 yrs","4. Over 2 yrs")))</f>
        <v>2. Under 1 yr</v>
      </c>
      <c r="O702" s="5">
        <f ca="1">(TODAY()-staff[[#This Row],[Date of Birth]])/365</f>
        <v>102.85753424657534</v>
      </c>
      <c r="P702">
        <f ca="1">ROUNDDOWN(staff[[#This Row],[X-Age]],0)</f>
        <v>102</v>
      </c>
    </row>
    <row r="703" spans="3:16" x14ac:dyDescent="0.3">
      <c r="C703" t="s">
        <v>790</v>
      </c>
      <c r="D703" t="s">
        <v>59</v>
      </c>
      <c r="E703">
        <v>1</v>
      </c>
      <c r="F703" t="s">
        <v>56</v>
      </c>
      <c r="G703" t="s">
        <v>20</v>
      </c>
      <c r="H703" t="s">
        <v>75</v>
      </c>
      <c r="I703" s="4">
        <v>71190</v>
      </c>
      <c r="J703">
        <v>23</v>
      </c>
      <c r="K703" s="3">
        <v>44706</v>
      </c>
      <c r="L703" s="3">
        <v>31312</v>
      </c>
      <c r="M703" s="5">
        <f ca="1">(TODAY()-staff[[#This Row],[Date of Join]])/365</f>
        <v>0.31506849315068491</v>
      </c>
      <c r="N703" t="str">
        <f ca="1">IF(staff[[#This Row],[Tenure]]&lt;0.25,"1. New", IF(staff[[#This Row],[Tenure]]&lt;1, "2. Under 1 yr", IF(staff[[#This Row],[Tenure]]&lt;2, "3. Under 2 yrs","4. Over 2 yrs")))</f>
        <v>2. Under 1 yr</v>
      </c>
      <c r="O703" s="5">
        <f ca="1">(TODAY()-staff[[#This Row],[Date of Birth]])/365</f>
        <v>37.010958904109586</v>
      </c>
      <c r="P703">
        <f ca="1">ROUNDDOWN(staff[[#This Row],[X-Age]],0)</f>
        <v>37</v>
      </c>
    </row>
    <row r="704" spans="3:16" x14ac:dyDescent="0.3">
      <c r="C704" t="s">
        <v>791</v>
      </c>
      <c r="D704" t="s">
        <v>55</v>
      </c>
      <c r="E704">
        <v>1</v>
      </c>
      <c r="F704" t="s">
        <v>56</v>
      </c>
      <c r="G704" t="s">
        <v>6</v>
      </c>
      <c r="H704" t="s">
        <v>71</v>
      </c>
      <c r="I704" s="4">
        <v>90615</v>
      </c>
      <c r="J704">
        <v>9</v>
      </c>
      <c r="K704" s="3">
        <v>44369</v>
      </c>
      <c r="L704" s="3">
        <v>30019</v>
      </c>
      <c r="M704" s="5">
        <f ca="1">(TODAY()-staff[[#This Row],[Date of Join]])/365</f>
        <v>1.2383561643835617</v>
      </c>
      <c r="N704" t="str">
        <f ca="1">IF(staff[[#This Row],[Tenure]]&lt;0.25,"1. New", IF(staff[[#This Row],[Tenure]]&lt;1, "2. Under 1 yr", IF(staff[[#This Row],[Tenure]]&lt;2, "3. Under 2 yrs","4. Over 2 yrs")))</f>
        <v>3. Under 2 yrs</v>
      </c>
      <c r="O704" s="5">
        <f ca="1">(TODAY()-staff[[#This Row],[Date of Birth]])/365</f>
        <v>40.553424657534244</v>
      </c>
      <c r="P704">
        <f ca="1">ROUNDDOWN(staff[[#This Row],[X-Age]],0)</f>
        <v>40</v>
      </c>
    </row>
    <row r="705" spans="3:16" x14ac:dyDescent="0.3">
      <c r="C705" t="s">
        <v>792</v>
      </c>
      <c r="D705" t="s">
        <v>59</v>
      </c>
      <c r="E705">
        <v>1</v>
      </c>
      <c r="F705" t="s">
        <v>56</v>
      </c>
      <c r="G705" t="s">
        <v>20</v>
      </c>
      <c r="H705" t="s">
        <v>66</v>
      </c>
      <c r="I705" s="4">
        <v>48230</v>
      </c>
      <c r="J705">
        <v>20</v>
      </c>
      <c r="K705" s="3">
        <v>44567</v>
      </c>
      <c r="L705" s="3">
        <v>30851</v>
      </c>
      <c r="M705" s="5">
        <f ca="1">(TODAY()-staff[[#This Row],[Date of Join]])/365</f>
        <v>0.69589041095890414</v>
      </c>
      <c r="N705" t="str">
        <f ca="1">IF(staff[[#This Row],[Tenure]]&lt;0.25,"1. New", IF(staff[[#This Row],[Tenure]]&lt;1, "2. Under 1 yr", IF(staff[[#This Row],[Tenure]]&lt;2, "3. Under 2 yrs","4. Over 2 yrs")))</f>
        <v>2. Under 1 yr</v>
      </c>
      <c r="O705" s="5">
        <f ca="1">(TODAY()-staff[[#This Row],[Date of Birth]])/365</f>
        <v>38.273972602739725</v>
      </c>
      <c r="P705">
        <f ca="1">ROUNDDOWN(staff[[#This Row],[X-Age]],0)</f>
        <v>38</v>
      </c>
    </row>
    <row r="706" spans="3:16" x14ac:dyDescent="0.3">
      <c r="C706" t="s">
        <v>793</v>
      </c>
      <c r="D706" t="s">
        <v>59</v>
      </c>
      <c r="E706">
        <v>1</v>
      </c>
      <c r="F706" t="s">
        <v>56</v>
      </c>
      <c r="G706" t="s">
        <v>18</v>
      </c>
      <c r="H706" t="s">
        <v>96</v>
      </c>
      <c r="I706" s="4">
        <v>74105</v>
      </c>
      <c r="J706">
        <v>5</v>
      </c>
      <c r="K706" s="3">
        <v>44641</v>
      </c>
      <c r="L706" s="3">
        <v>30706</v>
      </c>
      <c r="M706" s="5">
        <f ca="1">(TODAY()-staff[[#This Row],[Date of Join]])/365</f>
        <v>0.49315068493150682</v>
      </c>
      <c r="N706" t="str">
        <f ca="1">IF(staff[[#This Row],[Tenure]]&lt;0.25,"1. New", IF(staff[[#This Row],[Tenure]]&lt;1, "2. Under 1 yr", IF(staff[[#This Row],[Tenure]]&lt;2, "3. Under 2 yrs","4. Over 2 yrs")))</f>
        <v>2. Under 1 yr</v>
      </c>
      <c r="O706" s="5">
        <f ca="1">(TODAY()-staff[[#This Row],[Date of Birth]])/365</f>
        <v>38.671232876712331</v>
      </c>
      <c r="P706">
        <f ca="1">ROUNDDOWN(staff[[#This Row],[X-Age]],0)</f>
        <v>38</v>
      </c>
    </row>
    <row r="707" spans="3:16" x14ac:dyDescent="0.3">
      <c r="C707" t="s">
        <v>794</v>
      </c>
      <c r="D707" t="s">
        <v>59</v>
      </c>
      <c r="E707">
        <v>1</v>
      </c>
      <c r="F707" t="s">
        <v>61</v>
      </c>
      <c r="G707" t="s">
        <v>18</v>
      </c>
      <c r="H707" t="s">
        <v>78</v>
      </c>
      <c r="I707" s="4">
        <v>73140</v>
      </c>
      <c r="J707">
        <v>13</v>
      </c>
      <c r="K707" s="3">
        <v>44740</v>
      </c>
      <c r="L707" s="3">
        <v>7267</v>
      </c>
      <c r="M707" s="5">
        <f ca="1">(TODAY()-staff[[#This Row],[Date of Join]])/365</f>
        <v>0.22191780821917809</v>
      </c>
      <c r="N707" t="str">
        <f ca="1">IF(staff[[#This Row],[Tenure]]&lt;0.25,"1. New", IF(staff[[#This Row],[Tenure]]&lt;1, "2. Under 1 yr", IF(staff[[#This Row],[Tenure]]&lt;2, "3. Under 2 yrs","4. Over 2 yrs")))</f>
        <v>1. New</v>
      </c>
      <c r="O707" s="5">
        <f ca="1">(TODAY()-staff[[#This Row],[Date of Birth]])/365</f>
        <v>102.88767123287671</v>
      </c>
      <c r="P707">
        <f ca="1">ROUNDDOWN(staff[[#This Row],[X-Age]],0)</f>
        <v>102</v>
      </c>
    </row>
    <row r="708" spans="3:16" x14ac:dyDescent="0.3">
      <c r="C708" t="s">
        <v>795</v>
      </c>
      <c r="D708" t="s">
        <v>59</v>
      </c>
      <c r="E708">
        <v>1</v>
      </c>
      <c r="F708" t="s">
        <v>56</v>
      </c>
      <c r="G708" t="s">
        <v>20</v>
      </c>
      <c r="H708" t="s">
        <v>102</v>
      </c>
      <c r="I708" s="4">
        <v>72045</v>
      </c>
      <c r="J708">
        <v>11</v>
      </c>
      <c r="K708" s="3">
        <v>44727</v>
      </c>
      <c r="L708" s="3">
        <v>33189</v>
      </c>
      <c r="M708" s="5">
        <f ca="1">(TODAY()-staff[[#This Row],[Date of Join]])/365</f>
        <v>0.25753424657534246</v>
      </c>
      <c r="N708" t="str">
        <f ca="1">IF(staff[[#This Row],[Tenure]]&lt;0.25,"1. New", IF(staff[[#This Row],[Tenure]]&lt;1, "2. Under 1 yr", IF(staff[[#This Row],[Tenure]]&lt;2, "3. Under 2 yrs","4. Over 2 yrs")))</f>
        <v>2. Under 1 yr</v>
      </c>
      <c r="O708" s="5">
        <f ca="1">(TODAY()-staff[[#This Row],[Date of Birth]])/365</f>
        <v>31.86849315068493</v>
      </c>
      <c r="P708">
        <f ca="1">ROUNDDOWN(staff[[#This Row],[X-Age]],0)</f>
        <v>31</v>
      </c>
    </row>
    <row r="709" spans="3:16" x14ac:dyDescent="0.3">
      <c r="C709" t="s">
        <v>796</v>
      </c>
      <c r="D709" t="s">
        <v>59</v>
      </c>
      <c r="E709">
        <v>1</v>
      </c>
      <c r="F709" t="s">
        <v>56</v>
      </c>
      <c r="G709" t="s">
        <v>6</v>
      </c>
      <c r="H709" t="s">
        <v>68</v>
      </c>
      <c r="I709" s="4">
        <v>59725</v>
      </c>
      <c r="J709">
        <v>9</v>
      </c>
      <c r="K709" s="3">
        <v>44543</v>
      </c>
      <c r="L709" s="3">
        <v>26306</v>
      </c>
      <c r="M709" s="5">
        <f ca="1">(TODAY()-staff[[#This Row],[Date of Join]])/365</f>
        <v>0.76164383561643834</v>
      </c>
      <c r="N709" t="str">
        <f ca="1">IF(staff[[#This Row],[Tenure]]&lt;0.25,"1. New", IF(staff[[#This Row],[Tenure]]&lt;1, "2. Under 1 yr", IF(staff[[#This Row],[Tenure]]&lt;2, "3. Under 2 yrs","4. Over 2 yrs")))</f>
        <v>2. Under 1 yr</v>
      </c>
      <c r="O709" s="5">
        <f ca="1">(TODAY()-staff[[#This Row],[Date of Birth]])/365</f>
        <v>50.726027397260275</v>
      </c>
      <c r="P709">
        <f ca="1">ROUNDDOWN(staff[[#This Row],[X-Age]],0)</f>
        <v>50</v>
      </c>
    </row>
    <row r="710" spans="3:16" x14ac:dyDescent="0.3">
      <c r="C710" t="s">
        <v>797</v>
      </c>
      <c r="D710" t="s">
        <v>59</v>
      </c>
      <c r="E710">
        <v>1</v>
      </c>
      <c r="F710" t="s">
        <v>56</v>
      </c>
      <c r="G710" t="s">
        <v>18</v>
      </c>
      <c r="H710" t="s">
        <v>78</v>
      </c>
      <c r="I710" s="4">
        <v>69590</v>
      </c>
      <c r="J710">
        <v>21</v>
      </c>
      <c r="K710" s="3">
        <v>44741</v>
      </c>
      <c r="L710" s="3">
        <v>32907</v>
      </c>
      <c r="M710" s="5">
        <f ca="1">(TODAY()-staff[[#This Row],[Date of Join]])/365</f>
        <v>0.21917808219178081</v>
      </c>
      <c r="N710" t="str">
        <f ca="1">IF(staff[[#This Row],[Tenure]]&lt;0.25,"1. New", IF(staff[[#This Row],[Tenure]]&lt;1, "2. Under 1 yr", IF(staff[[#This Row],[Tenure]]&lt;2, "3. Under 2 yrs","4. Over 2 yrs")))</f>
        <v>1. New</v>
      </c>
      <c r="O710" s="5">
        <f ca="1">(TODAY()-staff[[#This Row],[Date of Birth]])/365</f>
        <v>32.641095890410959</v>
      </c>
      <c r="P710">
        <f ca="1">ROUNDDOWN(staff[[#This Row],[X-Age]],0)</f>
        <v>32</v>
      </c>
    </row>
    <row r="711" spans="3:16" x14ac:dyDescent="0.3">
      <c r="C711" t="s">
        <v>798</v>
      </c>
      <c r="D711" t="s">
        <v>55</v>
      </c>
      <c r="E711">
        <v>1</v>
      </c>
      <c r="F711" t="s">
        <v>56</v>
      </c>
      <c r="G711" t="s">
        <v>6</v>
      </c>
      <c r="H711" t="s">
        <v>68</v>
      </c>
      <c r="I711" s="4">
        <v>64220</v>
      </c>
      <c r="J711">
        <v>8</v>
      </c>
      <c r="K711" s="3">
        <v>44741</v>
      </c>
      <c r="L711" s="3">
        <v>7253</v>
      </c>
      <c r="M711" s="5">
        <f ca="1">(TODAY()-staff[[#This Row],[Date of Join]])/365</f>
        <v>0.21917808219178081</v>
      </c>
      <c r="N711" t="str">
        <f ca="1">IF(staff[[#This Row],[Tenure]]&lt;0.25,"1. New", IF(staff[[#This Row],[Tenure]]&lt;1, "2. Under 1 yr", IF(staff[[#This Row],[Tenure]]&lt;2, "3. Under 2 yrs","4. Over 2 yrs")))</f>
        <v>1. New</v>
      </c>
      <c r="O711" s="5">
        <f ca="1">(TODAY()-staff[[#This Row],[Date of Birth]])/365</f>
        <v>102.92602739726027</v>
      </c>
      <c r="P711">
        <f ca="1">ROUNDDOWN(staff[[#This Row],[X-Age]],0)</f>
        <v>102</v>
      </c>
    </row>
    <row r="712" spans="3:16" x14ac:dyDescent="0.3">
      <c r="C712" t="s">
        <v>799</v>
      </c>
      <c r="D712" t="s">
        <v>55</v>
      </c>
      <c r="E712">
        <v>1</v>
      </c>
      <c r="F712" t="s">
        <v>56</v>
      </c>
      <c r="G712" t="s">
        <v>6</v>
      </c>
      <c r="H712" t="s">
        <v>93</v>
      </c>
      <c r="I712" s="4">
        <v>48230</v>
      </c>
      <c r="J712">
        <v>8</v>
      </c>
      <c r="K712" s="3">
        <v>44728</v>
      </c>
      <c r="L712" s="3">
        <v>22407</v>
      </c>
      <c r="M712" s="5">
        <f ca="1">(TODAY()-staff[[#This Row],[Date of Join]])/365</f>
        <v>0.25479452054794521</v>
      </c>
      <c r="N712" t="str">
        <f ca="1">IF(staff[[#This Row],[Tenure]]&lt;0.25,"1. New", IF(staff[[#This Row],[Tenure]]&lt;1, "2. Under 1 yr", IF(staff[[#This Row],[Tenure]]&lt;2, "3. Under 2 yrs","4. Over 2 yrs")))</f>
        <v>2. Under 1 yr</v>
      </c>
      <c r="O712" s="5">
        <f ca="1">(TODAY()-staff[[#This Row],[Date of Birth]])/365</f>
        <v>61.408219178082192</v>
      </c>
      <c r="P712">
        <f ca="1">ROUNDDOWN(staff[[#This Row],[X-Age]],0)</f>
        <v>61</v>
      </c>
    </row>
    <row r="713" spans="3:16" x14ac:dyDescent="0.3">
      <c r="C713" t="s">
        <v>800</v>
      </c>
      <c r="D713" t="s">
        <v>59</v>
      </c>
      <c r="E713">
        <v>1</v>
      </c>
      <c r="F713" t="s">
        <v>56</v>
      </c>
      <c r="G713" t="s">
        <v>18</v>
      </c>
      <c r="H713" t="s">
        <v>78</v>
      </c>
      <c r="I713" s="4">
        <v>84735</v>
      </c>
      <c r="J713">
        <v>13</v>
      </c>
      <c r="K713" s="3">
        <v>44684</v>
      </c>
      <c r="L713" s="3">
        <v>25495</v>
      </c>
      <c r="M713" s="5">
        <f ca="1">(TODAY()-staff[[#This Row],[Date of Join]])/365</f>
        <v>0.37534246575342467</v>
      </c>
      <c r="N713" t="str">
        <f ca="1">IF(staff[[#This Row],[Tenure]]&lt;0.25,"1. New", IF(staff[[#This Row],[Tenure]]&lt;1, "2. Under 1 yr", IF(staff[[#This Row],[Tenure]]&lt;2, "3. Under 2 yrs","4. Over 2 yrs")))</f>
        <v>2. Under 1 yr</v>
      </c>
      <c r="O713" s="5">
        <f ca="1">(TODAY()-staff[[#This Row],[Date of Birth]])/365</f>
        <v>52.947945205479449</v>
      </c>
      <c r="P713">
        <f ca="1">ROUNDDOWN(staff[[#This Row],[X-Age]],0)</f>
        <v>52</v>
      </c>
    </row>
    <row r="714" spans="3:16" x14ac:dyDescent="0.3">
      <c r="C714" t="s">
        <v>801</v>
      </c>
      <c r="D714" t="s">
        <v>59</v>
      </c>
      <c r="E714">
        <v>1</v>
      </c>
      <c r="F714" t="s">
        <v>56</v>
      </c>
      <c r="G714" t="s">
        <v>6</v>
      </c>
      <c r="H714" t="s">
        <v>71</v>
      </c>
      <c r="I714" s="4">
        <v>71090</v>
      </c>
      <c r="J714">
        <v>7</v>
      </c>
      <c r="K714" s="3">
        <v>44690</v>
      </c>
      <c r="L714" s="3">
        <v>25990</v>
      </c>
      <c r="M714" s="5">
        <f ca="1">(TODAY()-staff[[#This Row],[Date of Join]])/365</f>
        <v>0.35890410958904112</v>
      </c>
      <c r="N714" t="str">
        <f ca="1">IF(staff[[#This Row],[Tenure]]&lt;0.25,"1. New", IF(staff[[#This Row],[Tenure]]&lt;1, "2. Under 1 yr", IF(staff[[#This Row],[Tenure]]&lt;2, "3. Under 2 yrs","4. Over 2 yrs")))</f>
        <v>2. Under 1 yr</v>
      </c>
      <c r="O714" s="5">
        <f ca="1">(TODAY()-staff[[#This Row],[Date of Birth]])/365</f>
        <v>51.591780821917808</v>
      </c>
      <c r="P714">
        <f ca="1">ROUNDDOWN(staff[[#This Row],[X-Age]],0)</f>
        <v>51</v>
      </c>
    </row>
    <row r="715" spans="3:16" x14ac:dyDescent="0.3">
      <c r="C715" t="s">
        <v>802</v>
      </c>
      <c r="D715" t="s">
        <v>55</v>
      </c>
      <c r="E715">
        <v>1</v>
      </c>
      <c r="F715" t="s">
        <v>56</v>
      </c>
      <c r="G715" t="s">
        <v>9</v>
      </c>
      <c r="H715" t="s">
        <v>62</v>
      </c>
      <c r="I715" s="4">
        <v>83190</v>
      </c>
      <c r="J715">
        <v>1</v>
      </c>
      <c r="K715" s="3">
        <v>44684</v>
      </c>
      <c r="L715" s="3">
        <v>21793</v>
      </c>
      <c r="M715" s="5">
        <f ca="1">(TODAY()-staff[[#This Row],[Date of Join]])/365</f>
        <v>0.37534246575342467</v>
      </c>
      <c r="N715" t="str">
        <f ca="1">IF(staff[[#This Row],[Tenure]]&lt;0.25,"1. New", IF(staff[[#This Row],[Tenure]]&lt;1, "2. Under 1 yr", IF(staff[[#This Row],[Tenure]]&lt;2, "3. Under 2 yrs","4. Over 2 yrs")))</f>
        <v>2. Under 1 yr</v>
      </c>
      <c r="O715" s="5">
        <f ca="1">(TODAY()-staff[[#This Row],[Date of Birth]])/365</f>
        <v>63.090410958904108</v>
      </c>
      <c r="P715">
        <f ca="1">ROUNDDOWN(staff[[#This Row],[X-Age]],0)</f>
        <v>63</v>
      </c>
    </row>
    <row r="716" spans="3:16" x14ac:dyDescent="0.3">
      <c r="C716" t="s">
        <v>803</v>
      </c>
      <c r="D716" t="s">
        <v>59</v>
      </c>
      <c r="E716">
        <v>1</v>
      </c>
      <c r="F716" t="s">
        <v>56</v>
      </c>
      <c r="G716" t="s">
        <v>6</v>
      </c>
      <c r="H716" t="s">
        <v>68</v>
      </c>
      <c r="I716" s="4">
        <v>93420</v>
      </c>
      <c r="J716">
        <v>17</v>
      </c>
      <c r="K716" s="3">
        <v>44697</v>
      </c>
      <c r="L716" s="3">
        <v>33223</v>
      </c>
      <c r="M716" s="5">
        <f ca="1">(TODAY()-staff[[#This Row],[Date of Join]])/365</f>
        <v>0.33972602739726027</v>
      </c>
      <c r="N716" t="str">
        <f ca="1">IF(staff[[#This Row],[Tenure]]&lt;0.25,"1. New", IF(staff[[#This Row],[Tenure]]&lt;1, "2. Under 1 yr", IF(staff[[#This Row],[Tenure]]&lt;2, "3. Under 2 yrs","4. Over 2 yrs")))</f>
        <v>2. Under 1 yr</v>
      </c>
      <c r="O716" s="5">
        <f ca="1">(TODAY()-staff[[#This Row],[Date of Birth]])/365</f>
        <v>31.775342465753425</v>
      </c>
      <c r="P716">
        <f ca="1">ROUNDDOWN(staff[[#This Row],[X-Age]],0)</f>
        <v>31</v>
      </c>
    </row>
    <row r="717" spans="3:16" x14ac:dyDescent="0.3">
      <c r="C717" t="s">
        <v>804</v>
      </c>
      <c r="D717" t="s">
        <v>59</v>
      </c>
      <c r="E717">
        <v>1</v>
      </c>
      <c r="F717" t="s">
        <v>56</v>
      </c>
      <c r="G717" t="s">
        <v>6</v>
      </c>
      <c r="H717" t="s">
        <v>68</v>
      </c>
      <c r="I717" s="4">
        <v>68705</v>
      </c>
      <c r="J717">
        <v>17</v>
      </c>
      <c r="K717" s="3">
        <v>44698</v>
      </c>
      <c r="L717" s="3">
        <v>29245</v>
      </c>
      <c r="M717" s="5">
        <f ca="1">(TODAY()-staff[[#This Row],[Date of Join]])/365</f>
        <v>0.33698630136986302</v>
      </c>
      <c r="N717" t="str">
        <f ca="1">IF(staff[[#This Row],[Tenure]]&lt;0.25,"1. New", IF(staff[[#This Row],[Tenure]]&lt;1, "2. Under 1 yr", IF(staff[[#This Row],[Tenure]]&lt;2, "3. Under 2 yrs","4. Over 2 yrs")))</f>
        <v>2. Under 1 yr</v>
      </c>
      <c r="O717" s="5">
        <f ca="1">(TODAY()-staff[[#This Row],[Date of Birth]])/365</f>
        <v>42.673972602739724</v>
      </c>
      <c r="P717">
        <f ca="1">ROUNDDOWN(staff[[#This Row],[X-Age]],0)</f>
        <v>42</v>
      </c>
    </row>
    <row r="718" spans="3:16" x14ac:dyDescent="0.3">
      <c r="C718" t="s">
        <v>805</v>
      </c>
      <c r="D718" t="s">
        <v>59</v>
      </c>
      <c r="E718">
        <v>1</v>
      </c>
      <c r="F718" t="s">
        <v>56</v>
      </c>
      <c r="G718" t="s">
        <v>14</v>
      </c>
      <c r="H718" t="s">
        <v>115</v>
      </c>
      <c r="I718" s="4">
        <v>61810</v>
      </c>
      <c r="J718">
        <v>14</v>
      </c>
      <c r="K718" s="3">
        <v>44761</v>
      </c>
      <c r="L718" s="3">
        <v>27109</v>
      </c>
      <c r="M718" s="5">
        <f ca="1">(TODAY()-staff[[#This Row],[Date of Join]])/365</f>
        <v>0.16438356164383561</v>
      </c>
      <c r="N718" t="str">
        <f ca="1">IF(staff[[#This Row],[Tenure]]&lt;0.25,"1. New", IF(staff[[#This Row],[Tenure]]&lt;1, "2. Under 1 yr", IF(staff[[#This Row],[Tenure]]&lt;2, "3. Under 2 yrs","4. Over 2 yrs")))</f>
        <v>1. New</v>
      </c>
      <c r="O718" s="5">
        <f ca="1">(TODAY()-staff[[#This Row],[Date of Birth]])/365</f>
        <v>48.526027397260272</v>
      </c>
      <c r="P718">
        <f ca="1">ROUNDDOWN(staff[[#This Row],[X-Age]],0)</f>
        <v>48</v>
      </c>
    </row>
    <row r="719" spans="3:16" x14ac:dyDescent="0.3">
      <c r="C719" t="s">
        <v>806</v>
      </c>
      <c r="D719" t="s">
        <v>55</v>
      </c>
      <c r="E719">
        <v>1</v>
      </c>
      <c r="F719" t="s">
        <v>56</v>
      </c>
      <c r="G719" t="s">
        <v>6</v>
      </c>
      <c r="H719" t="s">
        <v>93</v>
      </c>
      <c r="I719" s="4">
        <v>66115</v>
      </c>
      <c r="J719">
        <v>9</v>
      </c>
      <c r="K719" s="3">
        <v>44594</v>
      </c>
      <c r="L719" s="3">
        <v>32425</v>
      </c>
      <c r="M719" s="5">
        <f ca="1">(TODAY()-staff[[#This Row],[Date of Join]])/365</f>
        <v>0.62191780821917808</v>
      </c>
      <c r="N719" t="str">
        <f ca="1">IF(staff[[#This Row],[Tenure]]&lt;0.25,"1. New", IF(staff[[#This Row],[Tenure]]&lt;1, "2. Under 1 yr", IF(staff[[#This Row],[Tenure]]&lt;2, "3. Under 2 yrs","4. Over 2 yrs")))</f>
        <v>2. Under 1 yr</v>
      </c>
      <c r="O719" s="5">
        <f ca="1">(TODAY()-staff[[#This Row],[Date of Birth]])/365</f>
        <v>33.961643835616435</v>
      </c>
      <c r="P719">
        <f ca="1">ROUNDDOWN(staff[[#This Row],[X-Age]],0)</f>
        <v>33</v>
      </c>
    </row>
    <row r="720" spans="3:16" x14ac:dyDescent="0.3">
      <c r="C720" t="s">
        <v>807</v>
      </c>
      <c r="D720" t="s">
        <v>59</v>
      </c>
      <c r="E720">
        <v>1</v>
      </c>
      <c r="F720" t="s">
        <v>61</v>
      </c>
      <c r="G720" t="s">
        <v>18</v>
      </c>
      <c r="H720" t="s">
        <v>78</v>
      </c>
      <c r="I720" s="4">
        <v>54095</v>
      </c>
      <c r="J720">
        <v>19</v>
      </c>
      <c r="K720" s="3">
        <v>44656</v>
      </c>
      <c r="L720" s="3">
        <v>7299</v>
      </c>
      <c r="M720" s="5">
        <f ca="1">(TODAY()-staff[[#This Row],[Date of Join]])/365</f>
        <v>0.45205479452054792</v>
      </c>
      <c r="N720" t="str">
        <f ca="1">IF(staff[[#This Row],[Tenure]]&lt;0.25,"1. New", IF(staff[[#This Row],[Tenure]]&lt;1, "2. Under 1 yr", IF(staff[[#This Row],[Tenure]]&lt;2, "3. Under 2 yrs","4. Over 2 yrs")))</f>
        <v>2. Under 1 yr</v>
      </c>
      <c r="O720" s="5">
        <f ca="1">(TODAY()-staff[[#This Row],[Date of Birth]])/365</f>
        <v>102.8</v>
      </c>
      <c r="P720">
        <f ca="1">ROUNDDOWN(staff[[#This Row],[X-Age]],0)</f>
        <v>102</v>
      </c>
    </row>
    <row r="721" spans="3:16" x14ac:dyDescent="0.3">
      <c r="C721" t="s">
        <v>808</v>
      </c>
      <c r="D721" t="s">
        <v>59</v>
      </c>
      <c r="E721">
        <v>1</v>
      </c>
      <c r="F721" t="s">
        <v>56</v>
      </c>
      <c r="G721" t="s">
        <v>6</v>
      </c>
      <c r="H721" t="s">
        <v>68</v>
      </c>
      <c r="I721" s="4">
        <v>91110</v>
      </c>
      <c r="J721">
        <v>13</v>
      </c>
      <c r="K721" s="3">
        <v>44676</v>
      </c>
      <c r="L721" s="3">
        <v>7296</v>
      </c>
      <c r="M721" s="5">
        <f ca="1">(TODAY()-staff[[#This Row],[Date of Join]])/365</f>
        <v>0.39726027397260272</v>
      </c>
      <c r="N721" t="str">
        <f ca="1">IF(staff[[#This Row],[Tenure]]&lt;0.25,"1. New", IF(staff[[#This Row],[Tenure]]&lt;1, "2. Under 1 yr", IF(staff[[#This Row],[Tenure]]&lt;2, "3. Under 2 yrs","4. Over 2 yrs")))</f>
        <v>2. Under 1 yr</v>
      </c>
      <c r="O721" s="5">
        <f ca="1">(TODAY()-staff[[#This Row],[Date of Birth]])/365</f>
        <v>102.8082191780822</v>
      </c>
      <c r="P721">
        <f ca="1">ROUNDDOWN(staff[[#This Row],[X-Age]],0)</f>
        <v>102</v>
      </c>
    </row>
    <row r="722" spans="3:16" x14ac:dyDescent="0.3">
      <c r="C722" t="s">
        <v>809</v>
      </c>
      <c r="D722" t="s">
        <v>55</v>
      </c>
      <c r="E722">
        <v>1</v>
      </c>
      <c r="F722" t="s">
        <v>56</v>
      </c>
      <c r="G722" t="s">
        <v>20</v>
      </c>
      <c r="H722" t="s">
        <v>66</v>
      </c>
      <c r="I722" s="4">
        <v>104940</v>
      </c>
      <c r="J722">
        <v>11</v>
      </c>
      <c r="K722" s="3">
        <v>44526</v>
      </c>
      <c r="L722" s="3">
        <v>32526</v>
      </c>
      <c r="M722" s="5">
        <f ca="1">(TODAY()-staff[[#This Row],[Date of Join]])/365</f>
        <v>0.80821917808219179</v>
      </c>
      <c r="N722" t="str">
        <f ca="1">IF(staff[[#This Row],[Tenure]]&lt;0.25,"1. New", IF(staff[[#This Row],[Tenure]]&lt;1, "2. Under 1 yr", IF(staff[[#This Row],[Tenure]]&lt;2, "3. Under 2 yrs","4. Over 2 yrs")))</f>
        <v>2. Under 1 yr</v>
      </c>
      <c r="O722" s="5">
        <f ca="1">(TODAY()-staff[[#This Row],[Date of Birth]])/365</f>
        <v>33.684931506849317</v>
      </c>
      <c r="P722">
        <f ca="1">ROUNDDOWN(staff[[#This Row],[X-Age]],0)</f>
        <v>33</v>
      </c>
    </row>
    <row r="723" spans="3:16" x14ac:dyDescent="0.3">
      <c r="C723" t="s">
        <v>810</v>
      </c>
      <c r="D723" t="s">
        <v>59</v>
      </c>
      <c r="E723">
        <v>1</v>
      </c>
      <c r="F723" t="s">
        <v>56</v>
      </c>
      <c r="G723" t="s">
        <v>14</v>
      </c>
      <c r="H723" t="s">
        <v>115</v>
      </c>
      <c r="I723" s="4">
        <v>99480</v>
      </c>
      <c r="J723">
        <v>9</v>
      </c>
      <c r="K723" s="3">
        <v>44676</v>
      </c>
      <c r="L723" s="3">
        <v>30631</v>
      </c>
      <c r="M723" s="5">
        <f ca="1">(TODAY()-staff[[#This Row],[Date of Join]])/365</f>
        <v>0.39726027397260272</v>
      </c>
      <c r="N723" t="str">
        <f ca="1">IF(staff[[#This Row],[Tenure]]&lt;0.25,"1. New", IF(staff[[#This Row],[Tenure]]&lt;1, "2. Under 1 yr", IF(staff[[#This Row],[Tenure]]&lt;2, "3. Under 2 yrs","4. Over 2 yrs")))</f>
        <v>2. Under 1 yr</v>
      </c>
      <c r="O723" s="5">
        <f ca="1">(TODAY()-staff[[#This Row],[Date of Birth]])/365</f>
        <v>38.876712328767127</v>
      </c>
      <c r="P723">
        <f ca="1">ROUNDDOWN(staff[[#This Row],[X-Age]],0)</f>
        <v>38</v>
      </c>
    </row>
    <row r="724" spans="3:16" x14ac:dyDescent="0.3">
      <c r="C724" t="s">
        <v>811</v>
      </c>
      <c r="D724" t="s">
        <v>59</v>
      </c>
      <c r="E724">
        <v>1</v>
      </c>
      <c r="F724" t="s">
        <v>56</v>
      </c>
      <c r="G724" t="s">
        <v>18</v>
      </c>
      <c r="H724" t="s">
        <v>71</v>
      </c>
      <c r="I724" s="4">
        <v>66205</v>
      </c>
      <c r="J724">
        <v>13</v>
      </c>
      <c r="K724" s="3">
        <v>44651</v>
      </c>
      <c r="L724" s="3">
        <v>22350</v>
      </c>
      <c r="M724" s="5">
        <f ca="1">(TODAY()-staff[[#This Row],[Date of Join]])/365</f>
        <v>0.46575342465753422</v>
      </c>
      <c r="N724" t="str">
        <f ca="1">IF(staff[[#This Row],[Tenure]]&lt;0.25,"1. New", IF(staff[[#This Row],[Tenure]]&lt;1, "2. Under 1 yr", IF(staff[[#This Row],[Tenure]]&lt;2, "3. Under 2 yrs","4. Over 2 yrs")))</f>
        <v>2. Under 1 yr</v>
      </c>
      <c r="O724" s="5">
        <f ca="1">(TODAY()-staff[[#This Row],[Date of Birth]])/365</f>
        <v>61.564383561643837</v>
      </c>
      <c r="P724">
        <f ca="1">ROUNDDOWN(staff[[#This Row],[X-Age]],0)</f>
        <v>61</v>
      </c>
    </row>
    <row r="725" spans="3:16" x14ac:dyDescent="0.3">
      <c r="C725" t="s">
        <v>812</v>
      </c>
      <c r="D725" t="s">
        <v>59</v>
      </c>
      <c r="E725">
        <v>1</v>
      </c>
      <c r="F725" t="s">
        <v>56</v>
      </c>
      <c r="G725" t="s">
        <v>20</v>
      </c>
      <c r="H725" t="s">
        <v>102</v>
      </c>
      <c r="I725" s="4">
        <v>77225</v>
      </c>
      <c r="J725">
        <v>1</v>
      </c>
      <c r="K725" s="3">
        <v>44417</v>
      </c>
      <c r="L725" s="3">
        <v>23055</v>
      </c>
      <c r="M725" s="5">
        <f ca="1">(TODAY()-staff[[#This Row],[Date of Join]])/365</f>
        <v>1.106849315068493</v>
      </c>
      <c r="N725" t="str">
        <f ca="1">IF(staff[[#This Row],[Tenure]]&lt;0.25,"1. New", IF(staff[[#This Row],[Tenure]]&lt;1, "2. Under 1 yr", IF(staff[[#This Row],[Tenure]]&lt;2, "3. Under 2 yrs","4. Over 2 yrs")))</f>
        <v>3. Under 2 yrs</v>
      </c>
      <c r="O725" s="5">
        <f ca="1">(TODAY()-staff[[#This Row],[Date of Birth]])/365</f>
        <v>59.632876712328766</v>
      </c>
      <c r="P725">
        <f ca="1">ROUNDDOWN(staff[[#This Row],[X-Age]],0)</f>
        <v>59</v>
      </c>
    </row>
    <row r="726" spans="3:16" x14ac:dyDescent="0.3">
      <c r="C726" t="s">
        <v>813</v>
      </c>
      <c r="D726" t="s">
        <v>59</v>
      </c>
      <c r="E726">
        <v>1</v>
      </c>
      <c r="F726" t="s">
        <v>61</v>
      </c>
      <c r="G726" t="s">
        <v>18</v>
      </c>
      <c r="H726" t="s">
        <v>78</v>
      </c>
      <c r="I726" s="4">
        <v>80890</v>
      </c>
      <c r="J726">
        <v>4</v>
      </c>
      <c r="K726" s="3">
        <v>44694</v>
      </c>
      <c r="L726" s="3">
        <v>7257</v>
      </c>
      <c r="M726" s="5">
        <f ca="1">(TODAY()-staff[[#This Row],[Date of Join]])/365</f>
        <v>0.34794520547945207</v>
      </c>
      <c r="N726" t="str">
        <f ca="1">IF(staff[[#This Row],[Tenure]]&lt;0.25,"1. New", IF(staff[[#This Row],[Tenure]]&lt;1, "2. Under 1 yr", IF(staff[[#This Row],[Tenure]]&lt;2, "3. Under 2 yrs","4. Over 2 yrs")))</f>
        <v>2. Under 1 yr</v>
      </c>
      <c r="O726" s="5">
        <f ca="1">(TODAY()-staff[[#This Row],[Date of Birth]])/365</f>
        <v>102.91506849315068</v>
      </c>
      <c r="P726">
        <f ca="1">ROUNDDOWN(staff[[#This Row],[X-Age]],0)</f>
        <v>102</v>
      </c>
    </row>
    <row r="727" spans="3:16" x14ac:dyDescent="0.3">
      <c r="C727" t="s">
        <v>814</v>
      </c>
      <c r="D727" t="s">
        <v>59</v>
      </c>
      <c r="E727">
        <v>1</v>
      </c>
      <c r="F727" t="s">
        <v>56</v>
      </c>
      <c r="G727" t="s">
        <v>9</v>
      </c>
      <c r="H727" t="s">
        <v>205</v>
      </c>
      <c r="I727" s="4">
        <v>48595</v>
      </c>
      <c r="J727">
        <v>13</v>
      </c>
      <c r="K727" s="3">
        <v>44760</v>
      </c>
      <c r="L727" s="3">
        <v>27270</v>
      </c>
      <c r="M727" s="5">
        <f ca="1">(TODAY()-staff[[#This Row],[Date of Join]])/365</f>
        <v>0.16712328767123288</v>
      </c>
      <c r="N727" t="str">
        <f ca="1">IF(staff[[#This Row],[Tenure]]&lt;0.25,"1. New", IF(staff[[#This Row],[Tenure]]&lt;1, "2. Under 1 yr", IF(staff[[#This Row],[Tenure]]&lt;2, "3. Under 2 yrs","4. Over 2 yrs")))</f>
        <v>1. New</v>
      </c>
      <c r="O727" s="5">
        <f ca="1">(TODAY()-staff[[#This Row],[Date of Birth]])/365</f>
        <v>48.084931506849315</v>
      </c>
      <c r="P727">
        <f ca="1">ROUNDDOWN(staff[[#This Row],[X-Age]],0)</f>
        <v>48</v>
      </c>
    </row>
    <row r="728" spans="3:16" x14ac:dyDescent="0.3">
      <c r="C728" t="s">
        <v>815</v>
      </c>
      <c r="D728" t="s">
        <v>59</v>
      </c>
      <c r="E728">
        <v>0.5</v>
      </c>
      <c r="F728" t="s">
        <v>56</v>
      </c>
      <c r="G728" t="s">
        <v>18</v>
      </c>
      <c r="H728" t="s">
        <v>64</v>
      </c>
      <c r="I728" s="4">
        <v>84600</v>
      </c>
      <c r="J728">
        <v>9</v>
      </c>
      <c r="K728" s="3">
        <v>44711</v>
      </c>
      <c r="L728" s="3">
        <v>25150</v>
      </c>
      <c r="M728" s="5">
        <f ca="1">(TODAY()-staff[[#This Row],[Date of Join]])/365</f>
        <v>0.30136986301369861</v>
      </c>
      <c r="N728" t="str">
        <f ca="1">IF(staff[[#This Row],[Tenure]]&lt;0.25,"1. New", IF(staff[[#This Row],[Tenure]]&lt;1, "2. Under 1 yr", IF(staff[[#This Row],[Tenure]]&lt;2, "3. Under 2 yrs","4. Over 2 yrs")))</f>
        <v>2. Under 1 yr</v>
      </c>
      <c r="O728" s="5">
        <f ca="1">(TODAY()-staff[[#This Row],[Date of Birth]])/365</f>
        <v>53.893150684931506</v>
      </c>
      <c r="P728">
        <f ca="1">ROUNDDOWN(staff[[#This Row],[X-Age]],0)</f>
        <v>53</v>
      </c>
    </row>
    <row r="729" spans="3:16" x14ac:dyDescent="0.3">
      <c r="C729" t="s">
        <v>816</v>
      </c>
      <c r="D729" t="s">
        <v>59</v>
      </c>
      <c r="E729">
        <v>1</v>
      </c>
      <c r="F729" t="s">
        <v>56</v>
      </c>
      <c r="G729" t="s">
        <v>18</v>
      </c>
      <c r="H729" t="s">
        <v>71</v>
      </c>
      <c r="I729" s="4">
        <v>76370</v>
      </c>
      <c r="J729">
        <v>19</v>
      </c>
      <c r="K729" s="3">
        <v>44725</v>
      </c>
      <c r="L729" s="3">
        <v>23001</v>
      </c>
      <c r="M729" s="5">
        <f ca="1">(TODAY()-staff[[#This Row],[Date of Join]])/365</f>
        <v>0.26301369863013696</v>
      </c>
      <c r="N729" t="str">
        <f ca="1">IF(staff[[#This Row],[Tenure]]&lt;0.25,"1. New", IF(staff[[#This Row],[Tenure]]&lt;1, "2. Under 1 yr", IF(staff[[#This Row],[Tenure]]&lt;2, "3. Under 2 yrs","4. Over 2 yrs")))</f>
        <v>2. Under 1 yr</v>
      </c>
      <c r="O729" s="5">
        <f ca="1">(TODAY()-staff[[#This Row],[Date of Birth]])/365</f>
        <v>59.780821917808218</v>
      </c>
      <c r="P729">
        <f ca="1">ROUNDDOWN(staff[[#This Row],[X-Age]],0)</f>
        <v>59</v>
      </c>
    </row>
    <row r="730" spans="3:16" x14ac:dyDescent="0.3">
      <c r="C730" t="s">
        <v>817</v>
      </c>
      <c r="D730" t="s">
        <v>59</v>
      </c>
      <c r="E730">
        <v>1</v>
      </c>
      <c r="F730" t="s">
        <v>56</v>
      </c>
      <c r="G730" t="s">
        <v>6</v>
      </c>
      <c r="H730" t="s">
        <v>68</v>
      </c>
      <c r="I730" s="4">
        <v>77515</v>
      </c>
      <c r="J730">
        <v>13</v>
      </c>
      <c r="K730" s="3">
        <v>44732</v>
      </c>
      <c r="L730" s="3">
        <v>32625</v>
      </c>
      <c r="M730" s="5">
        <f ca="1">(TODAY()-staff[[#This Row],[Date of Join]])/365</f>
        <v>0.24383561643835616</v>
      </c>
      <c r="N730" t="str">
        <f ca="1">IF(staff[[#This Row],[Tenure]]&lt;0.25,"1. New", IF(staff[[#This Row],[Tenure]]&lt;1, "2. Under 1 yr", IF(staff[[#This Row],[Tenure]]&lt;2, "3. Under 2 yrs","4. Over 2 yrs")))</f>
        <v>1. New</v>
      </c>
      <c r="O730" s="5">
        <f ca="1">(TODAY()-staff[[#This Row],[Date of Birth]])/365</f>
        <v>33.413698630136984</v>
      </c>
      <c r="P730">
        <f ca="1">ROUNDDOWN(staff[[#This Row],[X-Age]],0)</f>
        <v>33</v>
      </c>
    </row>
    <row r="731" spans="3:16" x14ac:dyDescent="0.3">
      <c r="C731" t="s">
        <v>818</v>
      </c>
      <c r="D731" t="s">
        <v>55</v>
      </c>
      <c r="E731">
        <v>1</v>
      </c>
      <c r="F731" t="s">
        <v>61</v>
      </c>
      <c r="G731" t="s">
        <v>18</v>
      </c>
      <c r="H731" t="s">
        <v>78</v>
      </c>
      <c r="I731" s="4">
        <v>48230</v>
      </c>
      <c r="J731">
        <v>9</v>
      </c>
      <c r="K731" s="3">
        <v>44774</v>
      </c>
      <c r="L731" s="3">
        <v>7303</v>
      </c>
      <c r="M731" s="5">
        <f ca="1">(TODAY()-staff[[#This Row],[Date of Join]])/365</f>
        <v>0.12876712328767123</v>
      </c>
      <c r="N731" t="str">
        <f ca="1">IF(staff[[#This Row],[Tenure]]&lt;0.25,"1. New", IF(staff[[#This Row],[Tenure]]&lt;1, "2. Under 1 yr", IF(staff[[#This Row],[Tenure]]&lt;2, "3. Under 2 yrs","4. Over 2 yrs")))</f>
        <v>1. New</v>
      </c>
      <c r="O731" s="5">
        <f ca="1">(TODAY()-staff[[#This Row],[Date of Birth]])/365</f>
        <v>102.78904109589041</v>
      </c>
      <c r="P731">
        <f ca="1">ROUNDDOWN(staff[[#This Row],[X-Age]],0)</f>
        <v>102</v>
      </c>
    </row>
    <row r="732" spans="3:16" x14ac:dyDescent="0.3">
      <c r="C732" t="s">
        <v>819</v>
      </c>
      <c r="D732" t="s">
        <v>59</v>
      </c>
      <c r="E732">
        <v>1</v>
      </c>
      <c r="F732" t="s">
        <v>56</v>
      </c>
      <c r="G732" t="s">
        <v>6</v>
      </c>
      <c r="H732" t="s">
        <v>71</v>
      </c>
      <c r="I732" s="4">
        <v>74455</v>
      </c>
      <c r="J732">
        <v>7</v>
      </c>
      <c r="K732" s="3">
        <v>44734</v>
      </c>
      <c r="L732" s="3">
        <v>35083</v>
      </c>
      <c r="M732" s="5">
        <f ca="1">(TODAY()-staff[[#This Row],[Date of Join]])/365</f>
        <v>0.23835616438356164</v>
      </c>
      <c r="N732" t="str">
        <f ca="1">IF(staff[[#This Row],[Tenure]]&lt;0.25,"1. New", IF(staff[[#This Row],[Tenure]]&lt;1, "2. Under 1 yr", IF(staff[[#This Row],[Tenure]]&lt;2, "3. Under 2 yrs","4. Over 2 yrs")))</f>
        <v>1. New</v>
      </c>
      <c r="O732" s="5">
        <f ca="1">(TODAY()-staff[[#This Row],[Date of Birth]])/365</f>
        <v>26.67945205479452</v>
      </c>
      <c r="P732">
        <f ca="1">ROUNDDOWN(staff[[#This Row],[X-Age]],0)</f>
        <v>26</v>
      </c>
    </row>
    <row r="733" spans="3:16" x14ac:dyDescent="0.3">
      <c r="C733" t="s">
        <v>820</v>
      </c>
      <c r="D733" t="s">
        <v>55</v>
      </c>
      <c r="E733">
        <v>1</v>
      </c>
      <c r="F733" t="s">
        <v>61</v>
      </c>
      <c r="G733" t="s">
        <v>9</v>
      </c>
      <c r="H733" t="s">
        <v>62</v>
      </c>
      <c r="I733" s="4">
        <v>97600</v>
      </c>
      <c r="J733">
        <v>23</v>
      </c>
      <c r="K733" s="3">
        <v>44699</v>
      </c>
      <c r="L733" s="3">
        <v>7286</v>
      </c>
      <c r="M733" s="5">
        <f ca="1">(TODAY()-staff[[#This Row],[Date of Join]])/365</f>
        <v>0.33424657534246577</v>
      </c>
      <c r="N733" t="str">
        <f ca="1">IF(staff[[#This Row],[Tenure]]&lt;0.25,"1. New", IF(staff[[#This Row],[Tenure]]&lt;1, "2. Under 1 yr", IF(staff[[#This Row],[Tenure]]&lt;2, "3. Under 2 yrs","4. Over 2 yrs")))</f>
        <v>2. Under 1 yr</v>
      </c>
      <c r="O733" s="5">
        <f ca="1">(TODAY()-staff[[#This Row],[Date of Birth]])/365</f>
        <v>102.83561643835617</v>
      </c>
      <c r="P733">
        <f ca="1">ROUNDDOWN(staff[[#This Row],[X-Age]],0)</f>
        <v>102</v>
      </c>
    </row>
    <row r="734" spans="3:16" x14ac:dyDescent="0.3">
      <c r="C734" t="s">
        <v>821</v>
      </c>
      <c r="D734" t="s">
        <v>59</v>
      </c>
      <c r="E734">
        <v>0.53</v>
      </c>
      <c r="F734" t="s">
        <v>56</v>
      </c>
      <c r="G734" t="s">
        <v>6</v>
      </c>
      <c r="H734" t="s">
        <v>71</v>
      </c>
      <c r="I734" s="4">
        <v>54860</v>
      </c>
      <c r="J734">
        <v>12</v>
      </c>
      <c r="K734" s="3">
        <v>44697</v>
      </c>
      <c r="L734" s="3">
        <v>29988</v>
      </c>
      <c r="M734" s="5">
        <f ca="1">(TODAY()-staff[[#This Row],[Date of Join]])/365</f>
        <v>0.33972602739726027</v>
      </c>
      <c r="N734" t="str">
        <f ca="1">IF(staff[[#This Row],[Tenure]]&lt;0.25,"1. New", IF(staff[[#This Row],[Tenure]]&lt;1, "2. Under 1 yr", IF(staff[[#This Row],[Tenure]]&lt;2, "3. Under 2 yrs","4. Over 2 yrs")))</f>
        <v>2. Under 1 yr</v>
      </c>
      <c r="O734" s="5">
        <f ca="1">(TODAY()-staff[[#This Row],[Date of Birth]])/365</f>
        <v>40.638356164383559</v>
      </c>
      <c r="P734">
        <f ca="1">ROUNDDOWN(staff[[#This Row],[X-Age]],0)</f>
        <v>40</v>
      </c>
    </row>
    <row r="735" spans="3:16" x14ac:dyDescent="0.3">
      <c r="C735" t="s">
        <v>822</v>
      </c>
      <c r="D735" t="s">
        <v>59</v>
      </c>
      <c r="E735">
        <v>0</v>
      </c>
      <c r="F735" t="s">
        <v>61</v>
      </c>
      <c r="G735" t="s">
        <v>6</v>
      </c>
      <c r="H735" t="s">
        <v>98</v>
      </c>
      <c r="I735" s="4">
        <v>83995</v>
      </c>
      <c r="J735">
        <v>11</v>
      </c>
      <c r="K735" s="3">
        <v>44734</v>
      </c>
      <c r="L735" s="3">
        <v>19910</v>
      </c>
      <c r="M735" s="5">
        <f ca="1">(TODAY()-staff[[#This Row],[Date of Join]])/365</f>
        <v>0.23835616438356164</v>
      </c>
      <c r="N735" t="str">
        <f ca="1">IF(staff[[#This Row],[Tenure]]&lt;0.25,"1. New", IF(staff[[#This Row],[Tenure]]&lt;1, "2. Under 1 yr", IF(staff[[#This Row],[Tenure]]&lt;2, "3. Under 2 yrs","4. Over 2 yrs")))</f>
        <v>1. New</v>
      </c>
      <c r="O735" s="5">
        <f ca="1">(TODAY()-staff[[#This Row],[Date of Birth]])/365</f>
        <v>68.249315068493146</v>
      </c>
      <c r="P735">
        <f ca="1">ROUNDDOWN(staff[[#This Row],[X-Age]],0)</f>
        <v>68</v>
      </c>
    </row>
    <row r="736" spans="3:16" x14ac:dyDescent="0.3">
      <c r="C736" t="s">
        <v>823</v>
      </c>
      <c r="D736" t="s">
        <v>59</v>
      </c>
      <c r="E736">
        <v>1</v>
      </c>
      <c r="F736" t="s">
        <v>56</v>
      </c>
      <c r="G736" t="s">
        <v>6</v>
      </c>
      <c r="H736" t="s">
        <v>68</v>
      </c>
      <c r="I736" s="4">
        <v>80240</v>
      </c>
      <c r="J736">
        <v>18</v>
      </c>
      <c r="K736" s="3">
        <v>44725</v>
      </c>
      <c r="L736" s="3">
        <v>7253</v>
      </c>
      <c r="M736" s="5">
        <f ca="1">(TODAY()-staff[[#This Row],[Date of Join]])/365</f>
        <v>0.26301369863013696</v>
      </c>
      <c r="N736" t="str">
        <f ca="1">IF(staff[[#This Row],[Tenure]]&lt;0.25,"1. New", IF(staff[[#This Row],[Tenure]]&lt;1, "2. Under 1 yr", IF(staff[[#This Row],[Tenure]]&lt;2, "3. Under 2 yrs","4. Over 2 yrs")))</f>
        <v>2. Under 1 yr</v>
      </c>
      <c r="O736" s="5">
        <f ca="1">(TODAY()-staff[[#This Row],[Date of Birth]])/365</f>
        <v>102.92602739726027</v>
      </c>
      <c r="P736">
        <f ca="1">ROUNDDOWN(staff[[#This Row],[X-Age]],0)</f>
        <v>102</v>
      </c>
    </row>
    <row r="737" spans="3:16" x14ac:dyDescent="0.3">
      <c r="C737" t="s">
        <v>824</v>
      </c>
      <c r="D737" t="s">
        <v>59</v>
      </c>
      <c r="E737">
        <v>1</v>
      </c>
      <c r="F737" t="s">
        <v>56</v>
      </c>
      <c r="G737" t="s">
        <v>6</v>
      </c>
      <c r="H737" t="s">
        <v>68</v>
      </c>
      <c r="I737" s="4">
        <v>62485</v>
      </c>
      <c r="J737">
        <v>19</v>
      </c>
      <c r="K737" s="3">
        <v>44615</v>
      </c>
      <c r="L737" s="3">
        <v>25302</v>
      </c>
      <c r="M737" s="5">
        <f ca="1">(TODAY()-staff[[#This Row],[Date of Join]])/365</f>
        <v>0.56438356164383563</v>
      </c>
      <c r="N737" t="str">
        <f ca="1">IF(staff[[#This Row],[Tenure]]&lt;0.25,"1. New", IF(staff[[#This Row],[Tenure]]&lt;1, "2. Under 1 yr", IF(staff[[#This Row],[Tenure]]&lt;2, "3. Under 2 yrs","4. Over 2 yrs")))</f>
        <v>2. Under 1 yr</v>
      </c>
      <c r="O737" s="5">
        <f ca="1">(TODAY()-staff[[#This Row],[Date of Birth]])/365</f>
        <v>53.476712328767121</v>
      </c>
      <c r="P737">
        <f ca="1">ROUNDDOWN(staff[[#This Row],[X-Age]],0)</f>
        <v>53</v>
      </c>
    </row>
    <row r="738" spans="3:16" x14ac:dyDescent="0.3">
      <c r="C738" t="s">
        <v>825</v>
      </c>
      <c r="D738" t="s">
        <v>59</v>
      </c>
      <c r="E738">
        <v>0</v>
      </c>
      <c r="F738" t="s">
        <v>61</v>
      </c>
      <c r="G738" t="s">
        <v>6</v>
      </c>
      <c r="H738" t="s">
        <v>68</v>
      </c>
      <c r="I738" s="4">
        <v>86145</v>
      </c>
      <c r="J738">
        <v>17</v>
      </c>
      <c r="K738" s="3">
        <v>44760</v>
      </c>
      <c r="L738" s="3">
        <v>35091</v>
      </c>
      <c r="M738" s="5">
        <f ca="1">(TODAY()-staff[[#This Row],[Date of Join]])/365</f>
        <v>0.16712328767123288</v>
      </c>
      <c r="N738" t="str">
        <f ca="1">IF(staff[[#This Row],[Tenure]]&lt;0.25,"1. New", IF(staff[[#This Row],[Tenure]]&lt;1, "2. Under 1 yr", IF(staff[[#This Row],[Tenure]]&lt;2, "3. Under 2 yrs","4. Over 2 yrs")))</f>
        <v>1. New</v>
      </c>
      <c r="O738" s="5">
        <f ca="1">(TODAY()-staff[[#This Row],[Date of Birth]])/365</f>
        <v>26.657534246575342</v>
      </c>
      <c r="P738">
        <f ca="1">ROUNDDOWN(staff[[#This Row],[X-Age]],0)</f>
        <v>26</v>
      </c>
    </row>
    <row r="739" spans="3:16" x14ac:dyDescent="0.3">
      <c r="C739" t="s">
        <v>826</v>
      </c>
      <c r="D739" t="s">
        <v>59</v>
      </c>
      <c r="E739">
        <v>0.8</v>
      </c>
      <c r="F739" t="s">
        <v>56</v>
      </c>
      <c r="G739" t="s">
        <v>6</v>
      </c>
      <c r="H739" t="s">
        <v>68</v>
      </c>
      <c r="I739" s="4">
        <v>58020</v>
      </c>
      <c r="J739">
        <v>5</v>
      </c>
      <c r="K739" s="3">
        <v>44195</v>
      </c>
      <c r="L739" s="3">
        <v>24255</v>
      </c>
      <c r="M739" s="5">
        <f ca="1">(TODAY()-staff[[#This Row],[Date of Join]])/365</f>
        <v>1.715068493150685</v>
      </c>
      <c r="N739" t="str">
        <f ca="1">IF(staff[[#This Row],[Tenure]]&lt;0.25,"1. New", IF(staff[[#This Row],[Tenure]]&lt;1, "2. Under 1 yr", IF(staff[[#This Row],[Tenure]]&lt;2, "3. Under 2 yrs","4. Over 2 yrs")))</f>
        <v>3. Under 2 yrs</v>
      </c>
      <c r="O739" s="5">
        <f ca="1">(TODAY()-staff[[#This Row],[Date of Birth]])/365</f>
        <v>56.345205479452055</v>
      </c>
      <c r="P739">
        <f ca="1">ROUNDDOWN(staff[[#This Row],[X-Age]],0)</f>
        <v>56</v>
      </c>
    </row>
    <row r="740" spans="3:16" x14ac:dyDescent="0.3">
      <c r="C740" t="s">
        <v>827</v>
      </c>
      <c r="D740" t="s">
        <v>59</v>
      </c>
      <c r="E740">
        <v>1</v>
      </c>
      <c r="F740" t="s">
        <v>61</v>
      </c>
      <c r="G740" t="s">
        <v>9</v>
      </c>
      <c r="H740" t="s">
        <v>62</v>
      </c>
      <c r="I740" s="4">
        <v>80765</v>
      </c>
      <c r="J740">
        <v>11</v>
      </c>
      <c r="K740" s="3">
        <v>44746</v>
      </c>
      <c r="L740" s="3">
        <v>7304</v>
      </c>
      <c r="M740" s="5">
        <f ca="1">(TODAY()-staff[[#This Row],[Date of Join]])/365</f>
        <v>0.20547945205479451</v>
      </c>
      <c r="N740" t="str">
        <f ca="1">IF(staff[[#This Row],[Tenure]]&lt;0.25,"1. New", IF(staff[[#This Row],[Tenure]]&lt;1, "2. Under 1 yr", IF(staff[[#This Row],[Tenure]]&lt;2, "3. Under 2 yrs","4. Over 2 yrs")))</f>
        <v>1. New</v>
      </c>
      <c r="O740" s="5">
        <f ca="1">(TODAY()-staff[[#This Row],[Date of Birth]])/365</f>
        <v>102.78630136986301</v>
      </c>
      <c r="P740">
        <f ca="1">ROUNDDOWN(staff[[#This Row],[X-Age]],0)</f>
        <v>102</v>
      </c>
    </row>
    <row r="741" spans="3:16" x14ac:dyDescent="0.3">
      <c r="C741" t="s">
        <v>828</v>
      </c>
      <c r="D741" t="s">
        <v>59</v>
      </c>
      <c r="E741">
        <v>1</v>
      </c>
      <c r="F741" t="s">
        <v>56</v>
      </c>
      <c r="G741" t="s">
        <v>9</v>
      </c>
      <c r="H741" t="s">
        <v>201</v>
      </c>
      <c r="I741" s="4">
        <v>55105</v>
      </c>
      <c r="J741">
        <v>11</v>
      </c>
      <c r="K741" s="3">
        <v>44741</v>
      </c>
      <c r="L741" s="3">
        <v>24919</v>
      </c>
      <c r="M741" s="5">
        <f ca="1">(TODAY()-staff[[#This Row],[Date of Join]])/365</f>
        <v>0.21917808219178081</v>
      </c>
      <c r="N741" t="str">
        <f ca="1">IF(staff[[#This Row],[Tenure]]&lt;0.25,"1. New", IF(staff[[#This Row],[Tenure]]&lt;1, "2. Under 1 yr", IF(staff[[#This Row],[Tenure]]&lt;2, "3. Under 2 yrs","4. Over 2 yrs")))</f>
        <v>1. New</v>
      </c>
      <c r="O741" s="5">
        <f ca="1">(TODAY()-staff[[#This Row],[Date of Birth]])/365</f>
        <v>54.526027397260272</v>
      </c>
      <c r="P741">
        <f ca="1">ROUNDDOWN(staff[[#This Row],[X-Age]],0)</f>
        <v>54</v>
      </c>
    </row>
    <row r="742" spans="3:16" x14ac:dyDescent="0.3">
      <c r="C742" t="s">
        <v>829</v>
      </c>
      <c r="D742" t="s">
        <v>59</v>
      </c>
      <c r="E742">
        <v>1</v>
      </c>
      <c r="F742" t="s">
        <v>56</v>
      </c>
      <c r="G742" t="s">
        <v>18</v>
      </c>
      <c r="H742" t="s">
        <v>96</v>
      </c>
      <c r="I742" s="4">
        <v>83425</v>
      </c>
      <c r="J742">
        <v>23</v>
      </c>
      <c r="K742" s="3">
        <v>44725</v>
      </c>
      <c r="L742" s="3">
        <v>22841</v>
      </c>
      <c r="M742" s="5">
        <f ca="1">(TODAY()-staff[[#This Row],[Date of Join]])/365</f>
        <v>0.26301369863013696</v>
      </c>
      <c r="N742" t="str">
        <f ca="1">IF(staff[[#This Row],[Tenure]]&lt;0.25,"1. New", IF(staff[[#This Row],[Tenure]]&lt;1, "2. Under 1 yr", IF(staff[[#This Row],[Tenure]]&lt;2, "3. Under 2 yrs","4. Over 2 yrs")))</f>
        <v>2. Under 1 yr</v>
      </c>
      <c r="O742" s="5">
        <f ca="1">(TODAY()-staff[[#This Row],[Date of Birth]])/365</f>
        <v>60.219178082191782</v>
      </c>
      <c r="P742">
        <f ca="1">ROUNDDOWN(staff[[#This Row],[X-Age]],0)</f>
        <v>60</v>
      </c>
    </row>
    <row r="743" spans="3:16" x14ac:dyDescent="0.3">
      <c r="C743" t="s">
        <v>830</v>
      </c>
      <c r="D743" t="s">
        <v>59</v>
      </c>
      <c r="E743">
        <v>1</v>
      </c>
      <c r="F743" t="s">
        <v>56</v>
      </c>
      <c r="G743" t="s">
        <v>9</v>
      </c>
      <c r="H743" t="s">
        <v>106</v>
      </c>
      <c r="I743" s="4">
        <v>68105</v>
      </c>
      <c r="J743">
        <v>23</v>
      </c>
      <c r="K743" s="3">
        <v>44613</v>
      </c>
      <c r="L743" s="3">
        <v>29220</v>
      </c>
      <c r="M743" s="5">
        <f ca="1">(TODAY()-staff[[#This Row],[Date of Join]])/365</f>
        <v>0.56986301369863013</v>
      </c>
      <c r="N743" t="str">
        <f ca="1">IF(staff[[#This Row],[Tenure]]&lt;0.25,"1. New", IF(staff[[#This Row],[Tenure]]&lt;1, "2. Under 1 yr", IF(staff[[#This Row],[Tenure]]&lt;2, "3. Under 2 yrs","4. Over 2 yrs")))</f>
        <v>2. Under 1 yr</v>
      </c>
      <c r="O743" s="5">
        <f ca="1">(TODAY()-staff[[#This Row],[Date of Birth]])/365</f>
        <v>42.742465753424661</v>
      </c>
      <c r="P743">
        <f ca="1">ROUNDDOWN(staff[[#This Row],[X-Age]],0)</f>
        <v>42</v>
      </c>
    </row>
    <row r="744" spans="3:16" x14ac:dyDescent="0.3">
      <c r="C744" t="s">
        <v>831</v>
      </c>
      <c r="D744" t="s">
        <v>59</v>
      </c>
      <c r="E744">
        <v>1</v>
      </c>
      <c r="F744" t="s">
        <v>61</v>
      </c>
      <c r="G744" t="s">
        <v>11</v>
      </c>
      <c r="H744" t="s">
        <v>242</v>
      </c>
      <c r="I744" s="4">
        <v>48230</v>
      </c>
      <c r="J744">
        <v>8</v>
      </c>
      <c r="K744" s="3">
        <v>44748</v>
      </c>
      <c r="L744" s="3">
        <v>7288</v>
      </c>
      <c r="M744" s="5">
        <f ca="1">(TODAY()-staff[[#This Row],[Date of Join]])/365</f>
        <v>0.2</v>
      </c>
      <c r="N744" t="str">
        <f ca="1">IF(staff[[#This Row],[Tenure]]&lt;0.25,"1. New", IF(staff[[#This Row],[Tenure]]&lt;1, "2. Under 1 yr", IF(staff[[#This Row],[Tenure]]&lt;2, "3. Under 2 yrs","4. Over 2 yrs")))</f>
        <v>1. New</v>
      </c>
      <c r="O744" s="5">
        <f ca="1">(TODAY()-staff[[#This Row],[Date of Birth]])/365</f>
        <v>102.83013698630137</v>
      </c>
      <c r="P744">
        <f ca="1">ROUNDDOWN(staff[[#This Row],[X-Age]],0)</f>
        <v>102</v>
      </c>
    </row>
    <row r="745" spans="3:16" x14ac:dyDescent="0.3">
      <c r="C745" t="s">
        <v>832</v>
      </c>
      <c r="D745" t="s">
        <v>59</v>
      </c>
      <c r="E745">
        <v>1</v>
      </c>
      <c r="F745" t="s">
        <v>56</v>
      </c>
      <c r="G745" t="s">
        <v>6</v>
      </c>
      <c r="H745" t="s">
        <v>93</v>
      </c>
      <c r="I745" s="4">
        <v>71350</v>
      </c>
      <c r="J745">
        <v>9</v>
      </c>
      <c r="K745" s="3">
        <v>44428</v>
      </c>
      <c r="L745" s="3">
        <v>29825</v>
      </c>
      <c r="M745" s="5">
        <f ca="1">(TODAY()-staff[[#This Row],[Date of Join]])/365</f>
        <v>1.0767123287671232</v>
      </c>
      <c r="N745" t="str">
        <f ca="1">IF(staff[[#This Row],[Tenure]]&lt;0.25,"1. New", IF(staff[[#This Row],[Tenure]]&lt;1, "2. Under 1 yr", IF(staff[[#This Row],[Tenure]]&lt;2, "3. Under 2 yrs","4. Over 2 yrs")))</f>
        <v>3. Under 2 yrs</v>
      </c>
      <c r="O745" s="5">
        <f ca="1">(TODAY()-staff[[#This Row],[Date of Birth]])/365</f>
        <v>41.084931506849315</v>
      </c>
      <c r="P745">
        <f ca="1">ROUNDDOWN(staff[[#This Row],[X-Age]],0)</f>
        <v>41</v>
      </c>
    </row>
    <row r="746" spans="3:16" x14ac:dyDescent="0.3">
      <c r="C746" t="s">
        <v>833</v>
      </c>
      <c r="D746" t="s">
        <v>59</v>
      </c>
      <c r="E746">
        <v>1</v>
      </c>
      <c r="F746" t="s">
        <v>56</v>
      </c>
      <c r="G746" t="s">
        <v>18</v>
      </c>
      <c r="H746" t="s">
        <v>78</v>
      </c>
      <c r="I746" s="4">
        <v>64130</v>
      </c>
      <c r="J746">
        <v>8</v>
      </c>
      <c r="K746" s="3">
        <v>44753</v>
      </c>
      <c r="L746" s="3">
        <v>27722</v>
      </c>
      <c r="M746" s="5">
        <f ca="1">(TODAY()-staff[[#This Row],[Date of Join]])/365</f>
        <v>0.18630136986301371</v>
      </c>
      <c r="N746" t="str">
        <f ca="1">IF(staff[[#This Row],[Tenure]]&lt;0.25,"1. New", IF(staff[[#This Row],[Tenure]]&lt;1, "2. Under 1 yr", IF(staff[[#This Row],[Tenure]]&lt;2, "3. Under 2 yrs","4. Over 2 yrs")))</f>
        <v>1. New</v>
      </c>
      <c r="O746" s="5">
        <f ca="1">(TODAY()-staff[[#This Row],[Date of Birth]])/365</f>
        <v>46.846575342465755</v>
      </c>
      <c r="P746">
        <f ca="1">ROUNDDOWN(staff[[#This Row],[X-Age]],0)</f>
        <v>46</v>
      </c>
    </row>
    <row r="747" spans="3:16" x14ac:dyDescent="0.3">
      <c r="C747" t="s">
        <v>834</v>
      </c>
      <c r="D747" t="s">
        <v>59</v>
      </c>
      <c r="E747">
        <v>1</v>
      </c>
      <c r="F747" t="s">
        <v>56</v>
      </c>
      <c r="G747" t="s">
        <v>6</v>
      </c>
      <c r="H747" t="s">
        <v>68</v>
      </c>
      <c r="I747" s="4">
        <v>74750</v>
      </c>
      <c r="J747">
        <v>31</v>
      </c>
      <c r="K747" s="3">
        <v>44207</v>
      </c>
      <c r="L747" s="3">
        <v>22982</v>
      </c>
      <c r="M747" s="5">
        <f ca="1">(TODAY()-staff[[#This Row],[Date of Join]])/365</f>
        <v>1.6821917808219178</v>
      </c>
      <c r="N747" t="str">
        <f ca="1">IF(staff[[#This Row],[Tenure]]&lt;0.25,"1. New", IF(staff[[#This Row],[Tenure]]&lt;1, "2. Under 1 yr", IF(staff[[#This Row],[Tenure]]&lt;2, "3. Under 2 yrs","4. Over 2 yrs")))</f>
        <v>3. Under 2 yrs</v>
      </c>
      <c r="O747" s="5">
        <f ca="1">(TODAY()-staff[[#This Row],[Date of Birth]])/365</f>
        <v>59.832876712328769</v>
      </c>
      <c r="P747">
        <f ca="1">ROUNDDOWN(staff[[#This Row],[X-Age]],0)</f>
        <v>59</v>
      </c>
    </row>
    <row r="748" spans="3:16" x14ac:dyDescent="0.3">
      <c r="C748" t="s">
        <v>835</v>
      </c>
      <c r="D748" t="s">
        <v>55</v>
      </c>
      <c r="E748">
        <v>1</v>
      </c>
      <c r="F748" t="s">
        <v>56</v>
      </c>
      <c r="G748" t="s">
        <v>6</v>
      </c>
      <c r="H748" t="s">
        <v>68</v>
      </c>
      <c r="I748" s="4">
        <v>48230</v>
      </c>
      <c r="J748">
        <v>17</v>
      </c>
      <c r="K748" s="3">
        <v>44734</v>
      </c>
      <c r="L748" s="3">
        <v>35077</v>
      </c>
      <c r="M748" s="5">
        <f ca="1">(TODAY()-staff[[#This Row],[Date of Join]])/365</f>
        <v>0.23835616438356164</v>
      </c>
      <c r="N748" t="str">
        <f ca="1">IF(staff[[#This Row],[Tenure]]&lt;0.25,"1. New", IF(staff[[#This Row],[Tenure]]&lt;1, "2. Under 1 yr", IF(staff[[#This Row],[Tenure]]&lt;2, "3. Under 2 yrs","4. Over 2 yrs")))</f>
        <v>1. New</v>
      </c>
      <c r="O748" s="5">
        <f ca="1">(TODAY()-staff[[#This Row],[Date of Birth]])/365</f>
        <v>26.695890410958903</v>
      </c>
      <c r="P748">
        <f ca="1">ROUNDDOWN(staff[[#This Row],[X-Age]],0)</f>
        <v>26</v>
      </c>
    </row>
    <row r="749" spans="3:16" x14ac:dyDescent="0.3">
      <c r="C749" t="s">
        <v>836</v>
      </c>
      <c r="D749" t="s">
        <v>55</v>
      </c>
      <c r="E749">
        <v>1</v>
      </c>
      <c r="F749" t="s">
        <v>56</v>
      </c>
      <c r="G749" t="s">
        <v>14</v>
      </c>
      <c r="H749" t="s">
        <v>837</v>
      </c>
      <c r="I749" s="4">
        <v>66915</v>
      </c>
      <c r="J749">
        <v>15</v>
      </c>
      <c r="K749" s="3">
        <v>44753</v>
      </c>
      <c r="L749" s="3">
        <v>34358</v>
      </c>
      <c r="M749" s="5">
        <f ca="1">(TODAY()-staff[[#This Row],[Date of Join]])/365</f>
        <v>0.18630136986301371</v>
      </c>
      <c r="N749" t="str">
        <f ca="1">IF(staff[[#This Row],[Tenure]]&lt;0.25,"1. New", IF(staff[[#This Row],[Tenure]]&lt;1, "2. Under 1 yr", IF(staff[[#This Row],[Tenure]]&lt;2, "3. Under 2 yrs","4. Over 2 yrs")))</f>
        <v>1. New</v>
      </c>
      <c r="O749" s="5">
        <f ca="1">(TODAY()-staff[[#This Row],[Date of Birth]])/365</f>
        <v>28.665753424657535</v>
      </c>
      <c r="P749">
        <f ca="1">ROUNDDOWN(staff[[#This Row],[X-Age]],0)</f>
        <v>28</v>
      </c>
    </row>
    <row r="750" spans="3:16" x14ac:dyDescent="0.3">
      <c r="C750" t="s">
        <v>838</v>
      </c>
      <c r="D750" t="s">
        <v>59</v>
      </c>
      <c r="E750">
        <v>0.8</v>
      </c>
      <c r="F750" t="s">
        <v>56</v>
      </c>
      <c r="G750" t="s">
        <v>9</v>
      </c>
      <c r="H750" t="s">
        <v>330</v>
      </c>
      <c r="I750" s="4">
        <v>96755</v>
      </c>
      <c r="J750">
        <v>17</v>
      </c>
      <c r="K750" s="3">
        <v>44656</v>
      </c>
      <c r="L750" s="3">
        <v>27412</v>
      </c>
      <c r="M750" s="5">
        <f ca="1">(TODAY()-staff[[#This Row],[Date of Join]])/365</f>
        <v>0.45205479452054792</v>
      </c>
      <c r="N750" t="str">
        <f ca="1">IF(staff[[#This Row],[Tenure]]&lt;0.25,"1. New", IF(staff[[#This Row],[Tenure]]&lt;1, "2. Under 1 yr", IF(staff[[#This Row],[Tenure]]&lt;2, "3. Under 2 yrs","4. Over 2 yrs")))</f>
        <v>2. Under 1 yr</v>
      </c>
      <c r="O750" s="5">
        <f ca="1">(TODAY()-staff[[#This Row],[Date of Birth]])/365</f>
        <v>47.695890410958903</v>
      </c>
      <c r="P750">
        <f ca="1">ROUNDDOWN(staff[[#This Row],[X-Age]],0)</f>
        <v>47</v>
      </c>
    </row>
    <row r="751" spans="3:16" x14ac:dyDescent="0.3">
      <c r="C751" t="s">
        <v>839</v>
      </c>
      <c r="D751" t="s">
        <v>55</v>
      </c>
      <c r="E751">
        <v>1</v>
      </c>
      <c r="F751" t="s">
        <v>56</v>
      </c>
      <c r="G751" t="s">
        <v>6</v>
      </c>
      <c r="H751" t="s">
        <v>68</v>
      </c>
      <c r="I751" s="4">
        <v>109265</v>
      </c>
      <c r="J751">
        <v>13</v>
      </c>
      <c r="K751" s="3">
        <v>44623</v>
      </c>
      <c r="L751" s="3">
        <v>30566</v>
      </c>
      <c r="M751" s="5">
        <f ca="1">(TODAY()-staff[[#This Row],[Date of Join]])/365</f>
        <v>0.54246575342465753</v>
      </c>
      <c r="N751" t="str">
        <f ca="1">IF(staff[[#This Row],[Tenure]]&lt;0.25,"1. New", IF(staff[[#This Row],[Tenure]]&lt;1, "2. Under 1 yr", IF(staff[[#This Row],[Tenure]]&lt;2, "3. Under 2 yrs","4. Over 2 yrs")))</f>
        <v>2. Under 1 yr</v>
      </c>
      <c r="O751" s="5">
        <f ca="1">(TODAY()-staff[[#This Row],[Date of Birth]])/365</f>
        <v>39.054794520547944</v>
      </c>
      <c r="P751">
        <f ca="1">ROUNDDOWN(staff[[#This Row],[X-Age]],0)</f>
        <v>39</v>
      </c>
    </row>
    <row r="752" spans="3:16" x14ac:dyDescent="0.3">
      <c r="C752" t="s">
        <v>840</v>
      </c>
      <c r="D752" t="s">
        <v>59</v>
      </c>
      <c r="E752">
        <v>1</v>
      </c>
      <c r="F752" t="s">
        <v>61</v>
      </c>
      <c r="G752" t="s">
        <v>18</v>
      </c>
      <c r="H752" t="s">
        <v>78</v>
      </c>
      <c r="I752" s="4">
        <v>84445</v>
      </c>
      <c r="J752">
        <v>9</v>
      </c>
      <c r="K752" s="3">
        <v>44753</v>
      </c>
      <c r="L752" s="3">
        <v>7298</v>
      </c>
      <c r="M752" s="5">
        <f ca="1">(TODAY()-staff[[#This Row],[Date of Join]])/365</f>
        <v>0.18630136986301371</v>
      </c>
      <c r="N752" t="str">
        <f ca="1">IF(staff[[#This Row],[Tenure]]&lt;0.25,"1. New", IF(staff[[#This Row],[Tenure]]&lt;1, "2. Under 1 yr", IF(staff[[#This Row],[Tenure]]&lt;2, "3. Under 2 yrs","4. Over 2 yrs")))</f>
        <v>1. New</v>
      </c>
      <c r="O752" s="5">
        <f ca="1">(TODAY()-staff[[#This Row],[Date of Birth]])/365</f>
        <v>102.8027397260274</v>
      </c>
      <c r="P752">
        <f ca="1">ROUNDDOWN(staff[[#This Row],[X-Age]],0)</f>
        <v>102</v>
      </c>
    </row>
    <row r="753" spans="3:16" x14ac:dyDescent="0.3">
      <c r="C753" t="s">
        <v>841</v>
      </c>
      <c r="D753" t="s">
        <v>59</v>
      </c>
      <c r="E753">
        <v>1</v>
      </c>
      <c r="F753" t="s">
        <v>56</v>
      </c>
      <c r="G753" t="s">
        <v>6</v>
      </c>
      <c r="H753" t="s">
        <v>68</v>
      </c>
      <c r="I753" s="4">
        <v>48230</v>
      </c>
      <c r="J753">
        <v>6</v>
      </c>
      <c r="K753" s="3">
        <v>44655</v>
      </c>
      <c r="L753" s="3">
        <v>29721</v>
      </c>
      <c r="M753" s="5">
        <f ca="1">(TODAY()-staff[[#This Row],[Date of Join]])/365</f>
        <v>0.45479452054794522</v>
      </c>
      <c r="N753" t="str">
        <f ca="1">IF(staff[[#This Row],[Tenure]]&lt;0.25,"1. New", IF(staff[[#This Row],[Tenure]]&lt;1, "2. Under 1 yr", IF(staff[[#This Row],[Tenure]]&lt;2, "3. Under 2 yrs","4. Over 2 yrs")))</f>
        <v>2. Under 1 yr</v>
      </c>
      <c r="O753" s="5">
        <f ca="1">(TODAY()-staff[[#This Row],[Date of Birth]])/365</f>
        <v>41.369863013698627</v>
      </c>
      <c r="P753">
        <f ca="1">ROUNDDOWN(staff[[#This Row],[X-Age]],0)</f>
        <v>41</v>
      </c>
    </row>
    <row r="754" spans="3:16" x14ac:dyDescent="0.3">
      <c r="C754" t="s">
        <v>842</v>
      </c>
      <c r="D754" t="s">
        <v>59</v>
      </c>
      <c r="E754">
        <v>0.66</v>
      </c>
      <c r="F754" t="s">
        <v>56</v>
      </c>
      <c r="G754" t="s">
        <v>9</v>
      </c>
      <c r="H754" t="s">
        <v>62</v>
      </c>
      <c r="I754" s="4">
        <v>85560</v>
      </c>
      <c r="J754">
        <v>12</v>
      </c>
      <c r="K754" s="3">
        <v>44630</v>
      </c>
      <c r="L754" s="3">
        <v>28660</v>
      </c>
      <c r="M754" s="5">
        <f ca="1">(TODAY()-staff[[#This Row],[Date of Join]])/365</f>
        <v>0.52328767123287667</v>
      </c>
      <c r="N754" t="str">
        <f ca="1">IF(staff[[#This Row],[Tenure]]&lt;0.25,"1. New", IF(staff[[#This Row],[Tenure]]&lt;1, "2. Under 1 yr", IF(staff[[#This Row],[Tenure]]&lt;2, "3. Under 2 yrs","4. Over 2 yrs")))</f>
        <v>2. Under 1 yr</v>
      </c>
      <c r="O754" s="5">
        <f ca="1">(TODAY()-staff[[#This Row],[Date of Birth]])/365</f>
        <v>44.276712328767125</v>
      </c>
      <c r="P754">
        <f ca="1">ROUNDDOWN(staff[[#This Row],[X-Age]],0)</f>
        <v>44</v>
      </c>
    </row>
    <row r="755" spans="3:16" x14ac:dyDescent="0.3">
      <c r="C755" t="s">
        <v>843</v>
      </c>
      <c r="D755" t="s">
        <v>59</v>
      </c>
      <c r="E755">
        <v>1</v>
      </c>
      <c r="F755" t="s">
        <v>56</v>
      </c>
      <c r="G755" t="s">
        <v>6</v>
      </c>
      <c r="H755" t="s">
        <v>68</v>
      </c>
      <c r="I755" s="4">
        <v>67635</v>
      </c>
      <c r="J755">
        <v>9</v>
      </c>
      <c r="K755" s="3">
        <v>44726</v>
      </c>
      <c r="L755" s="3">
        <v>30981</v>
      </c>
      <c r="M755" s="5">
        <f ca="1">(TODAY()-staff[[#This Row],[Date of Join]])/365</f>
        <v>0.26027397260273971</v>
      </c>
      <c r="N755" t="str">
        <f ca="1">IF(staff[[#This Row],[Tenure]]&lt;0.25,"1. New", IF(staff[[#This Row],[Tenure]]&lt;1, "2. Under 1 yr", IF(staff[[#This Row],[Tenure]]&lt;2, "3. Under 2 yrs","4. Over 2 yrs")))</f>
        <v>2. Under 1 yr</v>
      </c>
      <c r="O755" s="5">
        <f ca="1">(TODAY()-staff[[#This Row],[Date of Birth]])/365</f>
        <v>37.917808219178085</v>
      </c>
      <c r="P755">
        <f ca="1">ROUNDDOWN(staff[[#This Row],[X-Age]],0)</f>
        <v>37</v>
      </c>
    </row>
    <row r="756" spans="3:16" x14ac:dyDescent="0.3">
      <c r="C756" t="s">
        <v>844</v>
      </c>
      <c r="D756" t="s">
        <v>55</v>
      </c>
      <c r="E756">
        <v>1</v>
      </c>
      <c r="F756" t="s">
        <v>56</v>
      </c>
      <c r="G756" t="s">
        <v>6</v>
      </c>
      <c r="H756" t="s">
        <v>68</v>
      </c>
      <c r="I756" s="4">
        <v>79510</v>
      </c>
      <c r="J756">
        <v>10</v>
      </c>
      <c r="K756" s="3">
        <v>43752</v>
      </c>
      <c r="L756" s="3">
        <v>19168</v>
      </c>
      <c r="M756" s="5">
        <f ca="1">(TODAY()-staff[[#This Row],[Date of Join]])/365</f>
        <v>2.9287671232876713</v>
      </c>
      <c r="N756" t="str">
        <f ca="1">IF(staff[[#This Row],[Tenure]]&lt;0.25,"1. New", IF(staff[[#This Row],[Tenure]]&lt;1, "2. Under 1 yr", IF(staff[[#This Row],[Tenure]]&lt;2, "3. Under 2 yrs","4. Over 2 yrs")))</f>
        <v>4. Over 2 yrs</v>
      </c>
      <c r="O756" s="5">
        <f ca="1">(TODAY()-staff[[#This Row],[Date of Birth]])/365</f>
        <v>70.282191780821918</v>
      </c>
      <c r="P756">
        <f ca="1">ROUNDDOWN(staff[[#This Row],[X-Age]],0)</f>
        <v>70</v>
      </c>
    </row>
    <row r="757" spans="3:16" x14ac:dyDescent="0.3">
      <c r="C757" t="s">
        <v>845</v>
      </c>
      <c r="D757" t="s">
        <v>59</v>
      </c>
      <c r="E757">
        <v>1</v>
      </c>
      <c r="F757" t="s">
        <v>56</v>
      </c>
      <c r="G757" t="s">
        <v>6</v>
      </c>
      <c r="H757" t="s">
        <v>71</v>
      </c>
      <c r="I757" s="4">
        <v>77595</v>
      </c>
      <c r="J757">
        <v>6</v>
      </c>
      <c r="K757" s="3">
        <v>44463</v>
      </c>
      <c r="L757" s="3">
        <v>29246</v>
      </c>
      <c r="M757" s="5">
        <f ca="1">(TODAY()-staff[[#This Row],[Date of Join]])/365</f>
        <v>0.98082191780821915</v>
      </c>
      <c r="N757" t="str">
        <f ca="1">IF(staff[[#This Row],[Tenure]]&lt;0.25,"1. New", IF(staff[[#This Row],[Tenure]]&lt;1, "2. Under 1 yr", IF(staff[[#This Row],[Tenure]]&lt;2, "3. Under 2 yrs","4. Over 2 yrs")))</f>
        <v>2. Under 1 yr</v>
      </c>
      <c r="O757" s="5">
        <f ca="1">(TODAY()-staff[[#This Row],[Date of Birth]])/365</f>
        <v>42.671232876712331</v>
      </c>
      <c r="P757">
        <f ca="1">ROUNDDOWN(staff[[#This Row],[X-Age]],0)</f>
        <v>42</v>
      </c>
    </row>
    <row r="758" spans="3:16" x14ac:dyDescent="0.3">
      <c r="C758" t="s">
        <v>846</v>
      </c>
      <c r="D758" t="s">
        <v>55</v>
      </c>
      <c r="E758">
        <v>1</v>
      </c>
      <c r="F758" t="s">
        <v>56</v>
      </c>
      <c r="G758" t="s">
        <v>18</v>
      </c>
      <c r="H758" t="s">
        <v>71</v>
      </c>
      <c r="I758" s="4">
        <v>54885</v>
      </c>
      <c r="J758">
        <v>19</v>
      </c>
      <c r="K758" s="3">
        <v>44732</v>
      </c>
      <c r="L758" s="3">
        <v>7266</v>
      </c>
      <c r="M758" s="5">
        <f ca="1">(TODAY()-staff[[#This Row],[Date of Join]])/365</f>
        <v>0.24383561643835616</v>
      </c>
      <c r="N758" t="str">
        <f ca="1">IF(staff[[#This Row],[Tenure]]&lt;0.25,"1. New", IF(staff[[#This Row],[Tenure]]&lt;1, "2. Under 1 yr", IF(staff[[#This Row],[Tenure]]&lt;2, "3. Under 2 yrs","4. Over 2 yrs")))</f>
        <v>1. New</v>
      </c>
      <c r="O758" s="5">
        <f ca="1">(TODAY()-staff[[#This Row],[Date of Birth]])/365</f>
        <v>102.89041095890411</v>
      </c>
      <c r="P758">
        <f ca="1">ROUNDDOWN(staff[[#This Row],[X-Age]],0)</f>
        <v>102</v>
      </c>
    </row>
    <row r="759" spans="3:16" x14ac:dyDescent="0.3">
      <c r="C759" t="s">
        <v>847</v>
      </c>
      <c r="D759" t="s">
        <v>55</v>
      </c>
      <c r="E759">
        <v>1</v>
      </c>
      <c r="F759" t="s">
        <v>56</v>
      </c>
      <c r="G759" t="s">
        <v>9</v>
      </c>
      <c r="H759" t="s">
        <v>62</v>
      </c>
      <c r="I759" s="4">
        <v>48230</v>
      </c>
      <c r="J759">
        <v>17</v>
      </c>
      <c r="K759" s="3">
        <v>44658</v>
      </c>
      <c r="L759" s="3">
        <v>29385</v>
      </c>
      <c r="M759" s="5">
        <f ca="1">(TODAY()-staff[[#This Row],[Date of Join]])/365</f>
        <v>0.44657534246575342</v>
      </c>
      <c r="N759" t="str">
        <f ca="1">IF(staff[[#This Row],[Tenure]]&lt;0.25,"1. New", IF(staff[[#This Row],[Tenure]]&lt;1, "2. Under 1 yr", IF(staff[[#This Row],[Tenure]]&lt;2, "3. Under 2 yrs","4. Over 2 yrs")))</f>
        <v>2. Under 1 yr</v>
      </c>
      <c r="O759" s="5">
        <f ca="1">(TODAY()-staff[[#This Row],[Date of Birth]])/365</f>
        <v>42.290410958904111</v>
      </c>
      <c r="P759">
        <f ca="1">ROUNDDOWN(staff[[#This Row],[X-Age]],0)</f>
        <v>42</v>
      </c>
    </row>
    <row r="760" spans="3:16" x14ac:dyDescent="0.3">
      <c r="C760" t="s">
        <v>848</v>
      </c>
      <c r="D760" t="s">
        <v>59</v>
      </c>
      <c r="E760">
        <v>1</v>
      </c>
      <c r="F760" t="s">
        <v>56</v>
      </c>
      <c r="G760" t="s">
        <v>6</v>
      </c>
      <c r="H760" t="s">
        <v>68</v>
      </c>
      <c r="I760" s="4">
        <v>71565</v>
      </c>
      <c r="J760">
        <v>6</v>
      </c>
      <c r="K760" s="3">
        <v>44692</v>
      </c>
      <c r="L760" s="3">
        <v>7259</v>
      </c>
      <c r="M760" s="5">
        <f ca="1">(TODAY()-staff[[#This Row],[Date of Join]])/365</f>
        <v>0.35342465753424657</v>
      </c>
      <c r="N760" t="str">
        <f ca="1">IF(staff[[#This Row],[Tenure]]&lt;0.25,"1. New", IF(staff[[#This Row],[Tenure]]&lt;1, "2. Under 1 yr", IF(staff[[#This Row],[Tenure]]&lt;2, "3. Under 2 yrs","4. Over 2 yrs")))</f>
        <v>2. Under 1 yr</v>
      </c>
      <c r="O760" s="5">
        <f ca="1">(TODAY()-staff[[#This Row],[Date of Birth]])/365</f>
        <v>102.90958904109588</v>
      </c>
      <c r="P760">
        <f ca="1">ROUNDDOWN(staff[[#This Row],[X-Age]],0)</f>
        <v>102</v>
      </c>
    </row>
    <row r="761" spans="3:16" x14ac:dyDescent="0.3">
      <c r="C761" t="s">
        <v>849</v>
      </c>
      <c r="D761" t="s">
        <v>59</v>
      </c>
      <c r="E761">
        <v>1</v>
      </c>
      <c r="F761" t="s">
        <v>56</v>
      </c>
      <c r="G761" t="s">
        <v>20</v>
      </c>
      <c r="H761" t="s">
        <v>102</v>
      </c>
      <c r="I761" s="4">
        <v>55250</v>
      </c>
      <c r="J761">
        <v>9</v>
      </c>
      <c r="K761" s="3">
        <v>44739</v>
      </c>
      <c r="L761" s="3">
        <v>31160</v>
      </c>
      <c r="M761" s="5">
        <f ca="1">(TODAY()-staff[[#This Row],[Date of Join]])/365</f>
        <v>0.22465753424657534</v>
      </c>
      <c r="N761" t="str">
        <f ca="1">IF(staff[[#This Row],[Tenure]]&lt;0.25,"1. New", IF(staff[[#This Row],[Tenure]]&lt;1, "2. Under 1 yr", IF(staff[[#This Row],[Tenure]]&lt;2, "3. Under 2 yrs","4. Over 2 yrs")))</f>
        <v>1. New</v>
      </c>
      <c r="O761" s="5">
        <f ca="1">(TODAY()-staff[[#This Row],[Date of Birth]])/365</f>
        <v>37.42739726027397</v>
      </c>
      <c r="P761">
        <f ca="1">ROUNDDOWN(staff[[#This Row],[X-Age]],0)</f>
        <v>37</v>
      </c>
    </row>
    <row r="762" spans="3:16" x14ac:dyDescent="0.3">
      <c r="C762" t="s">
        <v>850</v>
      </c>
      <c r="D762" t="s">
        <v>59</v>
      </c>
      <c r="E762">
        <v>1</v>
      </c>
      <c r="F762" t="s">
        <v>56</v>
      </c>
      <c r="G762" t="s">
        <v>9</v>
      </c>
      <c r="H762" t="s">
        <v>57</v>
      </c>
      <c r="I762" s="4">
        <v>72925</v>
      </c>
      <c r="J762">
        <v>6</v>
      </c>
      <c r="K762" s="3">
        <v>44683</v>
      </c>
      <c r="L762" s="3">
        <v>29385</v>
      </c>
      <c r="M762" s="5">
        <f ca="1">(TODAY()-staff[[#This Row],[Date of Join]])/365</f>
        <v>0.37808219178082192</v>
      </c>
      <c r="N762" t="str">
        <f ca="1">IF(staff[[#This Row],[Tenure]]&lt;0.25,"1. New", IF(staff[[#This Row],[Tenure]]&lt;1, "2. Under 1 yr", IF(staff[[#This Row],[Tenure]]&lt;2, "3. Under 2 yrs","4. Over 2 yrs")))</f>
        <v>2. Under 1 yr</v>
      </c>
      <c r="O762" s="5">
        <f ca="1">(TODAY()-staff[[#This Row],[Date of Birth]])/365</f>
        <v>42.290410958904111</v>
      </c>
      <c r="P762">
        <f ca="1">ROUNDDOWN(staff[[#This Row],[X-Age]],0)</f>
        <v>42</v>
      </c>
    </row>
    <row r="763" spans="3:16" x14ac:dyDescent="0.3">
      <c r="C763" t="s">
        <v>851</v>
      </c>
      <c r="D763" t="s">
        <v>59</v>
      </c>
      <c r="E763">
        <v>1</v>
      </c>
      <c r="F763" t="s">
        <v>56</v>
      </c>
      <c r="G763" t="s">
        <v>6</v>
      </c>
      <c r="H763" t="s">
        <v>68</v>
      </c>
      <c r="I763" s="4">
        <v>93400</v>
      </c>
      <c r="J763">
        <v>10</v>
      </c>
      <c r="K763" s="3">
        <v>44761</v>
      </c>
      <c r="L763" s="3">
        <v>31404</v>
      </c>
      <c r="M763" s="5">
        <f ca="1">(TODAY()-staff[[#This Row],[Date of Join]])/365</f>
        <v>0.16438356164383561</v>
      </c>
      <c r="N763" t="str">
        <f ca="1">IF(staff[[#This Row],[Tenure]]&lt;0.25,"1. New", IF(staff[[#This Row],[Tenure]]&lt;1, "2. Under 1 yr", IF(staff[[#This Row],[Tenure]]&lt;2, "3. Under 2 yrs","4. Over 2 yrs")))</f>
        <v>1. New</v>
      </c>
      <c r="O763" s="5">
        <f ca="1">(TODAY()-staff[[#This Row],[Date of Birth]])/365</f>
        <v>36.758904109589039</v>
      </c>
      <c r="P763">
        <f ca="1">ROUNDDOWN(staff[[#This Row],[X-Age]],0)</f>
        <v>36</v>
      </c>
    </row>
    <row r="764" spans="3:16" x14ac:dyDescent="0.3">
      <c r="C764" t="s">
        <v>852</v>
      </c>
      <c r="D764" t="s">
        <v>59</v>
      </c>
      <c r="E764">
        <v>1</v>
      </c>
      <c r="F764" t="s">
        <v>56</v>
      </c>
      <c r="G764" t="s">
        <v>18</v>
      </c>
      <c r="H764" t="s">
        <v>64</v>
      </c>
      <c r="I764" s="4">
        <v>99925</v>
      </c>
      <c r="J764">
        <v>5</v>
      </c>
      <c r="K764" s="3">
        <v>44755</v>
      </c>
      <c r="L764" s="3">
        <v>34313</v>
      </c>
      <c r="M764" s="5">
        <f ca="1">(TODAY()-staff[[#This Row],[Date of Join]])/365</f>
        <v>0.18082191780821918</v>
      </c>
      <c r="N764" t="str">
        <f ca="1">IF(staff[[#This Row],[Tenure]]&lt;0.25,"1. New", IF(staff[[#This Row],[Tenure]]&lt;1, "2. Under 1 yr", IF(staff[[#This Row],[Tenure]]&lt;2, "3. Under 2 yrs","4. Over 2 yrs")))</f>
        <v>1. New</v>
      </c>
      <c r="O764" s="5">
        <f ca="1">(TODAY()-staff[[#This Row],[Date of Birth]])/365</f>
        <v>28.789041095890411</v>
      </c>
      <c r="P764">
        <f ca="1">ROUNDDOWN(staff[[#This Row],[X-Age]],0)</f>
        <v>28</v>
      </c>
    </row>
    <row r="765" spans="3:16" x14ac:dyDescent="0.3">
      <c r="C765" t="s">
        <v>853</v>
      </c>
      <c r="D765" t="s">
        <v>59</v>
      </c>
      <c r="E765">
        <v>1</v>
      </c>
      <c r="F765" t="s">
        <v>56</v>
      </c>
      <c r="G765" t="s">
        <v>6</v>
      </c>
      <c r="H765" t="s">
        <v>68</v>
      </c>
      <c r="I765" s="4">
        <v>66030</v>
      </c>
      <c r="J765">
        <v>18</v>
      </c>
      <c r="K765" s="3">
        <v>44729</v>
      </c>
      <c r="L765" s="3">
        <v>34192</v>
      </c>
      <c r="M765" s="5">
        <f ca="1">(TODAY()-staff[[#This Row],[Date of Join]])/365</f>
        <v>0.25205479452054796</v>
      </c>
      <c r="N765" t="str">
        <f ca="1">IF(staff[[#This Row],[Tenure]]&lt;0.25,"1. New", IF(staff[[#This Row],[Tenure]]&lt;1, "2. Under 1 yr", IF(staff[[#This Row],[Tenure]]&lt;2, "3. Under 2 yrs","4. Over 2 yrs")))</f>
        <v>2. Under 1 yr</v>
      </c>
      <c r="O765" s="5">
        <f ca="1">(TODAY()-staff[[#This Row],[Date of Birth]])/365</f>
        <v>29.12054794520548</v>
      </c>
      <c r="P765">
        <f ca="1">ROUNDDOWN(staff[[#This Row],[X-Age]],0)</f>
        <v>29</v>
      </c>
    </row>
    <row r="766" spans="3:16" x14ac:dyDescent="0.3">
      <c r="C766" t="s">
        <v>854</v>
      </c>
      <c r="D766" t="s">
        <v>59</v>
      </c>
      <c r="E766">
        <v>1</v>
      </c>
      <c r="F766" t="s">
        <v>56</v>
      </c>
      <c r="G766" t="s">
        <v>6</v>
      </c>
      <c r="H766" t="s">
        <v>68</v>
      </c>
      <c r="I766" s="4">
        <v>91720</v>
      </c>
      <c r="J766">
        <v>17</v>
      </c>
      <c r="K766" s="3">
        <v>44396</v>
      </c>
      <c r="L766" s="3">
        <v>29180</v>
      </c>
      <c r="M766" s="5">
        <f ca="1">(TODAY()-staff[[#This Row],[Date of Join]])/365</f>
        <v>1.1643835616438356</v>
      </c>
      <c r="N766" t="str">
        <f ca="1">IF(staff[[#This Row],[Tenure]]&lt;0.25,"1. New", IF(staff[[#This Row],[Tenure]]&lt;1, "2. Under 1 yr", IF(staff[[#This Row],[Tenure]]&lt;2, "3. Under 2 yrs","4. Over 2 yrs")))</f>
        <v>3. Under 2 yrs</v>
      </c>
      <c r="O766" s="5">
        <f ca="1">(TODAY()-staff[[#This Row],[Date of Birth]])/365</f>
        <v>42.852054794520548</v>
      </c>
      <c r="P766">
        <f ca="1">ROUNDDOWN(staff[[#This Row],[X-Age]],0)</f>
        <v>42</v>
      </c>
    </row>
    <row r="767" spans="3:16" x14ac:dyDescent="0.3">
      <c r="C767" t="s">
        <v>855</v>
      </c>
      <c r="D767" t="s">
        <v>55</v>
      </c>
      <c r="E767">
        <v>1</v>
      </c>
      <c r="F767" t="s">
        <v>56</v>
      </c>
      <c r="G767" t="s">
        <v>14</v>
      </c>
      <c r="H767" t="s">
        <v>837</v>
      </c>
      <c r="I767" s="4">
        <v>100400</v>
      </c>
      <c r="J767">
        <v>17</v>
      </c>
      <c r="K767" s="3">
        <v>44656</v>
      </c>
      <c r="L767" s="3">
        <v>21055</v>
      </c>
      <c r="M767" s="5">
        <f ca="1">(TODAY()-staff[[#This Row],[Date of Join]])/365</f>
        <v>0.45205479452054792</v>
      </c>
      <c r="N767" t="str">
        <f ca="1">IF(staff[[#This Row],[Tenure]]&lt;0.25,"1. New", IF(staff[[#This Row],[Tenure]]&lt;1, "2. Under 1 yr", IF(staff[[#This Row],[Tenure]]&lt;2, "3. Under 2 yrs","4. Over 2 yrs")))</f>
        <v>2. Under 1 yr</v>
      </c>
      <c r="O767" s="5">
        <f ca="1">(TODAY()-staff[[#This Row],[Date of Birth]])/365</f>
        <v>65.112328767123287</v>
      </c>
      <c r="P767">
        <f ca="1">ROUNDDOWN(staff[[#This Row],[X-Age]],0)</f>
        <v>65</v>
      </c>
    </row>
    <row r="768" spans="3:16" x14ac:dyDescent="0.3">
      <c r="C768" t="s">
        <v>856</v>
      </c>
      <c r="D768" t="s">
        <v>59</v>
      </c>
      <c r="E768">
        <v>1</v>
      </c>
      <c r="F768" t="s">
        <v>56</v>
      </c>
      <c r="G768" t="s">
        <v>6</v>
      </c>
      <c r="H768" t="s">
        <v>68</v>
      </c>
      <c r="I768" s="4">
        <v>48795</v>
      </c>
      <c r="J768">
        <v>8</v>
      </c>
      <c r="K768" s="3">
        <v>44551</v>
      </c>
      <c r="L768" s="3">
        <v>7254</v>
      </c>
      <c r="M768" s="5">
        <f ca="1">(TODAY()-staff[[#This Row],[Date of Join]])/365</f>
        <v>0.73972602739726023</v>
      </c>
      <c r="N768" t="str">
        <f ca="1">IF(staff[[#This Row],[Tenure]]&lt;0.25,"1. New", IF(staff[[#This Row],[Tenure]]&lt;1, "2. Under 1 yr", IF(staff[[#This Row],[Tenure]]&lt;2, "3. Under 2 yrs","4. Over 2 yrs")))</f>
        <v>2. Under 1 yr</v>
      </c>
      <c r="O768" s="5">
        <f ca="1">(TODAY()-staff[[#This Row],[Date of Birth]])/365</f>
        <v>102.92328767123287</v>
      </c>
      <c r="P768">
        <f ca="1">ROUNDDOWN(staff[[#This Row],[X-Age]],0)</f>
        <v>102</v>
      </c>
    </row>
    <row r="769" spans="3:16" x14ac:dyDescent="0.3">
      <c r="C769" t="s">
        <v>857</v>
      </c>
      <c r="D769" t="s">
        <v>55</v>
      </c>
      <c r="E769">
        <v>1</v>
      </c>
      <c r="F769" t="s">
        <v>56</v>
      </c>
      <c r="G769" t="s">
        <v>18</v>
      </c>
      <c r="H769" t="s">
        <v>64</v>
      </c>
      <c r="I769" s="4">
        <v>81235</v>
      </c>
      <c r="J769">
        <v>12</v>
      </c>
      <c r="K769" s="3">
        <v>44694</v>
      </c>
      <c r="L769" s="3">
        <v>30002</v>
      </c>
      <c r="M769" s="5">
        <f ca="1">(TODAY()-staff[[#This Row],[Date of Join]])/365</f>
        <v>0.34794520547945207</v>
      </c>
      <c r="N769" t="str">
        <f ca="1">IF(staff[[#This Row],[Tenure]]&lt;0.25,"1. New", IF(staff[[#This Row],[Tenure]]&lt;1, "2. Under 1 yr", IF(staff[[#This Row],[Tenure]]&lt;2, "3. Under 2 yrs","4. Over 2 yrs")))</f>
        <v>2. Under 1 yr</v>
      </c>
      <c r="O769" s="5">
        <f ca="1">(TODAY()-staff[[#This Row],[Date of Birth]])/365</f>
        <v>40.6</v>
      </c>
      <c r="P769">
        <f ca="1">ROUNDDOWN(staff[[#This Row],[X-Age]],0)</f>
        <v>40</v>
      </c>
    </row>
    <row r="770" spans="3:16" x14ac:dyDescent="0.3">
      <c r="C770" t="s">
        <v>858</v>
      </c>
      <c r="D770" t="s">
        <v>59</v>
      </c>
      <c r="E770">
        <v>1</v>
      </c>
      <c r="F770" t="s">
        <v>56</v>
      </c>
      <c r="G770" t="s">
        <v>6</v>
      </c>
      <c r="H770" t="s">
        <v>71</v>
      </c>
      <c r="I770" s="4">
        <v>52045</v>
      </c>
      <c r="J770">
        <v>14</v>
      </c>
      <c r="K770" s="3">
        <v>44596</v>
      </c>
      <c r="L770" s="3">
        <v>30882</v>
      </c>
      <c r="M770" s="5">
        <f ca="1">(TODAY()-staff[[#This Row],[Date of Join]])/365</f>
        <v>0.61643835616438358</v>
      </c>
      <c r="N770" t="str">
        <f ca="1">IF(staff[[#This Row],[Tenure]]&lt;0.25,"1. New", IF(staff[[#This Row],[Tenure]]&lt;1, "2. Under 1 yr", IF(staff[[#This Row],[Tenure]]&lt;2, "3. Under 2 yrs","4. Over 2 yrs")))</f>
        <v>2. Under 1 yr</v>
      </c>
      <c r="O770" s="5">
        <f ca="1">(TODAY()-staff[[#This Row],[Date of Birth]])/365</f>
        <v>38.18904109589041</v>
      </c>
      <c r="P770">
        <f ca="1">ROUNDDOWN(staff[[#This Row],[X-Age]],0)</f>
        <v>38</v>
      </c>
    </row>
    <row r="771" spans="3:16" x14ac:dyDescent="0.3">
      <c r="C771" t="s">
        <v>859</v>
      </c>
      <c r="D771" t="s">
        <v>59</v>
      </c>
      <c r="E771">
        <v>1</v>
      </c>
      <c r="F771" t="s">
        <v>56</v>
      </c>
      <c r="G771" t="s">
        <v>6</v>
      </c>
      <c r="H771" t="s">
        <v>68</v>
      </c>
      <c r="I771" s="4">
        <v>87510</v>
      </c>
      <c r="J771">
        <v>8</v>
      </c>
      <c r="K771" s="3">
        <v>44634</v>
      </c>
      <c r="L771" s="3">
        <v>33042</v>
      </c>
      <c r="M771" s="5">
        <f ca="1">(TODAY()-staff[[#This Row],[Date of Join]])/365</f>
        <v>0.51232876712328768</v>
      </c>
      <c r="N771" t="str">
        <f ca="1">IF(staff[[#This Row],[Tenure]]&lt;0.25,"1. New", IF(staff[[#This Row],[Tenure]]&lt;1, "2. Under 1 yr", IF(staff[[#This Row],[Tenure]]&lt;2, "3. Under 2 yrs","4. Over 2 yrs")))</f>
        <v>2. Under 1 yr</v>
      </c>
      <c r="O771" s="5">
        <f ca="1">(TODAY()-staff[[#This Row],[Date of Birth]])/365</f>
        <v>32.271232876712325</v>
      </c>
      <c r="P771">
        <f ca="1">ROUNDDOWN(staff[[#This Row],[X-Age]],0)</f>
        <v>32</v>
      </c>
    </row>
    <row r="772" spans="3:16" x14ac:dyDescent="0.3">
      <c r="C772" t="s">
        <v>860</v>
      </c>
      <c r="D772" t="s">
        <v>55</v>
      </c>
      <c r="E772">
        <v>1</v>
      </c>
      <c r="F772" t="s">
        <v>56</v>
      </c>
      <c r="G772" t="s">
        <v>18</v>
      </c>
      <c r="H772" t="s">
        <v>71</v>
      </c>
      <c r="I772" s="4">
        <v>77610</v>
      </c>
      <c r="J772">
        <v>-3</v>
      </c>
      <c r="K772" s="3">
        <v>44678</v>
      </c>
      <c r="L772" s="3">
        <v>34153</v>
      </c>
      <c r="M772" s="5">
        <f ca="1">(TODAY()-staff[[#This Row],[Date of Join]])/365</f>
        <v>0.39178082191780822</v>
      </c>
      <c r="N772" t="str">
        <f ca="1">IF(staff[[#This Row],[Tenure]]&lt;0.25,"1. New", IF(staff[[#This Row],[Tenure]]&lt;1, "2. Under 1 yr", IF(staff[[#This Row],[Tenure]]&lt;2, "3. Under 2 yrs","4. Over 2 yrs")))</f>
        <v>2. Under 1 yr</v>
      </c>
      <c r="O772" s="5">
        <f ca="1">(TODAY()-staff[[#This Row],[Date of Birth]])/365</f>
        <v>29.227397260273971</v>
      </c>
      <c r="P772">
        <f ca="1">ROUNDDOWN(staff[[#This Row],[X-Age]],0)</f>
        <v>29</v>
      </c>
    </row>
    <row r="773" spans="3:16" x14ac:dyDescent="0.3">
      <c r="C773" t="s">
        <v>861</v>
      </c>
      <c r="D773" t="s">
        <v>55</v>
      </c>
      <c r="E773">
        <v>1</v>
      </c>
      <c r="F773" t="s">
        <v>56</v>
      </c>
      <c r="G773" t="s">
        <v>17</v>
      </c>
      <c r="H773" t="s">
        <v>526</v>
      </c>
      <c r="I773" s="4">
        <v>58500</v>
      </c>
      <c r="J773">
        <v>15</v>
      </c>
      <c r="K773" s="3">
        <v>44720</v>
      </c>
      <c r="L773" s="3">
        <v>24965</v>
      </c>
      <c r="M773" s="5">
        <f ca="1">(TODAY()-staff[[#This Row],[Date of Join]])/365</f>
        <v>0.27671232876712326</v>
      </c>
      <c r="N773" t="str">
        <f ca="1">IF(staff[[#This Row],[Tenure]]&lt;0.25,"1. New", IF(staff[[#This Row],[Tenure]]&lt;1, "2. Under 1 yr", IF(staff[[#This Row],[Tenure]]&lt;2, "3. Under 2 yrs","4. Over 2 yrs")))</f>
        <v>2. Under 1 yr</v>
      </c>
      <c r="O773" s="5">
        <f ca="1">(TODAY()-staff[[#This Row],[Date of Birth]])/365</f>
        <v>54.4</v>
      </c>
      <c r="P773">
        <f ca="1">ROUNDDOWN(staff[[#This Row],[X-Age]],0)</f>
        <v>54</v>
      </c>
    </row>
    <row r="774" spans="3:16" x14ac:dyDescent="0.3">
      <c r="C774" t="s">
        <v>862</v>
      </c>
      <c r="D774" t="s">
        <v>55</v>
      </c>
      <c r="E774">
        <v>1</v>
      </c>
      <c r="F774" t="s">
        <v>56</v>
      </c>
      <c r="G774" t="s">
        <v>18</v>
      </c>
      <c r="H774" t="s">
        <v>96</v>
      </c>
      <c r="I774" s="4">
        <v>79990</v>
      </c>
      <c r="J774">
        <v>11</v>
      </c>
      <c r="K774" s="3">
        <v>44571</v>
      </c>
      <c r="L774" s="3">
        <v>31057</v>
      </c>
      <c r="M774" s="5">
        <f ca="1">(TODAY()-staff[[#This Row],[Date of Join]])/365</f>
        <v>0.68493150684931503</v>
      </c>
      <c r="N774" t="str">
        <f ca="1">IF(staff[[#This Row],[Tenure]]&lt;0.25,"1. New", IF(staff[[#This Row],[Tenure]]&lt;1, "2. Under 1 yr", IF(staff[[#This Row],[Tenure]]&lt;2, "3. Under 2 yrs","4. Over 2 yrs")))</f>
        <v>2. Under 1 yr</v>
      </c>
      <c r="O774" s="5">
        <f ca="1">(TODAY()-staff[[#This Row],[Date of Birth]])/365</f>
        <v>37.709589041095889</v>
      </c>
      <c r="P774">
        <f ca="1">ROUNDDOWN(staff[[#This Row],[X-Age]],0)</f>
        <v>37</v>
      </c>
    </row>
    <row r="775" spans="3:16" x14ac:dyDescent="0.3">
      <c r="C775" t="s">
        <v>863</v>
      </c>
      <c r="D775" t="s">
        <v>59</v>
      </c>
      <c r="E775">
        <v>1</v>
      </c>
      <c r="F775" t="s">
        <v>124</v>
      </c>
      <c r="G775" t="s">
        <v>6</v>
      </c>
      <c r="H775" t="s">
        <v>71</v>
      </c>
      <c r="I775" s="4">
        <v>72365</v>
      </c>
      <c r="J775">
        <v>19</v>
      </c>
      <c r="K775" s="3">
        <v>44672</v>
      </c>
      <c r="L775" s="3">
        <v>34500</v>
      </c>
      <c r="M775" s="5">
        <f ca="1">(TODAY()-staff[[#This Row],[Date of Join]])/365</f>
        <v>0.40821917808219177</v>
      </c>
      <c r="N775" t="str">
        <f ca="1">IF(staff[[#This Row],[Tenure]]&lt;0.25,"1. New", IF(staff[[#This Row],[Tenure]]&lt;1, "2. Under 1 yr", IF(staff[[#This Row],[Tenure]]&lt;2, "3. Under 2 yrs","4. Over 2 yrs")))</f>
        <v>2. Under 1 yr</v>
      </c>
      <c r="O775" s="5">
        <f ca="1">(TODAY()-staff[[#This Row],[Date of Birth]])/365</f>
        <v>28.276712328767122</v>
      </c>
      <c r="P775">
        <f ca="1">ROUNDDOWN(staff[[#This Row],[X-Age]],0)</f>
        <v>28</v>
      </c>
    </row>
    <row r="776" spans="3:16" x14ac:dyDescent="0.3">
      <c r="C776" t="s">
        <v>864</v>
      </c>
      <c r="D776" t="s">
        <v>59</v>
      </c>
      <c r="E776">
        <v>1</v>
      </c>
      <c r="F776" t="s">
        <v>56</v>
      </c>
      <c r="G776" t="s">
        <v>6</v>
      </c>
      <c r="H776" t="s">
        <v>68</v>
      </c>
      <c r="I776" s="4">
        <v>104060</v>
      </c>
      <c r="J776">
        <v>8</v>
      </c>
      <c r="K776" s="3">
        <v>44375</v>
      </c>
      <c r="L776" s="3">
        <v>30454</v>
      </c>
      <c r="M776" s="5">
        <f ca="1">(TODAY()-staff[[#This Row],[Date of Join]])/365</f>
        <v>1.2219178082191782</v>
      </c>
      <c r="N776" t="str">
        <f ca="1">IF(staff[[#This Row],[Tenure]]&lt;0.25,"1. New", IF(staff[[#This Row],[Tenure]]&lt;1, "2. Under 1 yr", IF(staff[[#This Row],[Tenure]]&lt;2, "3. Under 2 yrs","4. Over 2 yrs")))</f>
        <v>3. Under 2 yrs</v>
      </c>
      <c r="O776" s="5">
        <f ca="1">(TODAY()-staff[[#This Row],[Date of Birth]])/365</f>
        <v>39.361643835616441</v>
      </c>
      <c r="P776">
        <f ca="1">ROUNDDOWN(staff[[#This Row],[X-Age]],0)</f>
        <v>39</v>
      </c>
    </row>
    <row r="777" spans="3:16" x14ac:dyDescent="0.3">
      <c r="C777" t="s">
        <v>865</v>
      </c>
      <c r="D777" t="s">
        <v>55</v>
      </c>
      <c r="E777">
        <v>0.8</v>
      </c>
      <c r="F777" t="s">
        <v>56</v>
      </c>
      <c r="G777" t="s">
        <v>20</v>
      </c>
      <c r="H777" t="s">
        <v>133</v>
      </c>
      <c r="I777" s="4">
        <v>60190</v>
      </c>
      <c r="J777">
        <v>13</v>
      </c>
      <c r="K777" s="3">
        <v>44704</v>
      </c>
      <c r="L777" s="3">
        <v>29150</v>
      </c>
      <c r="M777" s="5">
        <f ca="1">(TODAY()-staff[[#This Row],[Date of Join]])/365</f>
        <v>0.32054794520547947</v>
      </c>
      <c r="N777" t="str">
        <f ca="1">IF(staff[[#This Row],[Tenure]]&lt;0.25,"1. New", IF(staff[[#This Row],[Tenure]]&lt;1, "2. Under 1 yr", IF(staff[[#This Row],[Tenure]]&lt;2, "3. Under 2 yrs","4. Over 2 yrs")))</f>
        <v>2. Under 1 yr</v>
      </c>
      <c r="O777" s="5">
        <f ca="1">(TODAY()-staff[[#This Row],[Date of Birth]])/365</f>
        <v>42.934246575342463</v>
      </c>
      <c r="P777">
        <f ca="1">ROUNDDOWN(staff[[#This Row],[X-Age]],0)</f>
        <v>42</v>
      </c>
    </row>
    <row r="778" spans="3:16" x14ac:dyDescent="0.3">
      <c r="C778" t="s">
        <v>866</v>
      </c>
      <c r="D778" t="s">
        <v>59</v>
      </c>
      <c r="E778">
        <v>0.8</v>
      </c>
      <c r="F778" t="s">
        <v>56</v>
      </c>
      <c r="G778" t="s">
        <v>18</v>
      </c>
      <c r="H778" t="s">
        <v>117</v>
      </c>
      <c r="I778" s="4">
        <v>82565</v>
      </c>
      <c r="J778">
        <v>12</v>
      </c>
      <c r="K778" s="3">
        <v>44650</v>
      </c>
      <c r="L778" s="3">
        <v>27729</v>
      </c>
      <c r="M778" s="5">
        <f ca="1">(TODAY()-staff[[#This Row],[Date of Join]])/365</f>
        <v>0.46849315068493153</v>
      </c>
      <c r="N778" t="str">
        <f ca="1">IF(staff[[#This Row],[Tenure]]&lt;0.25,"1. New", IF(staff[[#This Row],[Tenure]]&lt;1, "2. Under 1 yr", IF(staff[[#This Row],[Tenure]]&lt;2, "3. Under 2 yrs","4. Over 2 yrs")))</f>
        <v>2. Under 1 yr</v>
      </c>
      <c r="O778" s="5">
        <f ca="1">(TODAY()-staff[[#This Row],[Date of Birth]])/365</f>
        <v>46.827397260273976</v>
      </c>
      <c r="P778">
        <f ca="1">ROUNDDOWN(staff[[#This Row],[X-Age]],0)</f>
        <v>46</v>
      </c>
    </row>
    <row r="779" spans="3:16" x14ac:dyDescent="0.3">
      <c r="C779" t="s">
        <v>867</v>
      </c>
      <c r="D779" t="s">
        <v>59</v>
      </c>
      <c r="E779">
        <v>0</v>
      </c>
      <c r="F779" t="s">
        <v>61</v>
      </c>
      <c r="G779" t="s">
        <v>18</v>
      </c>
      <c r="H779" t="s">
        <v>78</v>
      </c>
      <c r="I779" s="4">
        <v>90080</v>
      </c>
      <c r="J779">
        <v>18</v>
      </c>
      <c r="K779" s="3">
        <v>44769</v>
      </c>
      <c r="L779" s="3">
        <v>33768</v>
      </c>
      <c r="M779" s="5">
        <f ca="1">(TODAY()-staff[[#This Row],[Date of Join]])/365</f>
        <v>0.14246575342465753</v>
      </c>
      <c r="N779" t="str">
        <f ca="1">IF(staff[[#This Row],[Tenure]]&lt;0.25,"1. New", IF(staff[[#This Row],[Tenure]]&lt;1, "2. Under 1 yr", IF(staff[[#This Row],[Tenure]]&lt;2, "3. Under 2 yrs","4. Over 2 yrs")))</f>
        <v>1. New</v>
      </c>
      <c r="O779" s="5">
        <f ca="1">(TODAY()-staff[[#This Row],[Date of Birth]])/365</f>
        <v>30.282191780821918</v>
      </c>
      <c r="P779">
        <f ca="1">ROUNDDOWN(staff[[#This Row],[X-Age]],0)</f>
        <v>30</v>
      </c>
    </row>
    <row r="780" spans="3:16" x14ac:dyDescent="0.3">
      <c r="C780" t="s">
        <v>868</v>
      </c>
      <c r="D780" t="s">
        <v>766</v>
      </c>
      <c r="E780">
        <v>1</v>
      </c>
      <c r="F780" t="s">
        <v>56</v>
      </c>
      <c r="G780" t="s">
        <v>6</v>
      </c>
      <c r="H780" t="s">
        <v>68</v>
      </c>
      <c r="I780" s="4">
        <v>96455</v>
      </c>
      <c r="J780">
        <v>14</v>
      </c>
      <c r="K780" s="3">
        <v>44657</v>
      </c>
      <c r="L780" s="3">
        <v>-9</v>
      </c>
      <c r="M780" s="5">
        <f ca="1">(TODAY()-staff[[#This Row],[Date of Join]])/365</f>
        <v>0.44931506849315067</v>
      </c>
      <c r="N780" t="str">
        <f ca="1">IF(staff[[#This Row],[Tenure]]&lt;0.25,"1. New", IF(staff[[#This Row],[Tenure]]&lt;1, "2. Under 1 yr", IF(staff[[#This Row],[Tenure]]&lt;2, "3. Under 2 yrs","4. Over 2 yrs")))</f>
        <v>2. Under 1 yr</v>
      </c>
      <c r="O780" s="5">
        <f ca="1">(TODAY()-staff[[#This Row],[Date of Birth]])/365</f>
        <v>122.82191780821918</v>
      </c>
      <c r="P780">
        <f ca="1">ROUNDDOWN(staff[[#This Row],[X-Age]],0)</f>
        <v>122</v>
      </c>
    </row>
    <row r="781" spans="3:16" x14ac:dyDescent="0.3">
      <c r="C781" t="s">
        <v>869</v>
      </c>
      <c r="D781" t="s">
        <v>59</v>
      </c>
      <c r="E781">
        <v>1</v>
      </c>
      <c r="F781" t="s">
        <v>56</v>
      </c>
      <c r="G781" t="s">
        <v>18</v>
      </c>
      <c r="H781" t="s">
        <v>71</v>
      </c>
      <c r="I781" s="4">
        <v>48230</v>
      </c>
      <c r="J781">
        <v>5</v>
      </c>
      <c r="K781" s="3">
        <v>44637</v>
      </c>
      <c r="L781" s="3">
        <v>25767</v>
      </c>
      <c r="M781" s="5">
        <f ca="1">(TODAY()-staff[[#This Row],[Date of Join]])/365</f>
        <v>0.50410958904109593</v>
      </c>
      <c r="N781" t="str">
        <f ca="1">IF(staff[[#This Row],[Tenure]]&lt;0.25,"1. New", IF(staff[[#This Row],[Tenure]]&lt;1, "2. Under 1 yr", IF(staff[[#This Row],[Tenure]]&lt;2, "3. Under 2 yrs","4. Over 2 yrs")))</f>
        <v>2. Under 1 yr</v>
      </c>
      <c r="O781" s="5">
        <f ca="1">(TODAY()-staff[[#This Row],[Date of Birth]])/365</f>
        <v>52.202739726027396</v>
      </c>
      <c r="P781">
        <f ca="1">ROUNDDOWN(staff[[#This Row],[X-Age]],0)</f>
        <v>52</v>
      </c>
    </row>
    <row r="782" spans="3:16" x14ac:dyDescent="0.3">
      <c r="C782" t="s">
        <v>870</v>
      </c>
      <c r="D782" t="s">
        <v>55</v>
      </c>
      <c r="E782">
        <v>1</v>
      </c>
      <c r="F782" t="s">
        <v>56</v>
      </c>
      <c r="G782" t="s">
        <v>6</v>
      </c>
      <c r="H782" t="s">
        <v>71</v>
      </c>
      <c r="I782" s="4">
        <v>85395</v>
      </c>
      <c r="J782">
        <v>20</v>
      </c>
      <c r="K782" s="3">
        <v>44718</v>
      </c>
      <c r="L782" s="3">
        <v>28485</v>
      </c>
      <c r="M782" s="5">
        <f ca="1">(TODAY()-staff[[#This Row],[Date of Join]])/365</f>
        <v>0.28219178082191781</v>
      </c>
      <c r="N782" t="str">
        <f ca="1">IF(staff[[#This Row],[Tenure]]&lt;0.25,"1. New", IF(staff[[#This Row],[Tenure]]&lt;1, "2. Under 1 yr", IF(staff[[#This Row],[Tenure]]&lt;2, "3. Under 2 yrs","4. Over 2 yrs")))</f>
        <v>2. Under 1 yr</v>
      </c>
      <c r="O782" s="5">
        <f ca="1">(TODAY()-staff[[#This Row],[Date of Birth]])/365</f>
        <v>44.756164383561647</v>
      </c>
      <c r="P782">
        <f ca="1">ROUNDDOWN(staff[[#This Row],[X-Age]],0)</f>
        <v>44</v>
      </c>
    </row>
    <row r="783" spans="3:16" x14ac:dyDescent="0.3">
      <c r="C783" t="s">
        <v>871</v>
      </c>
      <c r="D783" t="s">
        <v>59</v>
      </c>
      <c r="E783">
        <v>1</v>
      </c>
      <c r="F783" t="s">
        <v>56</v>
      </c>
      <c r="G783" t="s">
        <v>6</v>
      </c>
      <c r="H783" t="s">
        <v>68</v>
      </c>
      <c r="I783" s="4">
        <v>77190</v>
      </c>
      <c r="J783">
        <v>4</v>
      </c>
      <c r="K783" s="3">
        <v>44755</v>
      </c>
      <c r="L783" s="3">
        <v>34350</v>
      </c>
      <c r="M783" s="5">
        <f ca="1">(TODAY()-staff[[#This Row],[Date of Join]])/365</f>
        <v>0.18082191780821918</v>
      </c>
      <c r="N783" t="str">
        <f ca="1">IF(staff[[#This Row],[Tenure]]&lt;0.25,"1. New", IF(staff[[#This Row],[Tenure]]&lt;1, "2. Under 1 yr", IF(staff[[#This Row],[Tenure]]&lt;2, "3. Under 2 yrs","4. Over 2 yrs")))</f>
        <v>1. New</v>
      </c>
      <c r="O783" s="5">
        <f ca="1">(TODAY()-staff[[#This Row],[Date of Birth]])/365</f>
        <v>28.687671232876713</v>
      </c>
      <c r="P783">
        <f ca="1">ROUNDDOWN(staff[[#This Row],[X-Age]],0)</f>
        <v>28</v>
      </c>
    </row>
    <row r="784" spans="3:16" x14ac:dyDescent="0.3">
      <c r="C784" t="s">
        <v>872</v>
      </c>
      <c r="D784" t="s">
        <v>59</v>
      </c>
      <c r="E784">
        <v>1</v>
      </c>
      <c r="F784" t="s">
        <v>56</v>
      </c>
      <c r="G784" t="s">
        <v>6</v>
      </c>
      <c r="H784" t="s">
        <v>71</v>
      </c>
      <c r="I784" s="4">
        <v>56825</v>
      </c>
      <c r="J784">
        <v>6</v>
      </c>
      <c r="K784" s="3">
        <v>44564</v>
      </c>
      <c r="L784" s="3">
        <v>29173</v>
      </c>
      <c r="M784" s="5">
        <f ca="1">(TODAY()-staff[[#This Row],[Date of Join]])/365</f>
        <v>0.70410958904109588</v>
      </c>
      <c r="N784" t="str">
        <f ca="1">IF(staff[[#This Row],[Tenure]]&lt;0.25,"1. New", IF(staff[[#This Row],[Tenure]]&lt;1, "2. Under 1 yr", IF(staff[[#This Row],[Tenure]]&lt;2, "3. Under 2 yrs","4. Over 2 yrs")))</f>
        <v>2. Under 1 yr</v>
      </c>
      <c r="O784" s="5">
        <f ca="1">(TODAY()-staff[[#This Row],[Date of Birth]])/365</f>
        <v>42.871232876712327</v>
      </c>
      <c r="P784">
        <f ca="1">ROUNDDOWN(staff[[#This Row],[X-Age]],0)</f>
        <v>42</v>
      </c>
    </row>
    <row r="785" spans="3:16" x14ac:dyDescent="0.3">
      <c r="C785" t="s">
        <v>873</v>
      </c>
      <c r="D785" t="s">
        <v>59</v>
      </c>
      <c r="E785">
        <v>1</v>
      </c>
      <c r="F785" t="s">
        <v>56</v>
      </c>
      <c r="G785" t="s">
        <v>11</v>
      </c>
      <c r="H785" t="s">
        <v>83</v>
      </c>
      <c r="I785" s="4">
        <v>67810</v>
      </c>
      <c r="J785">
        <v>16</v>
      </c>
      <c r="K785" s="3">
        <v>44518</v>
      </c>
      <c r="L785" s="3">
        <v>30609</v>
      </c>
      <c r="M785" s="5">
        <f ca="1">(TODAY()-staff[[#This Row],[Date of Join]])/365</f>
        <v>0.83013698630136989</v>
      </c>
      <c r="N785" t="str">
        <f ca="1">IF(staff[[#This Row],[Tenure]]&lt;0.25,"1. New", IF(staff[[#This Row],[Tenure]]&lt;1, "2. Under 1 yr", IF(staff[[#This Row],[Tenure]]&lt;2, "3. Under 2 yrs","4. Over 2 yrs")))</f>
        <v>2. Under 1 yr</v>
      </c>
      <c r="O785" s="5">
        <f ca="1">(TODAY()-staff[[#This Row],[Date of Birth]])/365</f>
        <v>38.936986301369863</v>
      </c>
      <c r="P785">
        <f ca="1">ROUNDDOWN(staff[[#This Row],[X-Age]],0)</f>
        <v>38</v>
      </c>
    </row>
    <row r="786" spans="3:16" x14ac:dyDescent="0.3">
      <c r="C786" t="s">
        <v>874</v>
      </c>
      <c r="D786" t="s">
        <v>55</v>
      </c>
      <c r="E786">
        <v>1</v>
      </c>
      <c r="F786" t="s">
        <v>56</v>
      </c>
      <c r="G786" t="s">
        <v>6</v>
      </c>
      <c r="H786" t="s">
        <v>68</v>
      </c>
      <c r="I786" s="4">
        <v>64555</v>
      </c>
      <c r="J786">
        <v>17</v>
      </c>
      <c r="K786" s="3">
        <v>44466</v>
      </c>
      <c r="L786" s="3">
        <v>28996</v>
      </c>
      <c r="M786" s="5">
        <f ca="1">(TODAY()-staff[[#This Row],[Date of Join]])/365</f>
        <v>0.9726027397260274</v>
      </c>
      <c r="N786" t="str">
        <f ca="1">IF(staff[[#This Row],[Tenure]]&lt;0.25,"1. New", IF(staff[[#This Row],[Tenure]]&lt;1, "2. Under 1 yr", IF(staff[[#This Row],[Tenure]]&lt;2, "3. Under 2 yrs","4. Over 2 yrs")))</f>
        <v>2. Under 1 yr</v>
      </c>
      <c r="O786" s="5">
        <f ca="1">(TODAY()-staff[[#This Row],[Date of Birth]])/365</f>
        <v>43.356164383561641</v>
      </c>
      <c r="P786">
        <f ca="1">ROUNDDOWN(staff[[#This Row],[X-Age]],0)</f>
        <v>43</v>
      </c>
    </row>
    <row r="787" spans="3:16" x14ac:dyDescent="0.3">
      <c r="C787" t="s">
        <v>875</v>
      </c>
      <c r="D787" t="s">
        <v>59</v>
      </c>
      <c r="E787">
        <v>1</v>
      </c>
      <c r="F787" t="s">
        <v>56</v>
      </c>
      <c r="G787" t="s">
        <v>18</v>
      </c>
      <c r="H787" t="s">
        <v>64</v>
      </c>
      <c r="I787" s="4">
        <v>73665</v>
      </c>
      <c r="J787">
        <v>20</v>
      </c>
      <c r="K787" s="3">
        <v>44202</v>
      </c>
      <c r="L787" s="3">
        <v>26345</v>
      </c>
      <c r="M787" s="5">
        <f ca="1">(TODAY()-staff[[#This Row],[Date of Join]])/365</f>
        <v>1.6958904109589041</v>
      </c>
      <c r="N787" t="str">
        <f ca="1">IF(staff[[#This Row],[Tenure]]&lt;0.25,"1. New", IF(staff[[#This Row],[Tenure]]&lt;1, "2. Under 1 yr", IF(staff[[#This Row],[Tenure]]&lt;2, "3. Under 2 yrs","4. Over 2 yrs")))</f>
        <v>3. Under 2 yrs</v>
      </c>
      <c r="O787" s="5">
        <f ca="1">(TODAY()-staff[[#This Row],[Date of Birth]])/365</f>
        <v>50.61917808219178</v>
      </c>
      <c r="P787">
        <f ca="1">ROUNDDOWN(staff[[#This Row],[X-Age]],0)</f>
        <v>50</v>
      </c>
    </row>
    <row r="788" spans="3:16" x14ac:dyDescent="0.3">
      <c r="C788" t="s">
        <v>876</v>
      </c>
      <c r="D788" t="s">
        <v>55</v>
      </c>
      <c r="E788">
        <v>1</v>
      </c>
      <c r="F788" t="s">
        <v>61</v>
      </c>
      <c r="G788" t="s">
        <v>9</v>
      </c>
      <c r="H788" t="s">
        <v>62</v>
      </c>
      <c r="I788" s="4">
        <v>62565</v>
      </c>
      <c r="J788">
        <v>12</v>
      </c>
      <c r="K788" s="3">
        <v>44769</v>
      </c>
      <c r="L788" s="3">
        <v>7255</v>
      </c>
      <c r="M788" s="5">
        <f ca="1">(TODAY()-staff[[#This Row],[Date of Join]])/365</f>
        <v>0.14246575342465753</v>
      </c>
      <c r="N788" t="str">
        <f ca="1">IF(staff[[#This Row],[Tenure]]&lt;0.25,"1. New", IF(staff[[#This Row],[Tenure]]&lt;1, "2. Under 1 yr", IF(staff[[#This Row],[Tenure]]&lt;2, "3. Under 2 yrs","4. Over 2 yrs")))</f>
        <v>1. New</v>
      </c>
      <c r="O788" s="5">
        <f ca="1">(TODAY()-staff[[#This Row],[Date of Birth]])/365</f>
        <v>102.92054794520548</v>
      </c>
      <c r="P788">
        <f ca="1">ROUNDDOWN(staff[[#This Row],[X-Age]],0)</f>
        <v>102</v>
      </c>
    </row>
    <row r="789" spans="3:16" x14ac:dyDescent="0.3">
      <c r="C789" t="s">
        <v>877</v>
      </c>
      <c r="D789" t="s">
        <v>55</v>
      </c>
      <c r="E789">
        <v>1</v>
      </c>
      <c r="F789" t="s">
        <v>56</v>
      </c>
      <c r="G789" t="s">
        <v>6</v>
      </c>
      <c r="H789" t="s">
        <v>71</v>
      </c>
      <c r="I789" s="4">
        <v>83280</v>
      </c>
      <c r="J789">
        <v>14</v>
      </c>
      <c r="K789" s="3">
        <v>44364</v>
      </c>
      <c r="L789" s="3">
        <v>24221</v>
      </c>
      <c r="M789" s="5">
        <f ca="1">(TODAY()-staff[[#This Row],[Date of Join]])/365</f>
        <v>1.252054794520548</v>
      </c>
      <c r="N789" t="str">
        <f ca="1">IF(staff[[#This Row],[Tenure]]&lt;0.25,"1. New", IF(staff[[#This Row],[Tenure]]&lt;1, "2. Under 1 yr", IF(staff[[#This Row],[Tenure]]&lt;2, "3. Under 2 yrs","4. Over 2 yrs")))</f>
        <v>3. Under 2 yrs</v>
      </c>
      <c r="O789" s="5">
        <f ca="1">(TODAY()-staff[[#This Row],[Date of Birth]])/365</f>
        <v>56.438356164383563</v>
      </c>
      <c r="P789">
        <f ca="1">ROUNDDOWN(staff[[#This Row],[X-Age]],0)</f>
        <v>56</v>
      </c>
    </row>
    <row r="790" spans="3:16" x14ac:dyDescent="0.3">
      <c r="C790" t="s">
        <v>878</v>
      </c>
      <c r="D790" t="s">
        <v>55</v>
      </c>
      <c r="E790">
        <v>1</v>
      </c>
      <c r="F790" t="s">
        <v>56</v>
      </c>
      <c r="G790" t="s">
        <v>20</v>
      </c>
      <c r="H790" t="s">
        <v>102</v>
      </c>
      <c r="I790" s="4">
        <v>89885</v>
      </c>
      <c r="J790">
        <v>13</v>
      </c>
      <c r="K790" s="3">
        <v>44615</v>
      </c>
      <c r="L790" s="3">
        <v>20588</v>
      </c>
      <c r="M790" s="5">
        <f ca="1">(TODAY()-staff[[#This Row],[Date of Join]])/365</f>
        <v>0.56438356164383563</v>
      </c>
      <c r="N790" t="str">
        <f ca="1">IF(staff[[#This Row],[Tenure]]&lt;0.25,"1. New", IF(staff[[#This Row],[Tenure]]&lt;1, "2. Under 1 yr", IF(staff[[#This Row],[Tenure]]&lt;2, "3. Under 2 yrs","4. Over 2 yrs")))</f>
        <v>2. Under 1 yr</v>
      </c>
      <c r="O790" s="5">
        <f ca="1">(TODAY()-staff[[#This Row],[Date of Birth]])/365</f>
        <v>66.391780821917806</v>
      </c>
      <c r="P790">
        <f ca="1">ROUNDDOWN(staff[[#This Row],[X-Age]],0)</f>
        <v>66</v>
      </c>
    </row>
    <row r="791" spans="3:16" x14ac:dyDescent="0.3">
      <c r="C791" t="s">
        <v>879</v>
      </c>
      <c r="D791" t="s">
        <v>59</v>
      </c>
      <c r="E791">
        <v>1</v>
      </c>
      <c r="F791" t="s">
        <v>56</v>
      </c>
      <c r="G791" t="s">
        <v>18</v>
      </c>
      <c r="H791" t="s">
        <v>78</v>
      </c>
      <c r="I791" s="4">
        <v>78075</v>
      </c>
      <c r="J791">
        <v>7</v>
      </c>
      <c r="K791" s="3">
        <v>44774</v>
      </c>
      <c r="L791" s="3">
        <v>34283</v>
      </c>
      <c r="M791" s="5">
        <f ca="1">(TODAY()-staff[[#This Row],[Date of Join]])/365</f>
        <v>0.12876712328767123</v>
      </c>
      <c r="N791" t="str">
        <f ca="1">IF(staff[[#This Row],[Tenure]]&lt;0.25,"1. New", IF(staff[[#This Row],[Tenure]]&lt;1, "2. Under 1 yr", IF(staff[[#This Row],[Tenure]]&lt;2, "3. Under 2 yrs","4. Over 2 yrs")))</f>
        <v>1. New</v>
      </c>
      <c r="O791" s="5">
        <f ca="1">(TODAY()-staff[[#This Row],[Date of Birth]])/365</f>
        <v>28.87123287671233</v>
      </c>
      <c r="P791">
        <f ca="1">ROUNDDOWN(staff[[#This Row],[X-Age]],0)</f>
        <v>28</v>
      </c>
    </row>
    <row r="792" spans="3:16" x14ac:dyDescent="0.3">
      <c r="C792" t="s">
        <v>880</v>
      </c>
      <c r="D792" t="s">
        <v>59</v>
      </c>
      <c r="E792">
        <v>1</v>
      </c>
      <c r="F792" t="s">
        <v>56</v>
      </c>
      <c r="G792" t="s">
        <v>6</v>
      </c>
      <c r="H792" t="s">
        <v>68</v>
      </c>
      <c r="I792" s="4">
        <v>66560</v>
      </c>
      <c r="J792">
        <v>17</v>
      </c>
      <c r="K792" s="3">
        <v>44683</v>
      </c>
      <c r="L792" s="3">
        <v>33845</v>
      </c>
      <c r="M792" s="5">
        <f ca="1">(TODAY()-staff[[#This Row],[Date of Join]])/365</f>
        <v>0.37808219178082192</v>
      </c>
      <c r="N792" t="str">
        <f ca="1">IF(staff[[#This Row],[Tenure]]&lt;0.25,"1. New", IF(staff[[#This Row],[Tenure]]&lt;1, "2. Under 1 yr", IF(staff[[#This Row],[Tenure]]&lt;2, "3. Under 2 yrs","4. Over 2 yrs")))</f>
        <v>2. Under 1 yr</v>
      </c>
      <c r="O792" s="5">
        <f ca="1">(TODAY()-staff[[#This Row],[Date of Birth]])/365</f>
        <v>30.07123287671233</v>
      </c>
      <c r="P792">
        <f ca="1">ROUNDDOWN(staff[[#This Row],[X-Age]],0)</f>
        <v>30</v>
      </c>
    </row>
    <row r="793" spans="3:16" x14ac:dyDescent="0.3">
      <c r="C793" t="s">
        <v>881</v>
      </c>
      <c r="D793" t="s">
        <v>59</v>
      </c>
      <c r="E793">
        <v>1</v>
      </c>
      <c r="F793" t="s">
        <v>56</v>
      </c>
      <c r="G793" t="s">
        <v>6</v>
      </c>
      <c r="H793" t="s">
        <v>68</v>
      </c>
      <c r="I793" s="4">
        <v>69155</v>
      </c>
      <c r="J793">
        <v>16</v>
      </c>
      <c r="K793" s="3">
        <v>44305</v>
      </c>
      <c r="L793" s="3">
        <v>25613</v>
      </c>
      <c r="M793" s="5">
        <f ca="1">(TODAY()-staff[[#This Row],[Date of Join]])/365</f>
        <v>1.4136986301369863</v>
      </c>
      <c r="N793" t="str">
        <f ca="1">IF(staff[[#This Row],[Tenure]]&lt;0.25,"1. New", IF(staff[[#This Row],[Tenure]]&lt;1, "2. Under 1 yr", IF(staff[[#This Row],[Tenure]]&lt;2, "3. Under 2 yrs","4. Over 2 yrs")))</f>
        <v>3. Under 2 yrs</v>
      </c>
      <c r="O793" s="5">
        <f ca="1">(TODAY()-staff[[#This Row],[Date of Birth]])/365</f>
        <v>52.624657534246573</v>
      </c>
      <c r="P793">
        <f ca="1">ROUNDDOWN(staff[[#This Row],[X-Age]],0)</f>
        <v>52</v>
      </c>
    </row>
    <row r="794" spans="3:16" x14ac:dyDescent="0.3">
      <c r="C794" t="s">
        <v>882</v>
      </c>
      <c r="D794" t="s">
        <v>59</v>
      </c>
      <c r="E794">
        <v>0.59</v>
      </c>
      <c r="F794" t="s">
        <v>56</v>
      </c>
      <c r="G794" t="s">
        <v>9</v>
      </c>
      <c r="H794" t="s">
        <v>330</v>
      </c>
      <c r="I794" s="4">
        <v>73195</v>
      </c>
      <c r="J794">
        <v>10</v>
      </c>
      <c r="K794" s="3">
        <v>44733</v>
      </c>
      <c r="L794" s="3">
        <v>30091</v>
      </c>
      <c r="M794" s="5">
        <f ca="1">(TODAY()-staff[[#This Row],[Date of Join]])/365</f>
        <v>0.24109589041095891</v>
      </c>
      <c r="N794" t="str">
        <f ca="1">IF(staff[[#This Row],[Tenure]]&lt;0.25,"1. New", IF(staff[[#This Row],[Tenure]]&lt;1, "2. Under 1 yr", IF(staff[[#This Row],[Tenure]]&lt;2, "3. Under 2 yrs","4. Over 2 yrs")))</f>
        <v>1. New</v>
      </c>
      <c r="O794" s="5">
        <f ca="1">(TODAY()-staff[[#This Row],[Date of Birth]])/365</f>
        <v>40.356164383561641</v>
      </c>
      <c r="P794">
        <f ca="1">ROUNDDOWN(staff[[#This Row],[X-Age]],0)</f>
        <v>40</v>
      </c>
    </row>
    <row r="795" spans="3:16" x14ac:dyDescent="0.3">
      <c r="C795" t="s">
        <v>883</v>
      </c>
      <c r="D795" t="s">
        <v>55</v>
      </c>
      <c r="E795">
        <v>1</v>
      </c>
      <c r="F795" t="s">
        <v>56</v>
      </c>
      <c r="G795" t="s">
        <v>20</v>
      </c>
      <c r="H795" t="s">
        <v>66</v>
      </c>
      <c r="I795" s="4">
        <v>73670</v>
      </c>
      <c r="J795">
        <v>9</v>
      </c>
      <c r="K795" s="3">
        <v>43579</v>
      </c>
      <c r="L795" s="3">
        <v>20954</v>
      </c>
      <c r="M795" s="5">
        <f ca="1">(TODAY()-staff[[#This Row],[Date of Join]])/365</f>
        <v>3.4027397260273973</v>
      </c>
      <c r="N795" t="str">
        <f ca="1">IF(staff[[#This Row],[Tenure]]&lt;0.25,"1. New", IF(staff[[#This Row],[Tenure]]&lt;1, "2. Under 1 yr", IF(staff[[#This Row],[Tenure]]&lt;2, "3. Under 2 yrs","4. Over 2 yrs")))</f>
        <v>4. Over 2 yrs</v>
      </c>
      <c r="O795" s="5">
        <f ca="1">(TODAY()-staff[[#This Row],[Date of Birth]])/365</f>
        <v>65.389041095890406</v>
      </c>
      <c r="P795">
        <f ca="1">ROUNDDOWN(staff[[#This Row],[X-Age]],0)</f>
        <v>65</v>
      </c>
    </row>
    <row r="796" spans="3:16" x14ac:dyDescent="0.3">
      <c r="C796" t="s">
        <v>884</v>
      </c>
      <c r="D796" t="s">
        <v>59</v>
      </c>
      <c r="E796">
        <v>1</v>
      </c>
      <c r="F796" t="s">
        <v>61</v>
      </c>
      <c r="G796" t="s">
        <v>9</v>
      </c>
      <c r="H796" t="s">
        <v>62</v>
      </c>
      <c r="I796" s="4">
        <v>69975</v>
      </c>
      <c r="J796">
        <v>19</v>
      </c>
      <c r="K796" s="3">
        <v>44734</v>
      </c>
      <c r="L796" s="3">
        <v>7259</v>
      </c>
      <c r="M796" s="5">
        <f ca="1">(TODAY()-staff[[#This Row],[Date of Join]])/365</f>
        <v>0.23835616438356164</v>
      </c>
      <c r="N796" t="str">
        <f ca="1">IF(staff[[#This Row],[Tenure]]&lt;0.25,"1. New", IF(staff[[#This Row],[Tenure]]&lt;1, "2. Under 1 yr", IF(staff[[#This Row],[Tenure]]&lt;2, "3. Under 2 yrs","4. Over 2 yrs")))</f>
        <v>1. New</v>
      </c>
      <c r="O796" s="5">
        <f ca="1">(TODAY()-staff[[#This Row],[Date of Birth]])/365</f>
        <v>102.90958904109588</v>
      </c>
      <c r="P796">
        <f ca="1">ROUNDDOWN(staff[[#This Row],[X-Age]],0)</f>
        <v>102</v>
      </c>
    </row>
    <row r="797" spans="3:16" x14ac:dyDescent="0.3">
      <c r="C797" t="s">
        <v>885</v>
      </c>
      <c r="D797" t="s">
        <v>59</v>
      </c>
      <c r="E797">
        <v>1</v>
      </c>
      <c r="F797" t="s">
        <v>56</v>
      </c>
      <c r="G797" t="s">
        <v>18</v>
      </c>
      <c r="H797" t="s">
        <v>96</v>
      </c>
      <c r="I797" s="4">
        <v>77540</v>
      </c>
      <c r="J797">
        <v>8</v>
      </c>
      <c r="K797" s="3">
        <v>44550</v>
      </c>
      <c r="L797" s="3">
        <v>27598</v>
      </c>
      <c r="M797" s="5">
        <f ca="1">(TODAY()-staff[[#This Row],[Date of Join]])/365</f>
        <v>0.74246575342465748</v>
      </c>
      <c r="N797" t="str">
        <f ca="1">IF(staff[[#This Row],[Tenure]]&lt;0.25,"1. New", IF(staff[[#This Row],[Tenure]]&lt;1, "2. Under 1 yr", IF(staff[[#This Row],[Tenure]]&lt;2, "3. Under 2 yrs","4. Over 2 yrs")))</f>
        <v>2. Under 1 yr</v>
      </c>
      <c r="O797" s="5">
        <f ca="1">(TODAY()-staff[[#This Row],[Date of Birth]])/365</f>
        <v>47.186301369863017</v>
      </c>
      <c r="P797">
        <f ca="1">ROUNDDOWN(staff[[#This Row],[X-Age]],0)</f>
        <v>47</v>
      </c>
    </row>
    <row r="798" spans="3:16" x14ac:dyDescent="0.3">
      <c r="C798" t="s">
        <v>886</v>
      </c>
      <c r="D798" t="s">
        <v>59</v>
      </c>
      <c r="E798">
        <v>1</v>
      </c>
      <c r="F798" t="s">
        <v>56</v>
      </c>
      <c r="G798" t="s">
        <v>18</v>
      </c>
      <c r="H798" t="s">
        <v>64</v>
      </c>
      <c r="I798" s="4">
        <v>66155</v>
      </c>
      <c r="J798">
        <v>13</v>
      </c>
      <c r="K798" s="3">
        <v>44011</v>
      </c>
      <c r="L798" s="3">
        <v>21343</v>
      </c>
      <c r="M798" s="5">
        <f ca="1">(TODAY()-staff[[#This Row],[Date of Join]])/365</f>
        <v>2.2191780821917808</v>
      </c>
      <c r="N798" t="str">
        <f ca="1">IF(staff[[#This Row],[Tenure]]&lt;0.25,"1. New", IF(staff[[#This Row],[Tenure]]&lt;1, "2. Under 1 yr", IF(staff[[#This Row],[Tenure]]&lt;2, "3. Under 2 yrs","4. Over 2 yrs")))</f>
        <v>4. Over 2 yrs</v>
      </c>
      <c r="O798" s="5">
        <f ca="1">(TODAY()-staff[[#This Row],[Date of Birth]])/365</f>
        <v>64.323287671232876</v>
      </c>
      <c r="P798">
        <f ca="1">ROUNDDOWN(staff[[#This Row],[X-Age]],0)</f>
        <v>64</v>
      </c>
    </row>
    <row r="799" spans="3:16" x14ac:dyDescent="0.3">
      <c r="C799" t="s">
        <v>887</v>
      </c>
      <c r="D799" t="s">
        <v>55</v>
      </c>
      <c r="E799">
        <v>1</v>
      </c>
      <c r="F799" t="s">
        <v>56</v>
      </c>
      <c r="G799" t="s">
        <v>18</v>
      </c>
      <c r="H799" t="s">
        <v>78</v>
      </c>
      <c r="I799" s="4">
        <v>75425</v>
      </c>
      <c r="J799">
        <v>4</v>
      </c>
      <c r="K799" s="3">
        <v>44687</v>
      </c>
      <c r="L799" s="3">
        <v>32612</v>
      </c>
      <c r="M799" s="5">
        <f ca="1">(TODAY()-staff[[#This Row],[Date of Join]])/365</f>
        <v>0.36712328767123287</v>
      </c>
      <c r="N799" t="str">
        <f ca="1">IF(staff[[#This Row],[Tenure]]&lt;0.25,"1. New", IF(staff[[#This Row],[Tenure]]&lt;1, "2. Under 1 yr", IF(staff[[#This Row],[Tenure]]&lt;2, "3. Under 2 yrs","4. Over 2 yrs")))</f>
        <v>2. Under 1 yr</v>
      </c>
      <c r="O799" s="5">
        <f ca="1">(TODAY()-staff[[#This Row],[Date of Birth]])/365</f>
        <v>33.449315068493149</v>
      </c>
      <c r="P799">
        <f ca="1">ROUNDDOWN(staff[[#This Row],[X-Age]],0)</f>
        <v>33</v>
      </c>
    </row>
    <row r="800" spans="3:16" x14ac:dyDescent="0.3">
      <c r="C800" t="s">
        <v>888</v>
      </c>
      <c r="D800" t="s">
        <v>59</v>
      </c>
      <c r="E800">
        <v>0.53</v>
      </c>
      <c r="F800" t="s">
        <v>56</v>
      </c>
      <c r="G800" t="s">
        <v>18</v>
      </c>
      <c r="H800" t="s">
        <v>78</v>
      </c>
      <c r="I800" s="4">
        <v>65980</v>
      </c>
      <c r="J800">
        <v>9</v>
      </c>
      <c r="K800" s="3">
        <v>44608</v>
      </c>
      <c r="L800" s="3">
        <v>28758</v>
      </c>
      <c r="M800" s="5">
        <f ca="1">(TODAY()-staff[[#This Row],[Date of Join]])/365</f>
        <v>0.58356164383561648</v>
      </c>
      <c r="N800" t="str">
        <f ca="1">IF(staff[[#This Row],[Tenure]]&lt;0.25,"1. New", IF(staff[[#This Row],[Tenure]]&lt;1, "2. Under 1 yr", IF(staff[[#This Row],[Tenure]]&lt;2, "3. Under 2 yrs","4. Over 2 yrs")))</f>
        <v>2. Under 1 yr</v>
      </c>
      <c r="O800" s="5">
        <f ca="1">(TODAY()-staff[[#This Row],[Date of Birth]])/365</f>
        <v>44.008219178082193</v>
      </c>
      <c r="P800">
        <f ca="1">ROUNDDOWN(staff[[#This Row],[X-Age]],0)</f>
        <v>44</v>
      </c>
    </row>
    <row r="801" spans="3:16" x14ac:dyDescent="0.3">
      <c r="C801" t="s">
        <v>889</v>
      </c>
      <c r="D801" t="s">
        <v>59</v>
      </c>
      <c r="E801">
        <v>1</v>
      </c>
      <c r="F801" t="s">
        <v>56</v>
      </c>
      <c r="G801" t="s">
        <v>6</v>
      </c>
      <c r="H801" t="s">
        <v>68</v>
      </c>
      <c r="I801" s="4">
        <v>69020</v>
      </c>
      <c r="J801">
        <v>12</v>
      </c>
      <c r="K801" s="3">
        <v>44615</v>
      </c>
      <c r="L801" s="3">
        <v>32515</v>
      </c>
      <c r="M801" s="5">
        <f ca="1">(TODAY()-staff[[#This Row],[Date of Join]])/365</f>
        <v>0.56438356164383563</v>
      </c>
      <c r="N801" t="str">
        <f ca="1">IF(staff[[#This Row],[Tenure]]&lt;0.25,"1. New", IF(staff[[#This Row],[Tenure]]&lt;1, "2. Under 1 yr", IF(staff[[#This Row],[Tenure]]&lt;2, "3. Under 2 yrs","4. Over 2 yrs")))</f>
        <v>2. Under 1 yr</v>
      </c>
      <c r="O801" s="5">
        <f ca="1">(TODAY()-staff[[#This Row],[Date of Birth]])/365</f>
        <v>33.715068493150682</v>
      </c>
      <c r="P801">
        <f ca="1">ROUNDDOWN(staff[[#This Row],[X-Age]],0)</f>
        <v>33</v>
      </c>
    </row>
    <row r="802" spans="3:16" x14ac:dyDescent="0.3">
      <c r="C802" t="s">
        <v>890</v>
      </c>
      <c r="D802" t="s">
        <v>55</v>
      </c>
      <c r="E802">
        <v>1</v>
      </c>
      <c r="F802" t="s">
        <v>56</v>
      </c>
      <c r="G802" t="s">
        <v>6</v>
      </c>
      <c r="H802" t="s">
        <v>71</v>
      </c>
      <c r="I802" s="4">
        <v>85800</v>
      </c>
      <c r="J802">
        <v>15</v>
      </c>
      <c r="K802" s="3">
        <v>44615</v>
      </c>
      <c r="L802" s="3">
        <v>24897</v>
      </c>
      <c r="M802" s="5">
        <f ca="1">(TODAY()-staff[[#This Row],[Date of Join]])/365</f>
        <v>0.56438356164383563</v>
      </c>
      <c r="N802" t="str">
        <f ca="1">IF(staff[[#This Row],[Tenure]]&lt;0.25,"1. New", IF(staff[[#This Row],[Tenure]]&lt;1, "2. Under 1 yr", IF(staff[[#This Row],[Tenure]]&lt;2, "3. Under 2 yrs","4. Over 2 yrs")))</f>
        <v>2. Under 1 yr</v>
      </c>
      <c r="O802" s="5">
        <f ca="1">(TODAY()-staff[[#This Row],[Date of Birth]])/365</f>
        <v>54.586301369863016</v>
      </c>
      <c r="P802">
        <f ca="1">ROUNDDOWN(staff[[#This Row],[X-Age]],0)</f>
        <v>54</v>
      </c>
    </row>
    <row r="803" spans="3:16" x14ac:dyDescent="0.3">
      <c r="C803" t="s">
        <v>891</v>
      </c>
      <c r="D803" t="s">
        <v>59</v>
      </c>
      <c r="E803">
        <v>0.6</v>
      </c>
      <c r="F803" t="s">
        <v>56</v>
      </c>
      <c r="G803" t="s">
        <v>18</v>
      </c>
      <c r="H803" t="s">
        <v>71</v>
      </c>
      <c r="I803" s="4">
        <v>77040</v>
      </c>
      <c r="J803">
        <v>4</v>
      </c>
      <c r="K803" s="3">
        <v>44424</v>
      </c>
      <c r="L803" s="3">
        <v>30635</v>
      </c>
      <c r="M803" s="5">
        <f ca="1">(TODAY()-staff[[#This Row],[Date of Join]])/365</f>
        <v>1.0876712328767124</v>
      </c>
      <c r="N803" t="str">
        <f ca="1">IF(staff[[#This Row],[Tenure]]&lt;0.25,"1. New", IF(staff[[#This Row],[Tenure]]&lt;1, "2. Under 1 yr", IF(staff[[#This Row],[Tenure]]&lt;2, "3. Under 2 yrs","4. Over 2 yrs")))</f>
        <v>3. Under 2 yrs</v>
      </c>
      <c r="O803" s="5">
        <f ca="1">(TODAY()-staff[[#This Row],[Date of Birth]])/365</f>
        <v>38.865753424657534</v>
      </c>
      <c r="P803">
        <f ca="1">ROUNDDOWN(staff[[#This Row],[X-Age]],0)</f>
        <v>38</v>
      </c>
    </row>
    <row r="804" spans="3:16" x14ac:dyDescent="0.3">
      <c r="C804" t="s">
        <v>892</v>
      </c>
      <c r="D804" t="s">
        <v>55</v>
      </c>
      <c r="E804">
        <v>1</v>
      </c>
      <c r="F804" t="s">
        <v>56</v>
      </c>
      <c r="G804" t="s">
        <v>11</v>
      </c>
      <c r="H804" t="s">
        <v>98</v>
      </c>
      <c r="I804" s="4">
        <v>78510</v>
      </c>
      <c r="J804">
        <v>20</v>
      </c>
      <c r="K804" s="3">
        <v>44753</v>
      </c>
      <c r="L804" s="3">
        <v>30820</v>
      </c>
      <c r="M804" s="5">
        <f ca="1">(TODAY()-staff[[#This Row],[Date of Join]])/365</f>
        <v>0.18630136986301371</v>
      </c>
      <c r="N804" t="str">
        <f ca="1">IF(staff[[#This Row],[Tenure]]&lt;0.25,"1. New", IF(staff[[#This Row],[Tenure]]&lt;1, "2. Under 1 yr", IF(staff[[#This Row],[Tenure]]&lt;2, "3. Under 2 yrs","4. Over 2 yrs")))</f>
        <v>1. New</v>
      </c>
      <c r="O804" s="5">
        <f ca="1">(TODAY()-staff[[#This Row],[Date of Birth]])/365</f>
        <v>38.358904109589041</v>
      </c>
      <c r="P804">
        <f ca="1">ROUNDDOWN(staff[[#This Row],[X-Age]],0)</f>
        <v>38</v>
      </c>
    </row>
    <row r="805" spans="3:16" x14ac:dyDescent="0.3">
      <c r="C805" t="s">
        <v>893</v>
      </c>
      <c r="D805" t="s">
        <v>59</v>
      </c>
      <c r="E805">
        <v>1</v>
      </c>
      <c r="F805" t="s">
        <v>56</v>
      </c>
      <c r="G805" t="s">
        <v>18</v>
      </c>
      <c r="H805" t="s">
        <v>64</v>
      </c>
      <c r="I805" s="4">
        <v>91190</v>
      </c>
      <c r="J805">
        <v>9</v>
      </c>
      <c r="K805" s="3">
        <v>44662</v>
      </c>
      <c r="L805" s="3">
        <v>26130</v>
      </c>
      <c r="M805" s="5">
        <f ca="1">(TODAY()-staff[[#This Row],[Date of Join]])/365</f>
        <v>0.43561643835616437</v>
      </c>
      <c r="N805" t="str">
        <f ca="1">IF(staff[[#This Row],[Tenure]]&lt;0.25,"1. New", IF(staff[[#This Row],[Tenure]]&lt;1, "2. Under 1 yr", IF(staff[[#This Row],[Tenure]]&lt;2, "3. Under 2 yrs","4. Over 2 yrs")))</f>
        <v>2. Under 1 yr</v>
      </c>
      <c r="O805" s="5">
        <f ca="1">(TODAY()-staff[[#This Row],[Date of Birth]])/365</f>
        <v>51.208219178082189</v>
      </c>
      <c r="P805">
        <f ca="1">ROUNDDOWN(staff[[#This Row],[X-Age]],0)</f>
        <v>51</v>
      </c>
    </row>
    <row r="806" spans="3:16" x14ac:dyDescent="0.3">
      <c r="C806" t="s">
        <v>894</v>
      </c>
      <c r="D806" t="s">
        <v>59</v>
      </c>
      <c r="E806">
        <v>1</v>
      </c>
      <c r="F806" t="s">
        <v>56</v>
      </c>
      <c r="G806" t="s">
        <v>6</v>
      </c>
      <c r="H806" t="s">
        <v>68</v>
      </c>
      <c r="I806" s="4">
        <v>71765</v>
      </c>
      <c r="J806">
        <v>9</v>
      </c>
      <c r="K806" s="3">
        <v>44669</v>
      </c>
      <c r="L806" s="3">
        <v>31306</v>
      </c>
      <c r="M806" s="5">
        <f ca="1">(TODAY()-staff[[#This Row],[Date of Join]])/365</f>
        <v>0.41643835616438357</v>
      </c>
      <c r="N806" t="str">
        <f ca="1">IF(staff[[#This Row],[Tenure]]&lt;0.25,"1. New", IF(staff[[#This Row],[Tenure]]&lt;1, "2. Under 1 yr", IF(staff[[#This Row],[Tenure]]&lt;2, "3. Under 2 yrs","4. Over 2 yrs")))</f>
        <v>2. Under 1 yr</v>
      </c>
      <c r="O806" s="5">
        <f ca="1">(TODAY()-staff[[#This Row],[Date of Birth]])/365</f>
        <v>37.027397260273972</v>
      </c>
      <c r="P806">
        <f ca="1">ROUNDDOWN(staff[[#This Row],[X-Age]],0)</f>
        <v>37</v>
      </c>
    </row>
    <row r="807" spans="3:16" x14ac:dyDescent="0.3">
      <c r="C807" t="s">
        <v>895</v>
      </c>
      <c r="D807" t="s">
        <v>59</v>
      </c>
      <c r="E807">
        <v>1</v>
      </c>
      <c r="F807" t="s">
        <v>61</v>
      </c>
      <c r="G807" t="s">
        <v>18</v>
      </c>
      <c r="H807" t="s">
        <v>71</v>
      </c>
      <c r="I807" s="4">
        <v>103710</v>
      </c>
      <c r="J807">
        <v>13</v>
      </c>
      <c r="K807" s="3">
        <v>44756</v>
      </c>
      <c r="L807" s="3">
        <v>7286</v>
      </c>
      <c r="M807" s="5">
        <f ca="1">(TODAY()-staff[[#This Row],[Date of Join]])/365</f>
        <v>0.17808219178082191</v>
      </c>
      <c r="N807" t="str">
        <f ca="1">IF(staff[[#This Row],[Tenure]]&lt;0.25,"1. New", IF(staff[[#This Row],[Tenure]]&lt;1, "2. Under 1 yr", IF(staff[[#This Row],[Tenure]]&lt;2, "3. Under 2 yrs","4. Over 2 yrs")))</f>
        <v>1. New</v>
      </c>
      <c r="O807" s="5">
        <f ca="1">(TODAY()-staff[[#This Row],[Date of Birth]])/365</f>
        <v>102.83561643835617</v>
      </c>
      <c r="P807">
        <f ca="1">ROUNDDOWN(staff[[#This Row],[X-Age]],0)</f>
        <v>102</v>
      </c>
    </row>
    <row r="808" spans="3:16" x14ac:dyDescent="0.3">
      <c r="C808" t="s">
        <v>896</v>
      </c>
      <c r="D808" t="s">
        <v>55</v>
      </c>
      <c r="E808">
        <v>1</v>
      </c>
      <c r="F808" t="s">
        <v>56</v>
      </c>
      <c r="G808" t="s">
        <v>17</v>
      </c>
      <c r="H808" t="s">
        <v>526</v>
      </c>
      <c r="I808" s="4">
        <v>90535</v>
      </c>
      <c r="J808">
        <v>20</v>
      </c>
      <c r="K808" s="3">
        <v>44760</v>
      </c>
      <c r="L808" s="3">
        <v>31535</v>
      </c>
      <c r="M808" s="5">
        <f ca="1">(TODAY()-staff[[#This Row],[Date of Join]])/365</f>
        <v>0.16712328767123288</v>
      </c>
      <c r="N808" t="str">
        <f ca="1">IF(staff[[#This Row],[Tenure]]&lt;0.25,"1. New", IF(staff[[#This Row],[Tenure]]&lt;1, "2. Under 1 yr", IF(staff[[#This Row],[Tenure]]&lt;2, "3. Under 2 yrs","4. Over 2 yrs")))</f>
        <v>1. New</v>
      </c>
      <c r="O808" s="5">
        <f ca="1">(TODAY()-staff[[#This Row],[Date of Birth]])/365</f>
        <v>36.4</v>
      </c>
      <c r="P808">
        <f ca="1">ROUNDDOWN(staff[[#This Row],[X-Age]],0)</f>
        <v>36</v>
      </c>
    </row>
    <row r="809" spans="3:16" x14ac:dyDescent="0.3">
      <c r="C809" t="s">
        <v>897</v>
      </c>
      <c r="D809" t="s">
        <v>59</v>
      </c>
      <c r="E809">
        <v>1</v>
      </c>
      <c r="F809" t="s">
        <v>56</v>
      </c>
      <c r="G809" t="s">
        <v>6</v>
      </c>
      <c r="H809" t="s">
        <v>68</v>
      </c>
      <c r="I809" s="4">
        <v>98515</v>
      </c>
      <c r="J809">
        <v>13</v>
      </c>
      <c r="K809" s="3">
        <v>44504</v>
      </c>
      <c r="L809" s="3">
        <v>-39</v>
      </c>
      <c r="M809" s="5">
        <f ca="1">(TODAY()-staff[[#This Row],[Date of Join]])/365</f>
        <v>0.86849315068493149</v>
      </c>
      <c r="N809" t="str">
        <f ca="1">IF(staff[[#This Row],[Tenure]]&lt;0.25,"1. New", IF(staff[[#This Row],[Tenure]]&lt;1, "2. Under 1 yr", IF(staff[[#This Row],[Tenure]]&lt;2, "3. Under 2 yrs","4. Over 2 yrs")))</f>
        <v>2. Under 1 yr</v>
      </c>
      <c r="O809" s="5">
        <f ca="1">(TODAY()-staff[[#This Row],[Date of Birth]])/365</f>
        <v>122.9041095890411</v>
      </c>
      <c r="P809">
        <f ca="1">ROUNDDOWN(staff[[#This Row],[X-Age]],0)</f>
        <v>122</v>
      </c>
    </row>
    <row r="810" spans="3:16" x14ac:dyDescent="0.3">
      <c r="C810" t="s">
        <v>898</v>
      </c>
      <c r="D810" t="s">
        <v>59</v>
      </c>
      <c r="E810">
        <v>1</v>
      </c>
      <c r="F810" t="s">
        <v>56</v>
      </c>
      <c r="G810" t="s">
        <v>14</v>
      </c>
      <c r="H810" t="s">
        <v>166</v>
      </c>
      <c r="I810" s="4">
        <v>89785</v>
      </c>
      <c r="J810">
        <v>-3</v>
      </c>
      <c r="K810" s="3">
        <v>44529</v>
      </c>
      <c r="L810" s="3">
        <v>22984</v>
      </c>
      <c r="M810" s="5">
        <f ca="1">(TODAY()-staff[[#This Row],[Date of Join]])/365</f>
        <v>0.8</v>
      </c>
      <c r="N810" t="str">
        <f ca="1">IF(staff[[#This Row],[Tenure]]&lt;0.25,"1. New", IF(staff[[#This Row],[Tenure]]&lt;1, "2. Under 1 yr", IF(staff[[#This Row],[Tenure]]&lt;2, "3. Under 2 yrs","4. Over 2 yrs")))</f>
        <v>2. Under 1 yr</v>
      </c>
      <c r="O810" s="5">
        <f ca="1">(TODAY()-staff[[#This Row],[Date of Birth]])/365</f>
        <v>59.827397260273976</v>
      </c>
      <c r="P810">
        <f ca="1">ROUNDDOWN(staff[[#This Row],[X-Age]],0)</f>
        <v>59</v>
      </c>
    </row>
    <row r="811" spans="3:16" x14ac:dyDescent="0.3">
      <c r="C811" t="s">
        <v>899</v>
      </c>
      <c r="D811" t="s">
        <v>59</v>
      </c>
      <c r="E811">
        <v>1</v>
      </c>
      <c r="F811" t="s">
        <v>56</v>
      </c>
      <c r="G811" t="s">
        <v>6</v>
      </c>
      <c r="H811" t="s">
        <v>68</v>
      </c>
      <c r="I811" s="4">
        <v>75215</v>
      </c>
      <c r="J811">
        <v>5</v>
      </c>
      <c r="K811" s="3">
        <v>44694</v>
      </c>
      <c r="L811" s="3">
        <v>7259</v>
      </c>
      <c r="M811" s="5">
        <f ca="1">(TODAY()-staff[[#This Row],[Date of Join]])/365</f>
        <v>0.34794520547945207</v>
      </c>
      <c r="N811" t="str">
        <f ca="1">IF(staff[[#This Row],[Tenure]]&lt;0.25,"1. New", IF(staff[[#This Row],[Tenure]]&lt;1, "2. Under 1 yr", IF(staff[[#This Row],[Tenure]]&lt;2, "3. Under 2 yrs","4. Over 2 yrs")))</f>
        <v>2. Under 1 yr</v>
      </c>
      <c r="O811" s="5">
        <f ca="1">(TODAY()-staff[[#This Row],[Date of Birth]])/365</f>
        <v>102.90958904109588</v>
      </c>
      <c r="P811">
        <f ca="1">ROUNDDOWN(staff[[#This Row],[X-Age]],0)</f>
        <v>102</v>
      </c>
    </row>
    <row r="812" spans="3:16" x14ac:dyDescent="0.3">
      <c r="C812" t="s">
        <v>900</v>
      </c>
      <c r="D812" t="s">
        <v>59</v>
      </c>
      <c r="E812">
        <v>1</v>
      </c>
      <c r="F812" t="s">
        <v>56</v>
      </c>
      <c r="G812" t="s">
        <v>6</v>
      </c>
      <c r="H812" t="s">
        <v>68</v>
      </c>
      <c r="I812" s="4">
        <v>71145</v>
      </c>
      <c r="J812">
        <v>19</v>
      </c>
      <c r="K812" s="3">
        <v>44753</v>
      </c>
      <c r="L812" s="3">
        <v>34661</v>
      </c>
      <c r="M812" s="5">
        <f ca="1">(TODAY()-staff[[#This Row],[Date of Join]])/365</f>
        <v>0.18630136986301371</v>
      </c>
      <c r="N812" t="str">
        <f ca="1">IF(staff[[#This Row],[Tenure]]&lt;0.25,"1. New", IF(staff[[#This Row],[Tenure]]&lt;1, "2. Under 1 yr", IF(staff[[#This Row],[Tenure]]&lt;2, "3. Under 2 yrs","4. Over 2 yrs")))</f>
        <v>1. New</v>
      </c>
      <c r="O812" s="5">
        <f ca="1">(TODAY()-staff[[#This Row],[Date of Birth]])/365</f>
        <v>27.835616438356166</v>
      </c>
      <c r="P812">
        <f ca="1">ROUNDDOWN(staff[[#This Row],[X-Age]],0)</f>
        <v>27</v>
      </c>
    </row>
    <row r="813" spans="3:16" x14ac:dyDescent="0.3">
      <c r="C813" t="s">
        <v>901</v>
      </c>
      <c r="D813" t="s">
        <v>55</v>
      </c>
      <c r="E813">
        <v>1</v>
      </c>
      <c r="F813" t="s">
        <v>61</v>
      </c>
      <c r="G813" t="s">
        <v>20</v>
      </c>
      <c r="H813" t="s">
        <v>102</v>
      </c>
      <c r="I813" s="4">
        <v>88885</v>
      </c>
      <c r="J813">
        <v>9</v>
      </c>
      <c r="K813" s="3">
        <v>44741</v>
      </c>
      <c r="L813" s="3">
        <v>7280</v>
      </c>
      <c r="M813" s="5">
        <f ca="1">(TODAY()-staff[[#This Row],[Date of Join]])/365</f>
        <v>0.21917808219178081</v>
      </c>
      <c r="N813" t="str">
        <f ca="1">IF(staff[[#This Row],[Tenure]]&lt;0.25,"1. New", IF(staff[[#This Row],[Tenure]]&lt;1, "2. Under 1 yr", IF(staff[[#This Row],[Tenure]]&lt;2, "3. Under 2 yrs","4. Over 2 yrs")))</f>
        <v>1. New</v>
      </c>
      <c r="O813" s="5">
        <f ca="1">(TODAY()-staff[[#This Row],[Date of Birth]])/365</f>
        <v>102.85205479452055</v>
      </c>
      <c r="P813">
        <f ca="1">ROUNDDOWN(staff[[#This Row],[X-Age]],0)</f>
        <v>102</v>
      </c>
    </row>
    <row r="814" spans="3:16" x14ac:dyDescent="0.3">
      <c r="C814" t="s">
        <v>902</v>
      </c>
      <c r="D814" t="s">
        <v>55</v>
      </c>
      <c r="E814">
        <v>1</v>
      </c>
      <c r="F814" t="s">
        <v>56</v>
      </c>
      <c r="G814" t="s">
        <v>20</v>
      </c>
      <c r="H814" t="s">
        <v>75</v>
      </c>
      <c r="I814" s="4">
        <v>81115</v>
      </c>
      <c r="J814">
        <v>10</v>
      </c>
      <c r="K814" s="3">
        <v>44729</v>
      </c>
      <c r="L814" s="3">
        <v>22668</v>
      </c>
      <c r="M814" s="5">
        <f ca="1">(TODAY()-staff[[#This Row],[Date of Join]])/365</f>
        <v>0.25205479452054796</v>
      </c>
      <c r="N814" t="str">
        <f ca="1">IF(staff[[#This Row],[Tenure]]&lt;0.25,"1. New", IF(staff[[#This Row],[Tenure]]&lt;1, "2. Under 1 yr", IF(staff[[#This Row],[Tenure]]&lt;2, "3. Under 2 yrs","4. Over 2 yrs")))</f>
        <v>2. Under 1 yr</v>
      </c>
      <c r="O814" s="5">
        <f ca="1">(TODAY()-staff[[#This Row],[Date of Birth]])/365</f>
        <v>60.69315068493151</v>
      </c>
      <c r="P814">
        <f ca="1">ROUNDDOWN(staff[[#This Row],[X-Age]],0)</f>
        <v>60</v>
      </c>
    </row>
    <row r="815" spans="3:16" x14ac:dyDescent="0.3">
      <c r="C815" t="s">
        <v>903</v>
      </c>
      <c r="D815" t="s">
        <v>55</v>
      </c>
      <c r="E815">
        <v>1</v>
      </c>
      <c r="F815" t="s">
        <v>61</v>
      </c>
      <c r="G815" t="s">
        <v>20</v>
      </c>
      <c r="H815" t="s">
        <v>133</v>
      </c>
      <c r="I815" s="4">
        <v>48230</v>
      </c>
      <c r="J815">
        <v>9</v>
      </c>
      <c r="K815" s="3">
        <v>44770</v>
      </c>
      <c r="L815" s="3">
        <v>7272</v>
      </c>
      <c r="M815" s="5">
        <f ca="1">(TODAY()-staff[[#This Row],[Date of Join]])/365</f>
        <v>0.13972602739726028</v>
      </c>
      <c r="N815" t="str">
        <f ca="1">IF(staff[[#This Row],[Tenure]]&lt;0.25,"1. New", IF(staff[[#This Row],[Tenure]]&lt;1, "2. Under 1 yr", IF(staff[[#This Row],[Tenure]]&lt;2, "3. Under 2 yrs","4. Over 2 yrs")))</f>
        <v>1. New</v>
      </c>
      <c r="O815" s="5">
        <f ca="1">(TODAY()-staff[[#This Row],[Date of Birth]])/365</f>
        <v>102.87397260273973</v>
      </c>
      <c r="P815">
        <f ca="1">ROUNDDOWN(staff[[#This Row],[X-Age]],0)</f>
        <v>102</v>
      </c>
    </row>
    <row r="816" spans="3:16" x14ac:dyDescent="0.3">
      <c r="C816" t="s">
        <v>904</v>
      </c>
      <c r="D816" t="s">
        <v>59</v>
      </c>
      <c r="E816">
        <v>1</v>
      </c>
      <c r="F816" t="s">
        <v>56</v>
      </c>
      <c r="G816" t="s">
        <v>6</v>
      </c>
      <c r="H816" t="s">
        <v>68</v>
      </c>
      <c r="I816" s="4">
        <v>53965</v>
      </c>
      <c r="J816">
        <v>22</v>
      </c>
      <c r="K816" s="3">
        <v>44690</v>
      </c>
      <c r="L816" s="3">
        <v>23075</v>
      </c>
      <c r="M816" s="5">
        <f ca="1">(TODAY()-staff[[#This Row],[Date of Join]])/365</f>
        <v>0.35890410958904112</v>
      </c>
      <c r="N816" t="str">
        <f ca="1">IF(staff[[#This Row],[Tenure]]&lt;0.25,"1. New", IF(staff[[#This Row],[Tenure]]&lt;1, "2. Under 1 yr", IF(staff[[#This Row],[Tenure]]&lt;2, "3. Under 2 yrs","4. Over 2 yrs")))</f>
        <v>2. Under 1 yr</v>
      </c>
      <c r="O816" s="5">
        <f ca="1">(TODAY()-staff[[#This Row],[Date of Birth]])/365</f>
        <v>59.578082191780823</v>
      </c>
      <c r="P816">
        <f ca="1">ROUNDDOWN(staff[[#This Row],[X-Age]],0)</f>
        <v>59</v>
      </c>
    </row>
    <row r="817" spans="3:16" x14ac:dyDescent="0.3">
      <c r="C817" t="s">
        <v>905</v>
      </c>
      <c r="D817" t="s">
        <v>59</v>
      </c>
      <c r="E817">
        <v>1</v>
      </c>
      <c r="F817" t="s">
        <v>56</v>
      </c>
      <c r="G817" t="s">
        <v>6</v>
      </c>
      <c r="H817" t="s">
        <v>68</v>
      </c>
      <c r="I817" s="4">
        <v>94140</v>
      </c>
      <c r="J817">
        <v>5</v>
      </c>
      <c r="K817" s="3">
        <v>44252</v>
      </c>
      <c r="L817" s="3">
        <v>20858</v>
      </c>
      <c r="M817" s="5">
        <f ca="1">(TODAY()-staff[[#This Row],[Date of Join]])/365</f>
        <v>1.558904109589041</v>
      </c>
      <c r="N817" t="str">
        <f ca="1">IF(staff[[#This Row],[Tenure]]&lt;0.25,"1. New", IF(staff[[#This Row],[Tenure]]&lt;1, "2. Under 1 yr", IF(staff[[#This Row],[Tenure]]&lt;2, "3. Under 2 yrs","4. Over 2 yrs")))</f>
        <v>3. Under 2 yrs</v>
      </c>
      <c r="O817" s="5">
        <f ca="1">(TODAY()-staff[[#This Row],[Date of Birth]])/365</f>
        <v>65.652054794520552</v>
      </c>
      <c r="P817">
        <f ca="1">ROUNDDOWN(staff[[#This Row],[X-Age]],0)</f>
        <v>65</v>
      </c>
    </row>
    <row r="818" spans="3:16" x14ac:dyDescent="0.3">
      <c r="C818" t="s">
        <v>906</v>
      </c>
      <c r="D818" t="s">
        <v>55</v>
      </c>
      <c r="E818">
        <v>1</v>
      </c>
      <c r="F818" t="s">
        <v>56</v>
      </c>
      <c r="G818" t="s">
        <v>6</v>
      </c>
      <c r="H818" t="s">
        <v>68</v>
      </c>
      <c r="I818" s="4">
        <v>66245</v>
      </c>
      <c r="J818">
        <v>8</v>
      </c>
      <c r="K818" s="3">
        <v>44361</v>
      </c>
      <c r="L818" s="3">
        <v>25282</v>
      </c>
      <c r="M818" s="5">
        <f ca="1">(TODAY()-staff[[#This Row],[Date of Join]])/365</f>
        <v>1.2602739726027397</v>
      </c>
      <c r="N818" t="str">
        <f ca="1">IF(staff[[#This Row],[Tenure]]&lt;0.25,"1. New", IF(staff[[#This Row],[Tenure]]&lt;1, "2. Under 1 yr", IF(staff[[#This Row],[Tenure]]&lt;2, "3. Under 2 yrs","4. Over 2 yrs")))</f>
        <v>3. Under 2 yrs</v>
      </c>
      <c r="O818" s="5">
        <f ca="1">(TODAY()-staff[[#This Row],[Date of Birth]])/365</f>
        <v>53.531506849315072</v>
      </c>
      <c r="P818">
        <f ca="1">ROUNDDOWN(staff[[#This Row],[X-Age]],0)</f>
        <v>53</v>
      </c>
    </row>
    <row r="819" spans="3:16" x14ac:dyDescent="0.3">
      <c r="C819" t="s">
        <v>907</v>
      </c>
      <c r="D819" t="s">
        <v>59</v>
      </c>
      <c r="E819">
        <v>1</v>
      </c>
      <c r="F819" t="s">
        <v>56</v>
      </c>
      <c r="G819" t="s">
        <v>6</v>
      </c>
      <c r="H819" t="s">
        <v>68</v>
      </c>
      <c r="I819" s="4">
        <v>65420</v>
      </c>
      <c r="J819">
        <v>11</v>
      </c>
      <c r="K819" s="3">
        <v>44159</v>
      </c>
      <c r="L819" s="3">
        <v>19501</v>
      </c>
      <c r="M819" s="5">
        <f ca="1">(TODAY()-staff[[#This Row],[Date of Join]])/365</f>
        <v>1.8136986301369864</v>
      </c>
      <c r="N819" t="str">
        <f ca="1">IF(staff[[#This Row],[Tenure]]&lt;0.25,"1. New", IF(staff[[#This Row],[Tenure]]&lt;1, "2. Under 1 yr", IF(staff[[#This Row],[Tenure]]&lt;2, "3. Under 2 yrs","4. Over 2 yrs")))</f>
        <v>3. Under 2 yrs</v>
      </c>
      <c r="O819" s="5">
        <f ca="1">(TODAY()-staff[[#This Row],[Date of Birth]])/365</f>
        <v>69.369863013698634</v>
      </c>
      <c r="P819">
        <f ca="1">ROUNDDOWN(staff[[#This Row],[X-Age]],0)</f>
        <v>69</v>
      </c>
    </row>
    <row r="820" spans="3:16" x14ac:dyDescent="0.3">
      <c r="C820" t="s">
        <v>908</v>
      </c>
      <c r="D820" t="s">
        <v>59</v>
      </c>
      <c r="E820">
        <v>1</v>
      </c>
      <c r="F820" t="s">
        <v>56</v>
      </c>
      <c r="G820" t="s">
        <v>6</v>
      </c>
      <c r="H820" t="s">
        <v>68</v>
      </c>
      <c r="I820" s="4">
        <v>91175</v>
      </c>
      <c r="J820">
        <v>10</v>
      </c>
      <c r="K820" s="3">
        <v>44524</v>
      </c>
      <c r="L820" s="3">
        <v>32098</v>
      </c>
      <c r="M820" s="5">
        <f ca="1">(TODAY()-staff[[#This Row],[Date of Join]])/365</f>
        <v>0.81369863013698629</v>
      </c>
      <c r="N820" t="str">
        <f ca="1">IF(staff[[#This Row],[Tenure]]&lt;0.25,"1. New", IF(staff[[#This Row],[Tenure]]&lt;1, "2. Under 1 yr", IF(staff[[#This Row],[Tenure]]&lt;2, "3. Under 2 yrs","4. Over 2 yrs")))</f>
        <v>2. Under 1 yr</v>
      </c>
      <c r="O820" s="5">
        <f ca="1">(TODAY()-staff[[#This Row],[Date of Birth]])/365</f>
        <v>34.857534246575341</v>
      </c>
      <c r="P820">
        <f ca="1">ROUNDDOWN(staff[[#This Row],[X-Age]],0)</f>
        <v>34</v>
      </c>
    </row>
    <row r="821" spans="3:16" x14ac:dyDescent="0.3">
      <c r="C821" t="s">
        <v>909</v>
      </c>
      <c r="D821" t="s">
        <v>55</v>
      </c>
      <c r="E821">
        <v>1</v>
      </c>
      <c r="F821" t="s">
        <v>56</v>
      </c>
      <c r="G821" t="s">
        <v>6</v>
      </c>
      <c r="H821" t="s">
        <v>68</v>
      </c>
      <c r="I821" s="4">
        <v>80170</v>
      </c>
      <c r="J821">
        <v>1</v>
      </c>
      <c r="K821" s="3">
        <v>44194</v>
      </c>
      <c r="L821" s="3">
        <v>25410</v>
      </c>
      <c r="M821" s="5">
        <f ca="1">(TODAY()-staff[[#This Row],[Date of Join]])/365</f>
        <v>1.7178082191780821</v>
      </c>
      <c r="N821" t="str">
        <f ca="1">IF(staff[[#This Row],[Tenure]]&lt;0.25,"1. New", IF(staff[[#This Row],[Tenure]]&lt;1, "2. Under 1 yr", IF(staff[[#This Row],[Tenure]]&lt;2, "3. Under 2 yrs","4. Over 2 yrs")))</f>
        <v>3. Under 2 yrs</v>
      </c>
      <c r="O821" s="5">
        <f ca="1">(TODAY()-staff[[#This Row],[Date of Birth]])/365</f>
        <v>53.180821917808217</v>
      </c>
      <c r="P821">
        <f ca="1">ROUNDDOWN(staff[[#This Row],[X-Age]],0)</f>
        <v>53</v>
      </c>
    </row>
    <row r="822" spans="3:16" x14ac:dyDescent="0.3">
      <c r="C822" t="s">
        <v>910</v>
      </c>
      <c r="D822" t="s">
        <v>55</v>
      </c>
      <c r="E822">
        <v>0.3</v>
      </c>
      <c r="F822" t="s">
        <v>124</v>
      </c>
      <c r="G822" t="s">
        <v>18</v>
      </c>
      <c r="H822" t="s">
        <v>71</v>
      </c>
      <c r="I822" s="4">
        <v>75520</v>
      </c>
      <c r="J822">
        <v>16</v>
      </c>
      <c r="K822" s="3">
        <v>44774</v>
      </c>
      <c r="L822" s="3">
        <v>25446</v>
      </c>
      <c r="M822" s="5">
        <f ca="1">(TODAY()-staff[[#This Row],[Date of Join]])/365</f>
        <v>0.12876712328767123</v>
      </c>
      <c r="N822" t="str">
        <f ca="1">IF(staff[[#This Row],[Tenure]]&lt;0.25,"1. New", IF(staff[[#This Row],[Tenure]]&lt;1, "2. Under 1 yr", IF(staff[[#This Row],[Tenure]]&lt;2, "3. Under 2 yrs","4. Over 2 yrs")))</f>
        <v>1. New</v>
      </c>
      <c r="O822" s="5">
        <f ca="1">(TODAY()-staff[[#This Row],[Date of Birth]])/365</f>
        <v>53.082191780821915</v>
      </c>
      <c r="P822">
        <f ca="1">ROUNDDOWN(staff[[#This Row],[X-Age]],0)</f>
        <v>53</v>
      </c>
    </row>
    <row r="823" spans="3:16" x14ac:dyDescent="0.3">
      <c r="C823" t="s">
        <v>911</v>
      </c>
      <c r="D823" t="s">
        <v>59</v>
      </c>
      <c r="E823">
        <v>1</v>
      </c>
      <c r="F823" t="s">
        <v>56</v>
      </c>
      <c r="G823" t="s">
        <v>6</v>
      </c>
      <c r="H823" t="s">
        <v>68</v>
      </c>
      <c r="I823" s="4">
        <v>77175</v>
      </c>
      <c r="J823">
        <v>22</v>
      </c>
      <c r="K823" s="3">
        <v>43626</v>
      </c>
      <c r="L823" s="3">
        <v>22308</v>
      </c>
      <c r="M823" s="5">
        <f ca="1">(TODAY()-staff[[#This Row],[Date of Join]])/365</f>
        <v>3.2739726027397262</v>
      </c>
      <c r="N823" t="str">
        <f ca="1">IF(staff[[#This Row],[Tenure]]&lt;0.25,"1. New", IF(staff[[#This Row],[Tenure]]&lt;1, "2. Under 1 yr", IF(staff[[#This Row],[Tenure]]&lt;2, "3. Under 2 yrs","4. Over 2 yrs")))</f>
        <v>4. Over 2 yrs</v>
      </c>
      <c r="O823" s="5">
        <f ca="1">(TODAY()-staff[[#This Row],[Date of Birth]])/365</f>
        <v>61.679452054794524</v>
      </c>
      <c r="P823">
        <f ca="1">ROUNDDOWN(staff[[#This Row],[X-Age]],0)</f>
        <v>61</v>
      </c>
    </row>
    <row r="824" spans="3:16" x14ac:dyDescent="0.3">
      <c r="C824" t="s">
        <v>912</v>
      </c>
      <c r="D824" t="s">
        <v>59</v>
      </c>
      <c r="E824">
        <v>0.81</v>
      </c>
      <c r="F824" t="s">
        <v>56</v>
      </c>
      <c r="G824" t="s">
        <v>20</v>
      </c>
      <c r="H824" t="s">
        <v>133</v>
      </c>
      <c r="I824" s="4">
        <v>98840</v>
      </c>
      <c r="J824">
        <v>12</v>
      </c>
      <c r="K824" s="3">
        <v>44714</v>
      </c>
      <c r="L824" s="3">
        <v>28605</v>
      </c>
      <c r="M824" s="5">
        <f ca="1">(TODAY()-staff[[#This Row],[Date of Join]])/365</f>
        <v>0.29315068493150687</v>
      </c>
      <c r="N824" t="str">
        <f ca="1">IF(staff[[#This Row],[Tenure]]&lt;0.25,"1. New", IF(staff[[#This Row],[Tenure]]&lt;1, "2. Under 1 yr", IF(staff[[#This Row],[Tenure]]&lt;2, "3. Under 2 yrs","4. Over 2 yrs")))</f>
        <v>2. Under 1 yr</v>
      </c>
      <c r="O824" s="5">
        <f ca="1">(TODAY()-staff[[#This Row],[Date of Birth]])/365</f>
        <v>44.42739726027397</v>
      </c>
      <c r="P824">
        <f ca="1">ROUNDDOWN(staff[[#This Row],[X-Age]],0)</f>
        <v>44</v>
      </c>
    </row>
    <row r="825" spans="3:16" x14ac:dyDescent="0.3">
      <c r="C825" t="s">
        <v>913</v>
      </c>
      <c r="D825" t="s">
        <v>55</v>
      </c>
      <c r="E825">
        <v>1</v>
      </c>
      <c r="F825" t="s">
        <v>56</v>
      </c>
      <c r="G825" t="s">
        <v>18</v>
      </c>
      <c r="H825" t="s">
        <v>71</v>
      </c>
      <c r="I825" s="4">
        <v>65800</v>
      </c>
      <c r="J825">
        <v>17</v>
      </c>
      <c r="K825" s="3">
        <v>44174</v>
      </c>
      <c r="L825" s="3">
        <v>23530</v>
      </c>
      <c r="M825" s="5">
        <f ca="1">(TODAY()-staff[[#This Row],[Date of Join]])/365</f>
        <v>1.7726027397260273</v>
      </c>
      <c r="N825" t="str">
        <f ca="1">IF(staff[[#This Row],[Tenure]]&lt;0.25,"1. New", IF(staff[[#This Row],[Tenure]]&lt;1, "2. Under 1 yr", IF(staff[[#This Row],[Tenure]]&lt;2, "3. Under 2 yrs","4. Over 2 yrs")))</f>
        <v>3. Under 2 yrs</v>
      </c>
      <c r="O825" s="5">
        <f ca="1">(TODAY()-staff[[#This Row],[Date of Birth]])/365</f>
        <v>58.331506849315069</v>
      </c>
      <c r="P825">
        <f ca="1">ROUNDDOWN(staff[[#This Row],[X-Age]],0)</f>
        <v>58</v>
      </c>
    </row>
    <row r="826" spans="3:16" x14ac:dyDescent="0.3">
      <c r="C826" t="s">
        <v>914</v>
      </c>
      <c r="D826" t="s">
        <v>55</v>
      </c>
      <c r="E826">
        <v>1</v>
      </c>
      <c r="F826" t="s">
        <v>56</v>
      </c>
      <c r="G826" t="s">
        <v>6</v>
      </c>
      <c r="H826" t="s">
        <v>68</v>
      </c>
      <c r="I826" s="4">
        <v>61420</v>
      </c>
      <c r="J826">
        <v>10</v>
      </c>
      <c r="K826" s="3">
        <v>44323</v>
      </c>
      <c r="L826" s="3">
        <v>28075</v>
      </c>
      <c r="M826" s="5">
        <f ca="1">(TODAY()-staff[[#This Row],[Date of Join]])/365</f>
        <v>1.3643835616438356</v>
      </c>
      <c r="N826" t="str">
        <f ca="1">IF(staff[[#This Row],[Tenure]]&lt;0.25,"1. New", IF(staff[[#This Row],[Tenure]]&lt;1, "2. Under 1 yr", IF(staff[[#This Row],[Tenure]]&lt;2, "3. Under 2 yrs","4. Over 2 yrs")))</f>
        <v>3. Under 2 yrs</v>
      </c>
      <c r="O826" s="5">
        <f ca="1">(TODAY()-staff[[#This Row],[Date of Birth]])/365</f>
        <v>45.87945205479452</v>
      </c>
      <c r="P826">
        <f ca="1">ROUNDDOWN(staff[[#This Row],[X-Age]],0)</f>
        <v>45</v>
      </c>
    </row>
    <row r="827" spans="3:16" x14ac:dyDescent="0.3">
      <c r="C827" t="s">
        <v>915</v>
      </c>
      <c r="D827" t="s">
        <v>59</v>
      </c>
      <c r="E827">
        <v>1</v>
      </c>
      <c r="F827" t="s">
        <v>56</v>
      </c>
      <c r="G827" t="s">
        <v>14</v>
      </c>
      <c r="H827" t="s">
        <v>166</v>
      </c>
      <c r="I827" s="4">
        <v>65000</v>
      </c>
      <c r="J827">
        <v>10</v>
      </c>
      <c r="K827" s="3">
        <v>44714</v>
      </c>
      <c r="L827" s="3">
        <v>31176</v>
      </c>
      <c r="M827" s="5">
        <f ca="1">(TODAY()-staff[[#This Row],[Date of Join]])/365</f>
        <v>0.29315068493150687</v>
      </c>
      <c r="N827" t="str">
        <f ca="1">IF(staff[[#This Row],[Tenure]]&lt;0.25,"1. New", IF(staff[[#This Row],[Tenure]]&lt;1, "2. Under 1 yr", IF(staff[[#This Row],[Tenure]]&lt;2, "3. Under 2 yrs","4. Over 2 yrs")))</f>
        <v>2. Under 1 yr</v>
      </c>
      <c r="O827" s="5">
        <f ca="1">(TODAY()-staff[[#This Row],[Date of Birth]])/365</f>
        <v>37.38356164383562</v>
      </c>
      <c r="P827">
        <f ca="1">ROUNDDOWN(staff[[#This Row],[X-Age]],0)</f>
        <v>37</v>
      </c>
    </row>
    <row r="828" spans="3:16" x14ac:dyDescent="0.3">
      <c r="C828" t="s">
        <v>916</v>
      </c>
      <c r="D828" t="s">
        <v>59</v>
      </c>
      <c r="E828">
        <v>1</v>
      </c>
      <c r="F828" t="s">
        <v>56</v>
      </c>
      <c r="G828" t="s">
        <v>6</v>
      </c>
      <c r="H828" t="s">
        <v>68</v>
      </c>
      <c r="I828" s="4">
        <v>76195</v>
      </c>
      <c r="J828">
        <v>3</v>
      </c>
      <c r="K828" s="3">
        <v>44706</v>
      </c>
      <c r="L828" s="3">
        <v>7291</v>
      </c>
      <c r="M828" s="5">
        <f ca="1">(TODAY()-staff[[#This Row],[Date of Join]])/365</f>
        <v>0.31506849315068491</v>
      </c>
      <c r="N828" t="str">
        <f ca="1">IF(staff[[#This Row],[Tenure]]&lt;0.25,"1. New", IF(staff[[#This Row],[Tenure]]&lt;1, "2. Under 1 yr", IF(staff[[#This Row],[Tenure]]&lt;2, "3. Under 2 yrs","4. Over 2 yrs")))</f>
        <v>2. Under 1 yr</v>
      </c>
      <c r="O828" s="5">
        <f ca="1">(TODAY()-staff[[#This Row],[Date of Birth]])/365</f>
        <v>102.82191780821918</v>
      </c>
      <c r="P828">
        <f ca="1">ROUNDDOWN(staff[[#This Row],[X-Age]],0)</f>
        <v>102</v>
      </c>
    </row>
    <row r="829" spans="3:16" x14ac:dyDescent="0.3">
      <c r="C829" t="s">
        <v>917</v>
      </c>
      <c r="D829" t="s">
        <v>59</v>
      </c>
      <c r="E829">
        <v>1</v>
      </c>
      <c r="F829" t="s">
        <v>61</v>
      </c>
      <c r="G829" t="s">
        <v>9</v>
      </c>
      <c r="H829" t="s">
        <v>62</v>
      </c>
      <c r="I829" s="4">
        <v>90200</v>
      </c>
      <c r="J829">
        <v>7</v>
      </c>
      <c r="K829" s="3">
        <v>44771</v>
      </c>
      <c r="L829" s="3">
        <v>7265</v>
      </c>
      <c r="M829" s="5">
        <f ca="1">(TODAY()-staff[[#This Row],[Date of Join]])/365</f>
        <v>0.13698630136986301</v>
      </c>
      <c r="N829" t="str">
        <f ca="1">IF(staff[[#This Row],[Tenure]]&lt;0.25,"1. New", IF(staff[[#This Row],[Tenure]]&lt;1, "2. Under 1 yr", IF(staff[[#This Row],[Tenure]]&lt;2, "3. Under 2 yrs","4. Over 2 yrs")))</f>
        <v>1. New</v>
      </c>
      <c r="O829" s="5">
        <f ca="1">(TODAY()-staff[[#This Row],[Date of Birth]])/365</f>
        <v>102.89315068493151</v>
      </c>
      <c r="P829">
        <f ca="1">ROUNDDOWN(staff[[#This Row],[X-Age]],0)</f>
        <v>102</v>
      </c>
    </row>
    <row r="830" spans="3:16" x14ac:dyDescent="0.3">
      <c r="C830" t="s">
        <v>918</v>
      </c>
      <c r="D830" t="s">
        <v>59</v>
      </c>
      <c r="E830">
        <v>1</v>
      </c>
      <c r="F830" t="s">
        <v>56</v>
      </c>
      <c r="G830" t="s">
        <v>17</v>
      </c>
      <c r="H830" t="s">
        <v>280</v>
      </c>
      <c r="I830" s="4">
        <v>88555</v>
      </c>
      <c r="J830">
        <v>18</v>
      </c>
      <c r="K830" s="3">
        <v>44742</v>
      </c>
      <c r="L830" s="3">
        <v>34105</v>
      </c>
      <c r="M830" s="5">
        <f ca="1">(TODAY()-staff[[#This Row],[Date of Join]])/365</f>
        <v>0.21643835616438356</v>
      </c>
      <c r="N830" t="str">
        <f ca="1">IF(staff[[#This Row],[Tenure]]&lt;0.25,"1. New", IF(staff[[#This Row],[Tenure]]&lt;1, "2. Under 1 yr", IF(staff[[#This Row],[Tenure]]&lt;2, "3. Under 2 yrs","4. Over 2 yrs")))</f>
        <v>1. New</v>
      </c>
      <c r="O830" s="5">
        <f ca="1">(TODAY()-staff[[#This Row],[Date of Birth]])/365</f>
        <v>29.358904109589041</v>
      </c>
      <c r="P830">
        <f ca="1">ROUNDDOWN(staff[[#This Row],[X-Age]],0)</f>
        <v>29</v>
      </c>
    </row>
    <row r="831" spans="3:16" x14ac:dyDescent="0.3">
      <c r="C831" t="s">
        <v>919</v>
      </c>
      <c r="D831" t="s">
        <v>55</v>
      </c>
      <c r="E831">
        <v>1</v>
      </c>
      <c r="F831" t="s">
        <v>56</v>
      </c>
      <c r="G831" t="s">
        <v>18</v>
      </c>
      <c r="H831" t="s">
        <v>96</v>
      </c>
      <c r="I831" s="4">
        <v>106605</v>
      </c>
      <c r="J831">
        <v>17</v>
      </c>
      <c r="K831" s="3">
        <v>44748</v>
      </c>
      <c r="L831" s="3">
        <v>30710</v>
      </c>
      <c r="M831" s="5">
        <f ca="1">(TODAY()-staff[[#This Row],[Date of Join]])/365</f>
        <v>0.2</v>
      </c>
      <c r="N831" t="str">
        <f ca="1">IF(staff[[#This Row],[Tenure]]&lt;0.25,"1. New", IF(staff[[#This Row],[Tenure]]&lt;1, "2. Under 1 yr", IF(staff[[#This Row],[Tenure]]&lt;2, "3. Under 2 yrs","4. Over 2 yrs")))</f>
        <v>1. New</v>
      </c>
      <c r="O831" s="5">
        <f ca="1">(TODAY()-staff[[#This Row],[Date of Birth]])/365</f>
        <v>38.660273972602738</v>
      </c>
      <c r="P831">
        <f ca="1">ROUNDDOWN(staff[[#This Row],[X-Age]],0)</f>
        <v>38</v>
      </c>
    </row>
    <row r="832" spans="3:16" x14ac:dyDescent="0.3">
      <c r="C832" t="s">
        <v>920</v>
      </c>
      <c r="D832" t="s">
        <v>59</v>
      </c>
      <c r="E832">
        <v>1</v>
      </c>
      <c r="F832" t="s">
        <v>61</v>
      </c>
      <c r="G832" t="s">
        <v>9</v>
      </c>
      <c r="H832" t="s">
        <v>62</v>
      </c>
      <c r="I832" s="4">
        <v>67615</v>
      </c>
      <c r="J832">
        <v>19</v>
      </c>
      <c r="K832" s="3">
        <v>44739</v>
      </c>
      <c r="L832" s="3">
        <v>7250</v>
      </c>
      <c r="M832" s="5">
        <f ca="1">(TODAY()-staff[[#This Row],[Date of Join]])/365</f>
        <v>0.22465753424657534</v>
      </c>
      <c r="N832" t="str">
        <f ca="1">IF(staff[[#This Row],[Tenure]]&lt;0.25,"1. New", IF(staff[[#This Row],[Tenure]]&lt;1, "2. Under 1 yr", IF(staff[[#This Row],[Tenure]]&lt;2, "3. Under 2 yrs","4. Over 2 yrs")))</f>
        <v>1. New</v>
      </c>
      <c r="O832" s="5">
        <f ca="1">(TODAY()-staff[[#This Row],[Date of Birth]])/365</f>
        <v>102.93424657534247</v>
      </c>
      <c r="P832">
        <f ca="1">ROUNDDOWN(staff[[#This Row],[X-Age]],0)</f>
        <v>102</v>
      </c>
    </row>
    <row r="833" spans="3:16" x14ac:dyDescent="0.3">
      <c r="C833" t="s">
        <v>921</v>
      </c>
      <c r="D833" t="s">
        <v>59</v>
      </c>
      <c r="E833">
        <v>1</v>
      </c>
      <c r="F833" t="s">
        <v>56</v>
      </c>
      <c r="G833" t="s">
        <v>6</v>
      </c>
      <c r="H833" t="s">
        <v>68</v>
      </c>
      <c r="I833" s="4">
        <v>83960</v>
      </c>
      <c r="J833">
        <v>9</v>
      </c>
      <c r="K833" s="3">
        <v>44718</v>
      </c>
      <c r="L833" s="3">
        <v>7293</v>
      </c>
      <c r="M833" s="5">
        <f ca="1">(TODAY()-staff[[#This Row],[Date of Join]])/365</f>
        <v>0.28219178082191781</v>
      </c>
      <c r="N833" t="str">
        <f ca="1">IF(staff[[#This Row],[Tenure]]&lt;0.25,"1. New", IF(staff[[#This Row],[Tenure]]&lt;1, "2. Under 1 yr", IF(staff[[#This Row],[Tenure]]&lt;2, "3. Under 2 yrs","4. Over 2 yrs")))</f>
        <v>2. Under 1 yr</v>
      </c>
      <c r="O833" s="5">
        <f ca="1">(TODAY()-staff[[#This Row],[Date of Birth]])/365</f>
        <v>102.81643835616438</v>
      </c>
      <c r="P833">
        <f ca="1">ROUNDDOWN(staff[[#This Row],[X-Age]],0)</f>
        <v>102</v>
      </c>
    </row>
    <row r="834" spans="3:16" x14ac:dyDescent="0.3">
      <c r="C834" t="s">
        <v>922</v>
      </c>
      <c r="D834" t="s">
        <v>59</v>
      </c>
      <c r="E834">
        <v>1</v>
      </c>
      <c r="F834" t="s">
        <v>56</v>
      </c>
      <c r="G834" t="s">
        <v>6</v>
      </c>
      <c r="H834" t="s">
        <v>68</v>
      </c>
      <c r="I834" s="4">
        <v>81695</v>
      </c>
      <c r="J834">
        <v>16</v>
      </c>
      <c r="K834" s="3">
        <v>44624</v>
      </c>
      <c r="L834" s="3">
        <v>27954</v>
      </c>
      <c r="M834" s="5">
        <f ca="1">(TODAY()-staff[[#This Row],[Date of Join]])/365</f>
        <v>0.53972602739726028</v>
      </c>
      <c r="N834" t="str">
        <f ca="1">IF(staff[[#This Row],[Tenure]]&lt;0.25,"1. New", IF(staff[[#This Row],[Tenure]]&lt;1, "2. Under 1 yr", IF(staff[[#This Row],[Tenure]]&lt;2, "3. Under 2 yrs","4. Over 2 yrs")))</f>
        <v>2. Under 1 yr</v>
      </c>
      <c r="O834" s="5">
        <f ca="1">(TODAY()-staff[[#This Row],[Date of Birth]])/365</f>
        <v>46.210958904109589</v>
      </c>
      <c r="P834">
        <f ca="1">ROUNDDOWN(staff[[#This Row],[X-Age]],0)</f>
        <v>46</v>
      </c>
    </row>
    <row r="835" spans="3:16" x14ac:dyDescent="0.3">
      <c r="C835" t="s">
        <v>923</v>
      </c>
      <c r="D835" t="s">
        <v>55</v>
      </c>
      <c r="E835">
        <v>1</v>
      </c>
      <c r="F835" t="s">
        <v>56</v>
      </c>
      <c r="G835" t="s">
        <v>9</v>
      </c>
      <c r="H835" t="s">
        <v>330</v>
      </c>
      <c r="I835" s="4">
        <v>74405</v>
      </c>
      <c r="J835">
        <v>20</v>
      </c>
      <c r="K835" s="3">
        <v>44456</v>
      </c>
      <c r="L835" s="3">
        <v>22717</v>
      </c>
      <c r="M835" s="5">
        <f ca="1">(TODAY()-staff[[#This Row],[Date of Join]])/365</f>
        <v>1</v>
      </c>
      <c r="N835" t="str">
        <f ca="1">IF(staff[[#This Row],[Tenure]]&lt;0.25,"1. New", IF(staff[[#This Row],[Tenure]]&lt;1, "2. Under 1 yr", IF(staff[[#This Row],[Tenure]]&lt;2, "3. Under 2 yrs","4. Over 2 yrs")))</f>
        <v>3. Under 2 yrs</v>
      </c>
      <c r="O835" s="5">
        <f ca="1">(TODAY()-staff[[#This Row],[Date of Birth]])/365</f>
        <v>60.558904109589044</v>
      </c>
      <c r="P835">
        <f ca="1">ROUNDDOWN(staff[[#This Row],[X-Age]],0)</f>
        <v>60</v>
      </c>
    </row>
    <row r="836" spans="3:16" x14ac:dyDescent="0.3">
      <c r="C836" t="s">
        <v>924</v>
      </c>
      <c r="D836" t="s">
        <v>59</v>
      </c>
      <c r="E836">
        <v>1</v>
      </c>
      <c r="F836" t="s">
        <v>56</v>
      </c>
      <c r="G836" t="s">
        <v>6</v>
      </c>
      <c r="H836" t="s">
        <v>68</v>
      </c>
      <c r="I836" s="4">
        <v>74735</v>
      </c>
      <c r="J836">
        <v>21</v>
      </c>
      <c r="K836" s="3">
        <v>44685</v>
      </c>
      <c r="L836" s="3">
        <v>33362</v>
      </c>
      <c r="M836" s="5">
        <f ca="1">(TODAY()-staff[[#This Row],[Date of Join]])/365</f>
        <v>0.37260273972602742</v>
      </c>
      <c r="N836" t="str">
        <f ca="1">IF(staff[[#This Row],[Tenure]]&lt;0.25,"1. New", IF(staff[[#This Row],[Tenure]]&lt;1, "2. Under 1 yr", IF(staff[[#This Row],[Tenure]]&lt;2, "3. Under 2 yrs","4. Over 2 yrs")))</f>
        <v>2. Under 1 yr</v>
      </c>
      <c r="O836" s="5">
        <f ca="1">(TODAY()-staff[[#This Row],[Date of Birth]])/365</f>
        <v>31.394520547945206</v>
      </c>
      <c r="P836">
        <f ca="1">ROUNDDOWN(staff[[#This Row],[X-Age]],0)</f>
        <v>31</v>
      </c>
    </row>
    <row r="837" spans="3:16" x14ac:dyDescent="0.3">
      <c r="C837" t="s">
        <v>925</v>
      </c>
      <c r="D837" t="s">
        <v>59</v>
      </c>
      <c r="E837">
        <v>0.9</v>
      </c>
      <c r="F837" t="s">
        <v>56</v>
      </c>
      <c r="G837" t="s">
        <v>6</v>
      </c>
      <c r="H837" t="s">
        <v>98</v>
      </c>
      <c r="I837" s="4">
        <v>79585</v>
      </c>
      <c r="J837">
        <v>11</v>
      </c>
      <c r="K837" s="3">
        <v>44585</v>
      </c>
      <c r="L837" s="3">
        <v>29732</v>
      </c>
      <c r="M837" s="5">
        <f ca="1">(TODAY()-staff[[#This Row],[Date of Join]])/365</f>
        <v>0.64657534246575343</v>
      </c>
      <c r="N837" t="str">
        <f ca="1">IF(staff[[#This Row],[Tenure]]&lt;0.25,"1. New", IF(staff[[#This Row],[Tenure]]&lt;1, "2. Under 1 yr", IF(staff[[#This Row],[Tenure]]&lt;2, "3. Under 2 yrs","4. Over 2 yrs")))</f>
        <v>2. Under 1 yr</v>
      </c>
      <c r="O837" s="5">
        <f ca="1">(TODAY()-staff[[#This Row],[Date of Birth]])/365</f>
        <v>41.339726027397262</v>
      </c>
      <c r="P837">
        <f ca="1">ROUNDDOWN(staff[[#This Row],[X-Age]],0)</f>
        <v>41</v>
      </c>
    </row>
    <row r="838" spans="3:16" x14ac:dyDescent="0.3">
      <c r="C838" t="s">
        <v>926</v>
      </c>
      <c r="D838" t="s">
        <v>59</v>
      </c>
      <c r="E838">
        <v>1</v>
      </c>
      <c r="F838" t="s">
        <v>56</v>
      </c>
      <c r="G838" t="s">
        <v>9</v>
      </c>
      <c r="H838" t="s">
        <v>330</v>
      </c>
      <c r="I838" s="4">
        <v>55455</v>
      </c>
      <c r="J838">
        <v>26</v>
      </c>
      <c r="K838" s="3">
        <v>44609</v>
      </c>
      <c r="L838" s="3">
        <v>30244</v>
      </c>
      <c r="M838" s="5">
        <f ca="1">(TODAY()-staff[[#This Row],[Date of Join]])/365</f>
        <v>0.58082191780821912</v>
      </c>
      <c r="N838" t="str">
        <f ca="1">IF(staff[[#This Row],[Tenure]]&lt;0.25,"1. New", IF(staff[[#This Row],[Tenure]]&lt;1, "2. Under 1 yr", IF(staff[[#This Row],[Tenure]]&lt;2, "3. Under 2 yrs","4. Over 2 yrs")))</f>
        <v>2. Under 1 yr</v>
      </c>
      <c r="O838" s="5">
        <f ca="1">(TODAY()-staff[[#This Row],[Date of Birth]])/365</f>
        <v>39.936986301369863</v>
      </c>
      <c r="P838">
        <f ca="1">ROUNDDOWN(staff[[#This Row],[X-Age]],0)</f>
        <v>39</v>
      </c>
    </row>
    <row r="839" spans="3:16" x14ac:dyDescent="0.3">
      <c r="C839" t="s">
        <v>927</v>
      </c>
      <c r="D839" t="s">
        <v>55</v>
      </c>
      <c r="E839">
        <v>1</v>
      </c>
      <c r="F839" t="s">
        <v>56</v>
      </c>
      <c r="G839" t="s">
        <v>9</v>
      </c>
      <c r="H839" t="s">
        <v>62</v>
      </c>
      <c r="I839" s="4">
        <v>79435</v>
      </c>
      <c r="J839">
        <v>9</v>
      </c>
      <c r="K839" s="3">
        <v>44677</v>
      </c>
      <c r="L839" s="3">
        <v>25592</v>
      </c>
      <c r="M839" s="5">
        <f ca="1">(TODAY()-staff[[#This Row],[Date of Join]])/365</f>
        <v>0.39452054794520547</v>
      </c>
      <c r="N839" t="str">
        <f ca="1">IF(staff[[#This Row],[Tenure]]&lt;0.25,"1. New", IF(staff[[#This Row],[Tenure]]&lt;1, "2. Under 1 yr", IF(staff[[#This Row],[Tenure]]&lt;2, "3. Under 2 yrs","4. Over 2 yrs")))</f>
        <v>2. Under 1 yr</v>
      </c>
      <c r="O839" s="5">
        <f ca="1">(TODAY()-staff[[#This Row],[Date of Birth]])/365</f>
        <v>52.682191780821917</v>
      </c>
      <c r="P839">
        <f ca="1">ROUNDDOWN(staff[[#This Row],[X-Age]],0)</f>
        <v>52</v>
      </c>
    </row>
    <row r="840" spans="3:16" x14ac:dyDescent="0.3">
      <c r="C840" t="s">
        <v>928</v>
      </c>
      <c r="D840" t="s">
        <v>55</v>
      </c>
      <c r="E840">
        <v>1</v>
      </c>
      <c r="F840" t="s">
        <v>56</v>
      </c>
      <c r="G840" t="s">
        <v>6</v>
      </c>
      <c r="H840" t="s">
        <v>68</v>
      </c>
      <c r="I840" s="4">
        <v>89820</v>
      </c>
      <c r="J840">
        <v>19</v>
      </c>
      <c r="K840" s="3">
        <v>44740</v>
      </c>
      <c r="L840" s="3">
        <v>32890</v>
      </c>
      <c r="M840" s="5">
        <f ca="1">(TODAY()-staff[[#This Row],[Date of Join]])/365</f>
        <v>0.22191780821917809</v>
      </c>
      <c r="N840" t="str">
        <f ca="1">IF(staff[[#This Row],[Tenure]]&lt;0.25,"1. New", IF(staff[[#This Row],[Tenure]]&lt;1, "2. Under 1 yr", IF(staff[[#This Row],[Tenure]]&lt;2, "3. Under 2 yrs","4. Over 2 yrs")))</f>
        <v>1. New</v>
      </c>
      <c r="O840" s="5">
        <f ca="1">(TODAY()-staff[[#This Row],[Date of Birth]])/365</f>
        <v>32.68767123287671</v>
      </c>
      <c r="P840">
        <f ca="1">ROUNDDOWN(staff[[#This Row],[X-Age]],0)</f>
        <v>32</v>
      </c>
    </row>
    <row r="841" spans="3:16" x14ac:dyDescent="0.3">
      <c r="C841" t="s">
        <v>929</v>
      </c>
      <c r="D841" t="s">
        <v>55</v>
      </c>
      <c r="E841">
        <v>1</v>
      </c>
      <c r="F841" t="s">
        <v>56</v>
      </c>
      <c r="G841" t="s">
        <v>6</v>
      </c>
      <c r="H841" t="s">
        <v>68</v>
      </c>
      <c r="I841" s="4">
        <v>71210</v>
      </c>
      <c r="J841">
        <v>11</v>
      </c>
      <c r="K841" s="3">
        <v>44725</v>
      </c>
      <c r="L841" s="3">
        <v>29654</v>
      </c>
      <c r="M841" s="5">
        <f ca="1">(TODAY()-staff[[#This Row],[Date of Join]])/365</f>
        <v>0.26301369863013696</v>
      </c>
      <c r="N841" t="str">
        <f ca="1">IF(staff[[#This Row],[Tenure]]&lt;0.25,"1. New", IF(staff[[#This Row],[Tenure]]&lt;1, "2. Under 1 yr", IF(staff[[#This Row],[Tenure]]&lt;2, "3. Under 2 yrs","4. Over 2 yrs")))</f>
        <v>2. Under 1 yr</v>
      </c>
      <c r="O841" s="5">
        <f ca="1">(TODAY()-staff[[#This Row],[Date of Birth]])/365</f>
        <v>41.553424657534244</v>
      </c>
      <c r="P841">
        <f ca="1">ROUNDDOWN(staff[[#This Row],[X-Age]],0)</f>
        <v>41</v>
      </c>
    </row>
    <row r="842" spans="3:16" x14ac:dyDescent="0.3">
      <c r="C842" t="s">
        <v>930</v>
      </c>
      <c r="D842" t="s">
        <v>59</v>
      </c>
      <c r="E842">
        <v>1</v>
      </c>
      <c r="F842" t="s">
        <v>56</v>
      </c>
      <c r="G842" t="s">
        <v>20</v>
      </c>
      <c r="H842" t="s">
        <v>102</v>
      </c>
      <c r="I842" s="4">
        <v>87740</v>
      </c>
      <c r="J842">
        <v>4</v>
      </c>
      <c r="K842" s="3">
        <v>44656</v>
      </c>
      <c r="L842" s="3">
        <v>29386</v>
      </c>
      <c r="M842" s="5">
        <f ca="1">(TODAY()-staff[[#This Row],[Date of Join]])/365</f>
        <v>0.45205479452054792</v>
      </c>
      <c r="N842" t="str">
        <f ca="1">IF(staff[[#This Row],[Tenure]]&lt;0.25,"1. New", IF(staff[[#This Row],[Tenure]]&lt;1, "2. Under 1 yr", IF(staff[[#This Row],[Tenure]]&lt;2, "3. Under 2 yrs","4. Over 2 yrs")))</f>
        <v>2. Under 1 yr</v>
      </c>
      <c r="O842" s="5">
        <f ca="1">(TODAY()-staff[[#This Row],[Date of Birth]])/365</f>
        <v>42.287671232876711</v>
      </c>
      <c r="P842">
        <f ca="1">ROUNDDOWN(staff[[#This Row],[X-Age]],0)</f>
        <v>42</v>
      </c>
    </row>
    <row r="843" spans="3:16" x14ac:dyDescent="0.3">
      <c r="C843" t="s">
        <v>931</v>
      </c>
      <c r="D843" t="s">
        <v>55</v>
      </c>
      <c r="E843">
        <v>1</v>
      </c>
      <c r="F843" t="s">
        <v>56</v>
      </c>
      <c r="G843" t="s">
        <v>18</v>
      </c>
      <c r="H843" t="s">
        <v>71</v>
      </c>
      <c r="I843" s="4">
        <v>93030</v>
      </c>
      <c r="J843">
        <v>10</v>
      </c>
      <c r="K843" s="3">
        <v>44627</v>
      </c>
      <c r="L843" s="3">
        <v>23229</v>
      </c>
      <c r="M843" s="5">
        <f ca="1">(TODAY()-staff[[#This Row],[Date of Join]])/365</f>
        <v>0.53150684931506853</v>
      </c>
      <c r="N843" t="str">
        <f ca="1">IF(staff[[#This Row],[Tenure]]&lt;0.25,"1. New", IF(staff[[#This Row],[Tenure]]&lt;1, "2. Under 1 yr", IF(staff[[#This Row],[Tenure]]&lt;2, "3. Under 2 yrs","4. Over 2 yrs")))</f>
        <v>2. Under 1 yr</v>
      </c>
      <c r="O843" s="5">
        <f ca="1">(TODAY()-staff[[#This Row],[Date of Birth]])/365</f>
        <v>59.156164383561645</v>
      </c>
      <c r="P843">
        <f ca="1">ROUNDDOWN(staff[[#This Row],[X-Age]],0)</f>
        <v>59</v>
      </c>
    </row>
    <row r="844" spans="3:16" x14ac:dyDescent="0.3">
      <c r="C844" t="s">
        <v>932</v>
      </c>
      <c r="D844" t="s">
        <v>59</v>
      </c>
      <c r="E844">
        <v>1</v>
      </c>
      <c r="F844" t="s">
        <v>56</v>
      </c>
      <c r="G844" t="s">
        <v>18</v>
      </c>
      <c r="H844" t="s">
        <v>64</v>
      </c>
      <c r="I844" s="4">
        <v>83800</v>
      </c>
      <c r="J844">
        <v>15</v>
      </c>
      <c r="K844" s="3">
        <v>44606</v>
      </c>
      <c r="L844" s="3">
        <v>31951</v>
      </c>
      <c r="M844" s="5">
        <f ca="1">(TODAY()-staff[[#This Row],[Date of Join]])/365</f>
        <v>0.58904109589041098</v>
      </c>
      <c r="N844" t="str">
        <f ca="1">IF(staff[[#This Row],[Tenure]]&lt;0.25,"1. New", IF(staff[[#This Row],[Tenure]]&lt;1, "2. Under 1 yr", IF(staff[[#This Row],[Tenure]]&lt;2, "3. Under 2 yrs","4. Over 2 yrs")))</f>
        <v>2. Under 1 yr</v>
      </c>
      <c r="O844" s="5">
        <f ca="1">(TODAY()-staff[[#This Row],[Date of Birth]])/365</f>
        <v>35.260273972602739</v>
      </c>
      <c r="P844">
        <f ca="1">ROUNDDOWN(staff[[#This Row],[X-Age]],0)</f>
        <v>35</v>
      </c>
    </row>
    <row r="845" spans="3:16" x14ac:dyDescent="0.3">
      <c r="C845" t="s">
        <v>933</v>
      </c>
      <c r="D845" t="s">
        <v>55</v>
      </c>
      <c r="E845">
        <v>1</v>
      </c>
      <c r="F845" t="s">
        <v>56</v>
      </c>
      <c r="G845" t="s">
        <v>18</v>
      </c>
      <c r="H845" t="s">
        <v>71</v>
      </c>
      <c r="I845" s="4">
        <v>77760</v>
      </c>
      <c r="J845">
        <v>4</v>
      </c>
      <c r="K845" s="3">
        <v>44376</v>
      </c>
      <c r="L845" s="3">
        <v>22263</v>
      </c>
      <c r="M845" s="5">
        <f ca="1">(TODAY()-staff[[#This Row],[Date of Join]])/365</f>
        <v>1.2191780821917808</v>
      </c>
      <c r="N845" t="str">
        <f ca="1">IF(staff[[#This Row],[Tenure]]&lt;0.25,"1. New", IF(staff[[#This Row],[Tenure]]&lt;1, "2. Under 1 yr", IF(staff[[#This Row],[Tenure]]&lt;2, "3. Under 2 yrs","4. Over 2 yrs")))</f>
        <v>3. Under 2 yrs</v>
      </c>
      <c r="O845" s="5">
        <f ca="1">(TODAY()-staff[[#This Row],[Date of Birth]])/365</f>
        <v>61.802739726027397</v>
      </c>
      <c r="P845">
        <f ca="1">ROUNDDOWN(staff[[#This Row],[X-Age]],0)</f>
        <v>61</v>
      </c>
    </row>
    <row r="846" spans="3:16" x14ac:dyDescent="0.3">
      <c r="C846" t="s">
        <v>934</v>
      </c>
      <c r="D846" t="s">
        <v>59</v>
      </c>
      <c r="E846">
        <v>1</v>
      </c>
      <c r="F846" t="s">
        <v>56</v>
      </c>
      <c r="G846" t="s">
        <v>6</v>
      </c>
      <c r="H846" t="s">
        <v>68</v>
      </c>
      <c r="I846" s="4">
        <v>78370</v>
      </c>
      <c r="J846">
        <v>7</v>
      </c>
      <c r="K846" s="3">
        <v>44754</v>
      </c>
      <c r="L846" s="3">
        <v>25405</v>
      </c>
      <c r="M846" s="5">
        <f ca="1">(TODAY()-staff[[#This Row],[Date of Join]])/365</f>
        <v>0.18356164383561643</v>
      </c>
      <c r="N846" t="str">
        <f ca="1">IF(staff[[#This Row],[Tenure]]&lt;0.25,"1. New", IF(staff[[#This Row],[Tenure]]&lt;1, "2. Under 1 yr", IF(staff[[#This Row],[Tenure]]&lt;2, "3. Under 2 yrs","4. Over 2 yrs")))</f>
        <v>1. New</v>
      </c>
      <c r="O846" s="5">
        <f ca="1">(TODAY()-staff[[#This Row],[Date of Birth]])/365</f>
        <v>53.194520547945203</v>
      </c>
      <c r="P846">
        <f ca="1">ROUNDDOWN(staff[[#This Row],[X-Age]],0)</f>
        <v>53</v>
      </c>
    </row>
    <row r="847" spans="3:16" x14ac:dyDescent="0.3">
      <c r="C847" t="s">
        <v>935</v>
      </c>
      <c r="D847" t="s">
        <v>59</v>
      </c>
      <c r="E847">
        <v>0.8</v>
      </c>
      <c r="F847" t="s">
        <v>56</v>
      </c>
      <c r="G847" t="s">
        <v>18</v>
      </c>
      <c r="H847" t="s">
        <v>96</v>
      </c>
      <c r="I847" s="4">
        <v>56320</v>
      </c>
      <c r="J847">
        <v>23</v>
      </c>
      <c r="K847" s="3">
        <v>44684</v>
      </c>
      <c r="L847" s="3">
        <v>32772</v>
      </c>
      <c r="M847" s="5">
        <f ca="1">(TODAY()-staff[[#This Row],[Date of Join]])/365</f>
        <v>0.37534246575342467</v>
      </c>
      <c r="N847" t="str">
        <f ca="1">IF(staff[[#This Row],[Tenure]]&lt;0.25,"1. New", IF(staff[[#This Row],[Tenure]]&lt;1, "2. Under 1 yr", IF(staff[[#This Row],[Tenure]]&lt;2, "3. Under 2 yrs","4. Over 2 yrs")))</f>
        <v>2. Under 1 yr</v>
      </c>
      <c r="O847" s="5">
        <f ca="1">(TODAY()-staff[[#This Row],[Date of Birth]])/365</f>
        <v>33.010958904109586</v>
      </c>
      <c r="P847">
        <f ca="1">ROUNDDOWN(staff[[#This Row],[X-Age]],0)</f>
        <v>33</v>
      </c>
    </row>
    <row r="848" spans="3:16" x14ac:dyDescent="0.3">
      <c r="C848" t="s">
        <v>936</v>
      </c>
      <c r="D848" t="s">
        <v>55</v>
      </c>
      <c r="E848">
        <v>1</v>
      </c>
      <c r="F848" t="s">
        <v>56</v>
      </c>
      <c r="G848" t="s">
        <v>6</v>
      </c>
      <c r="H848" t="s">
        <v>68</v>
      </c>
      <c r="I848" s="4">
        <v>84325</v>
      </c>
      <c r="J848">
        <v>7</v>
      </c>
      <c r="K848" s="3">
        <v>44760</v>
      </c>
      <c r="L848" s="3">
        <v>31799</v>
      </c>
      <c r="M848" s="5">
        <f ca="1">(TODAY()-staff[[#This Row],[Date of Join]])/365</f>
        <v>0.16712328767123288</v>
      </c>
      <c r="N848" t="str">
        <f ca="1">IF(staff[[#This Row],[Tenure]]&lt;0.25,"1. New", IF(staff[[#This Row],[Tenure]]&lt;1, "2. Under 1 yr", IF(staff[[#This Row],[Tenure]]&lt;2, "3. Under 2 yrs","4. Over 2 yrs")))</f>
        <v>1. New</v>
      </c>
      <c r="O848" s="5">
        <f ca="1">(TODAY()-staff[[#This Row],[Date of Birth]])/365</f>
        <v>35.676712328767124</v>
      </c>
      <c r="P848">
        <f ca="1">ROUNDDOWN(staff[[#This Row],[X-Age]],0)</f>
        <v>35</v>
      </c>
    </row>
    <row r="849" spans="3:16" x14ac:dyDescent="0.3">
      <c r="C849" t="s">
        <v>937</v>
      </c>
      <c r="D849" t="s">
        <v>55</v>
      </c>
      <c r="E849">
        <v>1</v>
      </c>
      <c r="F849" t="s">
        <v>56</v>
      </c>
      <c r="G849" t="s">
        <v>6</v>
      </c>
      <c r="H849" t="s">
        <v>71</v>
      </c>
      <c r="I849" s="4">
        <v>65865</v>
      </c>
      <c r="J849">
        <v>23</v>
      </c>
      <c r="K849" s="3">
        <v>44641</v>
      </c>
      <c r="L849" s="3">
        <v>30862</v>
      </c>
      <c r="M849" s="5">
        <f ca="1">(TODAY()-staff[[#This Row],[Date of Join]])/365</f>
        <v>0.49315068493150682</v>
      </c>
      <c r="N849" t="str">
        <f ca="1">IF(staff[[#This Row],[Tenure]]&lt;0.25,"1. New", IF(staff[[#This Row],[Tenure]]&lt;1, "2. Under 1 yr", IF(staff[[#This Row],[Tenure]]&lt;2, "3. Under 2 yrs","4. Over 2 yrs")))</f>
        <v>2. Under 1 yr</v>
      </c>
      <c r="O849" s="5">
        <f ca="1">(TODAY()-staff[[#This Row],[Date of Birth]])/365</f>
        <v>38.243835616438353</v>
      </c>
      <c r="P849">
        <f ca="1">ROUNDDOWN(staff[[#This Row],[X-Age]],0)</f>
        <v>38</v>
      </c>
    </row>
    <row r="850" spans="3:16" x14ac:dyDescent="0.3">
      <c r="C850" t="s">
        <v>938</v>
      </c>
      <c r="D850" t="s">
        <v>59</v>
      </c>
      <c r="E850">
        <v>0.6</v>
      </c>
      <c r="F850" t="s">
        <v>56</v>
      </c>
      <c r="G850" t="s">
        <v>20</v>
      </c>
      <c r="H850" t="s">
        <v>102</v>
      </c>
      <c r="I850" s="4">
        <v>72890</v>
      </c>
      <c r="J850">
        <v>13</v>
      </c>
      <c r="K850" s="3">
        <v>44756</v>
      </c>
      <c r="L850" s="3">
        <v>31835</v>
      </c>
      <c r="M850" s="5">
        <f ca="1">(TODAY()-staff[[#This Row],[Date of Join]])/365</f>
        <v>0.17808219178082191</v>
      </c>
      <c r="N850" t="str">
        <f ca="1">IF(staff[[#This Row],[Tenure]]&lt;0.25,"1. New", IF(staff[[#This Row],[Tenure]]&lt;1, "2. Under 1 yr", IF(staff[[#This Row],[Tenure]]&lt;2, "3. Under 2 yrs","4. Over 2 yrs")))</f>
        <v>1. New</v>
      </c>
      <c r="O850" s="5">
        <f ca="1">(TODAY()-staff[[#This Row],[Date of Birth]])/365</f>
        <v>35.578082191780823</v>
      </c>
      <c r="P850">
        <f ca="1">ROUNDDOWN(staff[[#This Row],[X-Age]],0)</f>
        <v>35</v>
      </c>
    </row>
    <row r="851" spans="3:16" x14ac:dyDescent="0.3">
      <c r="C851" t="s">
        <v>939</v>
      </c>
      <c r="D851" t="s">
        <v>59</v>
      </c>
      <c r="E851">
        <v>1</v>
      </c>
      <c r="F851" t="s">
        <v>61</v>
      </c>
      <c r="G851" t="s">
        <v>17</v>
      </c>
      <c r="H851" t="s">
        <v>280</v>
      </c>
      <c r="I851" s="4">
        <v>49750</v>
      </c>
      <c r="J851">
        <v>21</v>
      </c>
      <c r="K851" s="3">
        <v>44767</v>
      </c>
      <c r="L851" s="3">
        <v>7304</v>
      </c>
      <c r="M851" s="5">
        <f ca="1">(TODAY()-staff[[#This Row],[Date of Join]])/365</f>
        <v>0.14794520547945206</v>
      </c>
      <c r="N851" t="str">
        <f ca="1">IF(staff[[#This Row],[Tenure]]&lt;0.25,"1. New", IF(staff[[#This Row],[Tenure]]&lt;1, "2. Under 1 yr", IF(staff[[#This Row],[Tenure]]&lt;2, "3. Under 2 yrs","4. Over 2 yrs")))</f>
        <v>1. New</v>
      </c>
      <c r="O851" s="5">
        <f ca="1">(TODAY()-staff[[#This Row],[Date of Birth]])/365</f>
        <v>102.78630136986301</v>
      </c>
      <c r="P851">
        <f ca="1">ROUNDDOWN(staff[[#This Row],[X-Age]],0)</f>
        <v>102</v>
      </c>
    </row>
    <row r="852" spans="3:16" x14ac:dyDescent="0.3">
      <c r="C852" t="s">
        <v>940</v>
      </c>
      <c r="D852" t="s">
        <v>55</v>
      </c>
      <c r="E852">
        <v>1</v>
      </c>
      <c r="F852" t="s">
        <v>61</v>
      </c>
      <c r="G852" t="s">
        <v>6</v>
      </c>
      <c r="H852" t="s">
        <v>68</v>
      </c>
      <c r="I852" s="4">
        <v>48230</v>
      </c>
      <c r="J852">
        <v>15</v>
      </c>
      <c r="K852" s="3">
        <v>44756</v>
      </c>
      <c r="L852" s="3">
        <v>7287</v>
      </c>
      <c r="M852" s="5">
        <f ca="1">(TODAY()-staff[[#This Row],[Date of Join]])/365</f>
        <v>0.17808219178082191</v>
      </c>
      <c r="N852" t="str">
        <f ca="1">IF(staff[[#This Row],[Tenure]]&lt;0.25,"1. New", IF(staff[[#This Row],[Tenure]]&lt;1, "2. Under 1 yr", IF(staff[[#This Row],[Tenure]]&lt;2, "3. Under 2 yrs","4. Over 2 yrs")))</f>
        <v>1. New</v>
      </c>
      <c r="O852" s="5">
        <f ca="1">(TODAY()-staff[[#This Row],[Date of Birth]])/365</f>
        <v>102.83287671232877</v>
      </c>
      <c r="P852">
        <f ca="1">ROUNDDOWN(staff[[#This Row],[X-Age]],0)</f>
        <v>102</v>
      </c>
    </row>
    <row r="853" spans="3:16" x14ac:dyDescent="0.3">
      <c r="C853" t="s">
        <v>941</v>
      </c>
      <c r="D853" t="s">
        <v>59</v>
      </c>
      <c r="E853">
        <v>1</v>
      </c>
      <c r="F853" t="s">
        <v>61</v>
      </c>
      <c r="G853" t="s">
        <v>9</v>
      </c>
      <c r="H853" t="s">
        <v>62</v>
      </c>
      <c r="I853" s="4">
        <v>73520</v>
      </c>
      <c r="J853">
        <v>29</v>
      </c>
      <c r="K853" s="3">
        <v>44754</v>
      </c>
      <c r="L853" s="3">
        <v>7293</v>
      </c>
      <c r="M853" s="5">
        <f ca="1">(TODAY()-staff[[#This Row],[Date of Join]])/365</f>
        <v>0.18356164383561643</v>
      </c>
      <c r="N853" t="str">
        <f ca="1">IF(staff[[#This Row],[Tenure]]&lt;0.25,"1. New", IF(staff[[#This Row],[Tenure]]&lt;1, "2. Under 1 yr", IF(staff[[#This Row],[Tenure]]&lt;2, "3. Under 2 yrs","4. Over 2 yrs")))</f>
        <v>1. New</v>
      </c>
      <c r="O853" s="5">
        <f ca="1">(TODAY()-staff[[#This Row],[Date of Birth]])/365</f>
        <v>102.81643835616438</v>
      </c>
      <c r="P853">
        <f ca="1">ROUNDDOWN(staff[[#This Row],[X-Age]],0)</f>
        <v>102</v>
      </c>
    </row>
    <row r="854" spans="3:16" x14ac:dyDescent="0.3">
      <c r="C854" t="s">
        <v>942</v>
      </c>
      <c r="D854" t="s">
        <v>59</v>
      </c>
      <c r="E854">
        <v>1</v>
      </c>
      <c r="F854" t="s">
        <v>56</v>
      </c>
      <c r="G854" t="s">
        <v>18</v>
      </c>
      <c r="H854" t="s">
        <v>96</v>
      </c>
      <c r="I854" s="4">
        <v>48230</v>
      </c>
      <c r="J854">
        <v>5</v>
      </c>
      <c r="K854" s="3">
        <v>44648</v>
      </c>
      <c r="L854" s="3">
        <v>27492</v>
      </c>
      <c r="M854" s="5">
        <f ca="1">(TODAY()-staff[[#This Row],[Date of Join]])/365</f>
        <v>0.47397260273972602</v>
      </c>
      <c r="N854" t="str">
        <f ca="1">IF(staff[[#This Row],[Tenure]]&lt;0.25,"1. New", IF(staff[[#This Row],[Tenure]]&lt;1, "2. Under 1 yr", IF(staff[[#This Row],[Tenure]]&lt;2, "3. Under 2 yrs","4. Over 2 yrs")))</f>
        <v>2. Under 1 yr</v>
      </c>
      <c r="O854" s="5">
        <f ca="1">(TODAY()-staff[[#This Row],[Date of Birth]])/365</f>
        <v>47.476712328767121</v>
      </c>
      <c r="P854">
        <f ca="1">ROUNDDOWN(staff[[#This Row],[X-Age]],0)</f>
        <v>47</v>
      </c>
    </row>
    <row r="855" spans="3:16" x14ac:dyDescent="0.3">
      <c r="C855" t="s">
        <v>943</v>
      </c>
      <c r="D855" t="s">
        <v>55</v>
      </c>
      <c r="E855">
        <v>1</v>
      </c>
      <c r="F855" t="s">
        <v>56</v>
      </c>
      <c r="G855" t="s">
        <v>6</v>
      </c>
      <c r="H855" t="s">
        <v>71</v>
      </c>
      <c r="I855" s="4">
        <v>56805</v>
      </c>
      <c r="J855">
        <v>15</v>
      </c>
      <c r="K855" s="3">
        <v>44389</v>
      </c>
      <c r="L855" s="3">
        <v>26896</v>
      </c>
      <c r="M855" s="5">
        <f ca="1">(TODAY()-staff[[#This Row],[Date of Join]])/365</f>
        <v>1.1835616438356165</v>
      </c>
      <c r="N855" t="str">
        <f ca="1">IF(staff[[#This Row],[Tenure]]&lt;0.25,"1. New", IF(staff[[#This Row],[Tenure]]&lt;1, "2. Under 1 yr", IF(staff[[#This Row],[Tenure]]&lt;2, "3. Under 2 yrs","4. Over 2 yrs")))</f>
        <v>3. Under 2 yrs</v>
      </c>
      <c r="O855" s="5">
        <f ca="1">(TODAY()-staff[[#This Row],[Date of Birth]])/365</f>
        <v>49.109589041095887</v>
      </c>
      <c r="P855">
        <f ca="1">ROUNDDOWN(staff[[#This Row],[X-Age]],0)</f>
        <v>49</v>
      </c>
    </row>
    <row r="856" spans="3:16" x14ac:dyDescent="0.3">
      <c r="C856" t="s">
        <v>944</v>
      </c>
      <c r="D856" t="s">
        <v>55</v>
      </c>
      <c r="E856">
        <v>1</v>
      </c>
      <c r="F856" t="s">
        <v>61</v>
      </c>
      <c r="G856" t="s">
        <v>9</v>
      </c>
      <c r="H856" t="s">
        <v>205</v>
      </c>
      <c r="I856" s="4">
        <v>94690</v>
      </c>
      <c r="J856">
        <v>20</v>
      </c>
      <c r="K856" s="3">
        <v>44743</v>
      </c>
      <c r="L856" s="3">
        <v>7247</v>
      </c>
      <c r="M856" s="5">
        <f ca="1">(TODAY()-staff[[#This Row],[Date of Join]])/365</f>
        <v>0.21369863013698631</v>
      </c>
      <c r="N856" t="str">
        <f ca="1">IF(staff[[#This Row],[Tenure]]&lt;0.25,"1. New", IF(staff[[#This Row],[Tenure]]&lt;1, "2. Under 1 yr", IF(staff[[#This Row],[Tenure]]&lt;2, "3. Under 2 yrs","4. Over 2 yrs")))</f>
        <v>1. New</v>
      </c>
      <c r="O856" s="5">
        <f ca="1">(TODAY()-staff[[#This Row],[Date of Birth]])/365</f>
        <v>102.94246575342466</v>
      </c>
      <c r="P856">
        <f ca="1">ROUNDDOWN(staff[[#This Row],[X-Age]],0)</f>
        <v>102</v>
      </c>
    </row>
    <row r="857" spans="3:16" x14ac:dyDescent="0.3">
      <c r="C857" t="s">
        <v>945</v>
      </c>
      <c r="D857" t="s">
        <v>59</v>
      </c>
      <c r="E857">
        <v>1</v>
      </c>
      <c r="F857" t="s">
        <v>56</v>
      </c>
      <c r="G857" t="s">
        <v>6</v>
      </c>
      <c r="H857" t="s">
        <v>68</v>
      </c>
      <c r="I857" s="4">
        <v>48230</v>
      </c>
      <c r="J857">
        <v>20</v>
      </c>
      <c r="K857" s="3">
        <v>44704</v>
      </c>
      <c r="L857" s="3">
        <v>32702</v>
      </c>
      <c r="M857" s="5">
        <f ca="1">(TODAY()-staff[[#This Row],[Date of Join]])/365</f>
        <v>0.32054794520547947</v>
      </c>
      <c r="N857" t="str">
        <f ca="1">IF(staff[[#This Row],[Tenure]]&lt;0.25,"1. New", IF(staff[[#This Row],[Tenure]]&lt;1, "2. Under 1 yr", IF(staff[[#This Row],[Tenure]]&lt;2, "3. Under 2 yrs","4. Over 2 yrs")))</f>
        <v>2. Under 1 yr</v>
      </c>
      <c r="O857" s="5">
        <f ca="1">(TODAY()-staff[[#This Row],[Date of Birth]])/365</f>
        <v>33.202739726027396</v>
      </c>
      <c r="P857">
        <f ca="1">ROUNDDOWN(staff[[#This Row],[X-Age]],0)</f>
        <v>33</v>
      </c>
    </row>
    <row r="858" spans="3:16" x14ac:dyDescent="0.3">
      <c r="C858" t="s">
        <v>946</v>
      </c>
      <c r="D858" t="s">
        <v>59</v>
      </c>
      <c r="E858">
        <v>1</v>
      </c>
      <c r="F858" t="s">
        <v>56</v>
      </c>
      <c r="G858" t="s">
        <v>18</v>
      </c>
      <c r="H858" t="s">
        <v>71</v>
      </c>
      <c r="I858" s="4">
        <v>68995</v>
      </c>
      <c r="J858">
        <v>10</v>
      </c>
      <c r="K858" s="3">
        <v>44405</v>
      </c>
      <c r="L858" s="3">
        <v>26596</v>
      </c>
      <c r="M858" s="5">
        <f ca="1">(TODAY()-staff[[#This Row],[Date of Join]])/365</f>
        <v>1.1397260273972603</v>
      </c>
      <c r="N858" t="str">
        <f ca="1">IF(staff[[#This Row],[Tenure]]&lt;0.25,"1. New", IF(staff[[#This Row],[Tenure]]&lt;1, "2. Under 1 yr", IF(staff[[#This Row],[Tenure]]&lt;2, "3. Under 2 yrs","4. Over 2 yrs")))</f>
        <v>3. Under 2 yrs</v>
      </c>
      <c r="O858" s="5">
        <f ca="1">(TODAY()-staff[[#This Row],[Date of Birth]])/365</f>
        <v>49.93150684931507</v>
      </c>
      <c r="P858">
        <f ca="1">ROUNDDOWN(staff[[#This Row],[X-Age]],0)</f>
        <v>49</v>
      </c>
    </row>
    <row r="859" spans="3:16" x14ac:dyDescent="0.3">
      <c r="C859" t="s">
        <v>947</v>
      </c>
      <c r="D859" t="s">
        <v>55</v>
      </c>
      <c r="E859">
        <v>1</v>
      </c>
      <c r="F859" t="s">
        <v>56</v>
      </c>
      <c r="G859" t="s">
        <v>6</v>
      </c>
      <c r="H859" t="s">
        <v>68</v>
      </c>
      <c r="I859" s="4">
        <v>71640</v>
      </c>
      <c r="J859">
        <v>16</v>
      </c>
      <c r="K859" s="3">
        <v>44727</v>
      </c>
      <c r="L859" s="3">
        <v>21113</v>
      </c>
      <c r="M859" s="5">
        <f ca="1">(TODAY()-staff[[#This Row],[Date of Join]])/365</f>
        <v>0.25753424657534246</v>
      </c>
      <c r="N859" t="str">
        <f ca="1">IF(staff[[#This Row],[Tenure]]&lt;0.25,"1. New", IF(staff[[#This Row],[Tenure]]&lt;1, "2. Under 1 yr", IF(staff[[#This Row],[Tenure]]&lt;2, "3. Under 2 yrs","4. Over 2 yrs")))</f>
        <v>2. Under 1 yr</v>
      </c>
      <c r="O859" s="5">
        <f ca="1">(TODAY()-staff[[#This Row],[Date of Birth]])/365</f>
        <v>64.953424657534242</v>
      </c>
      <c r="P859">
        <f ca="1">ROUNDDOWN(staff[[#This Row],[X-Age]],0)</f>
        <v>64</v>
      </c>
    </row>
    <row r="860" spans="3:16" x14ac:dyDescent="0.3">
      <c r="C860" t="s">
        <v>948</v>
      </c>
      <c r="D860" t="s">
        <v>55</v>
      </c>
      <c r="E860">
        <v>1</v>
      </c>
      <c r="F860" t="s">
        <v>56</v>
      </c>
      <c r="G860" t="s">
        <v>18</v>
      </c>
      <c r="H860" t="s">
        <v>64</v>
      </c>
      <c r="I860" s="4">
        <v>80620</v>
      </c>
      <c r="J860">
        <v>14</v>
      </c>
      <c r="K860" s="3">
        <v>44579</v>
      </c>
      <c r="L860" s="3">
        <v>32462</v>
      </c>
      <c r="M860" s="5">
        <f ca="1">(TODAY()-staff[[#This Row],[Date of Join]])/365</f>
        <v>0.66301369863013704</v>
      </c>
      <c r="N860" t="str">
        <f ca="1">IF(staff[[#This Row],[Tenure]]&lt;0.25,"1. New", IF(staff[[#This Row],[Tenure]]&lt;1, "2. Under 1 yr", IF(staff[[#This Row],[Tenure]]&lt;2, "3. Under 2 yrs","4. Over 2 yrs")))</f>
        <v>2. Under 1 yr</v>
      </c>
      <c r="O860" s="5">
        <f ca="1">(TODAY()-staff[[#This Row],[Date of Birth]])/365</f>
        <v>33.860273972602741</v>
      </c>
      <c r="P860">
        <f ca="1">ROUNDDOWN(staff[[#This Row],[X-Age]],0)</f>
        <v>33</v>
      </c>
    </row>
    <row r="861" spans="3:16" x14ac:dyDescent="0.3">
      <c r="C861" t="s">
        <v>949</v>
      </c>
      <c r="D861" t="s">
        <v>55</v>
      </c>
      <c r="E861">
        <v>1</v>
      </c>
      <c r="F861" t="s">
        <v>56</v>
      </c>
      <c r="G861" t="s">
        <v>6</v>
      </c>
      <c r="H861" t="s">
        <v>68</v>
      </c>
      <c r="I861" s="4">
        <v>97545</v>
      </c>
      <c r="J861">
        <v>11</v>
      </c>
      <c r="K861" s="3">
        <v>44676</v>
      </c>
      <c r="L861" s="3">
        <v>7288</v>
      </c>
      <c r="M861" s="5">
        <f ca="1">(TODAY()-staff[[#This Row],[Date of Join]])/365</f>
        <v>0.39726027397260272</v>
      </c>
      <c r="N861" t="str">
        <f ca="1">IF(staff[[#This Row],[Tenure]]&lt;0.25,"1. New", IF(staff[[#This Row],[Tenure]]&lt;1, "2. Under 1 yr", IF(staff[[#This Row],[Tenure]]&lt;2, "3. Under 2 yrs","4. Over 2 yrs")))</f>
        <v>2. Under 1 yr</v>
      </c>
      <c r="O861" s="5">
        <f ca="1">(TODAY()-staff[[#This Row],[Date of Birth]])/365</f>
        <v>102.83013698630137</v>
      </c>
      <c r="P861">
        <f ca="1">ROUNDDOWN(staff[[#This Row],[X-Age]],0)</f>
        <v>102</v>
      </c>
    </row>
    <row r="862" spans="3:16" x14ac:dyDescent="0.3">
      <c r="C862" t="s">
        <v>950</v>
      </c>
      <c r="D862" t="s">
        <v>59</v>
      </c>
      <c r="E862">
        <v>1</v>
      </c>
      <c r="F862" t="s">
        <v>56</v>
      </c>
      <c r="G862" t="s">
        <v>18</v>
      </c>
      <c r="H862" t="s">
        <v>78</v>
      </c>
      <c r="I862" s="4">
        <v>58240</v>
      </c>
      <c r="J862">
        <v>22</v>
      </c>
      <c r="K862" s="3">
        <v>44343</v>
      </c>
      <c r="L862" s="3">
        <v>25972</v>
      </c>
      <c r="M862" s="5">
        <f ca="1">(TODAY()-staff[[#This Row],[Date of Join]])/365</f>
        <v>1.3095890410958904</v>
      </c>
      <c r="N862" t="str">
        <f ca="1">IF(staff[[#This Row],[Tenure]]&lt;0.25,"1. New", IF(staff[[#This Row],[Tenure]]&lt;1, "2. Under 1 yr", IF(staff[[#This Row],[Tenure]]&lt;2, "3. Under 2 yrs","4. Over 2 yrs")))</f>
        <v>3. Under 2 yrs</v>
      </c>
      <c r="O862" s="5">
        <f ca="1">(TODAY()-staff[[#This Row],[Date of Birth]])/365</f>
        <v>51.641095890410959</v>
      </c>
      <c r="P862">
        <f ca="1">ROUNDDOWN(staff[[#This Row],[X-Age]],0)</f>
        <v>51</v>
      </c>
    </row>
    <row r="863" spans="3:16" x14ac:dyDescent="0.3">
      <c r="C863" t="s">
        <v>951</v>
      </c>
      <c r="D863" t="s">
        <v>59</v>
      </c>
      <c r="E863">
        <v>0</v>
      </c>
      <c r="F863" t="s">
        <v>61</v>
      </c>
      <c r="G863" t="s">
        <v>6</v>
      </c>
      <c r="H863" t="s">
        <v>68</v>
      </c>
      <c r="I863" s="4">
        <v>91275</v>
      </c>
      <c r="J863">
        <v>8</v>
      </c>
      <c r="K863" s="3">
        <v>44760</v>
      </c>
      <c r="L863" s="3">
        <v>35019</v>
      </c>
      <c r="M863" s="5">
        <f ca="1">(TODAY()-staff[[#This Row],[Date of Join]])/365</f>
        <v>0.16712328767123288</v>
      </c>
      <c r="N863" t="str">
        <f ca="1">IF(staff[[#This Row],[Tenure]]&lt;0.25,"1. New", IF(staff[[#This Row],[Tenure]]&lt;1, "2. Under 1 yr", IF(staff[[#This Row],[Tenure]]&lt;2, "3. Under 2 yrs","4. Over 2 yrs")))</f>
        <v>1. New</v>
      </c>
      <c r="O863" s="5">
        <f ca="1">(TODAY()-staff[[#This Row],[Date of Birth]])/365</f>
        <v>26.854794520547944</v>
      </c>
      <c r="P863">
        <f ca="1">ROUNDDOWN(staff[[#This Row],[X-Age]],0)</f>
        <v>26</v>
      </c>
    </row>
    <row r="864" spans="3:16" x14ac:dyDescent="0.3">
      <c r="C864" t="s">
        <v>952</v>
      </c>
      <c r="D864" t="s">
        <v>59</v>
      </c>
      <c r="E864">
        <v>1</v>
      </c>
      <c r="F864" t="s">
        <v>56</v>
      </c>
      <c r="G864" t="s">
        <v>9</v>
      </c>
      <c r="H864" t="s">
        <v>62</v>
      </c>
      <c r="I864" s="4">
        <v>64000</v>
      </c>
      <c r="J864">
        <v>11</v>
      </c>
      <c r="K864" s="3">
        <v>44735</v>
      </c>
      <c r="L864" s="3">
        <v>21752</v>
      </c>
      <c r="M864" s="5">
        <f ca="1">(TODAY()-staff[[#This Row],[Date of Join]])/365</f>
        <v>0.23561643835616439</v>
      </c>
      <c r="N864" t="str">
        <f ca="1">IF(staff[[#This Row],[Tenure]]&lt;0.25,"1. New", IF(staff[[#This Row],[Tenure]]&lt;1, "2. Under 1 yr", IF(staff[[#This Row],[Tenure]]&lt;2, "3. Under 2 yrs","4. Over 2 yrs")))</f>
        <v>1. New</v>
      </c>
      <c r="O864" s="5">
        <f ca="1">(TODAY()-staff[[#This Row],[Date of Birth]])/365</f>
        <v>63.202739726027396</v>
      </c>
      <c r="P864">
        <f ca="1">ROUNDDOWN(staff[[#This Row],[X-Age]],0)</f>
        <v>63</v>
      </c>
    </row>
    <row r="865" spans="3:16" x14ac:dyDescent="0.3">
      <c r="C865" t="s">
        <v>953</v>
      </c>
      <c r="D865" t="s">
        <v>55</v>
      </c>
      <c r="E865">
        <v>1</v>
      </c>
      <c r="F865" t="s">
        <v>56</v>
      </c>
      <c r="G865" t="s">
        <v>6</v>
      </c>
      <c r="H865" t="s">
        <v>68</v>
      </c>
      <c r="I865" s="4">
        <v>85735</v>
      </c>
      <c r="J865">
        <v>13</v>
      </c>
      <c r="K865" s="3">
        <v>44739</v>
      </c>
      <c r="L865" s="3">
        <v>20870</v>
      </c>
      <c r="M865" s="5">
        <f ca="1">(TODAY()-staff[[#This Row],[Date of Join]])/365</f>
        <v>0.22465753424657534</v>
      </c>
      <c r="N865" t="str">
        <f ca="1">IF(staff[[#This Row],[Tenure]]&lt;0.25,"1. New", IF(staff[[#This Row],[Tenure]]&lt;1, "2. Under 1 yr", IF(staff[[#This Row],[Tenure]]&lt;2, "3. Under 2 yrs","4. Over 2 yrs")))</f>
        <v>1. New</v>
      </c>
      <c r="O865" s="5">
        <f ca="1">(TODAY()-staff[[#This Row],[Date of Birth]])/365</f>
        <v>65.61917808219178</v>
      </c>
      <c r="P865">
        <f ca="1">ROUNDDOWN(staff[[#This Row],[X-Age]],0)</f>
        <v>65</v>
      </c>
    </row>
    <row r="866" spans="3:16" x14ac:dyDescent="0.3">
      <c r="C866" t="s">
        <v>954</v>
      </c>
      <c r="D866" t="s">
        <v>55</v>
      </c>
      <c r="E866">
        <v>1</v>
      </c>
      <c r="F866" t="s">
        <v>56</v>
      </c>
      <c r="G866" t="s">
        <v>18</v>
      </c>
      <c r="H866" t="s">
        <v>78</v>
      </c>
      <c r="I866" s="4">
        <v>82010</v>
      </c>
      <c r="J866">
        <v>2</v>
      </c>
      <c r="K866" s="3">
        <v>44735</v>
      </c>
      <c r="L866" s="3">
        <v>20675</v>
      </c>
      <c r="M866" s="5">
        <f ca="1">(TODAY()-staff[[#This Row],[Date of Join]])/365</f>
        <v>0.23561643835616439</v>
      </c>
      <c r="N866" t="str">
        <f ca="1">IF(staff[[#This Row],[Tenure]]&lt;0.25,"1. New", IF(staff[[#This Row],[Tenure]]&lt;1, "2. Under 1 yr", IF(staff[[#This Row],[Tenure]]&lt;2, "3. Under 2 yrs","4. Over 2 yrs")))</f>
        <v>1. New</v>
      </c>
      <c r="O866" s="5">
        <f ca="1">(TODAY()-staff[[#This Row],[Date of Birth]])/365</f>
        <v>66.153424657534245</v>
      </c>
      <c r="P866">
        <f ca="1">ROUNDDOWN(staff[[#This Row],[X-Age]],0)</f>
        <v>66</v>
      </c>
    </row>
    <row r="867" spans="3:16" x14ac:dyDescent="0.3">
      <c r="C867" t="s">
        <v>955</v>
      </c>
      <c r="D867" t="s">
        <v>59</v>
      </c>
      <c r="E867">
        <v>1</v>
      </c>
      <c r="F867" t="s">
        <v>56</v>
      </c>
      <c r="G867" t="s">
        <v>6</v>
      </c>
      <c r="H867" t="s">
        <v>68</v>
      </c>
      <c r="I867" s="4">
        <v>59920</v>
      </c>
      <c r="J867">
        <v>9</v>
      </c>
      <c r="K867" s="3">
        <v>44659</v>
      </c>
      <c r="L867" s="3">
        <v>33342</v>
      </c>
      <c r="M867" s="5">
        <f ca="1">(TODAY()-staff[[#This Row],[Date of Join]])/365</f>
        <v>0.44383561643835617</v>
      </c>
      <c r="N867" t="str">
        <f ca="1">IF(staff[[#This Row],[Tenure]]&lt;0.25,"1. New", IF(staff[[#This Row],[Tenure]]&lt;1, "2. Under 1 yr", IF(staff[[#This Row],[Tenure]]&lt;2, "3. Under 2 yrs","4. Over 2 yrs")))</f>
        <v>2. Under 1 yr</v>
      </c>
      <c r="O867" s="5">
        <f ca="1">(TODAY()-staff[[#This Row],[Date of Birth]])/365</f>
        <v>31.449315068493149</v>
      </c>
      <c r="P867">
        <f ca="1">ROUNDDOWN(staff[[#This Row],[X-Age]],0)</f>
        <v>31</v>
      </c>
    </row>
    <row r="868" spans="3:16" x14ac:dyDescent="0.3">
      <c r="C868" t="s">
        <v>956</v>
      </c>
      <c r="D868" t="s">
        <v>59</v>
      </c>
      <c r="E868">
        <v>1</v>
      </c>
      <c r="F868" t="s">
        <v>56</v>
      </c>
      <c r="G868" t="s">
        <v>6</v>
      </c>
      <c r="H868" t="s">
        <v>68</v>
      </c>
      <c r="I868" s="4">
        <v>70985</v>
      </c>
      <c r="J868">
        <v>17</v>
      </c>
      <c r="K868" s="3">
        <v>44659</v>
      </c>
      <c r="L868" s="3">
        <v>7285</v>
      </c>
      <c r="M868" s="5">
        <f ca="1">(TODAY()-staff[[#This Row],[Date of Join]])/365</f>
        <v>0.44383561643835617</v>
      </c>
      <c r="N868" t="str">
        <f ca="1">IF(staff[[#This Row],[Tenure]]&lt;0.25,"1. New", IF(staff[[#This Row],[Tenure]]&lt;1, "2. Under 1 yr", IF(staff[[#This Row],[Tenure]]&lt;2, "3. Under 2 yrs","4. Over 2 yrs")))</f>
        <v>2. Under 1 yr</v>
      </c>
      <c r="O868" s="5">
        <f ca="1">(TODAY()-staff[[#This Row],[Date of Birth]])/365</f>
        <v>102.83835616438355</v>
      </c>
      <c r="P868">
        <f ca="1">ROUNDDOWN(staff[[#This Row],[X-Age]],0)</f>
        <v>102</v>
      </c>
    </row>
    <row r="869" spans="3:16" x14ac:dyDescent="0.3">
      <c r="C869" t="s">
        <v>957</v>
      </c>
      <c r="D869" t="s">
        <v>55</v>
      </c>
      <c r="E869">
        <v>1</v>
      </c>
      <c r="F869" t="s">
        <v>56</v>
      </c>
      <c r="G869" t="s">
        <v>20</v>
      </c>
      <c r="H869" t="s">
        <v>75</v>
      </c>
      <c r="I869" s="4">
        <v>74105</v>
      </c>
      <c r="J869">
        <v>12</v>
      </c>
      <c r="K869" s="3">
        <v>44774</v>
      </c>
      <c r="L869" s="3">
        <v>34993</v>
      </c>
      <c r="M869" s="5">
        <f ca="1">(TODAY()-staff[[#This Row],[Date of Join]])/365</f>
        <v>0.12876712328767123</v>
      </c>
      <c r="N869" t="str">
        <f ca="1">IF(staff[[#This Row],[Tenure]]&lt;0.25,"1. New", IF(staff[[#This Row],[Tenure]]&lt;1, "2. Under 1 yr", IF(staff[[#This Row],[Tenure]]&lt;2, "3. Under 2 yrs","4. Over 2 yrs")))</f>
        <v>1. New</v>
      </c>
      <c r="O869" s="5">
        <f ca="1">(TODAY()-staff[[#This Row],[Date of Birth]])/365</f>
        <v>26.926027397260274</v>
      </c>
      <c r="P869">
        <f ca="1">ROUNDDOWN(staff[[#This Row],[X-Age]],0)</f>
        <v>26</v>
      </c>
    </row>
    <row r="870" spans="3:16" x14ac:dyDescent="0.3">
      <c r="C870" t="s">
        <v>958</v>
      </c>
      <c r="D870" t="s">
        <v>59</v>
      </c>
      <c r="E870">
        <v>1</v>
      </c>
      <c r="F870" t="s">
        <v>56</v>
      </c>
      <c r="G870" t="s">
        <v>6</v>
      </c>
      <c r="H870" t="s">
        <v>68</v>
      </c>
      <c r="I870" s="4">
        <v>96785</v>
      </c>
      <c r="J870">
        <v>12</v>
      </c>
      <c r="K870" s="3">
        <v>44690</v>
      </c>
      <c r="L870" s="3">
        <v>32074</v>
      </c>
      <c r="M870" s="5">
        <f ca="1">(TODAY()-staff[[#This Row],[Date of Join]])/365</f>
        <v>0.35890410958904112</v>
      </c>
      <c r="N870" t="str">
        <f ca="1">IF(staff[[#This Row],[Tenure]]&lt;0.25,"1. New", IF(staff[[#This Row],[Tenure]]&lt;1, "2. Under 1 yr", IF(staff[[#This Row],[Tenure]]&lt;2, "3. Under 2 yrs","4. Over 2 yrs")))</f>
        <v>2. Under 1 yr</v>
      </c>
      <c r="O870" s="5">
        <f ca="1">(TODAY()-staff[[#This Row],[Date of Birth]])/365</f>
        <v>34.923287671232877</v>
      </c>
      <c r="P870">
        <f ca="1">ROUNDDOWN(staff[[#This Row],[X-Age]],0)</f>
        <v>34</v>
      </c>
    </row>
    <row r="871" spans="3:16" x14ac:dyDescent="0.3">
      <c r="C871" t="s">
        <v>959</v>
      </c>
      <c r="D871" t="s">
        <v>55</v>
      </c>
      <c r="E871">
        <v>1</v>
      </c>
      <c r="F871" t="s">
        <v>56</v>
      </c>
      <c r="G871" t="s">
        <v>14</v>
      </c>
      <c r="H871" t="s">
        <v>166</v>
      </c>
      <c r="I871" s="4">
        <v>63285</v>
      </c>
      <c r="J871">
        <v>5</v>
      </c>
      <c r="K871" s="3">
        <v>44407</v>
      </c>
      <c r="L871" s="3">
        <v>27058</v>
      </c>
      <c r="M871" s="5">
        <f ca="1">(TODAY()-staff[[#This Row],[Date of Join]])/365</f>
        <v>1.1342465753424658</v>
      </c>
      <c r="N871" t="str">
        <f ca="1">IF(staff[[#This Row],[Tenure]]&lt;0.25,"1. New", IF(staff[[#This Row],[Tenure]]&lt;1, "2. Under 1 yr", IF(staff[[#This Row],[Tenure]]&lt;2, "3. Under 2 yrs","4. Over 2 yrs")))</f>
        <v>3. Under 2 yrs</v>
      </c>
      <c r="O871" s="5">
        <f ca="1">(TODAY()-staff[[#This Row],[Date of Birth]])/365</f>
        <v>48.665753424657531</v>
      </c>
      <c r="P871">
        <f ca="1">ROUNDDOWN(staff[[#This Row],[X-Age]],0)</f>
        <v>48</v>
      </c>
    </row>
    <row r="872" spans="3:16" x14ac:dyDescent="0.3">
      <c r="C872" t="s">
        <v>960</v>
      </c>
      <c r="D872" t="s">
        <v>59</v>
      </c>
      <c r="E872">
        <v>0.6</v>
      </c>
      <c r="F872" t="s">
        <v>56</v>
      </c>
      <c r="G872" t="s">
        <v>18</v>
      </c>
      <c r="H872" t="s">
        <v>96</v>
      </c>
      <c r="I872" s="4">
        <v>106640</v>
      </c>
      <c r="J872">
        <v>13</v>
      </c>
      <c r="K872" s="3">
        <v>44438</v>
      </c>
      <c r="L872" s="3">
        <v>23204</v>
      </c>
      <c r="M872" s="5">
        <f ca="1">(TODAY()-staff[[#This Row],[Date of Join]])/365</f>
        <v>1.0493150684931507</v>
      </c>
      <c r="N872" t="str">
        <f ca="1">IF(staff[[#This Row],[Tenure]]&lt;0.25,"1. New", IF(staff[[#This Row],[Tenure]]&lt;1, "2. Under 1 yr", IF(staff[[#This Row],[Tenure]]&lt;2, "3. Under 2 yrs","4. Over 2 yrs")))</f>
        <v>3. Under 2 yrs</v>
      </c>
      <c r="O872" s="5">
        <f ca="1">(TODAY()-staff[[#This Row],[Date of Birth]])/365</f>
        <v>59.224657534246575</v>
      </c>
      <c r="P872">
        <f ca="1">ROUNDDOWN(staff[[#This Row],[X-Age]],0)</f>
        <v>59</v>
      </c>
    </row>
    <row r="873" spans="3:16" x14ac:dyDescent="0.3">
      <c r="C873" t="s">
        <v>961</v>
      </c>
      <c r="D873" t="s">
        <v>59</v>
      </c>
      <c r="E873">
        <v>1</v>
      </c>
      <c r="F873" t="s">
        <v>56</v>
      </c>
      <c r="G873" t="s">
        <v>6</v>
      </c>
      <c r="H873" t="s">
        <v>71</v>
      </c>
      <c r="I873" s="4">
        <v>65185</v>
      </c>
      <c r="J873">
        <v>14</v>
      </c>
      <c r="K873" s="3">
        <v>44477</v>
      </c>
      <c r="L873" s="3">
        <v>26045</v>
      </c>
      <c r="M873" s="5">
        <f ca="1">(TODAY()-staff[[#This Row],[Date of Join]])/365</f>
        <v>0.94246575342465755</v>
      </c>
      <c r="N873" t="str">
        <f ca="1">IF(staff[[#This Row],[Tenure]]&lt;0.25,"1. New", IF(staff[[#This Row],[Tenure]]&lt;1, "2. Under 1 yr", IF(staff[[#This Row],[Tenure]]&lt;2, "3. Under 2 yrs","4. Over 2 yrs")))</f>
        <v>2. Under 1 yr</v>
      </c>
      <c r="O873" s="5">
        <f ca="1">(TODAY()-staff[[#This Row],[Date of Birth]])/365</f>
        <v>51.441095890410956</v>
      </c>
      <c r="P873">
        <f ca="1">ROUNDDOWN(staff[[#This Row],[X-Age]],0)</f>
        <v>51</v>
      </c>
    </row>
    <row r="874" spans="3:16" x14ac:dyDescent="0.3">
      <c r="C874" t="s">
        <v>962</v>
      </c>
      <c r="D874" t="s">
        <v>59</v>
      </c>
      <c r="E874">
        <v>1</v>
      </c>
      <c r="F874" t="s">
        <v>56</v>
      </c>
      <c r="G874" t="s">
        <v>18</v>
      </c>
      <c r="H874" t="s">
        <v>78</v>
      </c>
      <c r="I874" s="4">
        <v>68385</v>
      </c>
      <c r="J874">
        <v>12</v>
      </c>
      <c r="K874" s="3">
        <v>44648</v>
      </c>
      <c r="L874" s="3">
        <v>28243</v>
      </c>
      <c r="M874" s="5">
        <f ca="1">(TODAY()-staff[[#This Row],[Date of Join]])/365</f>
        <v>0.47397260273972602</v>
      </c>
      <c r="N874" t="str">
        <f ca="1">IF(staff[[#This Row],[Tenure]]&lt;0.25,"1. New", IF(staff[[#This Row],[Tenure]]&lt;1, "2. Under 1 yr", IF(staff[[#This Row],[Tenure]]&lt;2, "3. Under 2 yrs","4. Over 2 yrs")))</f>
        <v>2. Under 1 yr</v>
      </c>
      <c r="O874" s="5">
        <f ca="1">(TODAY()-staff[[#This Row],[Date of Birth]])/365</f>
        <v>45.419178082191777</v>
      </c>
      <c r="P874">
        <f ca="1">ROUNDDOWN(staff[[#This Row],[X-Age]],0)</f>
        <v>45</v>
      </c>
    </row>
    <row r="875" spans="3:16" x14ac:dyDescent="0.3">
      <c r="C875" t="s">
        <v>963</v>
      </c>
      <c r="D875" t="s">
        <v>59</v>
      </c>
      <c r="E875">
        <v>1</v>
      </c>
      <c r="F875" t="s">
        <v>56</v>
      </c>
      <c r="G875" t="s">
        <v>18</v>
      </c>
      <c r="H875" t="s">
        <v>71</v>
      </c>
      <c r="I875" s="4">
        <v>78410</v>
      </c>
      <c r="J875">
        <v>11</v>
      </c>
      <c r="K875" s="3">
        <v>44683</v>
      </c>
      <c r="L875" s="3">
        <v>33148</v>
      </c>
      <c r="M875" s="5">
        <f ca="1">(TODAY()-staff[[#This Row],[Date of Join]])/365</f>
        <v>0.37808219178082192</v>
      </c>
      <c r="N875" t="str">
        <f ca="1">IF(staff[[#This Row],[Tenure]]&lt;0.25,"1. New", IF(staff[[#This Row],[Tenure]]&lt;1, "2. Under 1 yr", IF(staff[[#This Row],[Tenure]]&lt;2, "3. Under 2 yrs","4. Over 2 yrs")))</f>
        <v>2. Under 1 yr</v>
      </c>
      <c r="O875" s="5">
        <f ca="1">(TODAY()-staff[[#This Row],[Date of Birth]])/365</f>
        <v>31.980821917808218</v>
      </c>
      <c r="P875">
        <f ca="1">ROUNDDOWN(staff[[#This Row],[X-Age]],0)</f>
        <v>31</v>
      </c>
    </row>
    <row r="876" spans="3:16" x14ac:dyDescent="0.3">
      <c r="C876" t="s">
        <v>964</v>
      </c>
      <c r="D876" t="s">
        <v>55</v>
      </c>
      <c r="E876">
        <v>1</v>
      </c>
      <c r="F876" t="s">
        <v>56</v>
      </c>
      <c r="G876" t="s">
        <v>18</v>
      </c>
      <c r="H876" t="s">
        <v>78</v>
      </c>
      <c r="I876" s="4">
        <v>82680</v>
      </c>
      <c r="J876">
        <v>23</v>
      </c>
      <c r="K876" s="3">
        <v>44753</v>
      </c>
      <c r="L876" s="3">
        <v>34998</v>
      </c>
      <c r="M876" s="5">
        <f ca="1">(TODAY()-staff[[#This Row],[Date of Join]])/365</f>
        <v>0.18630136986301371</v>
      </c>
      <c r="N876" t="str">
        <f ca="1">IF(staff[[#This Row],[Tenure]]&lt;0.25,"1. New", IF(staff[[#This Row],[Tenure]]&lt;1, "2. Under 1 yr", IF(staff[[#This Row],[Tenure]]&lt;2, "3. Under 2 yrs","4. Over 2 yrs")))</f>
        <v>1. New</v>
      </c>
      <c r="O876" s="5">
        <f ca="1">(TODAY()-staff[[#This Row],[Date of Birth]])/365</f>
        <v>26.912328767123288</v>
      </c>
      <c r="P876">
        <f ca="1">ROUNDDOWN(staff[[#This Row],[X-Age]],0)</f>
        <v>26</v>
      </c>
    </row>
    <row r="877" spans="3:16" x14ac:dyDescent="0.3">
      <c r="C877" t="s">
        <v>965</v>
      </c>
      <c r="D877" t="s">
        <v>59</v>
      </c>
      <c r="E877">
        <v>1</v>
      </c>
      <c r="F877" t="s">
        <v>56</v>
      </c>
      <c r="G877" t="s">
        <v>18</v>
      </c>
      <c r="H877" t="s">
        <v>96</v>
      </c>
      <c r="I877" s="4">
        <v>90830</v>
      </c>
      <c r="J877">
        <v>3</v>
      </c>
      <c r="K877" s="3">
        <v>44498</v>
      </c>
      <c r="L877" s="3">
        <v>30857</v>
      </c>
      <c r="M877" s="5">
        <f ca="1">(TODAY()-staff[[#This Row],[Date of Join]])/365</f>
        <v>0.8849315068493151</v>
      </c>
      <c r="N877" t="str">
        <f ca="1">IF(staff[[#This Row],[Tenure]]&lt;0.25,"1. New", IF(staff[[#This Row],[Tenure]]&lt;1, "2. Under 1 yr", IF(staff[[#This Row],[Tenure]]&lt;2, "3. Under 2 yrs","4. Over 2 yrs")))</f>
        <v>2. Under 1 yr</v>
      </c>
      <c r="O877" s="5">
        <f ca="1">(TODAY()-staff[[#This Row],[Date of Birth]])/365</f>
        <v>38.257534246575339</v>
      </c>
      <c r="P877">
        <f ca="1">ROUNDDOWN(staff[[#This Row],[X-Age]],0)</f>
        <v>38</v>
      </c>
    </row>
    <row r="878" spans="3:16" x14ac:dyDescent="0.3">
      <c r="C878" t="s">
        <v>966</v>
      </c>
      <c r="D878" t="s">
        <v>59</v>
      </c>
      <c r="E878">
        <v>1</v>
      </c>
      <c r="F878" t="s">
        <v>56</v>
      </c>
      <c r="G878" t="s">
        <v>11</v>
      </c>
      <c r="H878" t="s">
        <v>83</v>
      </c>
      <c r="I878" s="4">
        <v>56120</v>
      </c>
      <c r="J878">
        <v>21</v>
      </c>
      <c r="K878" s="3">
        <v>44735</v>
      </c>
      <c r="L878" s="3">
        <v>32452</v>
      </c>
      <c r="M878" s="5">
        <f ca="1">(TODAY()-staff[[#This Row],[Date of Join]])/365</f>
        <v>0.23561643835616439</v>
      </c>
      <c r="N878" t="str">
        <f ca="1">IF(staff[[#This Row],[Tenure]]&lt;0.25,"1. New", IF(staff[[#This Row],[Tenure]]&lt;1, "2. Under 1 yr", IF(staff[[#This Row],[Tenure]]&lt;2, "3. Under 2 yrs","4. Over 2 yrs")))</f>
        <v>1. New</v>
      </c>
      <c r="O878" s="5">
        <f ca="1">(TODAY()-staff[[#This Row],[Date of Birth]])/365</f>
        <v>33.887671232876713</v>
      </c>
      <c r="P878">
        <f ca="1">ROUNDDOWN(staff[[#This Row],[X-Age]],0)</f>
        <v>33</v>
      </c>
    </row>
    <row r="879" spans="3:16" x14ac:dyDescent="0.3">
      <c r="C879" t="s">
        <v>967</v>
      </c>
      <c r="D879" t="s">
        <v>59</v>
      </c>
      <c r="E879">
        <v>1</v>
      </c>
      <c r="F879" t="s">
        <v>56</v>
      </c>
      <c r="G879" t="s">
        <v>6</v>
      </c>
      <c r="H879" t="s">
        <v>68</v>
      </c>
      <c r="I879" s="4">
        <v>78455</v>
      </c>
      <c r="J879">
        <v>8</v>
      </c>
      <c r="K879" s="3">
        <v>44748</v>
      </c>
      <c r="L879" s="3">
        <v>7259</v>
      </c>
      <c r="M879" s="5">
        <f ca="1">(TODAY()-staff[[#This Row],[Date of Join]])/365</f>
        <v>0.2</v>
      </c>
      <c r="N879" t="str">
        <f ca="1">IF(staff[[#This Row],[Tenure]]&lt;0.25,"1. New", IF(staff[[#This Row],[Tenure]]&lt;1, "2. Under 1 yr", IF(staff[[#This Row],[Tenure]]&lt;2, "3. Under 2 yrs","4. Over 2 yrs")))</f>
        <v>1. New</v>
      </c>
      <c r="O879" s="5">
        <f ca="1">(TODAY()-staff[[#This Row],[Date of Birth]])/365</f>
        <v>102.90958904109588</v>
      </c>
      <c r="P879">
        <f ca="1">ROUNDDOWN(staff[[#This Row],[X-Age]],0)</f>
        <v>102</v>
      </c>
    </row>
    <row r="880" spans="3:16" x14ac:dyDescent="0.3">
      <c r="C880" t="s">
        <v>968</v>
      </c>
      <c r="D880" t="s">
        <v>55</v>
      </c>
      <c r="E880">
        <v>1</v>
      </c>
      <c r="F880" t="s">
        <v>56</v>
      </c>
      <c r="G880" t="s">
        <v>6</v>
      </c>
      <c r="H880" t="s">
        <v>68</v>
      </c>
      <c r="I880" s="4">
        <v>60885</v>
      </c>
      <c r="J880">
        <v>8</v>
      </c>
      <c r="K880" s="3">
        <v>44105</v>
      </c>
      <c r="L880" s="3">
        <v>27721</v>
      </c>
      <c r="M880" s="5">
        <f ca="1">(TODAY()-staff[[#This Row],[Date of Join]])/365</f>
        <v>1.9616438356164383</v>
      </c>
      <c r="N880" t="str">
        <f ca="1">IF(staff[[#This Row],[Tenure]]&lt;0.25,"1. New", IF(staff[[#This Row],[Tenure]]&lt;1, "2. Under 1 yr", IF(staff[[#This Row],[Tenure]]&lt;2, "3. Under 2 yrs","4. Over 2 yrs")))</f>
        <v>3. Under 2 yrs</v>
      </c>
      <c r="O880" s="5">
        <f ca="1">(TODAY()-staff[[#This Row],[Date of Birth]])/365</f>
        <v>46.849315068493148</v>
      </c>
      <c r="P880">
        <f ca="1">ROUNDDOWN(staff[[#This Row],[X-Age]],0)</f>
        <v>46</v>
      </c>
    </row>
    <row r="881" spans="3:16" x14ac:dyDescent="0.3">
      <c r="C881" t="s">
        <v>969</v>
      </c>
      <c r="D881" t="s">
        <v>59</v>
      </c>
      <c r="E881">
        <v>1</v>
      </c>
      <c r="F881" t="s">
        <v>56</v>
      </c>
      <c r="G881" t="s">
        <v>18</v>
      </c>
      <c r="H881" t="s">
        <v>78</v>
      </c>
      <c r="I881" s="4">
        <v>53325</v>
      </c>
      <c r="J881">
        <v>23</v>
      </c>
      <c r="K881" s="3">
        <v>44740</v>
      </c>
      <c r="L881" s="3">
        <v>34844</v>
      </c>
      <c r="M881" s="5">
        <f ca="1">(TODAY()-staff[[#This Row],[Date of Join]])/365</f>
        <v>0.22191780821917809</v>
      </c>
      <c r="N881" t="str">
        <f ca="1">IF(staff[[#This Row],[Tenure]]&lt;0.25,"1. New", IF(staff[[#This Row],[Tenure]]&lt;1, "2. Under 1 yr", IF(staff[[#This Row],[Tenure]]&lt;2, "3. Under 2 yrs","4. Over 2 yrs")))</f>
        <v>1. New</v>
      </c>
      <c r="O881" s="5">
        <f ca="1">(TODAY()-staff[[#This Row],[Date of Birth]])/365</f>
        <v>27.334246575342465</v>
      </c>
      <c r="P881">
        <f ca="1">ROUNDDOWN(staff[[#This Row],[X-Age]],0)</f>
        <v>27</v>
      </c>
    </row>
    <row r="882" spans="3:16" x14ac:dyDescent="0.3">
      <c r="C882" t="s">
        <v>970</v>
      </c>
      <c r="D882" t="s">
        <v>59</v>
      </c>
      <c r="E882">
        <v>1</v>
      </c>
      <c r="F882" t="s">
        <v>56</v>
      </c>
      <c r="G882" t="s">
        <v>18</v>
      </c>
      <c r="H882" t="s">
        <v>71</v>
      </c>
      <c r="I882" s="4">
        <v>86760</v>
      </c>
      <c r="J882">
        <v>8</v>
      </c>
      <c r="K882" s="3">
        <v>44763</v>
      </c>
      <c r="L882" s="3">
        <v>28789</v>
      </c>
      <c r="M882" s="5">
        <f ca="1">(TODAY()-staff[[#This Row],[Date of Join]])/365</f>
        <v>0.15890410958904111</v>
      </c>
      <c r="N882" t="str">
        <f ca="1">IF(staff[[#This Row],[Tenure]]&lt;0.25,"1. New", IF(staff[[#This Row],[Tenure]]&lt;1, "2. Under 1 yr", IF(staff[[#This Row],[Tenure]]&lt;2, "3. Under 2 yrs","4. Over 2 yrs")))</f>
        <v>1. New</v>
      </c>
      <c r="O882" s="5">
        <f ca="1">(TODAY()-staff[[#This Row],[Date of Birth]])/365</f>
        <v>43.923287671232877</v>
      </c>
      <c r="P882">
        <f ca="1">ROUNDDOWN(staff[[#This Row],[X-Age]],0)</f>
        <v>43</v>
      </c>
    </row>
    <row r="883" spans="3:16" x14ac:dyDescent="0.3">
      <c r="C883" t="s">
        <v>971</v>
      </c>
      <c r="D883" t="s">
        <v>59</v>
      </c>
      <c r="E883">
        <v>1</v>
      </c>
      <c r="F883" t="s">
        <v>61</v>
      </c>
      <c r="G883" t="s">
        <v>18</v>
      </c>
      <c r="H883" t="s">
        <v>96</v>
      </c>
      <c r="I883" s="4">
        <v>88370</v>
      </c>
      <c r="J883">
        <v>6</v>
      </c>
      <c r="K883" s="3">
        <v>44767</v>
      </c>
      <c r="L883" s="3">
        <v>7253</v>
      </c>
      <c r="M883" s="5">
        <f ca="1">(TODAY()-staff[[#This Row],[Date of Join]])/365</f>
        <v>0.14794520547945206</v>
      </c>
      <c r="N883" t="str">
        <f ca="1">IF(staff[[#This Row],[Tenure]]&lt;0.25,"1. New", IF(staff[[#This Row],[Tenure]]&lt;1, "2. Under 1 yr", IF(staff[[#This Row],[Tenure]]&lt;2, "3. Under 2 yrs","4. Over 2 yrs")))</f>
        <v>1. New</v>
      </c>
      <c r="O883" s="5">
        <f ca="1">(TODAY()-staff[[#This Row],[Date of Birth]])/365</f>
        <v>102.92602739726027</v>
      </c>
      <c r="P883">
        <f ca="1">ROUNDDOWN(staff[[#This Row],[X-Age]],0)</f>
        <v>102</v>
      </c>
    </row>
    <row r="884" spans="3:16" x14ac:dyDescent="0.3">
      <c r="C884" t="s">
        <v>972</v>
      </c>
      <c r="D884" t="s">
        <v>55</v>
      </c>
      <c r="E884">
        <v>1</v>
      </c>
      <c r="F884" t="s">
        <v>56</v>
      </c>
      <c r="G884" t="s">
        <v>18</v>
      </c>
      <c r="H884" t="s">
        <v>64</v>
      </c>
      <c r="I884" s="4">
        <v>76665</v>
      </c>
      <c r="J884">
        <v>5</v>
      </c>
      <c r="K884" s="3">
        <v>44487</v>
      </c>
      <c r="L884" s="3">
        <v>30911</v>
      </c>
      <c r="M884" s="5">
        <f ca="1">(TODAY()-staff[[#This Row],[Date of Join]])/365</f>
        <v>0.91506849315068495</v>
      </c>
      <c r="N884" t="str">
        <f ca="1">IF(staff[[#This Row],[Tenure]]&lt;0.25,"1. New", IF(staff[[#This Row],[Tenure]]&lt;1, "2. Under 1 yr", IF(staff[[#This Row],[Tenure]]&lt;2, "3. Under 2 yrs","4. Over 2 yrs")))</f>
        <v>2. Under 1 yr</v>
      </c>
      <c r="O884" s="5">
        <f ca="1">(TODAY()-staff[[#This Row],[Date of Birth]])/365</f>
        <v>38.109589041095887</v>
      </c>
      <c r="P884">
        <f ca="1">ROUNDDOWN(staff[[#This Row],[X-Age]],0)</f>
        <v>38</v>
      </c>
    </row>
    <row r="885" spans="3:16" x14ac:dyDescent="0.3">
      <c r="C885" t="s">
        <v>973</v>
      </c>
      <c r="D885" t="s">
        <v>55</v>
      </c>
      <c r="E885">
        <v>1</v>
      </c>
      <c r="F885" t="s">
        <v>56</v>
      </c>
      <c r="G885" t="s">
        <v>6</v>
      </c>
      <c r="H885" t="s">
        <v>68</v>
      </c>
      <c r="I885" s="4">
        <v>86925</v>
      </c>
      <c r="J885">
        <v>24</v>
      </c>
      <c r="K885" s="3">
        <v>44565</v>
      </c>
      <c r="L885" s="3">
        <v>31054</v>
      </c>
      <c r="M885" s="5">
        <f ca="1">(TODAY()-staff[[#This Row],[Date of Join]])/365</f>
        <v>0.70136986301369864</v>
      </c>
      <c r="N885" t="str">
        <f ca="1">IF(staff[[#This Row],[Tenure]]&lt;0.25,"1. New", IF(staff[[#This Row],[Tenure]]&lt;1, "2. Under 1 yr", IF(staff[[#This Row],[Tenure]]&lt;2, "3. Under 2 yrs","4. Over 2 yrs")))</f>
        <v>2. Under 1 yr</v>
      </c>
      <c r="O885" s="5">
        <f ca="1">(TODAY()-staff[[#This Row],[Date of Birth]])/365</f>
        <v>37.717808219178082</v>
      </c>
      <c r="P885">
        <f ca="1">ROUNDDOWN(staff[[#This Row],[X-Age]],0)</f>
        <v>37</v>
      </c>
    </row>
    <row r="886" spans="3:16" x14ac:dyDescent="0.3">
      <c r="C886" t="s">
        <v>974</v>
      </c>
      <c r="D886" t="s">
        <v>55</v>
      </c>
      <c r="E886">
        <v>1</v>
      </c>
      <c r="F886" t="s">
        <v>61</v>
      </c>
      <c r="G886" t="s">
        <v>9</v>
      </c>
      <c r="H886" t="s">
        <v>62</v>
      </c>
      <c r="I886" s="4">
        <v>69320</v>
      </c>
      <c r="J886">
        <v>0</v>
      </c>
      <c r="K886" s="3">
        <v>44671</v>
      </c>
      <c r="L886" s="3">
        <v>7259</v>
      </c>
      <c r="M886" s="5">
        <f ca="1">(TODAY()-staff[[#This Row],[Date of Join]])/365</f>
        <v>0.41095890410958902</v>
      </c>
      <c r="N886" t="str">
        <f ca="1">IF(staff[[#This Row],[Tenure]]&lt;0.25,"1. New", IF(staff[[#This Row],[Tenure]]&lt;1, "2. Under 1 yr", IF(staff[[#This Row],[Tenure]]&lt;2, "3. Under 2 yrs","4. Over 2 yrs")))</f>
        <v>2. Under 1 yr</v>
      </c>
      <c r="O886" s="5">
        <f ca="1">(TODAY()-staff[[#This Row],[Date of Birth]])/365</f>
        <v>102.90958904109588</v>
      </c>
      <c r="P886">
        <f ca="1">ROUNDDOWN(staff[[#This Row],[X-Age]],0)</f>
        <v>102</v>
      </c>
    </row>
    <row r="887" spans="3:16" x14ac:dyDescent="0.3">
      <c r="C887" t="s">
        <v>975</v>
      </c>
      <c r="D887" t="s">
        <v>59</v>
      </c>
      <c r="E887">
        <v>1</v>
      </c>
      <c r="F887" t="s">
        <v>56</v>
      </c>
      <c r="G887" t="s">
        <v>6</v>
      </c>
      <c r="H887" t="s">
        <v>68</v>
      </c>
      <c r="I887" s="4">
        <v>63970</v>
      </c>
      <c r="J887">
        <v>13</v>
      </c>
      <c r="K887" s="3">
        <v>44729</v>
      </c>
      <c r="L887" s="3">
        <v>7303</v>
      </c>
      <c r="M887" s="5">
        <f ca="1">(TODAY()-staff[[#This Row],[Date of Join]])/365</f>
        <v>0.25205479452054796</v>
      </c>
      <c r="N887" t="str">
        <f ca="1">IF(staff[[#This Row],[Tenure]]&lt;0.25,"1. New", IF(staff[[#This Row],[Tenure]]&lt;1, "2. Under 1 yr", IF(staff[[#This Row],[Tenure]]&lt;2, "3. Under 2 yrs","4. Over 2 yrs")))</f>
        <v>2. Under 1 yr</v>
      </c>
      <c r="O887" s="5">
        <f ca="1">(TODAY()-staff[[#This Row],[Date of Birth]])/365</f>
        <v>102.78904109589041</v>
      </c>
      <c r="P887">
        <f ca="1">ROUNDDOWN(staff[[#This Row],[X-Age]],0)</f>
        <v>102</v>
      </c>
    </row>
    <row r="888" spans="3:16" x14ac:dyDescent="0.3">
      <c r="C888" t="s">
        <v>976</v>
      </c>
      <c r="D888" t="s">
        <v>59</v>
      </c>
      <c r="E888">
        <v>1</v>
      </c>
      <c r="F888" t="s">
        <v>61</v>
      </c>
      <c r="G888" t="s">
        <v>18</v>
      </c>
      <c r="H888" t="s">
        <v>78</v>
      </c>
      <c r="I888" s="4">
        <v>82105</v>
      </c>
      <c r="J888">
        <v>12</v>
      </c>
      <c r="K888" s="3">
        <v>44741</v>
      </c>
      <c r="L888" s="3">
        <v>7264</v>
      </c>
      <c r="M888" s="5">
        <f ca="1">(TODAY()-staff[[#This Row],[Date of Join]])/365</f>
        <v>0.21917808219178081</v>
      </c>
      <c r="N888" t="str">
        <f ca="1">IF(staff[[#This Row],[Tenure]]&lt;0.25,"1. New", IF(staff[[#This Row],[Tenure]]&lt;1, "2. Under 1 yr", IF(staff[[#This Row],[Tenure]]&lt;2, "3. Under 2 yrs","4. Over 2 yrs")))</f>
        <v>1. New</v>
      </c>
      <c r="O888" s="5">
        <f ca="1">(TODAY()-staff[[#This Row],[Date of Birth]])/365</f>
        <v>102.8958904109589</v>
      </c>
      <c r="P888">
        <f ca="1">ROUNDDOWN(staff[[#This Row],[X-Age]],0)</f>
        <v>102</v>
      </c>
    </row>
    <row r="889" spans="3:16" x14ac:dyDescent="0.3">
      <c r="C889" t="s">
        <v>977</v>
      </c>
      <c r="D889" t="s">
        <v>59</v>
      </c>
      <c r="E889">
        <v>1</v>
      </c>
      <c r="F889" t="s">
        <v>56</v>
      </c>
      <c r="G889" t="s">
        <v>6</v>
      </c>
      <c r="H889" t="s">
        <v>68</v>
      </c>
      <c r="I889" s="4">
        <v>68975</v>
      </c>
      <c r="J889">
        <v>8</v>
      </c>
      <c r="K889" s="3">
        <v>44734</v>
      </c>
      <c r="L889" s="3">
        <v>30948</v>
      </c>
      <c r="M889" s="5">
        <f ca="1">(TODAY()-staff[[#This Row],[Date of Join]])/365</f>
        <v>0.23835616438356164</v>
      </c>
      <c r="N889" t="str">
        <f ca="1">IF(staff[[#This Row],[Tenure]]&lt;0.25,"1. New", IF(staff[[#This Row],[Tenure]]&lt;1, "2. Under 1 yr", IF(staff[[#This Row],[Tenure]]&lt;2, "3. Under 2 yrs","4. Over 2 yrs")))</f>
        <v>1. New</v>
      </c>
      <c r="O889" s="5">
        <f ca="1">(TODAY()-staff[[#This Row],[Date of Birth]])/365</f>
        <v>38.008219178082193</v>
      </c>
      <c r="P889">
        <f ca="1">ROUNDDOWN(staff[[#This Row],[X-Age]],0)</f>
        <v>38</v>
      </c>
    </row>
    <row r="890" spans="3:16" x14ac:dyDescent="0.3">
      <c r="C890" t="s">
        <v>978</v>
      </c>
      <c r="D890" t="s">
        <v>55</v>
      </c>
      <c r="E890">
        <v>1</v>
      </c>
      <c r="F890" t="s">
        <v>56</v>
      </c>
      <c r="G890" t="s">
        <v>11</v>
      </c>
      <c r="H890" t="s">
        <v>98</v>
      </c>
      <c r="I890" s="4">
        <v>80995</v>
      </c>
      <c r="J890">
        <v>21</v>
      </c>
      <c r="K890" s="3">
        <v>44732</v>
      </c>
      <c r="L890" s="3">
        <v>33048</v>
      </c>
      <c r="M890" s="5">
        <f ca="1">(TODAY()-staff[[#This Row],[Date of Join]])/365</f>
        <v>0.24383561643835616</v>
      </c>
      <c r="N890" t="str">
        <f ca="1">IF(staff[[#This Row],[Tenure]]&lt;0.25,"1. New", IF(staff[[#This Row],[Tenure]]&lt;1, "2. Under 1 yr", IF(staff[[#This Row],[Tenure]]&lt;2, "3. Under 2 yrs","4. Over 2 yrs")))</f>
        <v>1. New</v>
      </c>
      <c r="O890" s="5">
        <f ca="1">(TODAY()-staff[[#This Row],[Date of Birth]])/365</f>
        <v>32.254794520547946</v>
      </c>
      <c r="P890">
        <f ca="1">ROUNDDOWN(staff[[#This Row],[X-Age]],0)</f>
        <v>32</v>
      </c>
    </row>
    <row r="891" spans="3:16" x14ac:dyDescent="0.3">
      <c r="C891" t="s">
        <v>979</v>
      </c>
      <c r="D891" t="s">
        <v>59</v>
      </c>
      <c r="E891">
        <v>1</v>
      </c>
      <c r="F891" t="s">
        <v>56</v>
      </c>
      <c r="G891" t="s">
        <v>6</v>
      </c>
      <c r="H891" t="s">
        <v>68</v>
      </c>
      <c r="I891" s="4">
        <v>80455</v>
      </c>
      <c r="J891">
        <v>13</v>
      </c>
      <c r="K891" s="3">
        <v>44676</v>
      </c>
      <c r="L891" s="3">
        <v>7290</v>
      </c>
      <c r="M891" s="5">
        <f ca="1">(TODAY()-staff[[#This Row],[Date of Join]])/365</f>
        <v>0.39726027397260272</v>
      </c>
      <c r="N891" t="str">
        <f ca="1">IF(staff[[#This Row],[Tenure]]&lt;0.25,"1. New", IF(staff[[#This Row],[Tenure]]&lt;1, "2. Under 1 yr", IF(staff[[#This Row],[Tenure]]&lt;2, "3. Under 2 yrs","4. Over 2 yrs")))</f>
        <v>2. Under 1 yr</v>
      </c>
      <c r="O891" s="5">
        <f ca="1">(TODAY()-staff[[#This Row],[Date of Birth]])/365</f>
        <v>102.82465753424657</v>
      </c>
      <c r="P891">
        <f ca="1">ROUNDDOWN(staff[[#This Row],[X-Age]],0)</f>
        <v>102</v>
      </c>
    </row>
    <row r="892" spans="3:16" x14ac:dyDescent="0.3">
      <c r="C892" t="s">
        <v>980</v>
      </c>
      <c r="D892" t="s">
        <v>59</v>
      </c>
      <c r="E892">
        <v>1</v>
      </c>
      <c r="F892" t="s">
        <v>56</v>
      </c>
      <c r="G892" t="s">
        <v>14</v>
      </c>
      <c r="H892" t="s">
        <v>166</v>
      </c>
      <c r="I892" s="4">
        <v>90375</v>
      </c>
      <c r="J892">
        <v>0</v>
      </c>
      <c r="K892" s="3">
        <v>44711</v>
      </c>
      <c r="L892" s="3">
        <v>24950</v>
      </c>
      <c r="M892" s="5">
        <f ca="1">(TODAY()-staff[[#This Row],[Date of Join]])/365</f>
        <v>0.30136986301369861</v>
      </c>
      <c r="N892" t="str">
        <f ca="1">IF(staff[[#This Row],[Tenure]]&lt;0.25,"1. New", IF(staff[[#This Row],[Tenure]]&lt;1, "2. Under 1 yr", IF(staff[[#This Row],[Tenure]]&lt;2, "3. Under 2 yrs","4. Over 2 yrs")))</f>
        <v>2. Under 1 yr</v>
      </c>
      <c r="O892" s="5">
        <f ca="1">(TODAY()-staff[[#This Row],[Date of Birth]])/365</f>
        <v>54.441095890410956</v>
      </c>
      <c r="P892">
        <f ca="1">ROUNDDOWN(staff[[#This Row],[X-Age]],0)</f>
        <v>54</v>
      </c>
    </row>
    <row r="893" spans="3:16" x14ac:dyDescent="0.3">
      <c r="C893" t="s">
        <v>981</v>
      </c>
      <c r="D893" t="s">
        <v>55</v>
      </c>
      <c r="E893">
        <v>1</v>
      </c>
      <c r="F893" t="s">
        <v>56</v>
      </c>
      <c r="G893" t="s">
        <v>6</v>
      </c>
      <c r="H893" t="s">
        <v>71</v>
      </c>
      <c r="I893" s="4">
        <v>90650</v>
      </c>
      <c r="J893">
        <v>-2</v>
      </c>
      <c r="K893" s="3">
        <v>44669</v>
      </c>
      <c r="L893" s="3">
        <v>31127</v>
      </c>
      <c r="M893" s="5">
        <f ca="1">(TODAY()-staff[[#This Row],[Date of Join]])/365</f>
        <v>0.41643835616438357</v>
      </c>
      <c r="N893" t="str">
        <f ca="1">IF(staff[[#This Row],[Tenure]]&lt;0.25,"1. New", IF(staff[[#This Row],[Tenure]]&lt;1, "2. Under 1 yr", IF(staff[[#This Row],[Tenure]]&lt;2, "3. Under 2 yrs","4. Over 2 yrs")))</f>
        <v>2. Under 1 yr</v>
      </c>
      <c r="O893" s="5">
        <f ca="1">(TODAY()-staff[[#This Row],[Date of Birth]])/365</f>
        <v>37.517808219178079</v>
      </c>
      <c r="P893">
        <f ca="1">ROUNDDOWN(staff[[#This Row],[X-Age]],0)</f>
        <v>37</v>
      </c>
    </row>
    <row r="894" spans="3:16" x14ac:dyDescent="0.3">
      <c r="C894" t="s">
        <v>982</v>
      </c>
      <c r="D894" t="s">
        <v>55</v>
      </c>
      <c r="E894">
        <v>1</v>
      </c>
      <c r="F894" t="s">
        <v>56</v>
      </c>
      <c r="G894" t="s">
        <v>6</v>
      </c>
      <c r="H894" t="s">
        <v>98</v>
      </c>
      <c r="I894" s="4">
        <v>51760</v>
      </c>
      <c r="J894">
        <v>2</v>
      </c>
      <c r="K894" s="3">
        <v>44698</v>
      </c>
      <c r="L894" s="3">
        <v>24391</v>
      </c>
      <c r="M894" s="5">
        <f ca="1">(TODAY()-staff[[#This Row],[Date of Join]])/365</f>
        <v>0.33698630136986302</v>
      </c>
      <c r="N894" t="str">
        <f ca="1">IF(staff[[#This Row],[Tenure]]&lt;0.25,"1. New", IF(staff[[#This Row],[Tenure]]&lt;1, "2. Under 1 yr", IF(staff[[#This Row],[Tenure]]&lt;2, "3. Under 2 yrs","4. Over 2 yrs")))</f>
        <v>2. Under 1 yr</v>
      </c>
      <c r="O894" s="5">
        <f ca="1">(TODAY()-staff[[#This Row],[Date of Birth]])/365</f>
        <v>55.972602739726028</v>
      </c>
      <c r="P894">
        <f ca="1">ROUNDDOWN(staff[[#This Row],[X-Age]],0)</f>
        <v>55</v>
      </c>
    </row>
    <row r="895" spans="3:16" x14ac:dyDescent="0.3">
      <c r="C895" t="s">
        <v>983</v>
      </c>
      <c r="D895" t="s">
        <v>59</v>
      </c>
      <c r="E895">
        <v>1</v>
      </c>
      <c r="F895" t="s">
        <v>56</v>
      </c>
      <c r="G895" t="s">
        <v>6</v>
      </c>
      <c r="H895" t="s">
        <v>68</v>
      </c>
      <c r="I895" s="4">
        <v>103495</v>
      </c>
      <c r="J895">
        <v>11</v>
      </c>
      <c r="K895" s="3">
        <v>44291</v>
      </c>
      <c r="L895" s="3">
        <v>22425</v>
      </c>
      <c r="M895" s="5">
        <f ca="1">(TODAY()-staff[[#This Row],[Date of Join]])/365</f>
        <v>1.452054794520548</v>
      </c>
      <c r="N895" t="str">
        <f ca="1">IF(staff[[#This Row],[Tenure]]&lt;0.25,"1. New", IF(staff[[#This Row],[Tenure]]&lt;1, "2. Under 1 yr", IF(staff[[#This Row],[Tenure]]&lt;2, "3. Under 2 yrs","4. Over 2 yrs")))</f>
        <v>3. Under 2 yrs</v>
      </c>
      <c r="O895" s="5">
        <f ca="1">(TODAY()-staff[[#This Row],[Date of Birth]])/365</f>
        <v>61.358904109589041</v>
      </c>
      <c r="P895">
        <f ca="1">ROUNDDOWN(staff[[#This Row],[X-Age]],0)</f>
        <v>61</v>
      </c>
    </row>
    <row r="896" spans="3:16" x14ac:dyDescent="0.3">
      <c r="C896" t="s">
        <v>984</v>
      </c>
      <c r="D896" t="s">
        <v>59</v>
      </c>
      <c r="E896">
        <v>1</v>
      </c>
      <c r="F896" t="s">
        <v>56</v>
      </c>
      <c r="G896" t="s">
        <v>6</v>
      </c>
      <c r="H896" t="s">
        <v>68</v>
      </c>
      <c r="I896" s="4">
        <v>58930</v>
      </c>
      <c r="J896">
        <v>6</v>
      </c>
      <c r="K896" s="3">
        <v>44725</v>
      </c>
      <c r="L896" s="3">
        <v>7270</v>
      </c>
      <c r="M896" s="5">
        <f ca="1">(TODAY()-staff[[#This Row],[Date of Join]])/365</f>
        <v>0.26301369863013696</v>
      </c>
      <c r="N896" t="str">
        <f ca="1">IF(staff[[#This Row],[Tenure]]&lt;0.25,"1. New", IF(staff[[#This Row],[Tenure]]&lt;1, "2. Under 1 yr", IF(staff[[#This Row],[Tenure]]&lt;2, "3. Under 2 yrs","4. Over 2 yrs")))</f>
        <v>2. Under 1 yr</v>
      </c>
      <c r="O896" s="5">
        <f ca="1">(TODAY()-staff[[#This Row],[Date of Birth]])/365</f>
        <v>102.87945205479453</v>
      </c>
      <c r="P896">
        <f ca="1">ROUNDDOWN(staff[[#This Row],[X-Age]],0)</f>
        <v>102</v>
      </c>
    </row>
    <row r="897" spans="3:16" x14ac:dyDescent="0.3">
      <c r="C897" t="s">
        <v>985</v>
      </c>
      <c r="D897" t="s">
        <v>55</v>
      </c>
      <c r="E897">
        <v>1</v>
      </c>
      <c r="F897" t="s">
        <v>56</v>
      </c>
      <c r="G897" t="s">
        <v>18</v>
      </c>
      <c r="H897" t="s">
        <v>71</v>
      </c>
      <c r="I897" s="4">
        <v>71170</v>
      </c>
      <c r="J897">
        <v>9</v>
      </c>
      <c r="K897" s="3">
        <v>44354</v>
      </c>
      <c r="L897" s="3">
        <v>18934</v>
      </c>
      <c r="M897" s="5">
        <f ca="1">(TODAY()-staff[[#This Row],[Date of Join]])/365</f>
        <v>1.2794520547945205</v>
      </c>
      <c r="N897" t="str">
        <f ca="1">IF(staff[[#This Row],[Tenure]]&lt;0.25,"1. New", IF(staff[[#This Row],[Tenure]]&lt;1, "2. Under 1 yr", IF(staff[[#This Row],[Tenure]]&lt;2, "3. Under 2 yrs","4. Over 2 yrs")))</f>
        <v>3. Under 2 yrs</v>
      </c>
      <c r="O897" s="5">
        <f ca="1">(TODAY()-staff[[#This Row],[Date of Birth]])/365</f>
        <v>70.92328767123287</v>
      </c>
      <c r="P897">
        <f ca="1">ROUNDDOWN(staff[[#This Row],[X-Age]],0)</f>
        <v>70</v>
      </c>
    </row>
    <row r="898" spans="3:16" x14ac:dyDescent="0.3">
      <c r="C898" t="s">
        <v>986</v>
      </c>
      <c r="D898" t="s">
        <v>59</v>
      </c>
      <c r="E898">
        <v>1</v>
      </c>
      <c r="F898" t="s">
        <v>56</v>
      </c>
      <c r="G898" t="s">
        <v>6</v>
      </c>
      <c r="H898" t="s">
        <v>68</v>
      </c>
      <c r="I898" s="4">
        <v>76795</v>
      </c>
      <c r="J898">
        <v>16</v>
      </c>
      <c r="K898" s="3">
        <v>44683</v>
      </c>
      <c r="L898" s="3">
        <v>7282</v>
      </c>
      <c r="M898" s="5">
        <f ca="1">(TODAY()-staff[[#This Row],[Date of Join]])/365</f>
        <v>0.37808219178082192</v>
      </c>
      <c r="N898" t="str">
        <f ca="1">IF(staff[[#This Row],[Tenure]]&lt;0.25,"1. New", IF(staff[[#This Row],[Tenure]]&lt;1, "2. Under 1 yr", IF(staff[[#This Row],[Tenure]]&lt;2, "3. Under 2 yrs","4. Over 2 yrs")))</f>
        <v>2. Under 1 yr</v>
      </c>
      <c r="O898" s="5">
        <f ca="1">(TODAY()-staff[[#This Row],[Date of Birth]])/365</f>
        <v>102.84657534246575</v>
      </c>
      <c r="P898">
        <f ca="1">ROUNDDOWN(staff[[#This Row],[X-Age]],0)</f>
        <v>102</v>
      </c>
    </row>
    <row r="899" spans="3:16" x14ac:dyDescent="0.3">
      <c r="C899" t="s">
        <v>987</v>
      </c>
      <c r="D899" t="s">
        <v>59</v>
      </c>
      <c r="E899">
        <v>1</v>
      </c>
      <c r="F899" t="s">
        <v>56</v>
      </c>
      <c r="G899" t="s">
        <v>6</v>
      </c>
      <c r="H899" t="s">
        <v>68</v>
      </c>
      <c r="I899" s="4">
        <v>71870</v>
      </c>
      <c r="J899">
        <v>11</v>
      </c>
      <c r="K899" s="3">
        <v>44734</v>
      </c>
      <c r="L899" s="3">
        <v>32053</v>
      </c>
      <c r="M899" s="5">
        <f ca="1">(TODAY()-staff[[#This Row],[Date of Join]])/365</f>
        <v>0.23835616438356164</v>
      </c>
      <c r="N899" t="str">
        <f ca="1">IF(staff[[#This Row],[Tenure]]&lt;0.25,"1. New", IF(staff[[#This Row],[Tenure]]&lt;1, "2. Under 1 yr", IF(staff[[#This Row],[Tenure]]&lt;2, "3. Under 2 yrs","4. Over 2 yrs")))</f>
        <v>1. New</v>
      </c>
      <c r="O899" s="5">
        <f ca="1">(TODAY()-staff[[#This Row],[Date of Birth]])/365</f>
        <v>34.980821917808221</v>
      </c>
      <c r="P899">
        <f ca="1">ROUNDDOWN(staff[[#This Row],[X-Age]],0)</f>
        <v>34</v>
      </c>
    </row>
    <row r="900" spans="3:16" x14ac:dyDescent="0.3">
      <c r="C900" t="s">
        <v>988</v>
      </c>
      <c r="D900" t="s">
        <v>59</v>
      </c>
      <c r="E900">
        <v>1</v>
      </c>
      <c r="F900" t="s">
        <v>56</v>
      </c>
      <c r="G900" t="s">
        <v>6</v>
      </c>
      <c r="H900" t="s">
        <v>68</v>
      </c>
      <c r="I900" s="4">
        <v>95970</v>
      </c>
      <c r="J900">
        <v>7</v>
      </c>
      <c r="K900" s="3">
        <v>44743</v>
      </c>
      <c r="L900" s="3">
        <v>7278</v>
      </c>
      <c r="M900" s="5">
        <f ca="1">(TODAY()-staff[[#This Row],[Date of Join]])/365</f>
        <v>0.21369863013698631</v>
      </c>
      <c r="N900" t="str">
        <f ca="1">IF(staff[[#This Row],[Tenure]]&lt;0.25,"1. New", IF(staff[[#This Row],[Tenure]]&lt;1, "2. Under 1 yr", IF(staff[[#This Row],[Tenure]]&lt;2, "3. Under 2 yrs","4. Over 2 yrs")))</f>
        <v>1. New</v>
      </c>
      <c r="O900" s="5">
        <f ca="1">(TODAY()-staff[[#This Row],[Date of Birth]])/365</f>
        <v>102.85753424657534</v>
      </c>
      <c r="P900">
        <f ca="1">ROUNDDOWN(staff[[#This Row],[X-Age]],0)</f>
        <v>102</v>
      </c>
    </row>
    <row r="901" spans="3:16" x14ac:dyDescent="0.3">
      <c r="C901" t="s">
        <v>989</v>
      </c>
      <c r="D901" t="s">
        <v>55</v>
      </c>
      <c r="E901">
        <v>1</v>
      </c>
      <c r="F901" t="s">
        <v>56</v>
      </c>
      <c r="G901" t="s">
        <v>11</v>
      </c>
      <c r="H901" t="s">
        <v>98</v>
      </c>
      <c r="I901" s="4">
        <v>82620</v>
      </c>
      <c r="J901">
        <v>15</v>
      </c>
      <c r="K901" s="3">
        <v>44627</v>
      </c>
      <c r="L901" s="3">
        <v>27724</v>
      </c>
      <c r="M901" s="5">
        <f ca="1">(TODAY()-staff[[#This Row],[Date of Join]])/365</f>
        <v>0.53150684931506853</v>
      </c>
      <c r="N901" t="str">
        <f ca="1">IF(staff[[#This Row],[Tenure]]&lt;0.25,"1. New", IF(staff[[#This Row],[Tenure]]&lt;1, "2. Under 1 yr", IF(staff[[#This Row],[Tenure]]&lt;2, "3. Under 2 yrs","4. Over 2 yrs")))</f>
        <v>2. Under 1 yr</v>
      </c>
      <c r="O901" s="5">
        <f ca="1">(TODAY()-staff[[#This Row],[Date of Birth]])/365</f>
        <v>46.841095890410962</v>
      </c>
      <c r="P901">
        <f ca="1">ROUNDDOWN(staff[[#This Row],[X-Age]],0)</f>
        <v>46</v>
      </c>
    </row>
    <row r="902" spans="3:16" x14ac:dyDescent="0.3">
      <c r="C902" t="s">
        <v>990</v>
      </c>
      <c r="D902" t="s">
        <v>59</v>
      </c>
      <c r="E902">
        <v>1</v>
      </c>
      <c r="F902" t="s">
        <v>56</v>
      </c>
      <c r="G902" t="s">
        <v>18</v>
      </c>
      <c r="H902" t="s">
        <v>96</v>
      </c>
      <c r="I902" s="4">
        <v>61335</v>
      </c>
      <c r="J902">
        <v>9</v>
      </c>
      <c r="K902" s="3">
        <v>44750</v>
      </c>
      <c r="L902" s="3">
        <v>24707</v>
      </c>
      <c r="M902" s="5">
        <f ca="1">(TODAY()-staff[[#This Row],[Date of Join]])/365</f>
        <v>0.19452054794520549</v>
      </c>
      <c r="N902" t="str">
        <f ca="1">IF(staff[[#This Row],[Tenure]]&lt;0.25,"1. New", IF(staff[[#This Row],[Tenure]]&lt;1, "2. Under 1 yr", IF(staff[[#This Row],[Tenure]]&lt;2, "3. Under 2 yrs","4. Over 2 yrs")))</f>
        <v>1. New</v>
      </c>
      <c r="O902" s="5">
        <f ca="1">(TODAY()-staff[[#This Row],[Date of Birth]])/365</f>
        <v>55.106849315068494</v>
      </c>
      <c r="P902">
        <f ca="1">ROUNDDOWN(staff[[#This Row],[X-Age]],0)</f>
        <v>55</v>
      </c>
    </row>
    <row r="903" spans="3:16" x14ac:dyDescent="0.3">
      <c r="C903" t="s">
        <v>991</v>
      </c>
      <c r="D903" t="s">
        <v>59</v>
      </c>
      <c r="E903">
        <v>1</v>
      </c>
      <c r="F903" t="s">
        <v>56</v>
      </c>
      <c r="G903" t="s">
        <v>9</v>
      </c>
      <c r="H903" t="s">
        <v>330</v>
      </c>
      <c r="I903" s="4">
        <v>72930</v>
      </c>
      <c r="J903">
        <v>16</v>
      </c>
      <c r="K903" s="3">
        <v>44529</v>
      </c>
      <c r="L903" s="3">
        <v>19811</v>
      </c>
      <c r="M903" s="5">
        <f ca="1">(TODAY()-staff[[#This Row],[Date of Join]])/365</f>
        <v>0.8</v>
      </c>
      <c r="N903" t="str">
        <f ca="1">IF(staff[[#This Row],[Tenure]]&lt;0.25,"1. New", IF(staff[[#This Row],[Tenure]]&lt;1, "2. Under 1 yr", IF(staff[[#This Row],[Tenure]]&lt;2, "3. Under 2 yrs","4. Over 2 yrs")))</f>
        <v>2. Under 1 yr</v>
      </c>
      <c r="O903" s="5">
        <f ca="1">(TODAY()-staff[[#This Row],[Date of Birth]])/365</f>
        <v>68.520547945205479</v>
      </c>
      <c r="P903">
        <f ca="1">ROUNDDOWN(staff[[#This Row],[X-Age]],0)</f>
        <v>68</v>
      </c>
    </row>
    <row r="904" spans="3:16" x14ac:dyDescent="0.3">
      <c r="C904" t="s">
        <v>992</v>
      </c>
      <c r="D904" t="s">
        <v>59</v>
      </c>
      <c r="E904">
        <v>1</v>
      </c>
      <c r="F904" t="s">
        <v>56</v>
      </c>
      <c r="G904" t="s">
        <v>18</v>
      </c>
      <c r="H904" t="s">
        <v>64</v>
      </c>
      <c r="I904" s="4">
        <v>48230</v>
      </c>
      <c r="J904">
        <v>3</v>
      </c>
      <c r="K904" s="3">
        <v>44410</v>
      </c>
      <c r="L904" s="3">
        <v>26863</v>
      </c>
      <c r="M904" s="5">
        <f ca="1">(TODAY()-staff[[#This Row],[Date of Join]])/365</f>
        <v>1.1260273972602739</v>
      </c>
      <c r="N904" t="str">
        <f ca="1">IF(staff[[#This Row],[Tenure]]&lt;0.25,"1. New", IF(staff[[#This Row],[Tenure]]&lt;1, "2. Under 1 yr", IF(staff[[#This Row],[Tenure]]&lt;2, "3. Under 2 yrs","4. Over 2 yrs")))</f>
        <v>3. Under 2 yrs</v>
      </c>
      <c r="O904" s="5">
        <f ca="1">(TODAY()-staff[[#This Row],[Date of Birth]])/365</f>
        <v>49.2</v>
      </c>
      <c r="P904">
        <f ca="1">ROUNDDOWN(staff[[#This Row],[X-Age]],0)</f>
        <v>49</v>
      </c>
    </row>
    <row r="905" spans="3:16" x14ac:dyDescent="0.3">
      <c r="C905" t="s">
        <v>993</v>
      </c>
      <c r="D905" t="s">
        <v>59</v>
      </c>
      <c r="E905">
        <v>1</v>
      </c>
      <c r="F905" t="s">
        <v>56</v>
      </c>
      <c r="G905" t="s">
        <v>9</v>
      </c>
      <c r="H905" t="s">
        <v>205</v>
      </c>
      <c r="I905" s="4">
        <v>90480</v>
      </c>
      <c r="J905">
        <v>8</v>
      </c>
      <c r="K905" s="3">
        <v>44722</v>
      </c>
      <c r="L905" s="3">
        <v>28240</v>
      </c>
      <c r="M905" s="5">
        <f ca="1">(TODAY()-staff[[#This Row],[Date of Join]])/365</f>
        <v>0.27123287671232876</v>
      </c>
      <c r="N905" t="str">
        <f ca="1">IF(staff[[#This Row],[Tenure]]&lt;0.25,"1. New", IF(staff[[#This Row],[Tenure]]&lt;1, "2. Under 1 yr", IF(staff[[#This Row],[Tenure]]&lt;2, "3. Under 2 yrs","4. Over 2 yrs")))</f>
        <v>2. Under 1 yr</v>
      </c>
      <c r="O905" s="5">
        <f ca="1">(TODAY()-staff[[#This Row],[Date of Birth]])/365</f>
        <v>45.42739726027397</v>
      </c>
      <c r="P905">
        <f ca="1">ROUNDDOWN(staff[[#This Row],[X-Age]],0)</f>
        <v>45</v>
      </c>
    </row>
    <row r="906" spans="3:16" x14ac:dyDescent="0.3">
      <c r="C906" t="s">
        <v>994</v>
      </c>
      <c r="D906" t="s">
        <v>55</v>
      </c>
      <c r="E906">
        <v>1</v>
      </c>
      <c r="F906" t="s">
        <v>61</v>
      </c>
      <c r="G906" t="s">
        <v>11</v>
      </c>
      <c r="H906" t="s">
        <v>83</v>
      </c>
      <c r="I906" s="4">
        <v>48230</v>
      </c>
      <c r="J906">
        <v>21</v>
      </c>
      <c r="K906" s="3">
        <v>44771</v>
      </c>
      <c r="L906" s="3">
        <v>7290</v>
      </c>
      <c r="M906" s="5">
        <f ca="1">(TODAY()-staff[[#This Row],[Date of Join]])/365</f>
        <v>0.13698630136986301</v>
      </c>
      <c r="N906" t="str">
        <f ca="1">IF(staff[[#This Row],[Tenure]]&lt;0.25,"1. New", IF(staff[[#This Row],[Tenure]]&lt;1, "2. Under 1 yr", IF(staff[[#This Row],[Tenure]]&lt;2, "3. Under 2 yrs","4. Over 2 yrs")))</f>
        <v>1. New</v>
      </c>
      <c r="O906" s="5">
        <f ca="1">(TODAY()-staff[[#This Row],[Date of Birth]])/365</f>
        <v>102.82465753424657</v>
      </c>
      <c r="P906">
        <f ca="1">ROUNDDOWN(staff[[#This Row],[X-Age]],0)</f>
        <v>102</v>
      </c>
    </row>
    <row r="907" spans="3:16" x14ac:dyDescent="0.3">
      <c r="C907" t="s">
        <v>995</v>
      </c>
      <c r="D907" t="s">
        <v>55</v>
      </c>
      <c r="E907">
        <v>1</v>
      </c>
      <c r="F907" t="s">
        <v>61</v>
      </c>
      <c r="G907" t="s">
        <v>9</v>
      </c>
      <c r="H907" t="s">
        <v>62</v>
      </c>
      <c r="I907" s="4">
        <v>85165</v>
      </c>
      <c r="J907">
        <v>11</v>
      </c>
      <c r="K907" s="3">
        <v>44764</v>
      </c>
      <c r="L907" s="3">
        <v>7299</v>
      </c>
      <c r="M907" s="5">
        <f ca="1">(TODAY()-staff[[#This Row],[Date of Join]])/365</f>
        <v>0.15616438356164383</v>
      </c>
      <c r="N907" t="str">
        <f ca="1">IF(staff[[#This Row],[Tenure]]&lt;0.25,"1. New", IF(staff[[#This Row],[Tenure]]&lt;1, "2. Under 1 yr", IF(staff[[#This Row],[Tenure]]&lt;2, "3. Under 2 yrs","4. Over 2 yrs")))</f>
        <v>1. New</v>
      </c>
      <c r="O907" s="5">
        <f ca="1">(TODAY()-staff[[#This Row],[Date of Birth]])/365</f>
        <v>102.8</v>
      </c>
      <c r="P907">
        <f ca="1">ROUNDDOWN(staff[[#This Row],[X-Age]],0)</f>
        <v>102</v>
      </c>
    </row>
    <row r="908" spans="3:16" x14ac:dyDescent="0.3">
      <c r="C908" t="s">
        <v>996</v>
      </c>
      <c r="D908" t="s">
        <v>55</v>
      </c>
      <c r="E908">
        <v>1</v>
      </c>
      <c r="F908" t="s">
        <v>56</v>
      </c>
      <c r="G908" t="s">
        <v>6</v>
      </c>
      <c r="H908" t="s">
        <v>68</v>
      </c>
      <c r="I908" s="4">
        <v>69965</v>
      </c>
      <c r="J908">
        <v>17</v>
      </c>
      <c r="K908" s="3">
        <v>44365</v>
      </c>
      <c r="L908" s="3">
        <v>25580</v>
      </c>
      <c r="M908" s="5">
        <f ca="1">(TODAY()-staff[[#This Row],[Date of Join]])/365</f>
        <v>1.2493150684931507</v>
      </c>
      <c r="N908" t="str">
        <f ca="1">IF(staff[[#This Row],[Tenure]]&lt;0.25,"1. New", IF(staff[[#This Row],[Tenure]]&lt;1, "2. Under 1 yr", IF(staff[[#This Row],[Tenure]]&lt;2, "3. Under 2 yrs","4. Over 2 yrs")))</f>
        <v>3. Under 2 yrs</v>
      </c>
      <c r="O908" s="5">
        <f ca="1">(TODAY()-staff[[#This Row],[Date of Birth]])/365</f>
        <v>52.715068493150682</v>
      </c>
      <c r="P908">
        <f ca="1">ROUNDDOWN(staff[[#This Row],[X-Age]],0)</f>
        <v>52</v>
      </c>
    </row>
    <row r="909" spans="3:16" x14ac:dyDescent="0.3">
      <c r="C909" t="s">
        <v>997</v>
      </c>
      <c r="D909" t="s">
        <v>59</v>
      </c>
      <c r="E909">
        <v>1</v>
      </c>
      <c r="F909" t="s">
        <v>56</v>
      </c>
      <c r="G909" t="s">
        <v>11</v>
      </c>
      <c r="H909" t="s">
        <v>83</v>
      </c>
      <c r="I909" s="4">
        <v>69815</v>
      </c>
      <c r="J909">
        <v>24</v>
      </c>
      <c r="K909" s="3">
        <v>44636</v>
      </c>
      <c r="L909" s="3">
        <v>28971</v>
      </c>
      <c r="M909" s="5">
        <f ca="1">(TODAY()-staff[[#This Row],[Date of Join]])/365</f>
        <v>0.50684931506849318</v>
      </c>
      <c r="N909" t="str">
        <f ca="1">IF(staff[[#This Row],[Tenure]]&lt;0.25,"1. New", IF(staff[[#This Row],[Tenure]]&lt;1, "2. Under 1 yr", IF(staff[[#This Row],[Tenure]]&lt;2, "3. Under 2 yrs","4. Over 2 yrs")))</f>
        <v>2. Under 1 yr</v>
      </c>
      <c r="O909" s="5">
        <f ca="1">(TODAY()-staff[[#This Row],[Date of Birth]])/365</f>
        <v>43.424657534246577</v>
      </c>
      <c r="P909">
        <f ca="1">ROUNDDOWN(staff[[#This Row],[X-Age]],0)</f>
        <v>43</v>
      </c>
    </row>
    <row r="910" spans="3:16" x14ac:dyDescent="0.3">
      <c r="C910" t="s">
        <v>998</v>
      </c>
      <c r="D910" t="s">
        <v>59</v>
      </c>
      <c r="E910">
        <v>1</v>
      </c>
      <c r="F910" t="s">
        <v>56</v>
      </c>
      <c r="G910" t="s">
        <v>6</v>
      </c>
      <c r="H910" t="s">
        <v>68</v>
      </c>
      <c r="I910" s="4">
        <v>80660</v>
      </c>
      <c r="J910">
        <v>12</v>
      </c>
      <c r="K910" s="3">
        <v>44701</v>
      </c>
      <c r="L910" s="3">
        <v>33534</v>
      </c>
      <c r="M910" s="5">
        <f ca="1">(TODAY()-staff[[#This Row],[Date of Join]])/365</f>
        <v>0.32876712328767121</v>
      </c>
      <c r="N910" t="str">
        <f ca="1">IF(staff[[#This Row],[Tenure]]&lt;0.25,"1. New", IF(staff[[#This Row],[Tenure]]&lt;1, "2. Under 1 yr", IF(staff[[#This Row],[Tenure]]&lt;2, "3. Under 2 yrs","4. Over 2 yrs")))</f>
        <v>2. Under 1 yr</v>
      </c>
      <c r="O910" s="5">
        <f ca="1">(TODAY()-staff[[#This Row],[Date of Birth]])/365</f>
        <v>30.923287671232877</v>
      </c>
      <c r="P910">
        <f ca="1">ROUNDDOWN(staff[[#This Row],[X-Age]],0)</f>
        <v>30</v>
      </c>
    </row>
    <row r="911" spans="3:16" x14ac:dyDescent="0.3">
      <c r="C911" t="s">
        <v>999</v>
      </c>
      <c r="D911" t="s">
        <v>59</v>
      </c>
      <c r="E911">
        <v>0.8</v>
      </c>
      <c r="F911" t="s">
        <v>56</v>
      </c>
      <c r="G911" t="s">
        <v>11</v>
      </c>
      <c r="H911" t="s">
        <v>98</v>
      </c>
      <c r="I911" s="4">
        <v>59350</v>
      </c>
      <c r="J911">
        <v>6</v>
      </c>
      <c r="K911" s="3">
        <v>44204</v>
      </c>
      <c r="L911" s="3">
        <v>21028</v>
      </c>
      <c r="M911" s="5">
        <f ca="1">(TODAY()-staff[[#This Row],[Date of Join]])/365</f>
        <v>1.6904109589041096</v>
      </c>
      <c r="N911" t="str">
        <f ca="1">IF(staff[[#This Row],[Tenure]]&lt;0.25,"1. New", IF(staff[[#This Row],[Tenure]]&lt;1, "2. Under 1 yr", IF(staff[[#This Row],[Tenure]]&lt;2, "3. Under 2 yrs","4. Over 2 yrs")))</f>
        <v>3. Under 2 yrs</v>
      </c>
      <c r="O911" s="5">
        <f ca="1">(TODAY()-staff[[#This Row],[Date of Birth]])/365</f>
        <v>65.186301369863017</v>
      </c>
      <c r="P911">
        <f ca="1">ROUNDDOWN(staff[[#This Row],[X-Age]],0)</f>
        <v>65</v>
      </c>
    </row>
    <row r="912" spans="3:16" x14ac:dyDescent="0.3">
      <c r="C912" t="s">
        <v>1000</v>
      </c>
      <c r="D912" t="s">
        <v>59</v>
      </c>
      <c r="E912">
        <v>1</v>
      </c>
      <c r="F912" t="s">
        <v>61</v>
      </c>
      <c r="G912" t="s">
        <v>6</v>
      </c>
      <c r="H912" t="s">
        <v>68</v>
      </c>
      <c r="I912" s="4">
        <v>79250</v>
      </c>
      <c r="J912">
        <v>13</v>
      </c>
      <c r="K912" s="3">
        <v>44753</v>
      </c>
      <c r="L912" s="3">
        <v>7273</v>
      </c>
      <c r="M912" s="5">
        <f ca="1">(TODAY()-staff[[#This Row],[Date of Join]])/365</f>
        <v>0.18630136986301371</v>
      </c>
      <c r="N912" t="str">
        <f ca="1">IF(staff[[#This Row],[Tenure]]&lt;0.25,"1. New", IF(staff[[#This Row],[Tenure]]&lt;1, "2. Under 1 yr", IF(staff[[#This Row],[Tenure]]&lt;2, "3. Under 2 yrs","4. Over 2 yrs")))</f>
        <v>1. New</v>
      </c>
      <c r="O912" s="5">
        <f ca="1">(TODAY()-staff[[#This Row],[Date of Birth]])/365</f>
        <v>102.87123287671233</v>
      </c>
      <c r="P912">
        <f ca="1">ROUNDDOWN(staff[[#This Row],[X-Age]],0)</f>
        <v>102</v>
      </c>
    </row>
    <row r="913" spans="3:16" x14ac:dyDescent="0.3">
      <c r="C913" t="s">
        <v>1001</v>
      </c>
      <c r="D913" t="s">
        <v>59</v>
      </c>
      <c r="E913">
        <v>1</v>
      </c>
      <c r="F913" t="s">
        <v>56</v>
      </c>
      <c r="G913" t="s">
        <v>9</v>
      </c>
      <c r="H913" t="s">
        <v>62</v>
      </c>
      <c r="I913" s="4">
        <v>49065</v>
      </c>
      <c r="J913">
        <v>22</v>
      </c>
      <c r="K913" s="3">
        <v>44585</v>
      </c>
      <c r="L913" s="3">
        <v>28677</v>
      </c>
      <c r="M913" s="5">
        <f ca="1">(TODAY()-staff[[#This Row],[Date of Join]])/365</f>
        <v>0.64657534246575343</v>
      </c>
      <c r="N913" t="str">
        <f ca="1">IF(staff[[#This Row],[Tenure]]&lt;0.25,"1. New", IF(staff[[#This Row],[Tenure]]&lt;1, "2. Under 1 yr", IF(staff[[#This Row],[Tenure]]&lt;2, "3. Under 2 yrs","4. Over 2 yrs")))</f>
        <v>2. Under 1 yr</v>
      </c>
      <c r="O913" s="5">
        <f ca="1">(TODAY()-staff[[#This Row],[Date of Birth]])/365</f>
        <v>44.230136986301368</v>
      </c>
      <c r="P913">
        <f ca="1">ROUNDDOWN(staff[[#This Row],[X-Age]],0)</f>
        <v>44</v>
      </c>
    </row>
    <row r="914" spans="3:16" x14ac:dyDescent="0.3">
      <c r="C914" t="s">
        <v>1002</v>
      </c>
      <c r="D914" t="s">
        <v>59</v>
      </c>
      <c r="E914">
        <v>1</v>
      </c>
      <c r="F914" t="s">
        <v>61</v>
      </c>
      <c r="G914" t="s">
        <v>14</v>
      </c>
      <c r="H914" t="s">
        <v>166</v>
      </c>
      <c r="I914" s="4">
        <v>73010</v>
      </c>
      <c r="J914">
        <v>11</v>
      </c>
      <c r="K914" s="3">
        <v>44707</v>
      </c>
      <c r="L914" s="3">
        <v>7258</v>
      </c>
      <c r="M914" s="5">
        <f ca="1">(TODAY()-staff[[#This Row],[Date of Join]])/365</f>
        <v>0.31232876712328766</v>
      </c>
      <c r="N914" t="str">
        <f ca="1">IF(staff[[#This Row],[Tenure]]&lt;0.25,"1. New", IF(staff[[#This Row],[Tenure]]&lt;1, "2. Under 1 yr", IF(staff[[#This Row],[Tenure]]&lt;2, "3. Under 2 yrs","4. Over 2 yrs")))</f>
        <v>2. Under 1 yr</v>
      </c>
      <c r="O914" s="5">
        <f ca="1">(TODAY()-staff[[#This Row],[Date of Birth]])/365</f>
        <v>102.91232876712328</v>
      </c>
      <c r="P914">
        <f ca="1">ROUNDDOWN(staff[[#This Row],[X-Age]],0)</f>
        <v>102</v>
      </c>
    </row>
    <row r="915" spans="3:16" x14ac:dyDescent="0.3">
      <c r="C915" t="s">
        <v>1003</v>
      </c>
      <c r="D915" t="s">
        <v>59</v>
      </c>
      <c r="E915">
        <v>1</v>
      </c>
      <c r="F915" t="s">
        <v>56</v>
      </c>
      <c r="G915" t="s">
        <v>9</v>
      </c>
      <c r="H915" t="s">
        <v>330</v>
      </c>
      <c r="I915" s="4">
        <v>68585</v>
      </c>
      <c r="J915">
        <v>11</v>
      </c>
      <c r="K915" s="3">
        <v>44713</v>
      </c>
      <c r="L915" s="3">
        <v>27187</v>
      </c>
      <c r="M915" s="5">
        <f ca="1">(TODAY()-staff[[#This Row],[Date of Join]])/365</f>
        <v>0.29589041095890412</v>
      </c>
      <c r="N915" t="str">
        <f ca="1">IF(staff[[#This Row],[Tenure]]&lt;0.25,"1. New", IF(staff[[#This Row],[Tenure]]&lt;1, "2. Under 1 yr", IF(staff[[#This Row],[Tenure]]&lt;2, "3. Under 2 yrs","4. Over 2 yrs")))</f>
        <v>2. Under 1 yr</v>
      </c>
      <c r="O915" s="5">
        <f ca="1">(TODAY()-staff[[#This Row],[Date of Birth]])/365</f>
        <v>48.31232876712329</v>
      </c>
      <c r="P915">
        <f ca="1">ROUNDDOWN(staff[[#This Row],[X-Age]],0)</f>
        <v>48</v>
      </c>
    </row>
    <row r="916" spans="3:16" x14ac:dyDescent="0.3">
      <c r="C916" t="s">
        <v>1004</v>
      </c>
      <c r="D916" t="s">
        <v>59</v>
      </c>
      <c r="E916">
        <v>1</v>
      </c>
      <c r="F916" t="s">
        <v>56</v>
      </c>
      <c r="G916" t="s">
        <v>6</v>
      </c>
      <c r="H916" t="s">
        <v>98</v>
      </c>
      <c r="I916" s="4">
        <v>78305</v>
      </c>
      <c r="J916">
        <v>9</v>
      </c>
      <c r="K916" s="3">
        <v>44347</v>
      </c>
      <c r="L916" s="3">
        <v>26638</v>
      </c>
      <c r="M916" s="5">
        <f ca="1">(TODAY()-staff[[#This Row],[Date of Join]])/365</f>
        <v>1.2986301369863014</v>
      </c>
      <c r="N916" t="str">
        <f ca="1">IF(staff[[#This Row],[Tenure]]&lt;0.25,"1. New", IF(staff[[#This Row],[Tenure]]&lt;1, "2. Under 1 yr", IF(staff[[#This Row],[Tenure]]&lt;2, "3. Under 2 yrs","4. Over 2 yrs")))</f>
        <v>3. Under 2 yrs</v>
      </c>
      <c r="O916" s="5">
        <f ca="1">(TODAY()-staff[[#This Row],[Date of Birth]])/365</f>
        <v>49.816438356164383</v>
      </c>
      <c r="P916">
        <f ca="1">ROUNDDOWN(staff[[#This Row],[X-Age]],0)</f>
        <v>49</v>
      </c>
    </row>
    <row r="917" spans="3:16" x14ac:dyDescent="0.3">
      <c r="C917" t="s">
        <v>1005</v>
      </c>
      <c r="D917" t="s">
        <v>59</v>
      </c>
      <c r="E917">
        <v>1</v>
      </c>
      <c r="F917" t="s">
        <v>56</v>
      </c>
      <c r="G917" t="s">
        <v>6</v>
      </c>
      <c r="H917" t="s">
        <v>68</v>
      </c>
      <c r="I917" s="4">
        <v>78445</v>
      </c>
      <c r="J917">
        <v>17</v>
      </c>
      <c r="K917" s="3">
        <v>44480</v>
      </c>
      <c r="L917" s="3">
        <v>30438</v>
      </c>
      <c r="M917" s="5">
        <f ca="1">(TODAY()-staff[[#This Row],[Date of Join]])/365</f>
        <v>0.9342465753424658</v>
      </c>
      <c r="N917" t="str">
        <f ca="1">IF(staff[[#This Row],[Tenure]]&lt;0.25,"1. New", IF(staff[[#This Row],[Tenure]]&lt;1, "2. Under 1 yr", IF(staff[[#This Row],[Tenure]]&lt;2, "3. Under 2 yrs","4. Over 2 yrs")))</f>
        <v>2. Under 1 yr</v>
      </c>
      <c r="O917" s="5">
        <f ca="1">(TODAY()-staff[[#This Row],[Date of Birth]])/365</f>
        <v>39.405479452054792</v>
      </c>
      <c r="P917">
        <f ca="1">ROUNDDOWN(staff[[#This Row],[X-Age]],0)</f>
        <v>39</v>
      </c>
    </row>
    <row r="918" spans="3:16" x14ac:dyDescent="0.3">
      <c r="C918" t="s">
        <v>1006</v>
      </c>
      <c r="D918" t="s">
        <v>55</v>
      </c>
      <c r="E918">
        <v>1</v>
      </c>
      <c r="F918" t="s">
        <v>56</v>
      </c>
      <c r="G918" t="s">
        <v>9</v>
      </c>
      <c r="H918" t="s">
        <v>330</v>
      </c>
      <c r="I918" s="4">
        <v>62935</v>
      </c>
      <c r="J918">
        <v>14</v>
      </c>
      <c r="K918" s="3">
        <v>44718</v>
      </c>
      <c r="L918" s="3">
        <v>30104</v>
      </c>
      <c r="M918" s="5">
        <f ca="1">(TODAY()-staff[[#This Row],[Date of Join]])/365</f>
        <v>0.28219178082191781</v>
      </c>
      <c r="N918" t="str">
        <f ca="1">IF(staff[[#This Row],[Tenure]]&lt;0.25,"1. New", IF(staff[[#This Row],[Tenure]]&lt;1, "2. Under 1 yr", IF(staff[[#This Row],[Tenure]]&lt;2, "3. Under 2 yrs","4. Over 2 yrs")))</f>
        <v>2. Under 1 yr</v>
      </c>
      <c r="O918" s="5">
        <f ca="1">(TODAY()-staff[[#This Row],[Date of Birth]])/365</f>
        <v>40.320547945205476</v>
      </c>
      <c r="P918">
        <f ca="1">ROUNDDOWN(staff[[#This Row],[X-Age]],0)</f>
        <v>40</v>
      </c>
    </row>
    <row r="919" spans="3:16" x14ac:dyDescent="0.3">
      <c r="C919" t="s">
        <v>1007</v>
      </c>
      <c r="D919" t="s">
        <v>59</v>
      </c>
      <c r="E919">
        <v>1</v>
      </c>
      <c r="F919" t="s">
        <v>56</v>
      </c>
      <c r="G919" t="s">
        <v>6</v>
      </c>
      <c r="H919" t="s">
        <v>68</v>
      </c>
      <c r="I919" s="4">
        <v>79415</v>
      </c>
      <c r="J919">
        <v>4</v>
      </c>
      <c r="K919" s="3">
        <v>44760</v>
      </c>
      <c r="L919" s="3">
        <v>29735</v>
      </c>
      <c r="M919" s="5">
        <f ca="1">(TODAY()-staff[[#This Row],[Date of Join]])/365</f>
        <v>0.16712328767123288</v>
      </c>
      <c r="N919" t="str">
        <f ca="1">IF(staff[[#This Row],[Tenure]]&lt;0.25,"1. New", IF(staff[[#This Row],[Tenure]]&lt;1, "2. Under 1 yr", IF(staff[[#This Row],[Tenure]]&lt;2, "3. Under 2 yrs","4. Over 2 yrs")))</f>
        <v>1. New</v>
      </c>
      <c r="O919" s="5">
        <f ca="1">(TODAY()-staff[[#This Row],[Date of Birth]])/365</f>
        <v>41.331506849315069</v>
      </c>
      <c r="P919">
        <f ca="1">ROUNDDOWN(staff[[#This Row],[X-Age]],0)</f>
        <v>41</v>
      </c>
    </row>
    <row r="920" spans="3:16" x14ac:dyDescent="0.3">
      <c r="C920" t="s">
        <v>1008</v>
      </c>
      <c r="D920" t="s">
        <v>59</v>
      </c>
      <c r="E920">
        <v>1</v>
      </c>
      <c r="F920" t="s">
        <v>61</v>
      </c>
      <c r="G920" t="s">
        <v>6</v>
      </c>
      <c r="H920" t="s">
        <v>68</v>
      </c>
      <c r="I920" s="4">
        <v>81865</v>
      </c>
      <c r="J920">
        <v>21</v>
      </c>
      <c r="K920" s="3">
        <v>44754</v>
      </c>
      <c r="L920" s="3">
        <v>7260</v>
      </c>
      <c r="M920" s="5">
        <f ca="1">(TODAY()-staff[[#This Row],[Date of Join]])/365</f>
        <v>0.18356164383561643</v>
      </c>
      <c r="N920" t="str">
        <f ca="1">IF(staff[[#This Row],[Tenure]]&lt;0.25,"1. New", IF(staff[[#This Row],[Tenure]]&lt;1, "2. Under 1 yr", IF(staff[[#This Row],[Tenure]]&lt;2, "3. Under 2 yrs","4. Over 2 yrs")))</f>
        <v>1. New</v>
      </c>
      <c r="O920" s="5">
        <f ca="1">(TODAY()-staff[[#This Row],[Date of Birth]])/365</f>
        <v>102.9068493150685</v>
      </c>
      <c r="P920">
        <f ca="1">ROUNDDOWN(staff[[#This Row],[X-Age]],0)</f>
        <v>102</v>
      </c>
    </row>
    <row r="921" spans="3:16" x14ac:dyDescent="0.3">
      <c r="C921" t="s">
        <v>1009</v>
      </c>
      <c r="D921" t="s">
        <v>59</v>
      </c>
      <c r="E921">
        <v>1</v>
      </c>
      <c r="F921" t="s">
        <v>56</v>
      </c>
      <c r="G921" t="s">
        <v>9</v>
      </c>
      <c r="H921" t="s">
        <v>57</v>
      </c>
      <c r="I921" s="4">
        <v>61495</v>
      </c>
      <c r="J921">
        <v>17</v>
      </c>
      <c r="K921" s="3">
        <v>44753</v>
      </c>
      <c r="L921" s="3">
        <v>32930</v>
      </c>
      <c r="M921" s="5">
        <f ca="1">(TODAY()-staff[[#This Row],[Date of Join]])/365</f>
        <v>0.18630136986301371</v>
      </c>
      <c r="N921" t="str">
        <f ca="1">IF(staff[[#This Row],[Tenure]]&lt;0.25,"1. New", IF(staff[[#This Row],[Tenure]]&lt;1, "2. Under 1 yr", IF(staff[[#This Row],[Tenure]]&lt;2, "3. Under 2 yrs","4. Over 2 yrs")))</f>
        <v>1. New</v>
      </c>
      <c r="O921" s="5">
        <f ca="1">(TODAY()-staff[[#This Row],[Date of Birth]])/365</f>
        <v>32.578082191780823</v>
      </c>
      <c r="P921">
        <f ca="1">ROUNDDOWN(staff[[#This Row],[X-Age]],0)</f>
        <v>32</v>
      </c>
    </row>
    <row r="922" spans="3:16" x14ac:dyDescent="0.3">
      <c r="C922" t="s">
        <v>1010</v>
      </c>
      <c r="D922" t="s">
        <v>55</v>
      </c>
      <c r="E922">
        <v>1</v>
      </c>
      <c r="F922" t="s">
        <v>56</v>
      </c>
      <c r="G922" t="s">
        <v>20</v>
      </c>
      <c r="H922" t="s">
        <v>133</v>
      </c>
      <c r="I922" s="4">
        <v>72105</v>
      </c>
      <c r="J922">
        <v>5</v>
      </c>
      <c r="K922" s="3">
        <v>44460</v>
      </c>
      <c r="L922" s="3">
        <v>20654</v>
      </c>
      <c r="M922" s="5">
        <f ca="1">(TODAY()-staff[[#This Row],[Date of Join]])/365</f>
        <v>0.989041095890411</v>
      </c>
      <c r="N922" t="str">
        <f ca="1">IF(staff[[#This Row],[Tenure]]&lt;0.25,"1. New", IF(staff[[#This Row],[Tenure]]&lt;1, "2. Under 1 yr", IF(staff[[#This Row],[Tenure]]&lt;2, "3. Under 2 yrs","4. Over 2 yrs")))</f>
        <v>2. Under 1 yr</v>
      </c>
      <c r="O922" s="5">
        <f ca="1">(TODAY()-staff[[#This Row],[Date of Birth]])/365</f>
        <v>66.210958904109589</v>
      </c>
      <c r="P922">
        <f ca="1">ROUNDDOWN(staff[[#This Row],[X-Age]],0)</f>
        <v>66</v>
      </c>
    </row>
    <row r="923" spans="3:16" x14ac:dyDescent="0.3">
      <c r="C923" t="s">
        <v>1011</v>
      </c>
      <c r="D923" t="s">
        <v>59</v>
      </c>
      <c r="E923">
        <v>1</v>
      </c>
      <c r="F923" t="s">
        <v>56</v>
      </c>
      <c r="G923" t="s">
        <v>9</v>
      </c>
      <c r="H923" t="s">
        <v>62</v>
      </c>
      <c r="I923" s="4">
        <v>85485</v>
      </c>
      <c r="J923">
        <v>13</v>
      </c>
      <c r="K923" s="3">
        <v>44608</v>
      </c>
      <c r="L923" s="3">
        <v>20017</v>
      </c>
      <c r="M923" s="5">
        <f ca="1">(TODAY()-staff[[#This Row],[Date of Join]])/365</f>
        <v>0.58356164383561648</v>
      </c>
      <c r="N923" t="str">
        <f ca="1">IF(staff[[#This Row],[Tenure]]&lt;0.25,"1. New", IF(staff[[#This Row],[Tenure]]&lt;1, "2. Under 1 yr", IF(staff[[#This Row],[Tenure]]&lt;2, "3. Under 2 yrs","4. Over 2 yrs")))</f>
        <v>2. Under 1 yr</v>
      </c>
      <c r="O923" s="5">
        <f ca="1">(TODAY()-staff[[#This Row],[Date of Birth]])/365</f>
        <v>67.956164383561642</v>
      </c>
      <c r="P923">
        <f ca="1">ROUNDDOWN(staff[[#This Row],[X-Age]],0)</f>
        <v>67</v>
      </c>
    </row>
    <row r="924" spans="3:16" x14ac:dyDescent="0.3">
      <c r="C924" t="s">
        <v>1012</v>
      </c>
      <c r="D924" t="s">
        <v>55</v>
      </c>
      <c r="E924">
        <v>1</v>
      </c>
      <c r="F924" t="s">
        <v>56</v>
      </c>
      <c r="G924" t="s">
        <v>9</v>
      </c>
      <c r="H924" t="s">
        <v>62</v>
      </c>
      <c r="I924" s="4">
        <v>67995</v>
      </c>
      <c r="J924">
        <v>10</v>
      </c>
      <c r="K924" s="3">
        <v>44706</v>
      </c>
      <c r="L924" s="3">
        <v>33850</v>
      </c>
      <c r="M924" s="5">
        <f ca="1">(TODAY()-staff[[#This Row],[Date of Join]])/365</f>
        <v>0.31506849315068491</v>
      </c>
      <c r="N924" t="str">
        <f ca="1">IF(staff[[#This Row],[Tenure]]&lt;0.25,"1. New", IF(staff[[#This Row],[Tenure]]&lt;1, "2. Under 1 yr", IF(staff[[#This Row],[Tenure]]&lt;2, "3. Under 2 yrs","4. Over 2 yrs")))</f>
        <v>2. Under 1 yr</v>
      </c>
      <c r="O924" s="5">
        <f ca="1">(TODAY()-staff[[#This Row],[Date of Birth]])/365</f>
        <v>30.057534246575344</v>
      </c>
      <c r="P924">
        <f ca="1">ROUNDDOWN(staff[[#This Row],[X-Age]],0)</f>
        <v>30</v>
      </c>
    </row>
    <row r="925" spans="3:16" x14ac:dyDescent="0.3">
      <c r="C925" t="s">
        <v>1013</v>
      </c>
      <c r="D925" t="s">
        <v>55</v>
      </c>
      <c r="E925">
        <v>1</v>
      </c>
      <c r="F925" t="s">
        <v>56</v>
      </c>
      <c r="G925" t="s">
        <v>18</v>
      </c>
      <c r="H925" t="s">
        <v>96</v>
      </c>
      <c r="I925" s="4">
        <v>91035</v>
      </c>
      <c r="J925">
        <v>7</v>
      </c>
      <c r="K925" s="3">
        <v>44011</v>
      </c>
      <c r="L925" s="3">
        <v>20651</v>
      </c>
      <c r="M925" s="5">
        <f ca="1">(TODAY()-staff[[#This Row],[Date of Join]])/365</f>
        <v>2.2191780821917808</v>
      </c>
      <c r="N925" t="str">
        <f ca="1">IF(staff[[#This Row],[Tenure]]&lt;0.25,"1. New", IF(staff[[#This Row],[Tenure]]&lt;1, "2. Under 1 yr", IF(staff[[#This Row],[Tenure]]&lt;2, "3. Under 2 yrs","4. Over 2 yrs")))</f>
        <v>4. Over 2 yrs</v>
      </c>
      <c r="O925" s="5">
        <f ca="1">(TODAY()-staff[[#This Row],[Date of Birth]])/365</f>
        <v>66.219178082191775</v>
      </c>
      <c r="P925">
        <f ca="1">ROUNDDOWN(staff[[#This Row],[X-Age]],0)</f>
        <v>66</v>
      </c>
    </row>
    <row r="926" spans="3:16" x14ac:dyDescent="0.3">
      <c r="C926" t="s">
        <v>1014</v>
      </c>
      <c r="D926" t="s">
        <v>59</v>
      </c>
      <c r="E926">
        <v>1</v>
      </c>
      <c r="F926" t="s">
        <v>56</v>
      </c>
      <c r="G926" t="s">
        <v>18</v>
      </c>
      <c r="H926" t="s">
        <v>71</v>
      </c>
      <c r="I926" s="4">
        <v>91210</v>
      </c>
      <c r="J926">
        <v>7</v>
      </c>
      <c r="K926" s="3">
        <v>44090</v>
      </c>
      <c r="L926" s="3">
        <v>27260</v>
      </c>
      <c r="M926" s="5">
        <f ca="1">(TODAY()-staff[[#This Row],[Date of Join]])/365</f>
        <v>2.0027397260273974</v>
      </c>
      <c r="N926" t="str">
        <f ca="1">IF(staff[[#This Row],[Tenure]]&lt;0.25,"1. New", IF(staff[[#This Row],[Tenure]]&lt;1, "2. Under 1 yr", IF(staff[[#This Row],[Tenure]]&lt;2, "3. Under 2 yrs","4. Over 2 yrs")))</f>
        <v>4. Over 2 yrs</v>
      </c>
      <c r="O926" s="5">
        <f ca="1">(TODAY()-staff[[#This Row],[Date of Birth]])/365</f>
        <v>48.112328767123287</v>
      </c>
      <c r="P926">
        <f ca="1">ROUNDDOWN(staff[[#This Row],[X-Age]],0)</f>
        <v>48</v>
      </c>
    </row>
    <row r="927" spans="3:16" x14ac:dyDescent="0.3">
      <c r="C927" t="s">
        <v>1015</v>
      </c>
      <c r="D927" t="s">
        <v>59</v>
      </c>
      <c r="E927">
        <v>1</v>
      </c>
      <c r="F927" t="s">
        <v>56</v>
      </c>
      <c r="G927" t="s">
        <v>6</v>
      </c>
      <c r="H927" t="s">
        <v>68</v>
      </c>
      <c r="I927" s="4">
        <v>91010</v>
      </c>
      <c r="J927">
        <v>13</v>
      </c>
      <c r="K927" s="3">
        <v>44182</v>
      </c>
      <c r="L927" s="3">
        <v>27972</v>
      </c>
      <c r="M927" s="5">
        <f ca="1">(TODAY()-staff[[#This Row],[Date of Join]])/365</f>
        <v>1.7506849315068493</v>
      </c>
      <c r="N927" t="str">
        <f ca="1">IF(staff[[#This Row],[Tenure]]&lt;0.25,"1. New", IF(staff[[#This Row],[Tenure]]&lt;1, "2. Under 1 yr", IF(staff[[#This Row],[Tenure]]&lt;2, "3. Under 2 yrs","4. Over 2 yrs")))</f>
        <v>3. Under 2 yrs</v>
      </c>
      <c r="O927" s="5">
        <f ca="1">(TODAY()-staff[[#This Row],[Date of Birth]])/365</f>
        <v>46.161643835616438</v>
      </c>
      <c r="P927">
        <f ca="1">ROUNDDOWN(staff[[#This Row],[X-Age]],0)</f>
        <v>46</v>
      </c>
    </row>
    <row r="928" spans="3:16" x14ac:dyDescent="0.3">
      <c r="C928" t="s">
        <v>1016</v>
      </c>
      <c r="D928" t="s">
        <v>55</v>
      </c>
      <c r="E928">
        <v>1</v>
      </c>
      <c r="F928" t="s">
        <v>56</v>
      </c>
      <c r="G928" t="s">
        <v>20</v>
      </c>
      <c r="H928" t="s">
        <v>102</v>
      </c>
      <c r="I928" s="4">
        <v>62310</v>
      </c>
      <c r="J928">
        <v>16</v>
      </c>
      <c r="K928" s="3">
        <v>44729</v>
      </c>
      <c r="L928" s="3">
        <v>27442</v>
      </c>
      <c r="M928" s="5">
        <f ca="1">(TODAY()-staff[[#This Row],[Date of Join]])/365</f>
        <v>0.25205479452054796</v>
      </c>
      <c r="N928" t="str">
        <f ca="1">IF(staff[[#This Row],[Tenure]]&lt;0.25,"1. New", IF(staff[[#This Row],[Tenure]]&lt;1, "2. Under 1 yr", IF(staff[[#This Row],[Tenure]]&lt;2, "3. Under 2 yrs","4. Over 2 yrs")))</f>
        <v>2. Under 1 yr</v>
      </c>
      <c r="O928" s="5">
        <f ca="1">(TODAY()-staff[[#This Row],[Date of Birth]])/365</f>
        <v>47.613698630136987</v>
      </c>
      <c r="P928">
        <f ca="1">ROUNDDOWN(staff[[#This Row],[X-Age]],0)</f>
        <v>47</v>
      </c>
    </row>
    <row r="929" spans="3:16" x14ac:dyDescent="0.3">
      <c r="C929" t="s">
        <v>1017</v>
      </c>
      <c r="D929" t="s">
        <v>59</v>
      </c>
      <c r="E929">
        <v>1</v>
      </c>
      <c r="F929" t="s">
        <v>56</v>
      </c>
      <c r="G929" t="s">
        <v>6</v>
      </c>
      <c r="H929" t="s">
        <v>98</v>
      </c>
      <c r="I929" s="4">
        <v>106020</v>
      </c>
      <c r="J929">
        <v>8</v>
      </c>
      <c r="K929" s="3">
        <v>44327</v>
      </c>
      <c r="L929" s="3">
        <v>25840</v>
      </c>
      <c r="M929" s="5">
        <f ca="1">(TODAY()-staff[[#This Row],[Date of Join]])/365</f>
        <v>1.3534246575342466</v>
      </c>
      <c r="N929" t="str">
        <f ca="1">IF(staff[[#This Row],[Tenure]]&lt;0.25,"1. New", IF(staff[[#This Row],[Tenure]]&lt;1, "2. Under 1 yr", IF(staff[[#This Row],[Tenure]]&lt;2, "3. Under 2 yrs","4. Over 2 yrs")))</f>
        <v>3. Under 2 yrs</v>
      </c>
      <c r="O929" s="5">
        <f ca="1">(TODAY()-staff[[#This Row],[Date of Birth]])/365</f>
        <v>52.0027397260274</v>
      </c>
      <c r="P929">
        <f ca="1">ROUNDDOWN(staff[[#This Row],[X-Age]],0)</f>
        <v>52</v>
      </c>
    </row>
    <row r="930" spans="3:16" x14ac:dyDescent="0.3">
      <c r="C930" t="s">
        <v>1018</v>
      </c>
      <c r="D930" t="s">
        <v>55</v>
      </c>
      <c r="E930">
        <v>1</v>
      </c>
      <c r="F930" t="s">
        <v>56</v>
      </c>
      <c r="G930" t="s">
        <v>6</v>
      </c>
      <c r="H930" t="s">
        <v>93</v>
      </c>
      <c r="I930" s="4">
        <v>81195</v>
      </c>
      <c r="J930">
        <v>8</v>
      </c>
      <c r="K930" s="3">
        <v>44650</v>
      </c>
      <c r="L930" s="3">
        <v>25860</v>
      </c>
      <c r="M930" s="5">
        <f ca="1">(TODAY()-staff[[#This Row],[Date of Join]])/365</f>
        <v>0.46849315068493153</v>
      </c>
      <c r="N930" t="str">
        <f ca="1">IF(staff[[#This Row],[Tenure]]&lt;0.25,"1. New", IF(staff[[#This Row],[Tenure]]&lt;1, "2. Under 1 yr", IF(staff[[#This Row],[Tenure]]&lt;2, "3. Under 2 yrs","4. Over 2 yrs")))</f>
        <v>2. Under 1 yr</v>
      </c>
      <c r="O930" s="5">
        <f ca="1">(TODAY()-staff[[#This Row],[Date of Birth]])/365</f>
        <v>51.947945205479449</v>
      </c>
      <c r="P930">
        <f ca="1">ROUNDDOWN(staff[[#This Row],[X-Age]],0)</f>
        <v>51</v>
      </c>
    </row>
    <row r="931" spans="3:16" x14ac:dyDescent="0.3">
      <c r="C931" t="s">
        <v>1019</v>
      </c>
      <c r="D931" t="s">
        <v>59</v>
      </c>
      <c r="E931">
        <v>1</v>
      </c>
      <c r="F931" t="s">
        <v>56</v>
      </c>
      <c r="G931" t="s">
        <v>18</v>
      </c>
      <c r="H931" t="s">
        <v>64</v>
      </c>
      <c r="I931" s="4">
        <v>67445</v>
      </c>
      <c r="J931">
        <v>6</v>
      </c>
      <c r="K931" s="3">
        <v>44711</v>
      </c>
      <c r="L931" s="3">
        <v>26887</v>
      </c>
      <c r="M931" s="5">
        <f ca="1">(TODAY()-staff[[#This Row],[Date of Join]])/365</f>
        <v>0.30136986301369861</v>
      </c>
      <c r="N931" t="str">
        <f ca="1">IF(staff[[#This Row],[Tenure]]&lt;0.25,"1. New", IF(staff[[#This Row],[Tenure]]&lt;1, "2. Under 1 yr", IF(staff[[#This Row],[Tenure]]&lt;2, "3. Under 2 yrs","4. Over 2 yrs")))</f>
        <v>2. Under 1 yr</v>
      </c>
      <c r="O931" s="5">
        <f ca="1">(TODAY()-staff[[#This Row],[Date of Birth]])/365</f>
        <v>49.134246575342466</v>
      </c>
      <c r="P931">
        <f ca="1">ROUNDDOWN(staff[[#This Row],[X-Age]],0)</f>
        <v>49</v>
      </c>
    </row>
    <row r="932" spans="3:16" x14ac:dyDescent="0.3">
      <c r="C932" t="s">
        <v>1020</v>
      </c>
      <c r="D932" t="s">
        <v>59</v>
      </c>
      <c r="E932">
        <v>1</v>
      </c>
      <c r="F932" t="s">
        <v>56</v>
      </c>
      <c r="G932" t="s">
        <v>6</v>
      </c>
      <c r="H932" t="s">
        <v>68</v>
      </c>
      <c r="I932" s="4">
        <v>73325</v>
      </c>
      <c r="J932">
        <v>12</v>
      </c>
      <c r="K932" s="3">
        <v>44635</v>
      </c>
      <c r="L932" s="3">
        <v>23188</v>
      </c>
      <c r="M932" s="5">
        <f ca="1">(TODAY()-staff[[#This Row],[Date of Join]])/365</f>
        <v>0.50958904109589043</v>
      </c>
      <c r="N932" t="str">
        <f ca="1">IF(staff[[#This Row],[Tenure]]&lt;0.25,"1. New", IF(staff[[#This Row],[Tenure]]&lt;1, "2. Under 1 yr", IF(staff[[#This Row],[Tenure]]&lt;2, "3. Under 2 yrs","4. Over 2 yrs")))</f>
        <v>2. Under 1 yr</v>
      </c>
      <c r="O932" s="5">
        <f ca="1">(TODAY()-staff[[#This Row],[Date of Birth]])/365</f>
        <v>59.268493150684932</v>
      </c>
      <c r="P932">
        <f ca="1">ROUNDDOWN(staff[[#This Row],[X-Age]],0)</f>
        <v>59</v>
      </c>
    </row>
    <row r="933" spans="3:16" x14ac:dyDescent="0.3">
      <c r="C933" t="s">
        <v>1021</v>
      </c>
      <c r="D933" t="s">
        <v>55</v>
      </c>
      <c r="E933">
        <v>1</v>
      </c>
      <c r="F933" t="s">
        <v>56</v>
      </c>
      <c r="G933" t="s">
        <v>18</v>
      </c>
      <c r="H933" t="s">
        <v>64</v>
      </c>
      <c r="I933" s="4">
        <v>52165</v>
      </c>
      <c r="J933">
        <v>13</v>
      </c>
      <c r="K933" s="3">
        <v>44207</v>
      </c>
      <c r="L933" s="3">
        <v>19406</v>
      </c>
      <c r="M933" s="5">
        <f ca="1">(TODAY()-staff[[#This Row],[Date of Join]])/365</f>
        <v>1.6821917808219178</v>
      </c>
      <c r="N933" t="str">
        <f ca="1">IF(staff[[#This Row],[Tenure]]&lt;0.25,"1. New", IF(staff[[#This Row],[Tenure]]&lt;1, "2. Under 1 yr", IF(staff[[#This Row],[Tenure]]&lt;2, "3. Under 2 yrs","4. Over 2 yrs")))</f>
        <v>3. Under 2 yrs</v>
      </c>
      <c r="O933" s="5">
        <f ca="1">(TODAY()-staff[[#This Row],[Date of Birth]])/365</f>
        <v>69.630136986301366</v>
      </c>
      <c r="P933">
        <f ca="1">ROUNDDOWN(staff[[#This Row],[X-Age]],0)</f>
        <v>69</v>
      </c>
    </row>
    <row r="934" spans="3:16" x14ac:dyDescent="0.3">
      <c r="C934" t="s">
        <v>1022</v>
      </c>
      <c r="D934" t="s">
        <v>59</v>
      </c>
      <c r="E934">
        <v>1</v>
      </c>
      <c r="F934" t="s">
        <v>56</v>
      </c>
      <c r="G934" t="s">
        <v>6</v>
      </c>
      <c r="H934" t="s">
        <v>68</v>
      </c>
      <c r="I934" s="4">
        <v>95775</v>
      </c>
      <c r="J934">
        <v>5</v>
      </c>
      <c r="K934" s="3">
        <v>44736</v>
      </c>
      <c r="L934" s="3">
        <v>33806</v>
      </c>
      <c r="M934" s="5">
        <f ca="1">(TODAY()-staff[[#This Row],[Date of Join]])/365</f>
        <v>0.23287671232876711</v>
      </c>
      <c r="N934" t="str">
        <f ca="1">IF(staff[[#This Row],[Tenure]]&lt;0.25,"1. New", IF(staff[[#This Row],[Tenure]]&lt;1, "2. Under 1 yr", IF(staff[[#This Row],[Tenure]]&lt;2, "3. Under 2 yrs","4. Over 2 yrs")))</f>
        <v>1. New</v>
      </c>
      <c r="O934" s="5">
        <f ca="1">(TODAY()-staff[[#This Row],[Date of Birth]])/365</f>
        <v>30.17808219178082</v>
      </c>
      <c r="P934">
        <f ca="1">ROUNDDOWN(staff[[#This Row],[X-Age]],0)</f>
        <v>30</v>
      </c>
    </row>
    <row r="935" spans="3:16" x14ac:dyDescent="0.3">
      <c r="C935" t="s">
        <v>1023</v>
      </c>
      <c r="D935" t="s">
        <v>59</v>
      </c>
      <c r="E935">
        <v>1</v>
      </c>
      <c r="F935" t="s">
        <v>124</v>
      </c>
      <c r="G935" t="s">
        <v>11</v>
      </c>
      <c r="H935" t="s">
        <v>98</v>
      </c>
      <c r="I935" s="4">
        <v>75075</v>
      </c>
      <c r="J935">
        <v>13</v>
      </c>
      <c r="K935" s="3">
        <v>44757</v>
      </c>
      <c r="L935" s="3">
        <v>32620</v>
      </c>
      <c r="M935" s="5">
        <f ca="1">(TODAY()-staff[[#This Row],[Date of Join]])/365</f>
        <v>0.17534246575342466</v>
      </c>
      <c r="N935" t="str">
        <f ca="1">IF(staff[[#This Row],[Tenure]]&lt;0.25,"1. New", IF(staff[[#This Row],[Tenure]]&lt;1, "2. Under 1 yr", IF(staff[[#This Row],[Tenure]]&lt;2, "3. Under 2 yrs","4. Over 2 yrs")))</f>
        <v>1. New</v>
      </c>
      <c r="O935" s="5">
        <f ca="1">(TODAY()-staff[[#This Row],[Date of Birth]])/365</f>
        <v>33.42739726027397</v>
      </c>
      <c r="P935">
        <f ca="1">ROUNDDOWN(staff[[#This Row],[X-Age]],0)</f>
        <v>33</v>
      </c>
    </row>
    <row r="936" spans="3:16" x14ac:dyDescent="0.3">
      <c r="C936" t="s">
        <v>1024</v>
      </c>
      <c r="D936" t="s">
        <v>59</v>
      </c>
      <c r="E936">
        <v>1</v>
      </c>
      <c r="F936" t="s">
        <v>56</v>
      </c>
      <c r="G936" t="s">
        <v>18</v>
      </c>
      <c r="H936" t="s">
        <v>64</v>
      </c>
      <c r="I936" s="4">
        <v>68860</v>
      </c>
      <c r="J936">
        <v>29</v>
      </c>
      <c r="K936" s="3">
        <v>44277</v>
      </c>
      <c r="L936" s="3">
        <v>27414</v>
      </c>
      <c r="M936" s="5">
        <f ca="1">(TODAY()-staff[[#This Row],[Date of Join]])/365</f>
        <v>1.4904109589041097</v>
      </c>
      <c r="N936" t="str">
        <f ca="1">IF(staff[[#This Row],[Tenure]]&lt;0.25,"1. New", IF(staff[[#This Row],[Tenure]]&lt;1, "2. Under 1 yr", IF(staff[[#This Row],[Tenure]]&lt;2, "3. Under 2 yrs","4. Over 2 yrs")))</f>
        <v>3. Under 2 yrs</v>
      </c>
      <c r="O936" s="5">
        <f ca="1">(TODAY()-staff[[#This Row],[Date of Birth]])/365</f>
        <v>47.69041095890411</v>
      </c>
      <c r="P936">
        <f ca="1">ROUNDDOWN(staff[[#This Row],[X-Age]],0)</f>
        <v>47</v>
      </c>
    </row>
    <row r="937" spans="3:16" x14ac:dyDescent="0.3">
      <c r="C937" t="s">
        <v>1025</v>
      </c>
      <c r="D937" t="s">
        <v>59</v>
      </c>
      <c r="E937">
        <v>1</v>
      </c>
      <c r="F937" t="s">
        <v>61</v>
      </c>
      <c r="G937" t="s">
        <v>9</v>
      </c>
      <c r="H937" t="s">
        <v>205</v>
      </c>
      <c r="I937" s="4">
        <v>56840</v>
      </c>
      <c r="J937">
        <v>9</v>
      </c>
      <c r="K937" s="3">
        <v>44753</v>
      </c>
      <c r="L937" s="3">
        <v>7272</v>
      </c>
      <c r="M937" s="5">
        <f ca="1">(TODAY()-staff[[#This Row],[Date of Join]])/365</f>
        <v>0.18630136986301371</v>
      </c>
      <c r="N937" t="str">
        <f ca="1">IF(staff[[#This Row],[Tenure]]&lt;0.25,"1. New", IF(staff[[#This Row],[Tenure]]&lt;1, "2. Under 1 yr", IF(staff[[#This Row],[Tenure]]&lt;2, "3. Under 2 yrs","4. Over 2 yrs")))</f>
        <v>1. New</v>
      </c>
      <c r="O937" s="5">
        <f ca="1">(TODAY()-staff[[#This Row],[Date of Birth]])/365</f>
        <v>102.87397260273973</v>
      </c>
      <c r="P937">
        <f ca="1">ROUNDDOWN(staff[[#This Row],[X-Age]],0)</f>
        <v>102</v>
      </c>
    </row>
    <row r="938" spans="3:16" x14ac:dyDescent="0.3">
      <c r="C938" t="s">
        <v>1026</v>
      </c>
      <c r="D938" t="s">
        <v>59</v>
      </c>
      <c r="E938">
        <v>1</v>
      </c>
      <c r="F938" t="s">
        <v>56</v>
      </c>
      <c r="G938" t="s">
        <v>18</v>
      </c>
      <c r="H938" t="s">
        <v>78</v>
      </c>
      <c r="I938" s="4">
        <v>61490</v>
      </c>
      <c r="J938">
        <v>2</v>
      </c>
      <c r="K938" s="3">
        <v>44739</v>
      </c>
      <c r="L938" s="3">
        <v>26362</v>
      </c>
      <c r="M938" s="5">
        <f ca="1">(TODAY()-staff[[#This Row],[Date of Join]])/365</f>
        <v>0.22465753424657534</v>
      </c>
      <c r="N938" t="str">
        <f ca="1">IF(staff[[#This Row],[Tenure]]&lt;0.25,"1. New", IF(staff[[#This Row],[Tenure]]&lt;1, "2. Under 1 yr", IF(staff[[#This Row],[Tenure]]&lt;2, "3. Under 2 yrs","4. Over 2 yrs")))</f>
        <v>1. New</v>
      </c>
      <c r="O938" s="5">
        <f ca="1">(TODAY()-staff[[#This Row],[Date of Birth]])/365</f>
        <v>50.57260273972603</v>
      </c>
      <c r="P938">
        <f ca="1">ROUNDDOWN(staff[[#This Row],[X-Age]],0)</f>
        <v>50</v>
      </c>
    </row>
    <row r="939" spans="3:16" x14ac:dyDescent="0.3">
      <c r="C939" t="s">
        <v>1027</v>
      </c>
      <c r="D939" t="s">
        <v>59</v>
      </c>
      <c r="E939">
        <v>1</v>
      </c>
      <c r="F939" t="s">
        <v>56</v>
      </c>
      <c r="G939" t="s">
        <v>6</v>
      </c>
      <c r="H939" t="s">
        <v>98</v>
      </c>
      <c r="I939" s="4">
        <v>76700</v>
      </c>
      <c r="J939">
        <v>10</v>
      </c>
      <c r="K939" s="3">
        <v>44771</v>
      </c>
      <c r="L939" s="3">
        <v>30994</v>
      </c>
      <c r="M939" s="5">
        <f ca="1">(TODAY()-staff[[#This Row],[Date of Join]])/365</f>
        <v>0.13698630136986301</v>
      </c>
      <c r="N939" t="str">
        <f ca="1">IF(staff[[#This Row],[Tenure]]&lt;0.25,"1. New", IF(staff[[#This Row],[Tenure]]&lt;1, "2. Under 1 yr", IF(staff[[#This Row],[Tenure]]&lt;2, "3. Under 2 yrs","4. Over 2 yrs")))</f>
        <v>1. New</v>
      </c>
      <c r="O939" s="5">
        <f ca="1">(TODAY()-staff[[#This Row],[Date of Birth]])/365</f>
        <v>37.88219178082192</v>
      </c>
      <c r="P939">
        <f ca="1">ROUNDDOWN(staff[[#This Row],[X-Age]],0)</f>
        <v>37</v>
      </c>
    </row>
    <row r="940" spans="3:16" x14ac:dyDescent="0.3">
      <c r="C940" t="s">
        <v>1028</v>
      </c>
      <c r="D940" t="s">
        <v>59</v>
      </c>
      <c r="E940">
        <v>1</v>
      </c>
      <c r="F940" t="s">
        <v>61</v>
      </c>
      <c r="G940" t="s">
        <v>9</v>
      </c>
      <c r="H940" t="s">
        <v>62</v>
      </c>
      <c r="I940" s="4">
        <v>48230</v>
      </c>
      <c r="J940">
        <v>10</v>
      </c>
      <c r="K940" s="3">
        <v>44732</v>
      </c>
      <c r="L940" s="3">
        <v>7297</v>
      </c>
      <c r="M940" s="5">
        <f ca="1">(TODAY()-staff[[#This Row],[Date of Join]])/365</f>
        <v>0.24383561643835616</v>
      </c>
      <c r="N940" t="str">
        <f ca="1">IF(staff[[#This Row],[Tenure]]&lt;0.25,"1. New", IF(staff[[#This Row],[Tenure]]&lt;1, "2. Under 1 yr", IF(staff[[#This Row],[Tenure]]&lt;2, "3. Under 2 yrs","4. Over 2 yrs")))</f>
        <v>1. New</v>
      </c>
      <c r="O940" s="5">
        <f ca="1">(TODAY()-staff[[#This Row],[Date of Birth]])/365</f>
        <v>102.8054794520548</v>
      </c>
      <c r="P940">
        <f ca="1">ROUNDDOWN(staff[[#This Row],[X-Age]],0)</f>
        <v>102</v>
      </c>
    </row>
    <row r="941" spans="3:16" x14ac:dyDescent="0.3">
      <c r="C941" t="s">
        <v>1029</v>
      </c>
      <c r="D941" t="s">
        <v>59</v>
      </c>
      <c r="E941">
        <v>1</v>
      </c>
      <c r="F941" t="s">
        <v>56</v>
      </c>
      <c r="G941" t="s">
        <v>6</v>
      </c>
      <c r="H941" t="s">
        <v>71</v>
      </c>
      <c r="I941" s="4">
        <v>63150</v>
      </c>
      <c r="J941">
        <v>10</v>
      </c>
      <c r="K941" s="3">
        <v>44572</v>
      </c>
      <c r="L941" s="3">
        <v>32001</v>
      </c>
      <c r="M941" s="5">
        <f ca="1">(TODAY()-staff[[#This Row],[Date of Join]])/365</f>
        <v>0.68219178082191778</v>
      </c>
      <c r="N941" t="str">
        <f ca="1">IF(staff[[#This Row],[Tenure]]&lt;0.25,"1. New", IF(staff[[#This Row],[Tenure]]&lt;1, "2. Under 1 yr", IF(staff[[#This Row],[Tenure]]&lt;2, "3. Under 2 yrs","4. Over 2 yrs")))</f>
        <v>2. Under 1 yr</v>
      </c>
      <c r="O941" s="5">
        <f ca="1">(TODAY()-staff[[#This Row],[Date of Birth]])/365</f>
        <v>35.123287671232873</v>
      </c>
      <c r="P941">
        <f ca="1">ROUNDDOWN(staff[[#This Row],[X-Age]],0)</f>
        <v>35</v>
      </c>
    </row>
    <row r="942" spans="3:16" x14ac:dyDescent="0.3">
      <c r="C942" t="s">
        <v>1030</v>
      </c>
      <c r="D942" t="s">
        <v>59</v>
      </c>
      <c r="E942">
        <v>1</v>
      </c>
      <c r="F942" t="s">
        <v>56</v>
      </c>
      <c r="G942" t="s">
        <v>6</v>
      </c>
      <c r="H942" t="s">
        <v>68</v>
      </c>
      <c r="I942" s="4">
        <v>51620</v>
      </c>
      <c r="J942">
        <v>8</v>
      </c>
      <c r="K942" s="3">
        <v>44693</v>
      </c>
      <c r="L942" s="3">
        <v>7301</v>
      </c>
      <c r="M942" s="5">
        <f ca="1">(TODAY()-staff[[#This Row],[Date of Join]])/365</f>
        <v>0.35068493150684932</v>
      </c>
      <c r="N942" t="str">
        <f ca="1">IF(staff[[#This Row],[Tenure]]&lt;0.25,"1. New", IF(staff[[#This Row],[Tenure]]&lt;1, "2. Under 1 yr", IF(staff[[#This Row],[Tenure]]&lt;2, "3. Under 2 yrs","4. Over 2 yrs")))</f>
        <v>2. Under 1 yr</v>
      </c>
      <c r="O942" s="5">
        <f ca="1">(TODAY()-staff[[#This Row],[Date of Birth]])/365</f>
        <v>102.79452054794521</v>
      </c>
      <c r="P942">
        <f ca="1">ROUNDDOWN(staff[[#This Row],[X-Age]],0)</f>
        <v>102</v>
      </c>
    </row>
    <row r="943" spans="3:16" x14ac:dyDescent="0.3">
      <c r="C943" t="s">
        <v>1031</v>
      </c>
      <c r="D943" t="s">
        <v>55</v>
      </c>
      <c r="E943">
        <v>1</v>
      </c>
      <c r="F943" t="s">
        <v>56</v>
      </c>
      <c r="G943" t="s">
        <v>9</v>
      </c>
      <c r="H943" t="s">
        <v>201</v>
      </c>
      <c r="I943" s="4">
        <v>87830</v>
      </c>
      <c r="J943">
        <v>9</v>
      </c>
      <c r="K943" s="3">
        <v>44677</v>
      </c>
      <c r="L943" s="3">
        <v>28663</v>
      </c>
      <c r="M943" s="5">
        <f ca="1">(TODAY()-staff[[#This Row],[Date of Join]])/365</f>
        <v>0.39452054794520547</v>
      </c>
      <c r="N943" t="str">
        <f ca="1">IF(staff[[#This Row],[Tenure]]&lt;0.25,"1. New", IF(staff[[#This Row],[Tenure]]&lt;1, "2. Under 1 yr", IF(staff[[#This Row],[Tenure]]&lt;2, "3. Under 2 yrs","4. Over 2 yrs")))</f>
        <v>2. Under 1 yr</v>
      </c>
      <c r="O943" s="5">
        <f ca="1">(TODAY()-staff[[#This Row],[Date of Birth]])/365</f>
        <v>44.268493150684932</v>
      </c>
      <c r="P943">
        <f ca="1">ROUNDDOWN(staff[[#This Row],[X-Age]],0)</f>
        <v>44</v>
      </c>
    </row>
    <row r="944" spans="3:16" x14ac:dyDescent="0.3">
      <c r="C944" t="s">
        <v>1032</v>
      </c>
      <c r="D944" t="s">
        <v>55</v>
      </c>
      <c r="E944">
        <v>1</v>
      </c>
      <c r="F944" t="s">
        <v>61</v>
      </c>
      <c r="G944" t="s">
        <v>9</v>
      </c>
      <c r="H944" t="s">
        <v>62</v>
      </c>
      <c r="I944" s="4">
        <v>60480</v>
      </c>
      <c r="J944">
        <v>8</v>
      </c>
      <c r="K944" s="3">
        <v>44753</v>
      </c>
      <c r="L944" s="3">
        <v>7283</v>
      </c>
      <c r="M944" s="5">
        <f ca="1">(TODAY()-staff[[#This Row],[Date of Join]])/365</f>
        <v>0.18630136986301371</v>
      </c>
      <c r="N944" t="str">
        <f ca="1">IF(staff[[#This Row],[Tenure]]&lt;0.25,"1. New", IF(staff[[#This Row],[Tenure]]&lt;1, "2. Under 1 yr", IF(staff[[#This Row],[Tenure]]&lt;2, "3. Under 2 yrs","4. Over 2 yrs")))</f>
        <v>1. New</v>
      </c>
      <c r="O944" s="5">
        <f ca="1">(TODAY()-staff[[#This Row],[Date of Birth]])/365</f>
        <v>102.84383561643835</v>
      </c>
      <c r="P944">
        <f ca="1">ROUNDDOWN(staff[[#This Row],[X-Age]],0)</f>
        <v>102</v>
      </c>
    </row>
    <row r="945" spans="3:16" x14ac:dyDescent="0.3">
      <c r="C945" t="s">
        <v>1033</v>
      </c>
      <c r="D945" t="s">
        <v>55</v>
      </c>
      <c r="E945">
        <v>1</v>
      </c>
      <c r="F945" t="s">
        <v>61</v>
      </c>
      <c r="G945" t="s">
        <v>17</v>
      </c>
      <c r="H945" t="s">
        <v>280</v>
      </c>
      <c r="I945" s="4">
        <v>61230</v>
      </c>
      <c r="J945">
        <v>13</v>
      </c>
      <c r="K945" s="3">
        <v>44740</v>
      </c>
      <c r="L945" s="3">
        <v>7295</v>
      </c>
      <c r="M945" s="5">
        <f ca="1">(TODAY()-staff[[#This Row],[Date of Join]])/365</f>
        <v>0.22191780821917809</v>
      </c>
      <c r="N945" t="str">
        <f ca="1">IF(staff[[#This Row],[Tenure]]&lt;0.25,"1. New", IF(staff[[#This Row],[Tenure]]&lt;1, "2. Under 1 yr", IF(staff[[#This Row],[Tenure]]&lt;2, "3. Under 2 yrs","4. Over 2 yrs")))</f>
        <v>1. New</v>
      </c>
      <c r="O945" s="5">
        <f ca="1">(TODAY()-staff[[#This Row],[Date of Birth]])/365</f>
        <v>102.81095890410958</v>
      </c>
      <c r="P945">
        <f ca="1">ROUNDDOWN(staff[[#This Row],[X-Age]],0)</f>
        <v>102</v>
      </c>
    </row>
    <row r="946" spans="3:16" x14ac:dyDescent="0.3">
      <c r="C946" t="s">
        <v>1034</v>
      </c>
      <c r="D946" t="s">
        <v>55</v>
      </c>
      <c r="E946">
        <v>1</v>
      </c>
      <c r="F946" t="s">
        <v>61</v>
      </c>
      <c r="G946" t="s">
        <v>9</v>
      </c>
      <c r="H946" t="s">
        <v>62</v>
      </c>
      <c r="I946" s="4">
        <v>82405</v>
      </c>
      <c r="J946">
        <v>9</v>
      </c>
      <c r="K946" s="3">
        <v>44699</v>
      </c>
      <c r="L946" s="3">
        <v>7264</v>
      </c>
      <c r="M946" s="5">
        <f ca="1">(TODAY()-staff[[#This Row],[Date of Join]])/365</f>
        <v>0.33424657534246577</v>
      </c>
      <c r="N946" t="str">
        <f ca="1">IF(staff[[#This Row],[Tenure]]&lt;0.25,"1. New", IF(staff[[#This Row],[Tenure]]&lt;1, "2. Under 1 yr", IF(staff[[#This Row],[Tenure]]&lt;2, "3. Under 2 yrs","4. Over 2 yrs")))</f>
        <v>2. Under 1 yr</v>
      </c>
      <c r="O946" s="5">
        <f ca="1">(TODAY()-staff[[#This Row],[Date of Birth]])/365</f>
        <v>102.8958904109589</v>
      </c>
      <c r="P946">
        <f ca="1">ROUNDDOWN(staff[[#This Row],[X-Age]],0)</f>
        <v>102</v>
      </c>
    </row>
    <row r="947" spans="3:16" x14ac:dyDescent="0.3">
      <c r="C947" t="s">
        <v>1035</v>
      </c>
      <c r="D947" t="s">
        <v>59</v>
      </c>
      <c r="E947">
        <v>1</v>
      </c>
      <c r="F947" t="s">
        <v>56</v>
      </c>
      <c r="G947" t="s">
        <v>6</v>
      </c>
      <c r="H947" t="s">
        <v>68</v>
      </c>
      <c r="I947" s="4">
        <v>84950</v>
      </c>
      <c r="J947">
        <v>16</v>
      </c>
      <c r="K947" s="3">
        <v>44687</v>
      </c>
      <c r="L947" s="3">
        <v>30148</v>
      </c>
      <c r="M947" s="5">
        <f ca="1">(TODAY()-staff[[#This Row],[Date of Join]])/365</f>
        <v>0.36712328767123287</v>
      </c>
      <c r="N947" t="str">
        <f ca="1">IF(staff[[#This Row],[Tenure]]&lt;0.25,"1. New", IF(staff[[#This Row],[Tenure]]&lt;1, "2. Under 1 yr", IF(staff[[#This Row],[Tenure]]&lt;2, "3. Under 2 yrs","4. Over 2 yrs")))</f>
        <v>2. Under 1 yr</v>
      </c>
      <c r="O947" s="5">
        <f ca="1">(TODAY()-staff[[#This Row],[Date of Birth]])/365</f>
        <v>40.200000000000003</v>
      </c>
      <c r="P947">
        <f ca="1">ROUNDDOWN(staff[[#This Row],[X-Age]],0)</f>
        <v>40</v>
      </c>
    </row>
    <row r="948" spans="3:16" x14ac:dyDescent="0.3">
      <c r="C948" t="s">
        <v>1036</v>
      </c>
      <c r="D948" t="s">
        <v>59</v>
      </c>
      <c r="E948">
        <v>1</v>
      </c>
      <c r="F948" t="s">
        <v>56</v>
      </c>
      <c r="G948" t="s">
        <v>14</v>
      </c>
      <c r="H948" t="s">
        <v>1037</v>
      </c>
      <c r="I948" s="4">
        <v>84695</v>
      </c>
      <c r="J948">
        <v>27</v>
      </c>
      <c r="K948" s="3">
        <v>44754</v>
      </c>
      <c r="L948" s="3">
        <v>32132</v>
      </c>
      <c r="M948" s="5">
        <f ca="1">(TODAY()-staff[[#This Row],[Date of Join]])/365</f>
        <v>0.18356164383561643</v>
      </c>
      <c r="N948" t="str">
        <f ca="1">IF(staff[[#This Row],[Tenure]]&lt;0.25,"1. New", IF(staff[[#This Row],[Tenure]]&lt;1, "2. Under 1 yr", IF(staff[[#This Row],[Tenure]]&lt;2, "3. Under 2 yrs","4. Over 2 yrs")))</f>
        <v>1. New</v>
      </c>
      <c r="O948" s="5">
        <f ca="1">(TODAY()-staff[[#This Row],[Date of Birth]])/365</f>
        <v>34.764383561643832</v>
      </c>
      <c r="P948">
        <f ca="1">ROUNDDOWN(staff[[#This Row],[X-Age]],0)</f>
        <v>34</v>
      </c>
    </row>
    <row r="949" spans="3:16" x14ac:dyDescent="0.3">
      <c r="C949" t="s">
        <v>1038</v>
      </c>
      <c r="D949" t="s">
        <v>59</v>
      </c>
      <c r="E949">
        <v>0</v>
      </c>
      <c r="F949" t="s">
        <v>61</v>
      </c>
      <c r="G949" t="s">
        <v>6</v>
      </c>
      <c r="H949" t="s">
        <v>68</v>
      </c>
      <c r="I949" s="4">
        <v>82585</v>
      </c>
      <c r="J949">
        <v>20</v>
      </c>
      <c r="K949" s="3">
        <v>44763</v>
      </c>
      <c r="L949" s="3">
        <v>32187</v>
      </c>
      <c r="M949" s="5">
        <f ca="1">(TODAY()-staff[[#This Row],[Date of Join]])/365</f>
        <v>0.15890410958904111</v>
      </c>
      <c r="N949" t="str">
        <f ca="1">IF(staff[[#This Row],[Tenure]]&lt;0.25,"1. New", IF(staff[[#This Row],[Tenure]]&lt;1, "2. Under 1 yr", IF(staff[[#This Row],[Tenure]]&lt;2, "3. Under 2 yrs","4. Over 2 yrs")))</f>
        <v>1. New</v>
      </c>
      <c r="O949" s="5">
        <f ca="1">(TODAY()-staff[[#This Row],[Date of Birth]])/365</f>
        <v>34.613698630136987</v>
      </c>
      <c r="P949">
        <f ca="1">ROUNDDOWN(staff[[#This Row],[X-Age]],0)</f>
        <v>34</v>
      </c>
    </row>
    <row r="950" spans="3:16" x14ac:dyDescent="0.3">
      <c r="C950" t="s">
        <v>1039</v>
      </c>
      <c r="D950" t="s">
        <v>59</v>
      </c>
      <c r="E950">
        <v>0.79</v>
      </c>
      <c r="F950" t="s">
        <v>56</v>
      </c>
      <c r="G950" t="s">
        <v>6</v>
      </c>
      <c r="H950" t="s">
        <v>68</v>
      </c>
      <c r="I950" s="4">
        <v>76530</v>
      </c>
      <c r="J950">
        <v>16</v>
      </c>
      <c r="K950" s="3">
        <v>44620</v>
      </c>
      <c r="L950" s="3">
        <v>31457</v>
      </c>
      <c r="M950" s="5">
        <f ca="1">(TODAY()-staff[[#This Row],[Date of Join]])/365</f>
        <v>0.55068493150684927</v>
      </c>
      <c r="N950" t="str">
        <f ca="1">IF(staff[[#This Row],[Tenure]]&lt;0.25,"1. New", IF(staff[[#This Row],[Tenure]]&lt;1, "2. Under 1 yr", IF(staff[[#This Row],[Tenure]]&lt;2, "3. Under 2 yrs","4. Over 2 yrs")))</f>
        <v>2. Under 1 yr</v>
      </c>
      <c r="O950" s="5">
        <f ca="1">(TODAY()-staff[[#This Row],[Date of Birth]])/365</f>
        <v>36.613698630136987</v>
      </c>
      <c r="P950">
        <f ca="1">ROUNDDOWN(staff[[#This Row],[X-Age]],0)</f>
        <v>36</v>
      </c>
    </row>
    <row r="951" spans="3:16" x14ac:dyDescent="0.3">
      <c r="C951" t="s">
        <v>1040</v>
      </c>
      <c r="D951" t="s">
        <v>59</v>
      </c>
      <c r="E951">
        <v>1</v>
      </c>
      <c r="F951" t="s">
        <v>56</v>
      </c>
      <c r="G951" t="s">
        <v>18</v>
      </c>
      <c r="H951" t="s">
        <v>96</v>
      </c>
      <c r="I951" s="4">
        <v>68085</v>
      </c>
      <c r="J951">
        <v>7</v>
      </c>
      <c r="K951" s="3">
        <v>44748</v>
      </c>
      <c r="L951" s="3">
        <v>31057</v>
      </c>
      <c r="M951" s="5">
        <f ca="1">(TODAY()-staff[[#This Row],[Date of Join]])/365</f>
        <v>0.2</v>
      </c>
      <c r="N951" t="str">
        <f ca="1">IF(staff[[#This Row],[Tenure]]&lt;0.25,"1. New", IF(staff[[#This Row],[Tenure]]&lt;1, "2. Under 1 yr", IF(staff[[#This Row],[Tenure]]&lt;2, "3. Under 2 yrs","4. Over 2 yrs")))</f>
        <v>1. New</v>
      </c>
      <c r="O951" s="5">
        <f ca="1">(TODAY()-staff[[#This Row],[Date of Birth]])/365</f>
        <v>37.709589041095889</v>
      </c>
      <c r="P951">
        <f ca="1">ROUNDDOWN(staff[[#This Row],[X-Age]],0)</f>
        <v>37</v>
      </c>
    </row>
    <row r="952" spans="3:16" x14ac:dyDescent="0.3">
      <c r="C952" t="s">
        <v>1041</v>
      </c>
      <c r="D952" t="s">
        <v>59</v>
      </c>
      <c r="E952">
        <v>1</v>
      </c>
      <c r="F952" t="s">
        <v>56</v>
      </c>
      <c r="G952" t="s">
        <v>18</v>
      </c>
      <c r="H952" t="s">
        <v>71</v>
      </c>
      <c r="I952" s="4">
        <v>81780</v>
      </c>
      <c r="J952">
        <v>8</v>
      </c>
      <c r="K952" s="3">
        <v>44733</v>
      </c>
      <c r="L952" s="3">
        <v>34377</v>
      </c>
      <c r="M952" s="5">
        <f ca="1">(TODAY()-staff[[#This Row],[Date of Join]])/365</f>
        <v>0.24109589041095891</v>
      </c>
      <c r="N952" t="str">
        <f ca="1">IF(staff[[#This Row],[Tenure]]&lt;0.25,"1. New", IF(staff[[#This Row],[Tenure]]&lt;1, "2. Under 1 yr", IF(staff[[#This Row],[Tenure]]&lt;2, "3. Under 2 yrs","4. Over 2 yrs")))</f>
        <v>1. New</v>
      </c>
      <c r="O952" s="5">
        <f ca="1">(TODAY()-staff[[#This Row],[Date of Birth]])/365</f>
        <v>28.613698630136987</v>
      </c>
      <c r="P952">
        <f ca="1">ROUNDDOWN(staff[[#This Row],[X-Age]],0)</f>
        <v>28</v>
      </c>
    </row>
    <row r="953" spans="3:16" x14ac:dyDescent="0.3">
      <c r="C953" t="s">
        <v>1042</v>
      </c>
      <c r="D953" t="s">
        <v>59</v>
      </c>
      <c r="E953">
        <v>1</v>
      </c>
      <c r="F953" t="s">
        <v>56</v>
      </c>
      <c r="G953" t="s">
        <v>18</v>
      </c>
      <c r="H953" t="s">
        <v>64</v>
      </c>
      <c r="I953" s="4">
        <v>101855</v>
      </c>
      <c r="J953">
        <v>15</v>
      </c>
      <c r="K953" s="3">
        <v>44700</v>
      </c>
      <c r="L953" s="3">
        <v>32815</v>
      </c>
      <c r="M953" s="5">
        <f ca="1">(TODAY()-staff[[#This Row],[Date of Join]])/365</f>
        <v>0.33150684931506852</v>
      </c>
      <c r="N953" t="str">
        <f ca="1">IF(staff[[#This Row],[Tenure]]&lt;0.25,"1. New", IF(staff[[#This Row],[Tenure]]&lt;1, "2. Under 1 yr", IF(staff[[#This Row],[Tenure]]&lt;2, "3. Under 2 yrs","4. Over 2 yrs")))</f>
        <v>2. Under 1 yr</v>
      </c>
      <c r="O953" s="5">
        <f ca="1">(TODAY()-staff[[#This Row],[Date of Birth]])/365</f>
        <v>32.893150684931506</v>
      </c>
      <c r="P953">
        <f ca="1">ROUNDDOWN(staff[[#This Row],[X-Age]],0)</f>
        <v>32</v>
      </c>
    </row>
    <row r="954" spans="3:16" x14ac:dyDescent="0.3">
      <c r="C954" t="s">
        <v>1043</v>
      </c>
      <c r="D954" t="s">
        <v>59</v>
      </c>
      <c r="E954">
        <v>1</v>
      </c>
      <c r="F954" t="s">
        <v>61</v>
      </c>
      <c r="G954" t="s">
        <v>20</v>
      </c>
      <c r="H954" t="s">
        <v>133</v>
      </c>
      <c r="I954" s="4">
        <v>61245</v>
      </c>
      <c r="J954">
        <v>20</v>
      </c>
      <c r="K954" s="3">
        <v>44762</v>
      </c>
      <c r="L954" s="3">
        <v>7301</v>
      </c>
      <c r="M954" s="5">
        <f ca="1">(TODAY()-staff[[#This Row],[Date of Join]])/365</f>
        <v>0.16164383561643836</v>
      </c>
      <c r="N954" t="str">
        <f ca="1">IF(staff[[#This Row],[Tenure]]&lt;0.25,"1. New", IF(staff[[#This Row],[Tenure]]&lt;1, "2. Under 1 yr", IF(staff[[#This Row],[Tenure]]&lt;2, "3. Under 2 yrs","4. Over 2 yrs")))</f>
        <v>1. New</v>
      </c>
      <c r="O954" s="5">
        <f ca="1">(TODAY()-staff[[#This Row],[Date of Birth]])/365</f>
        <v>102.79452054794521</v>
      </c>
      <c r="P954">
        <f ca="1">ROUNDDOWN(staff[[#This Row],[X-Age]],0)</f>
        <v>102</v>
      </c>
    </row>
    <row r="955" spans="3:16" x14ac:dyDescent="0.3">
      <c r="C955" t="s">
        <v>1044</v>
      </c>
      <c r="D955" t="s">
        <v>59</v>
      </c>
      <c r="E955">
        <v>1</v>
      </c>
      <c r="F955" t="s">
        <v>56</v>
      </c>
      <c r="G955" t="s">
        <v>6</v>
      </c>
      <c r="H955" t="s">
        <v>71</v>
      </c>
      <c r="I955" s="4">
        <v>67580</v>
      </c>
      <c r="J955">
        <v>6</v>
      </c>
      <c r="K955" s="3">
        <v>44690</v>
      </c>
      <c r="L955" s="3">
        <v>25193</v>
      </c>
      <c r="M955" s="5">
        <f ca="1">(TODAY()-staff[[#This Row],[Date of Join]])/365</f>
        <v>0.35890410958904112</v>
      </c>
      <c r="N955" t="str">
        <f ca="1">IF(staff[[#This Row],[Tenure]]&lt;0.25,"1. New", IF(staff[[#This Row],[Tenure]]&lt;1, "2. Under 1 yr", IF(staff[[#This Row],[Tenure]]&lt;2, "3. Under 2 yrs","4. Over 2 yrs")))</f>
        <v>2. Under 1 yr</v>
      </c>
      <c r="O955" s="5">
        <f ca="1">(TODAY()-staff[[#This Row],[Date of Birth]])/365</f>
        <v>53.775342465753425</v>
      </c>
      <c r="P955">
        <f ca="1">ROUNDDOWN(staff[[#This Row],[X-Age]],0)</f>
        <v>53</v>
      </c>
    </row>
    <row r="956" spans="3:16" x14ac:dyDescent="0.3">
      <c r="C956" t="s">
        <v>1045</v>
      </c>
      <c r="D956" t="s">
        <v>59</v>
      </c>
      <c r="E956">
        <v>1</v>
      </c>
      <c r="F956" t="s">
        <v>56</v>
      </c>
      <c r="G956" t="s">
        <v>6</v>
      </c>
      <c r="H956" t="s">
        <v>93</v>
      </c>
      <c r="I956" s="4">
        <v>54155</v>
      </c>
      <c r="J956">
        <v>7</v>
      </c>
      <c r="K956" s="3">
        <v>44685</v>
      </c>
      <c r="L956" s="3">
        <v>21434</v>
      </c>
      <c r="M956" s="5">
        <f ca="1">(TODAY()-staff[[#This Row],[Date of Join]])/365</f>
        <v>0.37260273972602742</v>
      </c>
      <c r="N956" t="str">
        <f ca="1">IF(staff[[#This Row],[Tenure]]&lt;0.25,"1. New", IF(staff[[#This Row],[Tenure]]&lt;1, "2. Under 1 yr", IF(staff[[#This Row],[Tenure]]&lt;2, "3. Under 2 yrs","4. Over 2 yrs")))</f>
        <v>2. Under 1 yr</v>
      </c>
      <c r="O956" s="5">
        <f ca="1">(TODAY()-staff[[#This Row],[Date of Birth]])/365</f>
        <v>64.07397260273973</v>
      </c>
      <c r="P956">
        <f ca="1">ROUNDDOWN(staff[[#This Row],[X-Age]],0)</f>
        <v>64</v>
      </c>
    </row>
    <row r="957" spans="3:16" x14ac:dyDescent="0.3">
      <c r="C957" t="s">
        <v>1046</v>
      </c>
      <c r="D957" t="s">
        <v>59</v>
      </c>
      <c r="E957">
        <v>1</v>
      </c>
      <c r="F957" t="s">
        <v>61</v>
      </c>
      <c r="G957" t="s">
        <v>20</v>
      </c>
      <c r="H957" t="s">
        <v>133</v>
      </c>
      <c r="I957" s="4">
        <v>67240</v>
      </c>
      <c r="J957">
        <v>15</v>
      </c>
      <c r="K957" s="3">
        <v>44771</v>
      </c>
      <c r="L957" s="3">
        <v>7274</v>
      </c>
      <c r="M957" s="5">
        <f ca="1">(TODAY()-staff[[#This Row],[Date of Join]])/365</f>
        <v>0.13698630136986301</v>
      </c>
      <c r="N957" t="str">
        <f ca="1">IF(staff[[#This Row],[Tenure]]&lt;0.25,"1. New", IF(staff[[#This Row],[Tenure]]&lt;1, "2. Under 1 yr", IF(staff[[#This Row],[Tenure]]&lt;2, "3. Under 2 yrs","4. Over 2 yrs")))</f>
        <v>1. New</v>
      </c>
      <c r="O957" s="5">
        <f ca="1">(TODAY()-staff[[#This Row],[Date of Birth]])/365</f>
        <v>102.86849315068493</v>
      </c>
      <c r="P957">
        <f ca="1">ROUNDDOWN(staff[[#This Row],[X-Age]],0)</f>
        <v>102</v>
      </c>
    </row>
    <row r="958" spans="3:16" x14ac:dyDescent="0.3">
      <c r="C958" t="s">
        <v>1047</v>
      </c>
      <c r="D958" t="s">
        <v>55</v>
      </c>
      <c r="E958">
        <v>1</v>
      </c>
      <c r="F958" t="s">
        <v>61</v>
      </c>
      <c r="G958" t="s">
        <v>14</v>
      </c>
      <c r="H958" t="s">
        <v>166</v>
      </c>
      <c r="I958" s="4">
        <v>116075</v>
      </c>
      <c r="J958">
        <v>17</v>
      </c>
      <c r="K958" s="3">
        <v>44753</v>
      </c>
      <c r="L958" s="3">
        <v>7268</v>
      </c>
      <c r="M958" s="5">
        <f ca="1">(TODAY()-staff[[#This Row],[Date of Join]])/365</f>
        <v>0.18630136986301371</v>
      </c>
      <c r="N958" t="str">
        <f ca="1">IF(staff[[#This Row],[Tenure]]&lt;0.25,"1. New", IF(staff[[#This Row],[Tenure]]&lt;1, "2. Under 1 yr", IF(staff[[#This Row],[Tenure]]&lt;2, "3. Under 2 yrs","4. Over 2 yrs")))</f>
        <v>1. New</v>
      </c>
      <c r="O958" s="5">
        <f ca="1">(TODAY()-staff[[#This Row],[Date of Birth]])/365</f>
        <v>102.88493150684931</v>
      </c>
      <c r="P958">
        <f ca="1">ROUNDDOWN(staff[[#This Row],[X-Age]],0)</f>
        <v>102</v>
      </c>
    </row>
    <row r="959" spans="3:16" x14ac:dyDescent="0.3">
      <c r="C959" t="s">
        <v>1048</v>
      </c>
      <c r="D959" t="s">
        <v>59</v>
      </c>
      <c r="E959">
        <v>1</v>
      </c>
      <c r="F959" t="s">
        <v>56</v>
      </c>
      <c r="G959" t="s">
        <v>18</v>
      </c>
      <c r="H959" t="s">
        <v>64</v>
      </c>
      <c r="I959" s="4">
        <v>69840</v>
      </c>
      <c r="J959">
        <v>9</v>
      </c>
      <c r="K959" s="3">
        <v>44620</v>
      </c>
      <c r="L959" s="3">
        <v>23384</v>
      </c>
      <c r="M959" s="5">
        <f ca="1">(TODAY()-staff[[#This Row],[Date of Join]])/365</f>
        <v>0.55068493150684927</v>
      </c>
      <c r="N959" t="str">
        <f ca="1">IF(staff[[#This Row],[Tenure]]&lt;0.25,"1. New", IF(staff[[#This Row],[Tenure]]&lt;1, "2. Under 1 yr", IF(staff[[#This Row],[Tenure]]&lt;2, "3. Under 2 yrs","4. Over 2 yrs")))</f>
        <v>2. Under 1 yr</v>
      </c>
      <c r="O959" s="5">
        <f ca="1">(TODAY()-staff[[#This Row],[Date of Birth]])/365</f>
        <v>58.731506849315068</v>
      </c>
      <c r="P959">
        <f ca="1">ROUNDDOWN(staff[[#This Row],[X-Age]],0)</f>
        <v>58</v>
      </c>
    </row>
    <row r="960" spans="3:16" x14ac:dyDescent="0.3">
      <c r="C960" t="s">
        <v>1049</v>
      </c>
      <c r="D960" t="s">
        <v>55</v>
      </c>
      <c r="E960">
        <v>1</v>
      </c>
      <c r="F960" t="s">
        <v>56</v>
      </c>
      <c r="G960" t="s">
        <v>18</v>
      </c>
      <c r="H960" t="s">
        <v>96</v>
      </c>
      <c r="I960" s="4">
        <v>65645</v>
      </c>
      <c r="J960">
        <v>17</v>
      </c>
      <c r="K960" s="3">
        <v>44693</v>
      </c>
      <c r="L960" s="3">
        <v>26450</v>
      </c>
      <c r="M960" s="5">
        <f ca="1">(TODAY()-staff[[#This Row],[Date of Join]])/365</f>
        <v>0.35068493150684932</v>
      </c>
      <c r="N960" t="str">
        <f ca="1">IF(staff[[#This Row],[Tenure]]&lt;0.25,"1. New", IF(staff[[#This Row],[Tenure]]&lt;1, "2. Under 1 yr", IF(staff[[#This Row],[Tenure]]&lt;2, "3. Under 2 yrs","4. Over 2 yrs")))</f>
        <v>2. Under 1 yr</v>
      </c>
      <c r="O960" s="5">
        <f ca="1">(TODAY()-staff[[#This Row],[Date of Birth]])/365</f>
        <v>50.331506849315069</v>
      </c>
      <c r="P960">
        <f ca="1">ROUNDDOWN(staff[[#This Row],[X-Age]],0)</f>
        <v>50</v>
      </c>
    </row>
    <row r="961" spans="3:16" x14ac:dyDescent="0.3">
      <c r="C961" t="s">
        <v>1050</v>
      </c>
      <c r="D961" t="s">
        <v>55</v>
      </c>
      <c r="E961">
        <v>1</v>
      </c>
      <c r="F961" t="s">
        <v>56</v>
      </c>
      <c r="G961" t="s">
        <v>6</v>
      </c>
      <c r="H961" t="s">
        <v>68</v>
      </c>
      <c r="I961" s="4">
        <v>66740</v>
      </c>
      <c r="J961">
        <v>3</v>
      </c>
      <c r="K961" s="3">
        <v>44538</v>
      </c>
      <c r="L961" s="3">
        <v>21492</v>
      </c>
      <c r="M961" s="5">
        <f ca="1">(TODAY()-staff[[#This Row],[Date of Join]])/365</f>
        <v>0.77534246575342469</v>
      </c>
      <c r="N961" t="str">
        <f ca="1">IF(staff[[#This Row],[Tenure]]&lt;0.25,"1. New", IF(staff[[#This Row],[Tenure]]&lt;1, "2. Under 1 yr", IF(staff[[#This Row],[Tenure]]&lt;2, "3. Under 2 yrs","4. Over 2 yrs")))</f>
        <v>2. Under 1 yr</v>
      </c>
      <c r="O961" s="5">
        <f ca="1">(TODAY()-staff[[#This Row],[Date of Birth]])/365</f>
        <v>63.915068493150685</v>
      </c>
      <c r="P961">
        <f ca="1">ROUNDDOWN(staff[[#This Row],[X-Age]],0)</f>
        <v>63</v>
      </c>
    </row>
    <row r="962" spans="3:16" x14ac:dyDescent="0.3">
      <c r="C962" t="s">
        <v>1051</v>
      </c>
      <c r="D962" t="s">
        <v>59</v>
      </c>
      <c r="E962">
        <v>1</v>
      </c>
      <c r="F962" t="s">
        <v>56</v>
      </c>
      <c r="G962" t="s">
        <v>6</v>
      </c>
      <c r="H962" t="s">
        <v>68</v>
      </c>
      <c r="I962" s="4">
        <v>74885</v>
      </c>
      <c r="J962">
        <v>6</v>
      </c>
      <c r="K962" s="3">
        <v>44697</v>
      </c>
      <c r="L962" s="3">
        <v>7284</v>
      </c>
      <c r="M962" s="5">
        <f ca="1">(TODAY()-staff[[#This Row],[Date of Join]])/365</f>
        <v>0.33972602739726027</v>
      </c>
      <c r="N962" t="str">
        <f ca="1">IF(staff[[#This Row],[Tenure]]&lt;0.25,"1. New", IF(staff[[#This Row],[Tenure]]&lt;1, "2. Under 1 yr", IF(staff[[#This Row],[Tenure]]&lt;2, "3. Under 2 yrs","4. Over 2 yrs")))</f>
        <v>2. Under 1 yr</v>
      </c>
      <c r="O962" s="5">
        <f ca="1">(TODAY()-staff[[#This Row],[Date of Birth]])/365</f>
        <v>102.84109589041095</v>
      </c>
      <c r="P962">
        <f ca="1">ROUNDDOWN(staff[[#This Row],[X-Age]],0)</f>
        <v>102</v>
      </c>
    </row>
    <row r="963" spans="3:16" x14ac:dyDescent="0.3">
      <c r="C963" t="s">
        <v>1052</v>
      </c>
      <c r="D963" t="s">
        <v>59</v>
      </c>
      <c r="E963">
        <v>1</v>
      </c>
      <c r="F963" t="s">
        <v>56</v>
      </c>
      <c r="G963" t="s">
        <v>14</v>
      </c>
      <c r="H963" t="s">
        <v>166</v>
      </c>
      <c r="I963" s="4">
        <v>91395</v>
      </c>
      <c r="J963">
        <v>14</v>
      </c>
      <c r="K963" s="3">
        <v>44726</v>
      </c>
      <c r="L963" s="3">
        <v>7288</v>
      </c>
      <c r="M963" s="5">
        <f ca="1">(TODAY()-staff[[#This Row],[Date of Join]])/365</f>
        <v>0.26027397260273971</v>
      </c>
      <c r="N963" t="str">
        <f ca="1">IF(staff[[#This Row],[Tenure]]&lt;0.25,"1. New", IF(staff[[#This Row],[Tenure]]&lt;1, "2. Under 1 yr", IF(staff[[#This Row],[Tenure]]&lt;2, "3. Under 2 yrs","4. Over 2 yrs")))</f>
        <v>2. Under 1 yr</v>
      </c>
      <c r="O963" s="5">
        <f ca="1">(TODAY()-staff[[#This Row],[Date of Birth]])/365</f>
        <v>102.83013698630137</v>
      </c>
      <c r="P963">
        <f ca="1">ROUNDDOWN(staff[[#This Row],[X-Age]],0)</f>
        <v>102</v>
      </c>
    </row>
    <row r="964" spans="3:16" x14ac:dyDescent="0.3">
      <c r="C964" t="s">
        <v>1053</v>
      </c>
      <c r="D964" t="s">
        <v>59</v>
      </c>
      <c r="E964">
        <v>1</v>
      </c>
      <c r="F964" t="s">
        <v>56</v>
      </c>
      <c r="G964" t="s">
        <v>11</v>
      </c>
      <c r="H964" t="s">
        <v>83</v>
      </c>
      <c r="I964" s="4">
        <v>59180</v>
      </c>
      <c r="J964">
        <v>21</v>
      </c>
      <c r="K964" s="3">
        <v>44746</v>
      </c>
      <c r="L964" s="3">
        <v>30866</v>
      </c>
      <c r="M964" s="5">
        <f ca="1">(TODAY()-staff[[#This Row],[Date of Join]])/365</f>
        <v>0.20547945205479451</v>
      </c>
      <c r="N964" t="str">
        <f ca="1">IF(staff[[#This Row],[Tenure]]&lt;0.25,"1. New", IF(staff[[#This Row],[Tenure]]&lt;1, "2. Under 1 yr", IF(staff[[#This Row],[Tenure]]&lt;2, "3. Under 2 yrs","4. Over 2 yrs")))</f>
        <v>1. New</v>
      </c>
      <c r="O964" s="5">
        <f ca="1">(TODAY()-staff[[#This Row],[Date of Birth]])/365</f>
        <v>38.232876712328768</v>
      </c>
      <c r="P964">
        <f ca="1">ROUNDDOWN(staff[[#This Row],[X-Age]],0)</f>
        <v>38</v>
      </c>
    </row>
    <row r="965" spans="3:16" x14ac:dyDescent="0.3">
      <c r="C965" t="s">
        <v>1054</v>
      </c>
      <c r="D965" t="s">
        <v>59</v>
      </c>
      <c r="E965">
        <v>1</v>
      </c>
      <c r="F965" t="s">
        <v>56</v>
      </c>
      <c r="G965" t="s">
        <v>18</v>
      </c>
      <c r="H965" t="s">
        <v>71</v>
      </c>
      <c r="I965" s="4">
        <v>48230</v>
      </c>
      <c r="J965">
        <v>21</v>
      </c>
      <c r="K965" s="3">
        <v>44641</v>
      </c>
      <c r="L965" s="3">
        <v>25330</v>
      </c>
      <c r="M965" s="5">
        <f ca="1">(TODAY()-staff[[#This Row],[Date of Join]])/365</f>
        <v>0.49315068493150682</v>
      </c>
      <c r="N965" t="str">
        <f ca="1">IF(staff[[#This Row],[Tenure]]&lt;0.25,"1. New", IF(staff[[#This Row],[Tenure]]&lt;1, "2. Under 1 yr", IF(staff[[#This Row],[Tenure]]&lt;2, "3. Under 2 yrs","4. Over 2 yrs")))</f>
        <v>2. Under 1 yr</v>
      </c>
      <c r="O965" s="5">
        <f ca="1">(TODAY()-staff[[#This Row],[Date of Birth]])/365</f>
        <v>53.4</v>
      </c>
      <c r="P965">
        <f ca="1">ROUNDDOWN(staff[[#This Row],[X-Age]],0)</f>
        <v>53</v>
      </c>
    </row>
    <row r="966" spans="3:16" x14ac:dyDescent="0.3">
      <c r="C966" t="s">
        <v>1055</v>
      </c>
      <c r="D966" t="s">
        <v>55</v>
      </c>
      <c r="E966">
        <v>1</v>
      </c>
      <c r="F966" t="s">
        <v>61</v>
      </c>
      <c r="G966" t="s">
        <v>9</v>
      </c>
      <c r="H966" t="s">
        <v>62</v>
      </c>
      <c r="I966" s="4">
        <v>68485</v>
      </c>
      <c r="J966">
        <v>23</v>
      </c>
      <c r="K966" s="3">
        <v>44753</v>
      </c>
      <c r="L966" s="3">
        <v>7302</v>
      </c>
      <c r="M966" s="5">
        <f ca="1">(TODAY()-staff[[#This Row],[Date of Join]])/365</f>
        <v>0.18630136986301371</v>
      </c>
      <c r="N966" t="str">
        <f ca="1">IF(staff[[#This Row],[Tenure]]&lt;0.25,"1. New", IF(staff[[#This Row],[Tenure]]&lt;1, "2. Under 1 yr", IF(staff[[#This Row],[Tenure]]&lt;2, "3. Under 2 yrs","4. Over 2 yrs")))</f>
        <v>1. New</v>
      </c>
      <c r="O966" s="5">
        <f ca="1">(TODAY()-staff[[#This Row],[Date of Birth]])/365</f>
        <v>102.79178082191781</v>
      </c>
      <c r="P966">
        <f ca="1">ROUNDDOWN(staff[[#This Row],[X-Age]],0)</f>
        <v>102</v>
      </c>
    </row>
    <row r="967" spans="3:16" x14ac:dyDescent="0.3">
      <c r="C967" t="s">
        <v>1056</v>
      </c>
      <c r="D967" t="s">
        <v>59</v>
      </c>
      <c r="E967">
        <v>1</v>
      </c>
      <c r="F967" t="s">
        <v>61</v>
      </c>
      <c r="G967" t="s">
        <v>9</v>
      </c>
      <c r="H967" t="s">
        <v>62</v>
      </c>
      <c r="I967" s="4">
        <v>68980</v>
      </c>
      <c r="J967">
        <v>7</v>
      </c>
      <c r="K967" s="3">
        <v>44722</v>
      </c>
      <c r="L967" s="3">
        <v>7281</v>
      </c>
      <c r="M967" s="5">
        <f ca="1">(TODAY()-staff[[#This Row],[Date of Join]])/365</f>
        <v>0.27123287671232876</v>
      </c>
      <c r="N967" t="str">
        <f ca="1">IF(staff[[#This Row],[Tenure]]&lt;0.25,"1. New", IF(staff[[#This Row],[Tenure]]&lt;1, "2. Under 1 yr", IF(staff[[#This Row],[Tenure]]&lt;2, "3. Under 2 yrs","4. Over 2 yrs")))</f>
        <v>2. Under 1 yr</v>
      </c>
      <c r="O967" s="5">
        <f ca="1">(TODAY()-staff[[#This Row],[Date of Birth]])/365</f>
        <v>102.84931506849315</v>
      </c>
      <c r="P967">
        <f ca="1">ROUNDDOWN(staff[[#This Row],[X-Age]],0)</f>
        <v>102</v>
      </c>
    </row>
    <row r="968" spans="3:16" x14ac:dyDescent="0.3">
      <c r="C968" t="s">
        <v>1057</v>
      </c>
      <c r="D968" t="s">
        <v>59</v>
      </c>
      <c r="E968">
        <v>1</v>
      </c>
      <c r="F968" t="s">
        <v>56</v>
      </c>
      <c r="G968" t="s">
        <v>18</v>
      </c>
      <c r="H968" t="s">
        <v>96</v>
      </c>
      <c r="I968" s="4">
        <v>75090</v>
      </c>
      <c r="J968">
        <v>19</v>
      </c>
      <c r="K968" s="3">
        <v>44287</v>
      </c>
      <c r="L968" s="3">
        <v>25028</v>
      </c>
      <c r="M968" s="5">
        <f ca="1">(TODAY()-staff[[#This Row],[Date of Join]])/365</f>
        <v>1.463013698630137</v>
      </c>
      <c r="N968" t="str">
        <f ca="1">IF(staff[[#This Row],[Tenure]]&lt;0.25,"1. New", IF(staff[[#This Row],[Tenure]]&lt;1, "2. Under 1 yr", IF(staff[[#This Row],[Tenure]]&lt;2, "3. Under 2 yrs","4. Over 2 yrs")))</f>
        <v>3. Under 2 yrs</v>
      </c>
      <c r="O968" s="5">
        <f ca="1">(TODAY()-staff[[#This Row],[Date of Birth]])/365</f>
        <v>54.227397260273975</v>
      </c>
      <c r="P968">
        <f ca="1">ROUNDDOWN(staff[[#This Row],[X-Age]],0)</f>
        <v>54</v>
      </c>
    </row>
    <row r="969" spans="3:16" x14ac:dyDescent="0.3">
      <c r="C969" t="s">
        <v>1058</v>
      </c>
      <c r="D969" t="s">
        <v>59</v>
      </c>
      <c r="E969">
        <v>1</v>
      </c>
      <c r="F969" t="s">
        <v>56</v>
      </c>
      <c r="G969" t="s">
        <v>6</v>
      </c>
      <c r="H969" t="s">
        <v>68</v>
      </c>
      <c r="I969" s="4">
        <v>80440</v>
      </c>
      <c r="J969">
        <v>9</v>
      </c>
      <c r="K969" s="3">
        <v>44721</v>
      </c>
      <c r="L969" s="3">
        <v>34406</v>
      </c>
      <c r="M969" s="5">
        <f ca="1">(TODAY()-staff[[#This Row],[Date of Join]])/365</f>
        <v>0.27397260273972601</v>
      </c>
      <c r="N969" t="str">
        <f ca="1">IF(staff[[#This Row],[Tenure]]&lt;0.25,"1. New", IF(staff[[#This Row],[Tenure]]&lt;1, "2. Under 1 yr", IF(staff[[#This Row],[Tenure]]&lt;2, "3. Under 2 yrs","4. Over 2 yrs")))</f>
        <v>2. Under 1 yr</v>
      </c>
      <c r="O969" s="5">
        <f ca="1">(TODAY()-staff[[#This Row],[Date of Birth]])/365</f>
        <v>28.534246575342465</v>
      </c>
      <c r="P969">
        <f ca="1">ROUNDDOWN(staff[[#This Row],[X-Age]],0)</f>
        <v>28</v>
      </c>
    </row>
    <row r="970" spans="3:16" x14ac:dyDescent="0.3">
      <c r="C970" t="s">
        <v>1059</v>
      </c>
      <c r="D970" t="s">
        <v>59</v>
      </c>
      <c r="E970">
        <v>1</v>
      </c>
      <c r="F970" t="s">
        <v>56</v>
      </c>
      <c r="G970" t="s">
        <v>6</v>
      </c>
      <c r="H970" t="s">
        <v>93</v>
      </c>
      <c r="I970" s="4">
        <v>86790</v>
      </c>
      <c r="J970">
        <v>20</v>
      </c>
      <c r="K970" s="3">
        <v>44734</v>
      </c>
      <c r="L970" s="3">
        <v>34147</v>
      </c>
      <c r="M970" s="5">
        <f ca="1">(TODAY()-staff[[#This Row],[Date of Join]])/365</f>
        <v>0.23835616438356164</v>
      </c>
      <c r="N970" t="str">
        <f ca="1">IF(staff[[#This Row],[Tenure]]&lt;0.25,"1. New", IF(staff[[#This Row],[Tenure]]&lt;1, "2. Under 1 yr", IF(staff[[#This Row],[Tenure]]&lt;2, "3. Under 2 yrs","4. Over 2 yrs")))</f>
        <v>1. New</v>
      </c>
      <c r="O970" s="5">
        <f ca="1">(TODAY()-staff[[#This Row],[Date of Birth]])/365</f>
        <v>29.243835616438357</v>
      </c>
      <c r="P970">
        <f ca="1">ROUNDDOWN(staff[[#This Row],[X-Age]],0)</f>
        <v>29</v>
      </c>
    </row>
    <row r="971" spans="3:16" x14ac:dyDescent="0.3">
      <c r="C971" t="s">
        <v>1060</v>
      </c>
      <c r="D971" t="s">
        <v>55</v>
      </c>
      <c r="E971">
        <v>1</v>
      </c>
      <c r="F971" t="s">
        <v>56</v>
      </c>
      <c r="G971" t="s">
        <v>6</v>
      </c>
      <c r="H971" t="s">
        <v>93</v>
      </c>
      <c r="I971" s="4">
        <v>69650</v>
      </c>
      <c r="J971">
        <v>13</v>
      </c>
      <c r="K971" s="3">
        <v>44725</v>
      </c>
      <c r="L971" s="3">
        <v>31385</v>
      </c>
      <c r="M971" s="5">
        <f ca="1">(TODAY()-staff[[#This Row],[Date of Join]])/365</f>
        <v>0.26301369863013696</v>
      </c>
      <c r="N971" t="str">
        <f ca="1">IF(staff[[#This Row],[Tenure]]&lt;0.25,"1. New", IF(staff[[#This Row],[Tenure]]&lt;1, "2. Under 1 yr", IF(staff[[#This Row],[Tenure]]&lt;2, "3. Under 2 yrs","4. Over 2 yrs")))</f>
        <v>2. Under 1 yr</v>
      </c>
      <c r="O971" s="5">
        <f ca="1">(TODAY()-staff[[#This Row],[Date of Birth]])/365</f>
        <v>36.81095890410959</v>
      </c>
      <c r="P971">
        <f ca="1">ROUNDDOWN(staff[[#This Row],[X-Age]],0)</f>
        <v>36</v>
      </c>
    </row>
    <row r="972" spans="3:16" x14ac:dyDescent="0.3">
      <c r="C972" t="s">
        <v>1061</v>
      </c>
      <c r="D972" t="s">
        <v>59</v>
      </c>
      <c r="E972">
        <v>1</v>
      </c>
      <c r="F972" t="s">
        <v>61</v>
      </c>
      <c r="G972" t="s">
        <v>6</v>
      </c>
      <c r="H972" t="s">
        <v>68</v>
      </c>
      <c r="I972" s="4">
        <v>85465</v>
      </c>
      <c r="J972">
        <v>11</v>
      </c>
      <c r="K972" s="3">
        <v>44755</v>
      </c>
      <c r="L972" s="3">
        <v>7297</v>
      </c>
      <c r="M972" s="5">
        <f ca="1">(TODAY()-staff[[#This Row],[Date of Join]])/365</f>
        <v>0.18082191780821918</v>
      </c>
      <c r="N972" t="str">
        <f ca="1">IF(staff[[#This Row],[Tenure]]&lt;0.25,"1. New", IF(staff[[#This Row],[Tenure]]&lt;1, "2. Under 1 yr", IF(staff[[#This Row],[Tenure]]&lt;2, "3. Under 2 yrs","4. Over 2 yrs")))</f>
        <v>1. New</v>
      </c>
      <c r="O972" s="5">
        <f ca="1">(TODAY()-staff[[#This Row],[Date of Birth]])/365</f>
        <v>102.8054794520548</v>
      </c>
      <c r="P972">
        <f ca="1">ROUNDDOWN(staff[[#This Row],[X-Age]],0)</f>
        <v>102</v>
      </c>
    </row>
    <row r="973" spans="3:16" x14ac:dyDescent="0.3">
      <c r="C973" t="s">
        <v>1062</v>
      </c>
      <c r="D973" t="s">
        <v>55</v>
      </c>
      <c r="E973">
        <v>1</v>
      </c>
      <c r="F973" t="s">
        <v>56</v>
      </c>
      <c r="G973" t="s">
        <v>18</v>
      </c>
      <c r="H973" t="s">
        <v>93</v>
      </c>
      <c r="I973" s="4">
        <v>75595</v>
      </c>
      <c r="J973">
        <v>18</v>
      </c>
      <c r="K973" s="3">
        <v>44652</v>
      </c>
      <c r="L973" s="3">
        <v>21681</v>
      </c>
      <c r="M973" s="5">
        <f ca="1">(TODAY()-staff[[#This Row],[Date of Join]])/365</f>
        <v>0.46301369863013697</v>
      </c>
      <c r="N973" t="str">
        <f ca="1">IF(staff[[#This Row],[Tenure]]&lt;0.25,"1. New", IF(staff[[#This Row],[Tenure]]&lt;1, "2. Under 1 yr", IF(staff[[#This Row],[Tenure]]&lt;2, "3. Under 2 yrs","4. Over 2 yrs")))</f>
        <v>2. Under 1 yr</v>
      </c>
      <c r="O973" s="5">
        <f ca="1">(TODAY()-staff[[#This Row],[Date of Birth]])/365</f>
        <v>63.397260273972606</v>
      </c>
      <c r="P973">
        <f ca="1">ROUNDDOWN(staff[[#This Row],[X-Age]],0)</f>
        <v>63</v>
      </c>
    </row>
    <row r="974" spans="3:16" x14ac:dyDescent="0.3">
      <c r="C974" t="s">
        <v>1063</v>
      </c>
      <c r="D974" t="s">
        <v>59</v>
      </c>
      <c r="E974">
        <v>1</v>
      </c>
      <c r="F974" t="s">
        <v>56</v>
      </c>
      <c r="G974" t="s">
        <v>6</v>
      </c>
      <c r="H974" t="s">
        <v>68</v>
      </c>
      <c r="I974" s="4">
        <v>92975</v>
      </c>
      <c r="J974">
        <v>4</v>
      </c>
      <c r="K974" s="3">
        <v>44761</v>
      </c>
      <c r="L974" s="3">
        <v>34866</v>
      </c>
      <c r="M974" s="5">
        <f ca="1">(TODAY()-staff[[#This Row],[Date of Join]])/365</f>
        <v>0.16438356164383561</v>
      </c>
      <c r="N974" t="str">
        <f ca="1">IF(staff[[#This Row],[Tenure]]&lt;0.25,"1. New", IF(staff[[#This Row],[Tenure]]&lt;1, "2. Under 1 yr", IF(staff[[#This Row],[Tenure]]&lt;2, "3. Under 2 yrs","4. Over 2 yrs")))</f>
        <v>1. New</v>
      </c>
      <c r="O974" s="5">
        <f ca="1">(TODAY()-staff[[#This Row],[Date of Birth]])/365</f>
        <v>27.273972602739725</v>
      </c>
      <c r="P974">
        <f ca="1">ROUNDDOWN(staff[[#This Row],[X-Age]],0)</f>
        <v>27</v>
      </c>
    </row>
    <row r="975" spans="3:16" x14ac:dyDescent="0.3">
      <c r="C975" t="s">
        <v>1064</v>
      </c>
      <c r="D975" t="s">
        <v>59</v>
      </c>
      <c r="E975">
        <v>1</v>
      </c>
      <c r="F975" t="s">
        <v>56</v>
      </c>
      <c r="G975" t="s">
        <v>6</v>
      </c>
      <c r="H975" t="s">
        <v>68</v>
      </c>
      <c r="I975" s="4">
        <v>56375</v>
      </c>
      <c r="J975">
        <v>0</v>
      </c>
      <c r="K975" s="3">
        <v>44183</v>
      </c>
      <c r="L975" s="3">
        <v>24715</v>
      </c>
      <c r="M975" s="5">
        <f ca="1">(TODAY()-staff[[#This Row],[Date of Join]])/365</f>
        <v>1.747945205479452</v>
      </c>
      <c r="N975" t="str">
        <f ca="1">IF(staff[[#This Row],[Tenure]]&lt;0.25,"1. New", IF(staff[[#This Row],[Tenure]]&lt;1, "2. Under 1 yr", IF(staff[[#This Row],[Tenure]]&lt;2, "3. Under 2 yrs","4. Over 2 yrs")))</f>
        <v>3. Under 2 yrs</v>
      </c>
      <c r="O975" s="5">
        <f ca="1">(TODAY()-staff[[#This Row],[Date of Birth]])/365</f>
        <v>55.084931506849315</v>
      </c>
      <c r="P975">
        <f ca="1">ROUNDDOWN(staff[[#This Row],[X-Age]],0)</f>
        <v>55</v>
      </c>
    </row>
    <row r="976" spans="3:16" x14ac:dyDescent="0.3">
      <c r="C976" t="s">
        <v>1065</v>
      </c>
      <c r="D976" t="s">
        <v>59</v>
      </c>
      <c r="E976">
        <v>1</v>
      </c>
      <c r="F976" t="s">
        <v>56</v>
      </c>
      <c r="G976" t="s">
        <v>20</v>
      </c>
      <c r="H976" t="s">
        <v>75</v>
      </c>
      <c r="I976" s="4">
        <v>88660</v>
      </c>
      <c r="J976">
        <v>12</v>
      </c>
      <c r="K976" s="3">
        <v>44760</v>
      </c>
      <c r="L976" s="3">
        <v>26408</v>
      </c>
      <c r="M976" s="5">
        <f ca="1">(TODAY()-staff[[#This Row],[Date of Join]])/365</f>
        <v>0.16712328767123288</v>
      </c>
      <c r="N976" t="str">
        <f ca="1">IF(staff[[#This Row],[Tenure]]&lt;0.25,"1. New", IF(staff[[#This Row],[Tenure]]&lt;1, "2. Under 1 yr", IF(staff[[#This Row],[Tenure]]&lt;2, "3. Under 2 yrs","4. Over 2 yrs")))</f>
        <v>1. New</v>
      </c>
      <c r="O976" s="5">
        <f ca="1">(TODAY()-staff[[#This Row],[Date of Birth]])/365</f>
        <v>50.446575342465756</v>
      </c>
      <c r="P976">
        <f ca="1">ROUNDDOWN(staff[[#This Row],[X-Age]],0)</f>
        <v>50</v>
      </c>
    </row>
    <row r="977" spans="3:16" x14ac:dyDescent="0.3">
      <c r="C977" t="s">
        <v>1066</v>
      </c>
      <c r="D977" t="s">
        <v>55</v>
      </c>
      <c r="E977">
        <v>1</v>
      </c>
      <c r="F977" t="s">
        <v>56</v>
      </c>
      <c r="G977" t="s">
        <v>6</v>
      </c>
      <c r="H977" t="s">
        <v>68</v>
      </c>
      <c r="I977" s="4">
        <v>48230</v>
      </c>
      <c r="J977">
        <v>19</v>
      </c>
      <c r="K977" s="3">
        <v>44459</v>
      </c>
      <c r="L977" s="3">
        <v>26323</v>
      </c>
      <c r="M977" s="5">
        <f ca="1">(TODAY()-staff[[#This Row],[Date of Join]])/365</f>
        <v>0.99178082191780825</v>
      </c>
      <c r="N977" t="str">
        <f ca="1">IF(staff[[#This Row],[Tenure]]&lt;0.25,"1. New", IF(staff[[#This Row],[Tenure]]&lt;1, "2. Under 1 yr", IF(staff[[#This Row],[Tenure]]&lt;2, "3. Under 2 yrs","4. Over 2 yrs")))</f>
        <v>2. Under 1 yr</v>
      </c>
      <c r="O977" s="5">
        <f ca="1">(TODAY()-staff[[#This Row],[Date of Birth]])/365</f>
        <v>50.679452054794524</v>
      </c>
      <c r="P977">
        <f ca="1">ROUNDDOWN(staff[[#This Row],[X-Age]],0)</f>
        <v>50</v>
      </c>
    </row>
    <row r="978" spans="3:16" x14ac:dyDescent="0.3">
      <c r="C978" t="s">
        <v>1067</v>
      </c>
      <c r="D978" t="s">
        <v>55</v>
      </c>
      <c r="E978">
        <v>1</v>
      </c>
      <c r="F978" t="s">
        <v>56</v>
      </c>
      <c r="G978" t="s">
        <v>20</v>
      </c>
      <c r="H978" t="s">
        <v>75</v>
      </c>
      <c r="I978" s="4">
        <v>62250</v>
      </c>
      <c r="J978">
        <v>19</v>
      </c>
      <c r="K978" s="3">
        <v>44718</v>
      </c>
      <c r="L978" s="3">
        <v>32254</v>
      </c>
      <c r="M978" s="5">
        <f ca="1">(TODAY()-staff[[#This Row],[Date of Join]])/365</f>
        <v>0.28219178082191781</v>
      </c>
      <c r="N978" t="str">
        <f ca="1">IF(staff[[#This Row],[Tenure]]&lt;0.25,"1. New", IF(staff[[#This Row],[Tenure]]&lt;1, "2. Under 1 yr", IF(staff[[#This Row],[Tenure]]&lt;2, "3. Under 2 yrs","4. Over 2 yrs")))</f>
        <v>2. Under 1 yr</v>
      </c>
      <c r="O978" s="5">
        <f ca="1">(TODAY()-staff[[#This Row],[Date of Birth]])/365</f>
        <v>34.43013698630137</v>
      </c>
      <c r="P978">
        <f ca="1">ROUNDDOWN(staff[[#This Row],[X-Age]],0)</f>
        <v>34</v>
      </c>
    </row>
    <row r="979" spans="3:16" x14ac:dyDescent="0.3">
      <c r="C979" t="s">
        <v>1068</v>
      </c>
      <c r="D979" t="s">
        <v>59</v>
      </c>
      <c r="E979">
        <v>1</v>
      </c>
      <c r="F979" t="s">
        <v>56</v>
      </c>
      <c r="G979" t="s">
        <v>6</v>
      </c>
      <c r="H979" t="s">
        <v>68</v>
      </c>
      <c r="I979" s="4">
        <v>87705</v>
      </c>
      <c r="J979">
        <v>11</v>
      </c>
      <c r="K979" s="3">
        <v>44536</v>
      </c>
      <c r="L979" s="3">
        <v>29164</v>
      </c>
      <c r="M979" s="5">
        <f ca="1">(TODAY()-staff[[#This Row],[Date of Join]])/365</f>
        <v>0.78082191780821919</v>
      </c>
      <c r="N979" t="str">
        <f ca="1">IF(staff[[#This Row],[Tenure]]&lt;0.25,"1. New", IF(staff[[#This Row],[Tenure]]&lt;1, "2. Under 1 yr", IF(staff[[#This Row],[Tenure]]&lt;2, "3. Under 2 yrs","4. Over 2 yrs")))</f>
        <v>2. Under 1 yr</v>
      </c>
      <c r="O979" s="5">
        <f ca="1">(TODAY()-staff[[#This Row],[Date of Birth]])/365</f>
        <v>42.895890410958906</v>
      </c>
      <c r="P979">
        <f ca="1">ROUNDDOWN(staff[[#This Row],[X-Age]],0)</f>
        <v>42</v>
      </c>
    </row>
    <row r="980" spans="3:16" x14ac:dyDescent="0.3">
      <c r="C980" t="s">
        <v>1069</v>
      </c>
      <c r="D980" t="s">
        <v>55</v>
      </c>
      <c r="E980">
        <v>1</v>
      </c>
      <c r="F980" t="s">
        <v>56</v>
      </c>
      <c r="G980" t="s">
        <v>9</v>
      </c>
      <c r="H980" t="s">
        <v>62</v>
      </c>
      <c r="I980" s="4">
        <v>79220</v>
      </c>
      <c r="J980">
        <v>15</v>
      </c>
      <c r="K980" s="3">
        <v>44684</v>
      </c>
      <c r="L980" s="3">
        <v>23361</v>
      </c>
      <c r="M980" s="5">
        <f ca="1">(TODAY()-staff[[#This Row],[Date of Join]])/365</f>
        <v>0.37534246575342467</v>
      </c>
      <c r="N980" t="str">
        <f ca="1">IF(staff[[#This Row],[Tenure]]&lt;0.25,"1. New", IF(staff[[#This Row],[Tenure]]&lt;1, "2. Under 1 yr", IF(staff[[#This Row],[Tenure]]&lt;2, "3. Under 2 yrs","4. Over 2 yrs")))</f>
        <v>2. Under 1 yr</v>
      </c>
      <c r="O980" s="5">
        <f ca="1">(TODAY()-staff[[#This Row],[Date of Birth]])/365</f>
        <v>58.794520547945204</v>
      </c>
      <c r="P980">
        <f ca="1">ROUNDDOWN(staff[[#This Row],[X-Age]],0)</f>
        <v>58</v>
      </c>
    </row>
    <row r="981" spans="3:16" x14ac:dyDescent="0.3">
      <c r="C981" t="s">
        <v>1070</v>
      </c>
      <c r="D981" t="s">
        <v>59</v>
      </c>
      <c r="E981">
        <v>1</v>
      </c>
      <c r="F981" t="s">
        <v>56</v>
      </c>
      <c r="G981" t="s">
        <v>18</v>
      </c>
      <c r="H981" t="s">
        <v>96</v>
      </c>
      <c r="I981" s="4">
        <v>71605</v>
      </c>
      <c r="J981">
        <v>5</v>
      </c>
      <c r="K981" s="3">
        <v>44396</v>
      </c>
      <c r="L981" s="3">
        <v>20661</v>
      </c>
      <c r="M981" s="5">
        <f ca="1">(TODAY()-staff[[#This Row],[Date of Join]])/365</f>
        <v>1.1643835616438356</v>
      </c>
      <c r="N981" t="str">
        <f ca="1">IF(staff[[#This Row],[Tenure]]&lt;0.25,"1. New", IF(staff[[#This Row],[Tenure]]&lt;1, "2. Under 1 yr", IF(staff[[#This Row],[Tenure]]&lt;2, "3. Under 2 yrs","4. Over 2 yrs")))</f>
        <v>3. Under 2 yrs</v>
      </c>
      <c r="O981" s="5">
        <f ca="1">(TODAY()-staff[[#This Row],[Date of Birth]])/365</f>
        <v>66.191780821917803</v>
      </c>
      <c r="P981">
        <f ca="1">ROUNDDOWN(staff[[#This Row],[X-Age]],0)</f>
        <v>66</v>
      </c>
    </row>
    <row r="982" spans="3:16" x14ac:dyDescent="0.3">
      <c r="C982" t="s">
        <v>1071</v>
      </c>
      <c r="D982" t="s">
        <v>59</v>
      </c>
      <c r="E982">
        <v>1</v>
      </c>
      <c r="F982" t="s">
        <v>56</v>
      </c>
      <c r="G982" t="s">
        <v>6</v>
      </c>
      <c r="H982" t="s">
        <v>68</v>
      </c>
      <c r="I982" s="4">
        <v>109215</v>
      </c>
      <c r="J982">
        <v>3</v>
      </c>
      <c r="K982" s="3">
        <v>44743</v>
      </c>
      <c r="L982" s="3">
        <v>7276</v>
      </c>
      <c r="M982" s="5">
        <f ca="1">(TODAY()-staff[[#This Row],[Date of Join]])/365</f>
        <v>0.21369863013698631</v>
      </c>
      <c r="N982" t="str">
        <f ca="1">IF(staff[[#This Row],[Tenure]]&lt;0.25,"1. New", IF(staff[[#This Row],[Tenure]]&lt;1, "2. Under 1 yr", IF(staff[[#This Row],[Tenure]]&lt;2, "3. Under 2 yrs","4. Over 2 yrs")))</f>
        <v>1. New</v>
      </c>
      <c r="O982" s="5">
        <f ca="1">(TODAY()-staff[[#This Row],[Date of Birth]])/365</f>
        <v>102.86301369863014</v>
      </c>
      <c r="P982">
        <f ca="1">ROUNDDOWN(staff[[#This Row],[X-Age]],0)</f>
        <v>102</v>
      </c>
    </row>
    <row r="983" spans="3:16" x14ac:dyDescent="0.3">
      <c r="C983" t="s">
        <v>1072</v>
      </c>
      <c r="D983" t="s">
        <v>59</v>
      </c>
      <c r="E983">
        <v>1</v>
      </c>
      <c r="F983" t="s">
        <v>56</v>
      </c>
      <c r="G983" t="s">
        <v>18</v>
      </c>
      <c r="H983" t="s">
        <v>117</v>
      </c>
      <c r="I983" s="4">
        <v>80865</v>
      </c>
      <c r="J983">
        <v>6</v>
      </c>
      <c r="K983" s="3">
        <v>44725</v>
      </c>
      <c r="L983" s="3">
        <v>22964</v>
      </c>
      <c r="M983" s="5">
        <f ca="1">(TODAY()-staff[[#This Row],[Date of Join]])/365</f>
        <v>0.26301369863013696</v>
      </c>
      <c r="N983" t="str">
        <f ca="1">IF(staff[[#This Row],[Tenure]]&lt;0.25,"1. New", IF(staff[[#This Row],[Tenure]]&lt;1, "2. Under 1 yr", IF(staff[[#This Row],[Tenure]]&lt;2, "3. Under 2 yrs","4. Over 2 yrs")))</f>
        <v>2. Under 1 yr</v>
      </c>
      <c r="O983" s="5">
        <f ca="1">(TODAY()-staff[[#This Row],[Date of Birth]])/365</f>
        <v>59.88219178082192</v>
      </c>
      <c r="P983">
        <f ca="1">ROUNDDOWN(staff[[#This Row],[X-Age]],0)</f>
        <v>59</v>
      </c>
    </row>
    <row r="984" spans="3:16" x14ac:dyDescent="0.3">
      <c r="C984" t="s">
        <v>1073</v>
      </c>
      <c r="D984" t="s">
        <v>55</v>
      </c>
      <c r="E984">
        <v>1</v>
      </c>
      <c r="F984" t="s">
        <v>56</v>
      </c>
      <c r="G984" t="s">
        <v>6</v>
      </c>
      <c r="H984" t="s">
        <v>71</v>
      </c>
      <c r="I984" s="4">
        <v>55555</v>
      </c>
      <c r="J984">
        <v>8</v>
      </c>
      <c r="K984" s="3">
        <v>43444</v>
      </c>
      <c r="L984" s="3">
        <v>19036</v>
      </c>
      <c r="M984" s="5">
        <f ca="1">(TODAY()-staff[[#This Row],[Date of Join]])/365</f>
        <v>3.7726027397260276</v>
      </c>
      <c r="N984" t="str">
        <f ca="1">IF(staff[[#This Row],[Tenure]]&lt;0.25,"1. New", IF(staff[[#This Row],[Tenure]]&lt;1, "2. Under 1 yr", IF(staff[[#This Row],[Tenure]]&lt;2, "3. Under 2 yrs","4. Over 2 yrs")))</f>
        <v>4. Over 2 yrs</v>
      </c>
      <c r="O984" s="5">
        <f ca="1">(TODAY()-staff[[#This Row],[Date of Birth]])/365</f>
        <v>70.643835616438352</v>
      </c>
      <c r="P984">
        <f ca="1">ROUNDDOWN(staff[[#This Row],[X-Age]],0)</f>
        <v>70</v>
      </c>
    </row>
    <row r="985" spans="3:16" x14ac:dyDescent="0.3">
      <c r="C985" t="s">
        <v>1074</v>
      </c>
      <c r="D985" t="s">
        <v>59</v>
      </c>
      <c r="E985">
        <v>1</v>
      </c>
      <c r="F985" t="s">
        <v>56</v>
      </c>
      <c r="G985" t="s">
        <v>6</v>
      </c>
      <c r="H985" t="s">
        <v>68</v>
      </c>
      <c r="I985" s="4">
        <v>56575</v>
      </c>
      <c r="J985">
        <v>20</v>
      </c>
      <c r="K985" s="3">
        <v>44740</v>
      </c>
      <c r="L985" s="3">
        <v>33699</v>
      </c>
      <c r="M985" s="5">
        <f ca="1">(TODAY()-staff[[#This Row],[Date of Join]])/365</f>
        <v>0.22191780821917809</v>
      </c>
      <c r="N985" t="str">
        <f ca="1">IF(staff[[#This Row],[Tenure]]&lt;0.25,"1. New", IF(staff[[#This Row],[Tenure]]&lt;1, "2. Under 1 yr", IF(staff[[#This Row],[Tenure]]&lt;2, "3. Under 2 yrs","4. Over 2 yrs")))</f>
        <v>1. New</v>
      </c>
      <c r="O985" s="5">
        <f ca="1">(TODAY()-staff[[#This Row],[Date of Birth]])/365</f>
        <v>30.471232876712328</v>
      </c>
      <c r="P985">
        <f ca="1">ROUNDDOWN(staff[[#This Row],[X-Age]],0)</f>
        <v>30</v>
      </c>
    </row>
    <row r="986" spans="3:16" x14ac:dyDescent="0.3">
      <c r="C986" t="s">
        <v>1075</v>
      </c>
      <c r="D986" t="s">
        <v>59</v>
      </c>
      <c r="E986">
        <v>1</v>
      </c>
      <c r="F986" t="s">
        <v>56</v>
      </c>
      <c r="G986" t="s">
        <v>6</v>
      </c>
      <c r="H986" t="s">
        <v>68</v>
      </c>
      <c r="I986" s="4">
        <v>85710</v>
      </c>
      <c r="J986">
        <v>23</v>
      </c>
      <c r="K986" s="3">
        <v>44232</v>
      </c>
      <c r="L986" s="3">
        <v>25703</v>
      </c>
      <c r="M986" s="5">
        <f ca="1">(TODAY()-staff[[#This Row],[Date of Join]])/365</f>
        <v>1.6136986301369862</v>
      </c>
      <c r="N986" t="str">
        <f ca="1">IF(staff[[#This Row],[Tenure]]&lt;0.25,"1. New", IF(staff[[#This Row],[Tenure]]&lt;1, "2. Under 1 yr", IF(staff[[#This Row],[Tenure]]&lt;2, "3. Under 2 yrs","4. Over 2 yrs")))</f>
        <v>3. Under 2 yrs</v>
      </c>
      <c r="O986" s="5">
        <f ca="1">(TODAY()-staff[[#This Row],[Date of Birth]])/365</f>
        <v>52.37808219178082</v>
      </c>
      <c r="P986">
        <f ca="1">ROUNDDOWN(staff[[#This Row],[X-Age]],0)</f>
        <v>52</v>
      </c>
    </row>
    <row r="987" spans="3:16" x14ac:dyDescent="0.3">
      <c r="C987" t="s">
        <v>1076</v>
      </c>
      <c r="D987" t="s">
        <v>59</v>
      </c>
      <c r="E987">
        <v>1</v>
      </c>
      <c r="F987" t="s">
        <v>56</v>
      </c>
      <c r="G987" t="s">
        <v>18</v>
      </c>
      <c r="H987" t="s">
        <v>96</v>
      </c>
      <c r="I987" s="4">
        <v>71615</v>
      </c>
      <c r="J987">
        <v>5</v>
      </c>
      <c r="K987" s="3">
        <v>44706</v>
      </c>
      <c r="L987" s="3">
        <v>24670</v>
      </c>
      <c r="M987" s="5">
        <f ca="1">(TODAY()-staff[[#This Row],[Date of Join]])/365</f>
        <v>0.31506849315068491</v>
      </c>
      <c r="N987" t="str">
        <f ca="1">IF(staff[[#This Row],[Tenure]]&lt;0.25,"1. New", IF(staff[[#This Row],[Tenure]]&lt;1, "2. Under 1 yr", IF(staff[[#This Row],[Tenure]]&lt;2, "3. Under 2 yrs","4. Over 2 yrs")))</f>
        <v>2. Under 1 yr</v>
      </c>
      <c r="O987" s="5">
        <f ca="1">(TODAY()-staff[[#This Row],[Date of Birth]])/365</f>
        <v>55.208219178082189</v>
      </c>
      <c r="P987">
        <f ca="1">ROUNDDOWN(staff[[#This Row],[X-Age]],0)</f>
        <v>55</v>
      </c>
    </row>
    <row r="988" spans="3:16" x14ac:dyDescent="0.3">
      <c r="C988" t="s">
        <v>1077</v>
      </c>
      <c r="D988" t="s">
        <v>59</v>
      </c>
      <c r="E988">
        <v>1</v>
      </c>
      <c r="F988" t="s">
        <v>56</v>
      </c>
      <c r="G988" t="s">
        <v>18</v>
      </c>
      <c r="H988" t="s">
        <v>78</v>
      </c>
      <c r="I988" s="4">
        <v>76885</v>
      </c>
      <c r="J988">
        <v>23</v>
      </c>
      <c r="K988" s="3">
        <v>44722</v>
      </c>
      <c r="L988" s="3">
        <v>28440</v>
      </c>
      <c r="M988" s="5">
        <f ca="1">(TODAY()-staff[[#This Row],[Date of Join]])/365</f>
        <v>0.27123287671232876</v>
      </c>
      <c r="N988" t="str">
        <f ca="1">IF(staff[[#This Row],[Tenure]]&lt;0.25,"1. New", IF(staff[[#This Row],[Tenure]]&lt;1, "2. Under 1 yr", IF(staff[[#This Row],[Tenure]]&lt;2, "3. Under 2 yrs","4. Over 2 yrs")))</f>
        <v>2. Under 1 yr</v>
      </c>
      <c r="O988" s="5">
        <f ca="1">(TODAY()-staff[[#This Row],[Date of Birth]])/365</f>
        <v>44.87945205479452</v>
      </c>
      <c r="P988">
        <f ca="1">ROUNDDOWN(staff[[#This Row],[X-Age]],0)</f>
        <v>44</v>
      </c>
    </row>
    <row r="989" spans="3:16" x14ac:dyDescent="0.3">
      <c r="C989" t="s">
        <v>1078</v>
      </c>
      <c r="D989" t="s">
        <v>55</v>
      </c>
      <c r="E989">
        <v>1</v>
      </c>
      <c r="F989" t="s">
        <v>56</v>
      </c>
      <c r="G989" t="s">
        <v>18</v>
      </c>
      <c r="H989" t="s">
        <v>78</v>
      </c>
      <c r="I989" s="4">
        <v>60480</v>
      </c>
      <c r="J989">
        <v>9</v>
      </c>
      <c r="K989" s="3">
        <v>44764</v>
      </c>
      <c r="L989" s="3">
        <v>28462</v>
      </c>
      <c r="M989" s="5">
        <f ca="1">(TODAY()-staff[[#This Row],[Date of Join]])/365</f>
        <v>0.15616438356164383</v>
      </c>
      <c r="N989" t="str">
        <f ca="1">IF(staff[[#This Row],[Tenure]]&lt;0.25,"1. New", IF(staff[[#This Row],[Tenure]]&lt;1, "2. Under 1 yr", IF(staff[[#This Row],[Tenure]]&lt;2, "3. Under 2 yrs","4. Over 2 yrs")))</f>
        <v>1. New</v>
      </c>
      <c r="O989" s="5">
        <f ca="1">(TODAY()-staff[[#This Row],[Date of Birth]])/365</f>
        <v>44.819178082191783</v>
      </c>
      <c r="P989">
        <f ca="1">ROUNDDOWN(staff[[#This Row],[X-Age]],0)</f>
        <v>44</v>
      </c>
    </row>
    <row r="990" spans="3:16" x14ac:dyDescent="0.3">
      <c r="C990" t="s">
        <v>1079</v>
      </c>
      <c r="D990" t="s">
        <v>55</v>
      </c>
      <c r="E990">
        <v>1</v>
      </c>
      <c r="F990" t="s">
        <v>56</v>
      </c>
      <c r="G990" t="s">
        <v>18</v>
      </c>
      <c r="H990" t="s">
        <v>64</v>
      </c>
      <c r="I990" s="4">
        <v>57385</v>
      </c>
      <c r="J990">
        <v>10</v>
      </c>
      <c r="K990" s="3">
        <v>44622</v>
      </c>
      <c r="L990" s="3">
        <v>26094</v>
      </c>
      <c r="M990" s="5">
        <f ca="1">(TODAY()-staff[[#This Row],[Date of Join]])/365</f>
        <v>0.54520547945205478</v>
      </c>
      <c r="N990" t="str">
        <f ca="1">IF(staff[[#This Row],[Tenure]]&lt;0.25,"1. New", IF(staff[[#This Row],[Tenure]]&lt;1, "2. Under 1 yr", IF(staff[[#This Row],[Tenure]]&lt;2, "3. Under 2 yrs","4. Over 2 yrs")))</f>
        <v>2. Under 1 yr</v>
      </c>
      <c r="O990" s="5">
        <f ca="1">(TODAY()-staff[[#This Row],[Date of Birth]])/365</f>
        <v>51.30684931506849</v>
      </c>
      <c r="P990">
        <f ca="1">ROUNDDOWN(staff[[#This Row],[X-Age]],0)</f>
        <v>51</v>
      </c>
    </row>
    <row r="991" spans="3:16" x14ac:dyDescent="0.3">
      <c r="C991" t="s">
        <v>1080</v>
      </c>
      <c r="D991" t="s">
        <v>59</v>
      </c>
      <c r="E991">
        <v>1</v>
      </c>
      <c r="F991" t="s">
        <v>56</v>
      </c>
      <c r="G991" t="s">
        <v>18</v>
      </c>
      <c r="H991" t="s">
        <v>71</v>
      </c>
      <c r="I991" s="4">
        <v>68665</v>
      </c>
      <c r="J991">
        <v>11</v>
      </c>
      <c r="K991" s="3">
        <v>44260</v>
      </c>
      <c r="L991" s="3">
        <v>20436</v>
      </c>
      <c r="M991" s="5">
        <f ca="1">(TODAY()-staff[[#This Row],[Date of Join]])/365</f>
        <v>1.536986301369863</v>
      </c>
      <c r="N991" t="str">
        <f ca="1">IF(staff[[#This Row],[Tenure]]&lt;0.25,"1. New", IF(staff[[#This Row],[Tenure]]&lt;1, "2. Under 1 yr", IF(staff[[#This Row],[Tenure]]&lt;2, "3. Under 2 yrs","4. Over 2 yrs")))</f>
        <v>3. Under 2 yrs</v>
      </c>
      <c r="O991" s="5">
        <f ca="1">(TODAY()-staff[[#This Row],[Date of Birth]])/365</f>
        <v>66.808219178082197</v>
      </c>
      <c r="P991">
        <f ca="1">ROUNDDOWN(staff[[#This Row],[X-Age]],0)</f>
        <v>66</v>
      </c>
    </row>
    <row r="992" spans="3:16" x14ac:dyDescent="0.3">
      <c r="C992" t="s">
        <v>1081</v>
      </c>
      <c r="D992" t="s">
        <v>59</v>
      </c>
      <c r="E992">
        <v>1</v>
      </c>
      <c r="F992" t="s">
        <v>56</v>
      </c>
      <c r="G992" t="s">
        <v>6</v>
      </c>
      <c r="H992" t="s">
        <v>68</v>
      </c>
      <c r="I992" s="4">
        <v>76410</v>
      </c>
      <c r="J992">
        <v>2</v>
      </c>
      <c r="K992" s="3">
        <v>44329</v>
      </c>
      <c r="L992" s="3">
        <v>23112</v>
      </c>
      <c r="M992" s="5">
        <f ca="1">(TODAY()-staff[[#This Row],[Date of Join]])/365</f>
        <v>1.3479452054794521</v>
      </c>
      <c r="N992" t="str">
        <f ca="1">IF(staff[[#This Row],[Tenure]]&lt;0.25,"1. New", IF(staff[[#This Row],[Tenure]]&lt;1, "2. Under 1 yr", IF(staff[[#This Row],[Tenure]]&lt;2, "3. Under 2 yrs","4. Over 2 yrs")))</f>
        <v>3. Under 2 yrs</v>
      </c>
      <c r="O992" s="5">
        <f ca="1">(TODAY()-staff[[#This Row],[Date of Birth]])/365</f>
        <v>59.476712328767121</v>
      </c>
      <c r="P992">
        <f ca="1">ROUNDDOWN(staff[[#This Row],[X-Age]],0)</f>
        <v>59</v>
      </c>
    </row>
    <row r="993" spans="3:16" x14ac:dyDescent="0.3">
      <c r="C993" t="s">
        <v>1082</v>
      </c>
      <c r="D993" t="s">
        <v>59</v>
      </c>
      <c r="E993">
        <v>1</v>
      </c>
      <c r="F993" t="s">
        <v>56</v>
      </c>
      <c r="G993" t="s">
        <v>9</v>
      </c>
      <c r="H993" t="s">
        <v>57</v>
      </c>
      <c r="I993" s="4">
        <v>96430</v>
      </c>
      <c r="J993">
        <v>17</v>
      </c>
      <c r="K993" s="3">
        <v>44729</v>
      </c>
      <c r="L993" s="3">
        <v>25641</v>
      </c>
      <c r="M993" s="5">
        <f ca="1">(TODAY()-staff[[#This Row],[Date of Join]])/365</f>
        <v>0.25205479452054796</v>
      </c>
      <c r="N993" t="str">
        <f ca="1">IF(staff[[#This Row],[Tenure]]&lt;0.25,"1. New", IF(staff[[#This Row],[Tenure]]&lt;1, "2. Under 1 yr", IF(staff[[#This Row],[Tenure]]&lt;2, "3. Under 2 yrs","4. Over 2 yrs")))</f>
        <v>2. Under 1 yr</v>
      </c>
      <c r="O993" s="5">
        <f ca="1">(TODAY()-staff[[#This Row],[Date of Birth]])/365</f>
        <v>52.547945205479451</v>
      </c>
      <c r="P993">
        <f ca="1">ROUNDDOWN(staff[[#This Row],[X-Age]],0)</f>
        <v>52</v>
      </c>
    </row>
    <row r="994" spans="3:16" x14ac:dyDescent="0.3">
      <c r="C994" t="s">
        <v>1083</v>
      </c>
      <c r="D994" t="s">
        <v>55</v>
      </c>
      <c r="E994">
        <v>1</v>
      </c>
      <c r="F994" t="s">
        <v>61</v>
      </c>
      <c r="G994" t="s">
        <v>9</v>
      </c>
      <c r="H994" t="s">
        <v>62</v>
      </c>
      <c r="I994" s="4">
        <v>71505</v>
      </c>
      <c r="J994">
        <v>19</v>
      </c>
      <c r="K994" s="3">
        <v>44722</v>
      </c>
      <c r="L994" s="3">
        <v>7256</v>
      </c>
      <c r="M994" s="5">
        <f ca="1">(TODAY()-staff[[#This Row],[Date of Join]])/365</f>
        <v>0.27123287671232876</v>
      </c>
      <c r="N994" t="str">
        <f ca="1">IF(staff[[#This Row],[Tenure]]&lt;0.25,"1. New", IF(staff[[#This Row],[Tenure]]&lt;1, "2. Under 1 yr", IF(staff[[#This Row],[Tenure]]&lt;2, "3. Under 2 yrs","4. Over 2 yrs")))</f>
        <v>2. Under 1 yr</v>
      </c>
      <c r="O994" s="5">
        <f ca="1">(TODAY()-staff[[#This Row],[Date of Birth]])/365</f>
        <v>102.91780821917808</v>
      </c>
      <c r="P994">
        <f ca="1">ROUNDDOWN(staff[[#This Row],[X-Age]],0)</f>
        <v>102</v>
      </c>
    </row>
    <row r="995" spans="3:16" x14ac:dyDescent="0.3">
      <c r="C995" t="s">
        <v>1084</v>
      </c>
      <c r="D995" t="s">
        <v>59</v>
      </c>
      <c r="E995">
        <v>1</v>
      </c>
      <c r="F995" t="s">
        <v>56</v>
      </c>
      <c r="G995" t="s">
        <v>9</v>
      </c>
      <c r="H995" t="s">
        <v>308</v>
      </c>
      <c r="I995" s="4">
        <v>54250</v>
      </c>
      <c r="J995">
        <v>9</v>
      </c>
      <c r="K995" s="3">
        <v>44767</v>
      </c>
      <c r="L995" s="3">
        <v>26316</v>
      </c>
      <c r="M995" s="5">
        <f ca="1">(TODAY()-staff[[#This Row],[Date of Join]])/365</f>
        <v>0.14794520547945206</v>
      </c>
      <c r="N995" t="str">
        <f ca="1">IF(staff[[#This Row],[Tenure]]&lt;0.25,"1. New", IF(staff[[#This Row],[Tenure]]&lt;1, "2. Under 1 yr", IF(staff[[#This Row],[Tenure]]&lt;2, "3. Under 2 yrs","4. Over 2 yrs")))</f>
        <v>1. New</v>
      </c>
      <c r="O995" s="5">
        <f ca="1">(TODAY()-staff[[#This Row],[Date of Birth]])/365</f>
        <v>50.698630136986303</v>
      </c>
      <c r="P995">
        <f ca="1">ROUNDDOWN(staff[[#This Row],[X-Age]],0)</f>
        <v>50</v>
      </c>
    </row>
    <row r="996" spans="3:16" x14ac:dyDescent="0.3">
      <c r="C996" t="s">
        <v>1085</v>
      </c>
      <c r="D996" t="s">
        <v>55</v>
      </c>
      <c r="E996">
        <v>1</v>
      </c>
      <c r="F996" t="s">
        <v>56</v>
      </c>
      <c r="G996" t="s">
        <v>18</v>
      </c>
      <c r="H996" t="s">
        <v>71</v>
      </c>
      <c r="I996" s="4">
        <v>74920</v>
      </c>
      <c r="J996">
        <v>23</v>
      </c>
      <c r="K996" s="3">
        <v>43691</v>
      </c>
      <c r="L996" s="3">
        <v>17591</v>
      </c>
      <c r="M996" s="5">
        <f ca="1">(TODAY()-staff[[#This Row],[Date of Join]])/365</f>
        <v>3.095890410958904</v>
      </c>
      <c r="N996" t="str">
        <f ca="1">IF(staff[[#This Row],[Tenure]]&lt;0.25,"1. New", IF(staff[[#This Row],[Tenure]]&lt;1, "2. Under 1 yr", IF(staff[[#This Row],[Tenure]]&lt;2, "3. Under 2 yrs","4. Over 2 yrs")))</f>
        <v>4. Over 2 yrs</v>
      </c>
      <c r="O996" s="5">
        <f ca="1">(TODAY()-staff[[#This Row],[Date of Birth]])/365</f>
        <v>74.602739726027394</v>
      </c>
      <c r="P996">
        <f ca="1">ROUNDDOWN(staff[[#This Row],[X-Age]],0)</f>
        <v>74</v>
      </c>
    </row>
    <row r="997" spans="3:16" x14ac:dyDescent="0.3">
      <c r="C997" t="s">
        <v>1086</v>
      </c>
      <c r="D997" t="s">
        <v>55</v>
      </c>
      <c r="E997">
        <v>1</v>
      </c>
      <c r="F997" t="s">
        <v>61</v>
      </c>
      <c r="G997" t="s">
        <v>9</v>
      </c>
      <c r="H997" t="s">
        <v>62</v>
      </c>
      <c r="I997" s="4">
        <v>90565</v>
      </c>
      <c r="J997">
        <v>17</v>
      </c>
      <c r="K997" s="3">
        <v>44742</v>
      </c>
      <c r="L997" s="3">
        <v>7283</v>
      </c>
      <c r="M997" s="5">
        <f ca="1">(TODAY()-staff[[#This Row],[Date of Join]])/365</f>
        <v>0.21643835616438356</v>
      </c>
      <c r="N997" t="str">
        <f ca="1">IF(staff[[#This Row],[Tenure]]&lt;0.25,"1. New", IF(staff[[#This Row],[Tenure]]&lt;1, "2. Under 1 yr", IF(staff[[#This Row],[Tenure]]&lt;2, "3. Under 2 yrs","4. Over 2 yrs")))</f>
        <v>1. New</v>
      </c>
      <c r="O997" s="5">
        <f ca="1">(TODAY()-staff[[#This Row],[Date of Birth]])/365</f>
        <v>102.84383561643835</v>
      </c>
      <c r="P997">
        <f ca="1">ROUNDDOWN(staff[[#This Row],[X-Age]],0)</f>
        <v>102</v>
      </c>
    </row>
    <row r="998" spans="3:16" x14ac:dyDescent="0.3">
      <c r="C998" t="s">
        <v>1087</v>
      </c>
      <c r="D998" t="s">
        <v>59</v>
      </c>
      <c r="E998">
        <v>1</v>
      </c>
      <c r="F998" t="s">
        <v>61</v>
      </c>
      <c r="G998" t="s">
        <v>6</v>
      </c>
      <c r="H998" t="s">
        <v>68</v>
      </c>
      <c r="I998" s="4">
        <v>86145</v>
      </c>
      <c r="J998">
        <v>8</v>
      </c>
      <c r="K998" s="3">
        <v>44764</v>
      </c>
      <c r="L998" s="3">
        <v>7290</v>
      </c>
      <c r="M998" s="5">
        <f ca="1">(TODAY()-staff[[#This Row],[Date of Join]])/365</f>
        <v>0.15616438356164383</v>
      </c>
      <c r="N998" t="str">
        <f ca="1">IF(staff[[#This Row],[Tenure]]&lt;0.25,"1. New", IF(staff[[#This Row],[Tenure]]&lt;1, "2. Under 1 yr", IF(staff[[#This Row],[Tenure]]&lt;2, "3. Under 2 yrs","4. Over 2 yrs")))</f>
        <v>1. New</v>
      </c>
      <c r="O998" s="5">
        <f ca="1">(TODAY()-staff[[#This Row],[Date of Birth]])/365</f>
        <v>102.82465753424657</v>
      </c>
      <c r="P998">
        <f ca="1">ROUNDDOWN(staff[[#This Row],[X-Age]],0)</f>
        <v>102</v>
      </c>
    </row>
    <row r="999" spans="3:16" x14ac:dyDescent="0.3">
      <c r="C999" t="s">
        <v>1088</v>
      </c>
      <c r="D999" t="s">
        <v>55</v>
      </c>
      <c r="E999">
        <v>1</v>
      </c>
      <c r="F999" t="s">
        <v>56</v>
      </c>
      <c r="G999" t="s">
        <v>6</v>
      </c>
      <c r="H999" t="s">
        <v>68</v>
      </c>
      <c r="I999" s="4">
        <v>92520</v>
      </c>
      <c r="J999">
        <v>19</v>
      </c>
      <c r="K999" s="3">
        <v>44676</v>
      </c>
      <c r="L999" s="3">
        <v>7294</v>
      </c>
      <c r="M999" s="5">
        <f ca="1">(TODAY()-staff[[#This Row],[Date of Join]])/365</f>
        <v>0.39726027397260272</v>
      </c>
      <c r="N999" t="str">
        <f ca="1">IF(staff[[#This Row],[Tenure]]&lt;0.25,"1. New", IF(staff[[#This Row],[Tenure]]&lt;1, "2. Under 1 yr", IF(staff[[#This Row],[Tenure]]&lt;2, "3. Under 2 yrs","4. Over 2 yrs")))</f>
        <v>2. Under 1 yr</v>
      </c>
      <c r="O999" s="5">
        <f ca="1">(TODAY()-staff[[#This Row],[Date of Birth]])/365</f>
        <v>102.81369863013698</v>
      </c>
      <c r="P999">
        <f ca="1">ROUNDDOWN(staff[[#This Row],[X-Age]],0)</f>
        <v>102</v>
      </c>
    </row>
    <row r="1000" spans="3:16" x14ac:dyDescent="0.3">
      <c r="C1000" t="s">
        <v>1089</v>
      </c>
      <c r="D1000" t="s">
        <v>59</v>
      </c>
      <c r="E1000">
        <v>1</v>
      </c>
      <c r="F1000" t="s">
        <v>56</v>
      </c>
      <c r="G1000" t="s">
        <v>18</v>
      </c>
      <c r="H1000" t="s">
        <v>64</v>
      </c>
      <c r="I1000" s="4">
        <v>48230</v>
      </c>
      <c r="J1000">
        <v>2</v>
      </c>
      <c r="K1000" s="3">
        <v>44760</v>
      </c>
      <c r="L1000" s="3">
        <v>32559</v>
      </c>
      <c r="M1000" s="5">
        <f ca="1">(TODAY()-staff[[#This Row],[Date of Join]])/365</f>
        <v>0.16712328767123288</v>
      </c>
      <c r="N1000" t="str">
        <f ca="1">IF(staff[[#This Row],[Tenure]]&lt;0.25,"1. New", IF(staff[[#This Row],[Tenure]]&lt;1, "2. Under 1 yr", IF(staff[[#This Row],[Tenure]]&lt;2, "3. Under 2 yrs","4. Over 2 yrs")))</f>
        <v>1. New</v>
      </c>
      <c r="O1000" s="5">
        <f ca="1">(TODAY()-staff[[#This Row],[Date of Birth]])/365</f>
        <v>33.594520547945208</v>
      </c>
      <c r="P1000">
        <f ca="1">ROUNDDOWN(staff[[#This Row],[X-Age]],0)</f>
        <v>33</v>
      </c>
    </row>
    <row r="1001" spans="3:16" x14ac:dyDescent="0.3">
      <c r="C1001" t="s">
        <v>1090</v>
      </c>
      <c r="D1001" t="s">
        <v>55</v>
      </c>
      <c r="E1001">
        <v>1</v>
      </c>
      <c r="F1001" t="s">
        <v>56</v>
      </c>
      <c r="G1001" t="s">
        <v>6</v>
      </c>
      <c r="H1001" t="s">
        <v>68</v>
      </c>
      <c r="I1001" s="4">
        <v>63010</v>
      </c>
      <c r="J1001">
        <v>14</v>
      </c>
      <c r="K1001" s="3">
        <v>44739</v>
      </c>
      <c r="L1001" s="3">
        <v>31665</v>
      </c>
      <c r="M1001" s="5">
        <f ca="1">(TODAY()-staff[[#This Row],[Date of Join]])/365</f>
        <v>0.22465753424657534</v>
      </c>
      <c r="N1001" t="str">
        <f ca="1">IF(staff[[#This Row],[Tenure]]&lt;0.25,"1. New", IF(staff[[#This Row],[Tenure]]&lt;1, "2. Under 1 yr", IF(staff[[#This Row],[Tenure]]&lt;2, "3. Under 2 yrs","4. Over 2 yrs")))</f>
        <v>1. New</v>
      </c>
      <c r="O1001" s="5">
        <f ca="1">(TODAY()-staff[[#This Row],[Date of Birth]])/365</f>
        <v>36.043835616438358</v>
      </c>
      <c r="P1001">
        <f ca="1">ROUNDDOWN(staff[[#This Row],[X-Age]],0)</f>
        <v>36</v>
      </c>
    </row>
    <row r="1002" spans="3:16" x14ac:dyDescent="0.3">
      <c r="C1002" t="s">
        <v>1091</v>
      </c>
      <c r="D1002" t="s">
        <v>59</v>
      </c>
      <c r="E1002">
        <v>1</v>
      </c>
      <c r="F1002" t="s">
        <v>56</v>
      </c>
      <c r="G1002" t="s">
        <v>6</v>
      </c>
      <c r="H1002" t="s">
        <v>68</v>
      </c>
      <c r="I1002" s="4">
        <v>117485</v>
      </c>
      <c r="J1002">
        <v>14</v>
      </c>
      <c r="K1002" s="3">
        <v>44748</v>
      </c>
      <c r="L1002" s="3">
        <v>7284</v>
      </c>
      <c r="M1002" s="5">
        <f ca="1">(TODAY()-staff[[#This Row],[Date of Join]])/365</f>
        <v>0.2</v>
      </c>
      <c r="N1002" t="str">
        <f ca="1">IF(staff[[#This Row],[Tenure]]&lt;0.25,"1. New", IF(staff[[#This Row],[Tenure]]&lt;1, "2. Under 1 yr", IF(staff[[#This Row],[Tenure]]&lt;2, "3. Under 2 yrs","4. Over 2 yrs")))</f>
        <v>1. New</v>
      </c>
      <c r="O1002" s="5">
        <f ca="1">(TODAY()-staff[[#This Row],[Date of Birth]])/365</f>
        <v>102.84109589041095</v>
      </c>
      <c r="P1002">
        <f ca="1">ROUNDDOWN(staff[[#This Row],[X-Age]],0)</f>
        <v>102</v>
      </c>
    </row>
    <row r="1003" spans="3:16" x14ac:dyDescent="0.3">
      <c r="C1003" t="s">
        <v>1092</v>
      </c>
      <c r="D1003" t="s">
        <v>59</v>
      </c>
      <c r="E1003">
        <v>1</v>
      </c>
      <c r="F1003" t="s">
        <v>56</v>
      </c>
      <c r="G1003" t="s">
        <v>6</v>
      </c>
      <c r="H1003" t="s">
        <v>68</v>
      </c>
      <c r="I1003" s="4">
        <v>86445</v>
      </c>
      <c r="J1003">
        <v>17</v>
      </c>
      <c r="K1003" s="3">
        <v>44741</v>
      </c>
      <c r="L1003" s="3">
        <v>7247</v>
      </c>
      <c r="M1003" s="5">
        <f ca="1">(TODAY()-staff[[#This Row],[Date of Join]])/365</f>
        <v>0.21917808219178081</v>
      </c>
      <c r="N1003" t="str">
        <f ca="1">IF(staff[[#This Row],[Tenure]]&lt;0.25,"1. New", IF(staff[[#This Row],[Tenure]]&lt;1, "2. Under 1 yr", IF(staff[[#This Row],[Tenure]]&lt;2, "3. Under 2 yrs","4. Over 2 yrs")))</f>
        <v>1. New</v>
      </c>
      <c r="O1003" s="5">
        <f ca="1">(TODAY()-staff[[#This Row],[Date of Birth]])/365</f>
        <v>102.94246575342466</v>
      </c>
      <c r="P1003">
        <f ca="1">ROUNDDOWN(staff[[#This Row],[X-Age]],0)</f>
        <v>102</v>
      </c>
    </row>
    <row r="1004" spans="3:16" x14ac:dyDescent="0.3">
      <c r="C1004" t="s">
        <v>1093</v>
      </c>
      <c r="D1004" t="s">
        <v>59</v>
      </c>
      <c r="E1004">
        <v>1</v>
      </c>
      <c r="F1004" t="s">
        <v>56</v>
      </c>
      <c r="G1004" t="s">
        <v>6</v>
      </c>
      <c r="H1004" t="s">
        <v>98</v>
      </c>
      <c r="I1004" s="4">
        <v>48230</v>
      </c>
      <c r="J1004">
        <v>4</v>
      </c>
      <c r="K1004" s="3">
        <v>44705</v>
      </c>
      <c r="L1004" s="3">
        <v>33324</v>
      </c>
      <c r="M1004" s="5">
        <f ca="1">(TODAY()-staff[[#This Row],[Date of Join]])/365</f>
        <v>0.31780821917808222</v>
      </c>
      <c r="N1004" t="str">
        <f ca="1">IF(staff[[#This Row],[Tenure]]&lt;0.25,"1. New", IF(staff[[#This Row],[Tenure]]&lt;1, "2. Under 1 yr", IF(staff[[#This Row],[Tenure]]&lt;2, "3. Under 2 yrs","4. Over 2 yrs")))</f>
        <v>2. Under 1 yr</v>
      </c>
      <c r="O1004" s="5">
        <f ca="1">(TODAY()-staff[[#This Row],[Date of Birth]])/365</f>
        <v>31.4986301369863</v>
      </c>
      <c r="P1004">
        <f ca="1">ROUNDDOWN(staff[[#This Row],[X-Age]],0)</f>
        <v>31</v>
      </c>
    </row>
    <row r="1005" spans="3:16" x14ac:dyDescent="0.3">
      <c r="C1005" t="s">
        <v>1094</v>
      </c>
      <c r="D1005" t="s">
        <v>55</v>
      </c>
      <c r="E1005">
        <v>1</v>
      </c>
      <c r="F1005" t="s">
        <v>56</v>
      </c>
      <c r="G1005" t="s">
        <v>11</v>
      </c>
      <c r="H1005" t="s">
        <v>98</v>
      </c>
      <c r="I1005" s="4">
        <v>99330</v>
      </c>
      <c r="J1005">
        <v>10</v>
      </c>
      <c r="K1005" s="3">
        <v>44774</v>
      </c>
      <c r="L1005" s="3">
        <v>32291</v>
      </c>
      <c r="M1005" s="5">
        <f ca="1">(TODAY()-staff[[#This Row],[Date of Join]])/365</f>
        <v>0.12876712328767123</v>
      </c>
      <c r="N1005" t="str">
        <f ca="1">IF(staff[[#This Row],[Tenure]]&lt;0.25,"1. New", IF(staff[[#This Row],[Tenure]]&lt;1, "2. Under 1 yr", IF(staff[[#This Row],[Tenure]]&lt;2, "3. Under 2 yrs","4. Over 2 yrs")))</f>
        <v>1. New</v>
      </c>
      <c r="O1005" s="5">
        <f ca="1">(TODAY()-staff[[#This Row],[Date of Birth]])/365</f>
        <v>34.328767123287669</v>
      </c>
      <c r="P1005">
        <f ca="1">ROUNDDOWN(staff[[#This Row],[X-Age]],0)</f>
        <v>34</v>
      </c>
    </row>
    <row r="1006" spans="3:16" x14ac:dyDescent="0.3">
      <c r="C1006" t="s">
        <v>1095</v>
      </c>
      <c r="D1006" t="s">
        <v>59</v>
      </c>
      <c r="E1006">
        <v>1</v>
      </c>
      <c r="F1006" t="s">
        <v>56</v>
      </c>
      <c r="G1006" t="s">
        <v>6</v>
      </c>
      <c r="H1006" t="s">
        <v>68</v>
      </c>
      <c r="I1006" s="4">
        <v>66210</v>
      </c>
      <c r="J1006">
        <v>17</v>
      </c>
      <c r="K1006" s="3">
        <v>44389</v>
      </c>
      <c r="L1006" s="3">
        <v>25958</v>
      </c>
      <c r="M1006" s="5">
        <f ca="1">(TODAY()-staff[[#This Row],[Date of Join]])/365</f>
        <v>1.1835616438356165</v>
      </c>
      <c r="N1006" t="str">
        <f ca="1">IF(staff[[#This Row],[Tenure]]&lt;0.25,"1. New", IF(staff[[#This Row],[Tenure]]&lt;1, "2. Under 1 yr", IF(staff[[#This Row],[Tenure]]&lt;2, "3. Under 2 yrs","4. Over 2 yrs")))</f>
        <v>3. Under 2 yrs</v>
      </c>
      <c r="O1006" s="5">
        <f ca="1">(TODAY()-staff[[#This Row],[Date of Birth]])/365</f>
        <v>51.679452054794524</v>
      </c>
      <c r="P1006">
        <f ca="1">ROUNDDOWN(staff[[#This Row],[X-Age]],0)</f>
        <v>51</v>
      </c>
    </row>
    <row r="1007" spans="3:16" x14ac:dyDescent="0.3">
      <c r="C1007" t="s">
        <v>1096</v>
      </c>
      <c r="D1007" t="s">
        <v>59</v>
      </c>
      <c r="E1007">
        <v>1</v>
      </c>
      <c r="F1007" t="s">
        <v>124</v>
      </c>
      <c r="G1007" t="s">
        <v>6</v>
      </c>
      <c r="H1007" t="s">
        <v>68</v>
      </c>
      <c r="I1007" s="4">
        <v>100570</v>
      </c>
      <c r="J1007">
        <v>23</v>
      </c>
      <c r="K1007" s="3">
        <v>44519</v>
      </c>
      <c r="L1007" s="3">
        <v>24489</v>
      </c>
      <c r="M1007" s="5">
        <f ca="1">(TODAY()-staff[[#This Row],[Date of Join]])/365</f>
        <v>0.82739726027397265</v>
      </c>
      <c r="N1007" t="str">
        <f ca="1">IF(staff[[#This Row],[Tenure]]&lt;0.25,"1. New", IF(staff[[#This Row],[Tenure]]&lt;1, "2. Under 1 yr", IF(staff[[#This Row],[Tenure]]&lt;2, "3. Under 2 yrs","4. Over 2 yrs")))</f>
        <v>2. Under 1 yr</v>
      </c>
      <c r="O1007" s="5">
        <f ca="1">(TODAY()-staff[[#This Row],[Date of Birth]])/365</f>
        <v>55.704109589041096</v>
      </c>
      <c r="P1007">
        <f ca="1">ROUNDDOWN(staff[[#This Row],[X-Age]],0)</f>
        <v>55</v>
      </c>
    </row>
    <row r="1008" spans="3:16" x14ac:dyDescent="0.3">
      <c r="C1008" t="s">
        <v>1097</v>
      </c>
      <c r="D1008" t="s">
        <v>55</v>
      </c>
      <c r="E1008">
        <v>0</v>
      </c>
      <c r="F1008" t="s">
        <v>61</v>
      </c>
      <c r="G1008" t="s">
        <v>20</v>
      </c>
      <c r="H1008" t="s">
        <v>66</v>
      </c>
      <c r="I1008" s="4">
        <v>48230</v>
      </c>
      <c r="J1008">
        <v>6</v>
      </c>
      <c r="K1008" s="3">
        <v>44760</v>
      </c>
      <c r="L1008" s="3">
        <v>32124</v>
      </c>
      <c r="M1008" s="5">
        <f ca="1">(TODAY()-staff[[#This Row],[Date of Join]])/365</f>
        <v>0.16712328767123288</v>
      </c>
      <c r="N1008" t="str">
        <f ca="1">IF(staff[[#This Row],[Tenure]]&lt;0.25,"1. New", IF(staff[[#This Row],[Tenure]]&lt;1, "2. Under 1 yr", IF(staff[[#This Row],[Tenure]]&lt;2, "3. Under 2 yrs","4. Over 2 yrs")))</f>
        <v>1. New</v>
      </c>
      <c r="O1008" s="5">
        <f ca="1">(TODAY()-staff[[#This Row],[Date of Birth]])/365</f>
        <v>34.786301369863011</v>
      </c>
      <c r="P1008">
        <f ca="1">ROUNDDOWN(staff[[#This Row],[X-Age]],0)</f>
        <v>34</v>
      </c>
    </row>
    <row r="1009" spans="3:16" x14ac:dyDescent="0.3">
      <c r="C1009" t="s">
        <v>1098</v>
      </c>
      <c r="D1009" t="s">
        <v>55</v>
      </c>
      <c r="E1009">
        <v>1</v>
      </c>
      <c r="F1009" t="s">
        <v>61</v>
      </c>
      <c r="G1009" t="s">
        <v>9</v>
      </c>
      <c r="H1009" t="s">
        <v>62</v>
      </c>
      <c r="I1009" s="4">
        <v>74065</v>
      </c>
      <c r="J1009">
        <v>22</v>
      </c>
      <c r="K1009" s="3">
        <v>44739</v>
      </c>
      <c r="L1009" s="3">
        <v>7288</v>
      </c>
      <c r="M1009" s="5">
        <f ca="1">(TODAY()-staff[[#This Row],[Date of Join]])/365</f>
        <v>0.22465753424657534</v>
      </c>
      <c r="N1009" t="str">
        <f ca="1">IF(staff[[#This Row],[Tenure]]&lt;0.25,"1. New", IF(staff[[#This Row],[Tenure]]&lt;1, "2. Under 1 yr", IF(staff[[#This Row],[Tenure]]&lt;2, "3. Under 2 yrs","4. Over 2 yrs")))</f>
        <v>1. New</v>
      </c>
      <c r="O1009" s="5">
        <f ca="1">(TODAY()-staff[[#This Row],[Date of Birth]])/365</f>
        <v>102.83013698630137</v>
      </c>
      <c r="P1009">
        <f ca="1">ROUNDDOWN(staff[[#This Row],[X-Age]],0)</f>
        <v>102</v>
      </c>
    </row>
    <row r="1010" spans="3:16" x14ac:dyDescent="0.3">
      <c r="C1010" t="s">
        <v>1099</v>
      </c>
      <c r="D1010" t="s">
        <v>59</v>
      </c>
      <c r="E1010">
        <v>1</v>
      </c>
      <c r="F1010" t="s">
        <v>56</v>
      </c>
      <c r="G1010" t="s">
        <v>6</v>
      </c>
      <c r="H1010" t="s">
        <v>68</v>
      </c>
      <c r="I1010" s="4">
        <v>73195</v>
      </c>
      <c r="J1010">
        <v>1</v>
      </c>
      <c r="K1010" s="3">
        <v>44767</v>
      </c>
      <c r="L1010" s="3">
        <v>35880</v>
      </c>
      <c r="M1010" s="5">
        <f ca="1">(TODAY()-staff[[#This Row],[Date of Join]])/365</f>
        <v>0.14794520547945206</v>
      </c>
      <c r="N1010" t="str">
        <f ca="1">IF(staff[[#This Row],[Tenure]]&lt;0.25,"1. New", IF(staff[[#This Row],[Tenure]]&lt;1, "2. Under 1 yr", IF(staff[[#This Row],[Tenure]]&lt;2, "3. Under 2 yrs","4. Over 2 yrs")))</f>
        <v>1. New</v>
      </c>
      <c r="O1010" s="5">
        <f ca="1">(TODAY()-staff[[#This Row],[Date of Birth]])/365</f>
        <v>24.495890410958904</v>
      </c>
      <c r="P1010">
        <f ca="1">ROUNDDOWN(staff[[#This Row],[X-Age]],0)</f>
        <v>24</v>
      </c>
    </row>
    <row r="1011" spans="3:16" x14ac:dyDescent="0.3">
      <c r="C1011" t="s">
        <v>1100</v>
      </c>
      <c r="D1011" t="s">
        <v>55</v>
      </c>
      <c r="E1011">
        <v>1</v>
      </c>
      <c r="F1011" t="s">
        <v>56</v>
      </c>
      <c r="G1011" t="s">
        <v>6</v>
      </c>
      <c r="H1011" t="s">
        <v>71</v>
      </c>
      <c r="I1011" s="4">
        <v>67395</v>
      </c>
      <c r="J1011">
        <v>2</v>
      </c>
      <c r="K1011" s="3">
        <v>44606</v>
      </c>
      <c r="L1011" s="3">
        <v>32851</v>
      </c>
      <c r="M1011" s="5">
        <f ca="1">(TODAY()-staff[[#This Row],[Date of Join]])/365</f>
        <v>0.58904109589041098</v>
      </c>
      <c r="N1011" t="str">
        <f ca="1">IF(staff[[#This Row],[Tenure]]&lt;0.25,"1. New", IF(staff[[#This Row],[Tenure]]&lt;1, "2. Under 1 yr", IF(staff[[#This Row],[Tenure]]&lt;2, "3. Under 2 yrs","4. Over 2 yrs")))</f>
        <v>2. Under 1 yr</v>
      </c>
      <c r="O1011" s="5">
        <f ca="1">(TODAY()-staff[[#This Row],[Date of Birth]])/365</f>
        <v>32.794520547945204</v>
      </c>
      <c r="P1011">
        <f ca="1">ROUNDDOWN(staff[[#This Row],[X-Age]],0)</f>
        <v>32</v>
      </c>
    </row>
    <row r="1012" spans="3:16" x14ac:dyDescent="0.3">
      <c r="C1012" t="s">
        <v>1101</v>
      </c>
      <c r="D1012" t="s">
        <v>55</v>
      </c>
      <c r="E1012">
        <v>1</v>
      </c>
      <c r="F1012" t="s">
        <v>61</v>
      </c>
      <c r="G1012" t="s">
        <v>11</v>
      </c>
      <c r="H1012" t="s">
        <v>83</v>
      </c>
      <c r="I1012" s="4">
        <v>91440</v>
      </c>
      <c r="J1012">
        <v>3</v>
      </c>
      <c r="K1012" s="3">
        <v>44739</v>
      </c>
      <c r="L1012" s="3">
        <v>7265</v>
      </c>
      <c r="M1012" s="5">
        <f ca="1">(TODAY()-staff[[#This Row],[Date of Join]])/365</f>
        <v>0.22465753424657534</v>
      </c>
      <c r="N1012" t="str">
        <f ca="1">IF(staff[[#This Row],[Tenure]]&lt;0.25,"1. New", IF(staff[[#This Row],[Tenure]]&lt;1, "2. Under 1 yr", IF(staff[[#This Row],[Tenure]]&lt;2, "3. Under 2 yrs","4. Over 2 yrs")))</f>
        <v>1. New</v>
      </c>
      <c r="O1012" s="5">
        <f ca="1">(TODAY()-staff[[#This Row],[Date of Birth]])/365</f>
        <v>102.89315068493151</v>
      </c>
      <c r="P1012">
        <f ca="1">ROUNDDOWN(staff[[#This Row],[X-Age]],0)</f>
        <v>102</v>
      </c>
    </row>
    <row r="1013" spans="3:16" x14ac:dyDescent="0.3">
      <c r="C1013" t="s">
        <v>1102</v>
      </c>
      <c r="D1013" t="s">
        <v>55</v>
      </c>
      <c r="E1013">
        <v>1</v>
      </c>
      <c r="F1013" t="s">
        <v>56</v>
      </c>
      <c r="G1013" t="s">
        <v>18</v>
      </c>
      <c r="H1013" t="s">
        <v>96</v>
      </c>
      <c r="I1013" s="4">
        <v>55930</v>
      </c>
      <c r="J1013">
        <v>3</v>
      </c>
      <c r="K1013" s="3">
        <v>44753</v>
      </c>
      <c r="L1013" s="3">
        <v>33119</v>
      </c>
      <c r="M1013" s="5">
        <f ca="1">(TODAY()-staff[[#This Row],[Date of Join]])/365</f>
        <v>0.18630136986301371</v>
      </c>
      <c r="N1013" t="str">
        <f ca="1">IF(staff[[#This Row],[Tenure]]&lt;0.25,"1. New", IF(staff[[#This Row],[Tenure]]&lt;1, "2. Under 1 yr", IF(staff[[#This Row],[Tenure]]&lt;2, "3. Under 2 yrs","4. Over 2 yrs")))</f>
        <v>1. New</v>
      </c>
      <c r="O1013" s="5">
        <f ca="1">(TODAY()-staff[[#This Row],[Date of Birth]])/365</f>
        <v>32.060273972602737</v>
      </c>
      <c r="P1013">
        <f ca="1">ROUNDDOWN(staff[[#This Row],[X-Age]],0)</f>
        <v>32</v>
      </c>
    </row>
    <row r="1014" spans="3:16" x14ac:dyDescent="0.3">
      <c r="C1014" t="s">
        <v>1103</v>
      </c>
      <c r="D1014" t="s">
        <v>55</v>
      </c>
      <c r="E1014">
        <v>1</v>
      </c>
      <c r="F1014" t="s">
        <v>56</v>
      </c>
      <c r="G1014" t="s">
        <v>6</v>
      </c>
      <c r="H1014" t="s">
        <v>68</v>
      </c>
      <c r="I1014" s="4">
        <v>82705</v>
      </c>
      <c r="J1014">
        <v>14</v>
      </c>
      <c r="K1014" s="3">
        <v>43171</v>
      </c>
      <c r="L1014" s="3">
        <v>18351</v>
      </c>
      <c r="M1014" s="5">
        <f ca="1">(TODAY()-staff[[#This Row],[Date of Join]])/365</f>
        <v>4.5205479452054798</v>
      </c>
      <c r="N1014" t="str">
        <f ca="1">IF(staff[[#This Row],[Tenure]]&lt;0.25,"1. New", IF(staff[[#This Row],[Tenure]]&lt;1, "2. Under 1 yr", IF(staff[[#This Row],[Tenure]]&lt;2, "3. Under 2 yrs","4. Over 2 yrs")))</f>
        <v>4. Over 2 yrs</v>
      </c>
      <c r="O1014" s="5">
        <f ca="1">(TODAY()-staff[[#This Row],[Date of Birth]])/365</f>
        <v>72.520547945205479</v>
      </c>
      <c r="P1014">
        <f ca="1">ROUNDDOWN(staff[[#This Row],[X-Age]],0)</f>
        <v>72</v>
      </c>
    </row>
    <row r="1015" spans="3:16" x14ac:dyDescent="0.3">
      <c r="C1015" t="s">
        <v>1104</v>
      </c>
      <c r="D1015" t="s">
        <v>59</v>
      </c>
      <c r="E1015">
        <v>1</v>
      </c>
      <c r="F1015" t="s">
        <v>56</v>
      </c>
      <c r="G1015" t="s">
        <v>18</v>
      </c>
      <c r="H1015" t="s">
        <v>78</v>
      </c>
      <c r="I1015" s="4">
        <v>76140</v>
      </c>
      <c r="J1015">
        <v>9</v>
      </c>
      <c r="K1015" s="3">
        <v>44741</v>
      </c>
      <c r="L1015" s="3">
        <v>31346</v>
      </c>
      <c r="M1015" s="5">
        <f ca="1">(TODAY()-staff[[#This Row],[Date of Join]])/365</f>
        <v>0.21917808219178081</v>
      </c>
      <c r="N1015" t="str">
        <f ca="1">IF(staff[[#This Row],[Tenure]]&lt;0.25,"1. New", IF(staff[[#This Row],[Tenure]]&lt;1, "2. Under 1 yr", IF(staff[[#This Row],[Tenure]]&lt;2, "3. Under 2 yrs","4. Over 2 yrs")))</f>
        <v>1. New</v>
      </c>
      <c r="O1015" s="5">
        <f ca="1">(TODAY()-staff[[#This Row],[Date of Birth]])/365</f>
        <v>36.917808219178085</v>
      </c>
      <c r="P1015">
        <f ca="1">ROUNDDOWN(staff[[#This Row],[X-Age]],0)</f>
        <v>36</v>
      </c>
    </row>
    <row r="1016" spans="3:16" x14ac:dyDescent="0.3">
      <c r="C1016" t="s">
        <v>1105</v>
      </c>
      <c r="D1016" t="s">
        <v>59</v>
      </c>
      <c r="E1016">
        <v>1</v>
      </c>
      <c r="F1016" t="s">
        <v>61</v>
      </c>
      <c r="G1016" t="s">
        <v>17</v>
      </c>
      <c r="H1016" t="s">
        <v>280</v>
      </c>
      <c r="I1016" s="4">
        <v>72075</v>
      </c>
      <c r="J1016">
        <v>9</v>
      </c>
      <c r="K1016" s="3">
        <v>44750</v>
      </c>
      <c r="L1016" s="3">
        <v>7249</v>
      </c>
      <c r="M1016" s="5">
        <f ca="1">(TODAY()-staff[[#This Row],[Date of Join]])/365</f>
        <v>0.19452054794520549</v>
      </c>
      <c r="N1016" t="str">
        <f ca="1">IF(staff[[#This Row],[Tenure]]&lt;0.25,"1. New", IF(staff[[#This Row],[Tenure]]&lt;1, "2. Under 1 yr", IF(staff[[#This Row],[Tenure]]&lt;2, "3. Under 2 yrs","4. Over 2 yrs")))</f>
        <v>1. New</v>
      </c>
      <c r="O1016" s="5">
        <f ca="1">(TODAY()-staff[[#This Row],[Date of Birth]])/365</f>
        <v>102.93698630136986</v>
      </c>
      <c r="P1016">
        <f ca="1">ROUNDDOWN(staff[[#This Row],[X-Age]],0)</f>
        <v>102</v>
      </c>
    </row>
    <row r="1017" spans="3:16" x14ac:dyDescent="0.3">
      <c r="C1017" t="s">
        <v>1106</v>
      </c>
      <c r="D1017" t="s">
        <v>55</v>
      </c>
      <c r="E1017">
        <v>0.84</v>
      </c>
      <c r="F1017" t="s">
        <v>124</v>
      </c>
      <c r="G1017" t="s">
        <v>6</v>
      </c>
      <c r="H1017" t="s">
        <v>246</v>
      </c>
      <c r="I1017" s="4">
        <v>82575</v>
      </c>
      <c r="J1017">
        <v>23</v>
      </c>
      <c r="K1017" s="3">
        <v>44762</v>
      </c>
      <c r="L1017" s="3">
        <v>26972</v>
      </c>
      <c r="M1017" s="5">
        <f ca="1">(TODAY()-staff[[#This Row],[Date of Join]])/365</f>
        <v>0.16164383561643836</v>
      </c>
      <c r="N1017" t="str">
        <f ca="1">IF(staff[[#This Row],[Tenure]]&lt;0.25,"1. New", IF(staff[[#This Row],[Tenure]]&lt;1, "2. Under 1 yr", IF(staff[[#This Row],[Tenure]]&lt;2, "3. Under 2 yrs","4. Over 2 yrs")))</f>
        <v>1. New</v>
      </c>
      <c r="O1017" s="5">
        <f ca="1">(TODAY()-staff[[#This Row],[Date of Birth]])/365</f>
        <v>48.901369863013699</v>
      </c>
      <c r="P1017">
        <f ca="1">ROUNDDOWN(staff[[#This Row],[X-Age]],0)</f>
        <v>48</v>
      </c>
    </row>
    <row r="1018" spans="3:16" x14ac:dyDescent="0.3">
      <c r="C1018" t="s">
        <v>1107</v>
      </c>
      <c r="D1018" t="s">
        <v>59</v>
      </c>
      <c r="E1018">
        <v>1</v>
      </c>
      <c r="F1018" t="s">
        <v>56</v>
      </c>
      <c r="G1018" t="s">
        <v>6</v>
      </c>
      <c r="H1018" t="s">
        <v>68</v>
      </c>
      <c r="I1018" s="4">
        <v>68850</v>
      </c>
      <c r="J1018">
        <v>27</v>
      </c>
      <c r="K1018" s="3">
        <v>44718</v>
      </c>
      <c r="L1018" s="3">
        <v>7280</v>
      </c>
      <c r="M1018" s="5">
        <f ca="1">(TODAY()-staff[[#This Row],[Date of Join]])/365</f>
        <v>0.28219178082191781</v>
      </c>
      <c r="N1018" t="str">
        <f ca="1">IF(staff[[#This Row],[Tenure]]&lt;0.25,"1. New", IF(staff[[#This Row],[Tenure]]&lt;1, "2. Under 1 yr", IF(staff[[#This Row],[Tenure]]&lt;2, "3. Under 2 yrs","4. Over 2 yrs")))</f>
        <v>2. Under 1 yr</v>
      </c>
      <c r="O1018" s="5">
        <f ca="1">(TODAY()-staff[[#This Row],[Date of Birth]])/365</f>
        <v>102.85205479452055</v>
      </c>
      <c r="P1018">
        <f ca="1">ROUNDDOWN(staff[[#This Row],[X-Age]],0)</f>
        <v>102</v>
      </c>
    </row>
    <row r="1019" spans="3:16" x14ac:dyDescent="0.3">
      <c r="C1019" t="s">
        <v>1108</v>
      </c>
      <c r="D1019" t="s">
        <v>59</v>
      </c>
      <c r="E1019">
        <v>1</v>
      </c>
      <c r="F1019" t="s">
        <v>56</v>
      </c>
      <c r="G1019" t="s">
        <v>6</v>
      </c>
      <c r="H1019" t="s">
        <v>68</v>
      </c>
      <c r="I1019" s="4">
        <v>79995</v>
      </c>
      <c r="J1019">
        <v>5</v>
      </c>
      <c r="K1019" s="3">
        <v>44655</v>
      </c>
      <c r="L1019" s="3">
        <v>7292</v>
      </c>
      <c r="M1019" s="5">
        <f ca="1">(TODAY()-staff[[#This Row],[Date of Join]])/365</f>
        <v>0.45479452054794522</v>
      </c>
      <c r="N1019" t="str">
        <f ca="1">IF(staff[[#This Row],[Tenure]]&lt;0.25,"1. New", IF(staff[[#This Row],[Tenure]]&lt;1, "2. Under 1 yr", IF(staff[[#This Row],[Tenure]]&lt;2, "3. Under 2 yrs","4. Over 2 yrs")))</f>
        <v>2. Under 1 yr</v>
      </c>
      <c r="O1019" s="5">
        <f ca="1">(TODAY()-staff[[#This Row],[Date of Birth]])/365</f>
        <v>102.81917808219178</v>
      </c>
      <c r="P1019">
        <f ca="1">ROUNDDOWN(staff[[#This Row],[X-Age]],0)</f>
        <v>102</v>
      </c>
    </row>
    <row r="1020" spans="3:16" x14ac:dyDescent="0.3">
      <c r="C1020" t="s">
        <v>1109</v>
      </c>
      <c r="D1020" t="s">
        <v>55</v>
      </c>
      <c r="E1020">
        <v>1</v>
      </c>
      <c r="F1020" t="s">
        <v>56</v>
      </c>
      <c r="G1020" t="s">
        <v>6</v>
      </c>
      <c r="H1020" t="s">
        <v>71</v>
      </c>
      <c r="I1020" s="4">
        <v>90005</v>
      </c>
      <c r="J1020">
        <v>6</v>
      </c>
      <c r="K1020" s="3">
        <v>44700</v>
      </c>
      <c r="L1020" s="3">
        <v>30562</v>
      </c>
      <c r="M1020" s="5">
        <f ca="1">(TODAY()-staff[[#This Row],[Date of Join]])/365</f>
        <v>0.33150684931506852</v>
      </c>
      <c r="N1020" t="str">
        <f ca="1">IF(staff[[#This Row],[Tenure]]&lt;0.25,"1. New", IF(staff[[#This Row],[Tenure]]&lt;1, "2. Under 1 yr", IF(staff[[#This Row],[Tenure]]&lt;2, "3. Under 2 yrs","4. Over 2 yrs")))</f>
        <v>2. Under 1 yr</v>
      </c>
      <c r="O1020" s="5">
        <f ca="1">(TODAY()-staff[[#This Row],[Date of Birth]])/365</f>
        <v>39.065753424657537</v>
      </c>
      <c r="P1020">
        <f ca="1">ROUNDDOWN(staff[[#This Row],[X-Age]],0)</f>
        <v>39</v>
      </c>
    </row>
    <row r="1021" spans="3:16" x14ac:dyDescent="0.3">
      <c r="C1021" t="s">
        <v>1110</v>
      </c>
      <c r="D1021" t="s">
        <v>59</v>
      </c>
      <c r="E1021">
        <v>1</v>
      </c>
      <c r="F1021" t="s">
        <v>56</v>
      </c>
      <c r="G1021" t="s">
        <v>6</v>
      </c>
      <c r="H1021" t="s">
        <v>68</v>
      </c>
      <c r="I1021" s="4">
        <v>58230</v>
      </c>
      <c r="J1021">
        <v>17</v>
      </c>
      <c r="K1021" s="3">
        <v>44760</v>
      </c>
      <c r="L1021" s="3">
        <v>27824</v>
      </c>
      <c r="M1021" s="5">
        <f ca="1">(TODAY()-staff[[#This Row],[Date of Join]])/365</f>
        <v>0.16712328767123288</v>
      </c>
      <c r="N1021" t="str">
        <f ca="1">IF(staff[[#This Row],[Tenure]]&lt;0.25,"1. New", IF(staff[[#This Row],[Tenure]]&lt;1, "2. Under 1 yr", IF(staff[[#This Row],[Tenure]]&lt;2, "3. Under 2 yrs","4. Over 2 yrs")))</f>
        <v>1. New</v>
      </c>
      <c r="O1021" s="5">
        <f ca="1">(TODAY()-staff[[#This Row],[Date of Birth]])/365</f>
        <v>46.56712328767123</v>
      </c>
      <c r="P1021">
        <f ca="1">ROUNDDOWN(staff[[#This Row],[X-Age]],0)</f>
        <v>46</v>
      </c>
    </row>
    <row r="1022" spans="3:16" x14ac:dyDescent="0.3">
      <c r="C1022" t="s">
        <v>1111</v>
      </c>
      <c r="D1022" t="s">
        <v>55</v>
      </c>
      <c r="E1022">
        <v>1</v>
      </c>
      <c r="F1022" t="s">
        <v>61</v>
      </c>
      <c r="G1022" t="s">
        <v>11</v>
      </c>
      <c r="H1022" t="s">
        <v>242</v>
      </c>
      <c r="I1022" s="4">
        <v>109445</v>
      </c>
      <c r="J1022">
        <v>22</v>
      </c>
      <c r="K1022" s="3">
        <v>44756</v>
      </c>
      <c r="L1022" s="3">
        <v>7262</v>
      </c>
      <c r="M1022" s="5">
        <f ca="1">(TODAY()-staff[[#This Row],[Date of Join]])/365</f>
        <v>0.17808219178082191</v>
      </c>
      <c r="N1022" t="str">
        <f ca="1">IF(staff[[#This Row],[Tenure]]&lt;0.25,"1. New", IF(staff[[#This Row],[Tenure]]&lt;1, "2. Under 1 yr", IF(staff[[#This Row],[Tenure]]&lt;2, "3. Under 2 yrs","4. Over 2 yrs")))</f>
        <v>1. New</v>
      </c>
      <c r="O1022" s="5">
        <f ca="1">(TODAY()-staff[[#This Row],[Date of Birth]])/365</f>
        <v>102.9013698630137</v>
      </c>
      <c r="P1022">
        <f ca="1">ROUNDDOWN(staff[[#This Row],[X-Age]],0)</f>
        <v>102</v>
      </c>
    </row>
    <row r="1023" spans="3:16" x14ac:dyDescent="0.3">
      <c r="C1023" t="s">
        <v>1112</v>
      </c>
      <c r="D1023" t="s">
        <v>59</v>
      </c>
      <c r="E1023">
        <v>1</v>
      </c>
      <c r="F1023" t="s">
        <v>56</v>
      </c>
      <c r="G1023" t="s">
        <v>9</v>
      </c>
      <c r="H1023" t="s">
        <v>201</v>
      </c>
      <c r="I1023" s="4">
        <v>97180</v>
      </c>
      <c r="J1023">
        <v>27</v>
      </c>
      <c r="K1023" s="3">
        <v>44755</v>
      </c>
      <c r="L1023" s="3">
        <v>34294</v>
      </c>
      <c r="M1023" s="5">
        <f ca="1">(TODAY()-staff[[#This Row],[Date of Join]])/365</f>
        <v>0.18082191780821918</v>
      </c>
      <c r="N1023" t="str">
        <f ca="1">IF(staff[[#This Row],[Tenure]]&lt;0.25,"1. New", IF(staff[[#This Row],[Tenure]]&lt;1, "2. Under 1 yr", IF(staff[[#This Row],[Tenure]]&lt;2, "3. Under 2 yrs","4. Over 2 yrs")))</f>
        <v>1. New</v>
      </c>
      <c r="O1023" s="5">
        <f ca="1">(TODAY()-staff[[#This Row],[Date of Birth]])/365</f>
        <v>28.841095890410958</v>
      </c>
      <c r="P1023">
        <f ca="1">ROUNDDOWN(staff[[#This Row],[X-Age]],0)</f>
        <v>28</v>
      </c>
    </row>
    <row r="1024" spans="3:16" x14ac:dyDescent="0.3">
      <c r="C1024" t="s">
        <v>1113</v>
      </c>
      <c r="D1024" t="s">
        <v>59</v>
      </c>
      <c r="E1024">
        <v>1</v>
      </c>
      <c r="F1024" t="s">
        <v>56</v>
      </c>
      <c r="G1024" t="s">
        <v>6</v>
      </c>
      <c r="H1024" t="s">
        <v>68</v>
      </c>
      <c r="I1024" s="4">
        <v>53585</v>
      </c>
      <c r="J1024">
        <v>9</v>
      </c>
      <c r="K1024" s="3">
        <v>44658</v>
      </c>
      <c r="L1024" s="3">
        <v>-54</v>
      </c>
      <c r="M1024" s="5">
        <f ca="1">(TODAY()-staff[[#This Row],[Date of Join]])/365</f>
        <v>0.44657534246575342</v>
      </c>
      <c r="N1024" t="str">
        <f ca="1">IF(staff[[#This Row],[Tenure]]&lt;0.25,"1. New", IF(staff[[#This Row],[Tenure]]&lt;1, "2. Under 1 yr", IF(staff[[#This Row],[Tenure]]&lt;2, "3. Under 2 yrs","4. Over 2 yrs")))</f>
        <v>2. Under 1 yr</v>
      </c>
      <c r="O1024" s="5">
        <f ca="1">(TODAY()-staff[[#This Row],[Date of Birth]])/365</f>
        <v>122.94520547945206</v>
      </c>
      <c r="P1024">
        <f ca="1">ROUNDDOWN(staff[[#This Row],[X-Age]],0)</f>
        <v>122</v>
      </c>
    </row>
    <row r="1025" spans="3:16" x14ac:dyDescent="0.3">
      <c r="C1025" t="s">
        <v>1114</v>
      </c>
      <c r="D1025" t="s">
        <v>59</v>
      </c>
      <c r="E1025">
        <v>1</v>
      </c>
      <c r="F1025" t="s">
        <v>56</v>
      </c>
      <c r="G1025" t="s">
        <v>6</v>
      </c>
      <c r="H1025" t="s">
        <v>68</v>
      </c>
      <c r="I1025" s="4">
        <v>104715</v>
      </c>
      <c r="J1025">
        <v>17</v>
      </c>
      <c r="K1025" s="3">
        <v>44742</v>
      </c>
      <c r="L1025" s="3">
        <v>7279</v>
      </c>
      <c r="M1025" s="5">
        <f ca="1">(TODAY()-staff[[#This Row],[Date of Join]])/365</f>
        <v>0.21643835616438356</v>
      </c>
      <c r="N1025" t="str">
        <f ca="1">IF(staff[[#This Row],[Tenure]]&lt;0.25,"1. New", IF(staff[[#This Row],[Tenure]]&lt;1, "2. Under 1 yr", IF(staff[[#This Row],[Tenure]]&lt;2, "3. Under 2 yrs","4. Over 2 yrs")))</f>
        <v>1. New</v>
      </c>
      <c r="O1025" s="5">
        <f ca="1">(TODAY()-staff[[#This Row],[Date of Birth]])/365</f>
        <v>102.85479452054794</v>
      </c>
      <c r="P1025">
        <f ca="1">ROUNDDOWN(staff[[#This Row],[X-Age]],0)</f>
        <v>102</v>
      </c>
    </row>
    <row r="1026" spans="3:16" x14ac:dyDescent="0.3">
      <c r="C1026" t="s">
        <v>1115</v>
      </c>
      <c r="D1026" t="s">
        <v>55</v>
      </c>
      <c r="E1026">
        <v>1</v>
      </c>
      <c r="F1026" t="s">
        <v>56</v>
      </c>
      <c r="G1026" t="s">
        <v>6</v>
      </c>
      <c r="H1026" t="s">
        <v>71</v>
      </c>
      <c r="I1026" s="4">
        <v>63555</v>
      </c>
      <c r="J1026">
        <v>21</v>
      </c>
      <c r="K1026" s="3">
        <v>44613</v>
      </c>
      <c r="L1026" s="3">
        <v>27618</v>
      </c>
      <c r="M1026" s="5">
        <f ca="1">(TODAY()-staff[[#This Row],[Date of Join]])/365</f>
        <v>0.56986301369863013</v>
      </c>
      <c r="N1026" t="str">
        <f ca="1">IF(staff[[#This Row],[Tenure]]&lt;0.25,"1. New", IF(staff[[#This Row],[Tenure]]&lt;1, "2. Under 1 yr", IF(staff[[#This Row],[Tenure]]&lt;2, "3. Under 2 yrs","4. Over 2 yrs")))</f>
        <v>2. Under 1 yr</v>
      </c>
      <c r="O1026" s="5">
        <f ca="1">(TODAY()-staff[[#This Row],[Date of Birth]])/365</f>
        <v>47.131506849315066</v>
      </c>
      <c r="P1026">
        <f ca="1">ROUNDDOWN(staff[[#This Row],[X-Age]],0)</f>
        <v>47</v>
      </c>
    </row>
    <row r="1027" spans="3:16" x14ac:dyDescent="0.3">
      <c r="C1027" t="s">
        <v>1116</v>
      </c>
      <c r="D1027" t="s">
        <v>59</v>
      </c>
      <c r="E1027">
        <v>0.8</v>
      </c>
      <c r="F1027" t="s">
        <v>56</v>
      </c>
      <c r="G1027" t="s">
        <v>9</v>
      </c>
      <c r="H1027" t="s">
        <v>57</v>
      </c>
      <c r="I1027" s="4">
        <v>109240</v>
      </c>
      <c r="J1027">
        <v>4</v>
      </c>
      <c r="K1027" s="3">
        <v>44697</v>
      </c>
      <c r="L1027" s="3">
        <v>30675</v>
      </c>
      <c r="M1027" s="5">
        <f ca="1">(TODAY()-staff[[#This Row],[Date of Join]])/365</f>
        <v>0.33972602739726027</v>
      </c>
      <c r="N1027" t="str">
        <f ca="1">IF(staff[[#This Row],[Tenure]]&lt;0.25,"1. New", IF(staff[[#This Row],[Tenure]]&lt;1, "2. Under 1 yr", IF(staff[[#This Row],[Tenure]]&lt;2, "3. Under 2 yrs","4. Over 2 yrs")))</f>
        <v>2. Under 1 yr</v>
      </c>
      <c r="O1027" s="5">
        <f ca="1">(TODAY()-staff[[#This Row],[Date of Birth]])/365</f>
        <v>38.756164383561647</v>
      </c>
      <c r="P1027">
        <f ca="1">ROUNDDOWN(staff[[#This Row],[X-Age]],0)</f>
        <v>38</v>
      </c>
    </row>
    <row r="1028" spans="3:16" x14ac:dyDescent="0.3">
      <c r="C1028" t="s">
        <v>1117</v>
      </c>
      <c r="D1028" t="s">
        <v>55</v>
      </c>
      <c r="E1028">
        <v>1</v>
      </c>
      <c r="F1028" t="s">
        <v>56</v>
      </c>
      <c r="G1028" t="s">
        <v>14</v>
      </c>
      <c r="H1028" t="s">
        <v>115</v>
      </c>
      <c r="I1028" s="4">
        <v>48230</v>
      </c>
      <c r="J1028">
        <v>6</v>
      </c>
      <c r="K1028" s="3">
        <v>44522</v>
      </c>
      <c r="L1028" s="3">
        <v>24021</v>
      </c>
      <c r="M1028" s="5">
        <f ca="1">(TODAY()-staff[[#This Row],[Date of Join]])/365</f>
        <v>0.81917808219178079</v>
      </c>
      <c r="N1028" t="str">
        <f ca="1">IF(staff[[#This Row],[Tenure]]&lt;0.25,"1. New", IF(staff[[#This Row],[Tenure]]&lt;1, "2. Under 1 yr", IF(staff[[#This Row],[Tenure]]&lt;2, "3. Under 2 yrs","4. Over 2 yrs")))</f>
        <v>2. Under 1 yr</v>
      </c>
      <c r="O1028" s="5">
        <f ca="1">(TODAY()-staff[[#This Row],[Date of Birth]])/365</f>
        <v>56.986301369863014</v>
      </c>
      <c r="P1028">
        <f ca="1">ROUNDDOWN(staff[[#This Row],[X-Age]],0)</f>
        <v>56</v>
      </c>
    </row>
    <row r="1029" spans="3:16" x14ac:dyDescent="0.3">
      <c r="C1029" t="s">
        <v>1118</v>
      </c>
      <c r="D1029" t="s">
        <v>59</v>
      </c>
      <c r="E1029">
        <v>1</v>
      </c>
      <c r="F1029" t="s">
        <v>56</v>
      </c>
      <c r="G1029" t="s">
        <v>9</v>
      </c>
      <c r="H1029" t="s">
        <v>106</v>
      </c>
      <c r="I1029" s="4">
        <v>79460</v>
      </c>
      <c r="J1029">
        <v>11</v>
      </c>
      <c r="K1029" s="3">
        <v>44767</v>
      </c>
      <c r="L1029" s="3">
        <v>29204</v>
      </c>
      <c r="M1029" s="5">
        <f ca="1">(TODAY()-staff[[#This Row],[Date of Join]])/365</f>
        <v>0.14794520547945206</v>
      </c>
      <c r="N1029" t="str">
        <f ca="1">IF(staff[[#This Row],[Tenure]]&lt;0.25,"1. New", IF(staff[[#This Row],[Tenure]]&lt;1, "2. Under 1 yr", IF(staff[[#This Row],[Tenure]]&lt;2, "3. Under 2 yrs","4. Over 2 yrs")))</f>
        <v>1. New</v>
      </c>
      <c r="O1029" s="5">
        <f ca="1">(TODAY()-staff[[#This Row],[Date of Birth]])/365</f>
        <v>42.786301369863011</v>
      </c>
      <c r="P1029">
        <f ca="1">ROUNDDOWN(staff[[#This Row],[X-Age]],0)</f>
        <v>42</v>
      </c>
    </row>
    <row r="1030" spans="3:16" x14ac:dyDescent="0.3">
      <c r="C1030" t="s">
        <v>1119</v>
      </c>
      <c r="D1030" t="s">
        <v>59</v>
      </c>
      <c r="E1030">
        <v>1</v>
      </c>
      <c r="F1030" t="s">
        <v>56</v>
      </c>
      <c r="G1030" t="s">
        <v>6</v>
      </c>
      <c r="H1030" t="s">
        <v>68</v>
      </c>
      <c r="I1030" s="4">
        <v>67535</v>
      </c>
      <c r="J1030">
        <v>9</v>
      </c>
      <c r="K1030" s="3">
        <v>44623</v>
      </c>
      <c r="L1030" s="3">
        <v>32004</v>
      </c>
      <c r="M1030" s="5">
        <f ca="1">(TODAY()-staff[[#This Row],[Date of Join]])/365</f>
        <v>0.54246575342465753</v>
      </c>
      <c r="N1030" t="str">
        <f ca="1">IF(staff[[#This Row],[Tenure]]&lt;0.25,"1. New", IF(staff[[#This Row],[Tenure]]&lt;1, "2. Under 1 yr", IF(staff[[#This Row],[Tenure]]&lt;2, "3. Under 2 yrs","4. Over 2 yrs")))</f>
        <v>2. Under 1 yr</v>
      </c>
      <c r="O1030" s="5">
        <f ca="1">(TODAY()-staff[[#This Row],[Date of Birth]])/365</f>
        <v>35.115068493150687</v>
      </c>
      <c r="P1030">
        <f ca="1">ROUNDDOWN(staff[[#This Row],[X-Age]],0)</f>
        <v>35</v>
      </c>
    </row>
    <row r="1031" spans="3:16" x14ac:dyDescent="0.3">
      <c r="C1031" t="s">
        <v>1120</v>
      </c>
      <c r="D1031" t="s">
        <v>59</v>
      </c>
      <c r="E1031">
        <v>1</v>
      </c>
      <c r="F1031" t="s">
        <v>61</v>
      </c>
      <c r="G1031" t="s">
        <v>18</v>
      </c>
      <c r="H1031" t="s">
        <v>96</v>
      </c>
      <c r="I1031" s="4">
        <v>63765</v>
      </c>
      <c r="J1031">
        <v>8</v>
      </c>
      <c r="K1031" s="3">
        <v>44742</v>
      </c>
      <c r="L1031" s="3">
        <v>7253</v>
      </c>
      <c r="M1031" s="5">
        <f ca="1">(TODAY()-staff[[#This Row],[Date of Join]])/365</f>
        <v>0.21643835616438356</v>
      </c>
      <c r="N1031" t="str">
        <f ca="1">IF(staff[[#This Row],[Tenure]]&lt;0.25,"1. New", IF(staff[[#This Row],[Tenure]]&lt;1, "2. Under 1 yr", IF(staff[[#This Row],[Tenure]]&lt;2, "3. Under 2 yrs","4. Over 2 yrs")))</f>
        <v>1. New</v>
      </c>
      <c r="O1031" s="5">
        <f ca="1">(TODAY()-staff[[#This Row],[Date of Birth]])/365</f>
        <v>102.92602739726027</v>
      </c>
      <c r="P1031">
        <f ca="1">ROUNDDOWN(staff[[#This Row],[X-Age]],0)</f>
        <v>102</v>
      </c>
    </row>
    <row r="1032" spans="3:16" x14ac:dyDescent="0.3">
      <c r="C1032" t="s">
        <v>1121</v>
      </c>
      <c r="D1032" t="s">
        <v>55</v>
      </c>
      <c r="E1032">
        <v>1</v>
      </c>
      <c r="F1032" t="s">
        <v>124</v>
      </c>
      <c r="G1032" t="s">
        <v>6</v>
      </c>
      <c r="H1032" t="s">
        <v>71</v>
      </c>
      <c r="I1032" s="4">
        <v>73020</v>
      </c>
      <c r="J1032">
        <v>6</v>
      </c>
      <c r="K1032" s="3">
        <v>44753</v>
      </c>
      <c r="L1032" s="3">
        <v>26063</v>
      </c>
      <c r="M1032" s="5">
        <f ca="1">(TODAY()-staff[[#This Row],[Date of Join]])/365</f>
        <v>0.18630136986301371</v>
      </c>
      <c r="N1032" t="str">
        <f ca="1">IF(staff[[#This Row],[Tenure]]&lt;0.25,"1. New", IF(staff[[#This Row],[Tenure]]&lt;1, "2. Under 1 yr", IF(staff[[#This Row],[Tenure]]&lt;2, "3. Under 2 yrs","4. Over 2 yrs")))</f>
        <v>1. New</v>
      </c>
      <c r="O1032" s="5">
        <f ca="1">(TODAY()-staff[[#This Row],[Date of Birth]])/365</f>
        <v>51.391780821917806</v>
      </c>
      <c r="P1032">
        <f ca="1">ROUNDDOWN(staff[[#This Row],[X-Age]],0)</f>
        <v>51</v>
      </c>
    </row>
    <row r="1033" spans="3:16" x14ac:dyDescent="0.3">
      <c r="C1033" t="s">
        <v>1122</v>
      </c>
      <c r="D1033" t="s">
        <v>59</v>
      </c>
      <c r="E1033">
        <v>1</v>
      </c>
      <c r="F1033" t="s">
        <v>56</v>
      </c>
      <c r="G1033" t="s">
        <v>20</v>
      </c>
      <c r="H1033" t="s">
        <v>75</v>
      </c>
      <c r="I1033" s="4">
        <v>67250</v>
      </c>
      <c r="J1033">
        <v>12</v>
      </c>
      <c r="K1033" s="3">
        <v>44769</v>
      </c>
      <c r="L1033" s="3">
        <v>28993</v>
      </c>
      <c r="M1033" s="5">
        <f ca="1">(TODAY()-staff[[#This Row],[Date of Join]])/365</f>
        <v>0.14246575342465753</v>
      </c>
      <c r="N1033" t="str">
        <f ca="1">IF(staff[[#This Row],[Tenure]]&lt;0.25,"1. New", IF(staff[[#This Row],[Tenure]]&lt;1, "2. Under 1 yr", IF(staff[[#This Row],[Tenure]]&lt;2, "3. Under 2 yrs","4. Over 2 yrs")))</f>
        <v>1. New</v>
      </c>
      <c r="O1033" s="5">
        <f ca="1">(TODAY()-staff[[#This Row],[Date of Birth]])/365</f>
        <v>43.364383561643834</v>
      </c>
      <c r="P1033">
        <f ca="1">ROUNDDOWN(staff[[#This Row],[X-Age]],0)</f>
        <v>43</v>
      </c>
    </row>
    <row r="1034" spans="3:16" x14ac:dyDescent="0.3">
      <c r="C1034" t="s">
        <v>1123</v>
      </c>
      <c r="D1034" t="s">
        <v>55</v>
      </c>
      <c r="E1034">
        <v>1</v>
      </c>
      <c r="F1034" t="s">
        <v>56</v>
      </c>
      <c r="G1034" t="s">
        <v>6</v>
      </c>
      <c r="H1034" t="s">
        <v>68</v>
      </c>
      <c r="I1034" s="4">
        <v>61995</v>
      </c>
      <c r="J1034">
        <v>15</v>
      </c>
      <c r="K1034" s="3">
        <v>44369</v>
      </c>
      <c r="L1034" s="3">
        <v>30242</v>
      </c>
      <c r="M1034" s="5">
        <f ca="1">(TODAY()-staff[[#This Row],[Date of Join]])/365</f>
        <v>1.2383561643835617</v>
      </c>
      <c r="N1034" t="str">
        <f ca="1">IF(staff[[#This Row],[Tenure]]&lt;0.25,"1. New", IF(staff[[#This Row],[Tenure]]&lt;1, "2. Under 1 yr", IF(staff[[#This Row],[Tenure]]&lt;2, "3. Under 2 yrs","4. Over 2 yrs")))</f>
        <v>3. Under 2 yrs</v>
      </c>
      <c r="O1034" s="5">
        <f ca="1">(TODAY()-staff[[#This Row],[Date of Birth]])/365</f>
        <v>39.942465753424656</v>
      </c>
      <c r="P1034">
        <f ca="1">ROUNDDOWN(staff[[#This Row],[X-Age]],0)</f>
        <v>39</v>
      </c>
    </row>
    <row r="1035" spans="3:16" x14ac:dyDescent="0.3">
      <c r="C1035" t="s">
        <v>1124</v>
      </c>
      <c r="D1035" t="s">
        <v>59</v>
      </c>
      <c r="E1035">
        <v>1</v>
      </c>
      <c r="F1035" t="s">
        <v>56</v>
      </c>
      <c r="G1035" t="s">
        <v>6</v>
      </c>
      <c r="H1035" t="s">
        <v>68</v>
      </c>
      <c r="I1035" s="4">
        <v>74415</v>
      </c>
      <c r="J1035">
        <v>22</v>
      </c>
      <c r="K1035" s="3">
        <v>44489</v>
      </c>
      <c r="L1035" s="3">
        <v>25678</v>
      </c>
      <c r="M1035" s="5">
        <f ca="1">(TODAY()-staff[[#This Row],[Date of Join]])/365</f>
        <v>0.90958904109589045</v>
      </c>
      <c r="N1035" t="str">
        <f ca="1">IF(staff[[#This Row],[Tenure]]&lt;0.25,"1. New", IF(staff[[#This Row],[Tenure]]&lt;1, "2. Under 1 yr", IF(staff[[#This Row],[Tenure]]&lt;2, "3. Under 2 yrs","4. Over 2 yrs")))</f>
        <v>2. Under 1 yr</v>
      </c>
      <c r="O1035" s="5">
        <f ca="1">(TODAY()-staff[[#This Row],[Date of Birth]])/365</f>
        <v>52.446575342465756</v>
      </c>
      <c r="P1035">
        <f ca="1">ROUNDDOWN(staff[[#This Row],[X-Age]],0)</f>
        <v>52</v>
      </c>
    </row>
    <row r="1036" spans="3:16" x14ac:dyDescent="0.3">
      <c r="C1036" t="s">
        <v>1125</v>
      </c>
      <c r="D1036" t="s">
        <v>59</v>
      </c>
      <c r="E1036">
        <v>1</v>
      </c>
      <c r="F1036" t="s">
        <v>61</v>
      </c>
      <c r="G1036" t="s">
        <v>11</v>
      </c>
      <c r="H1036" t="s">
        <v>83</v>
      </c>
      <c r="I1036" s="4">
        <v>88700</v>
      </c>
      <c r="J1036">
        <v>4</v>
      </c>
      <c r="K1036" s="3">
        <v>44774</v>
      </c>
      <c r="L1036" s="3">
        <v>7254</v>
      </c>
      <c r="M1036" s="5">
        <f ca="1">(TODAY()-staff[[#This Row],[Date of Join]])/365</f>
        <v>0.12876712328767123</v>
      </c>
      <c r="N1036" t="str">
        <f ca="1">IF(staff[[#This Row],[Tenure]]&lt;0.25,"1. New", IF(staff[[#This Row],[Tenure]]&lt;1, "2. Under 1 yr", IF(staff[[#This Row],[Tenure]]&lt;2, "3. Under 2 yrs","4. Over 2 yrs")))</f>
        <v>1. New</v>
      </c>
      <c r="O1036" s="5">
        <f ca="1">(TODAY()-staff[[#This Row],[Date of Birth]])/365</f>
        <v>102.92328767123287</v>
      </c>
      <c r="P1036">
        <f ca="1">ROUNDDOWN(staff[[#This Row],[X-Age]],0)</f>
        <v>102</v>
      </c>
    </row>
    <row r="1037" spans="3:16" x14ac:dyDescent="0.3">
      <c r="C1037" t="s">
        <v>1126</v>
      </c>
      <c r="D1037" t="s">
        <v>55</v>
      </c>
      <c r="E1037">
        <v>1</v>
      </c>
      <c r="F1037" t="s">
        <v>56</v>
      </c>
      <c r="G1037" t="s">
        <v>18</v>
      </c>
      <c r="H1037" t="s">
        <v>64</v>
      </c>
      <c r="I1037" s="4">
        <v>86670</v>
      </c>
      <c r="J1037">
        <v>10</v>
      </c>
      <c r="K1037" s="3">
        <v>44438</v>
      </c>
      <c r="L1037" s="3">
        <v>21357</v>
      </c>
      <c r="M1037" s="5">
        <f ca="1">(TODAY()-staff[[#This Row],[Date of Join]])/365</f>
        <v>1.0493150684931507</v>
      </c>
      <c r="N1037" t="str">
        <f ca="1">IF(staff[[#This Row],[Tenure]]&lt;0.25,"1. New", IF(staff[[#This Row],[Tenure]]&lt;1, "2. Under 1 yr", IF(staff[[#This Row],[Tenure]]&lt;2, "3. Under 2 yrs","4. Over 2 yrs")))</f>
        <v>3. Under 2 yrs</v>
      </c>
      <c r="O1037" s="5">
        <f ca="1">(TODAY()-staff[[#This Row],[Date of Birth]])/365</f>
        <v>64.284931506849318</v>
      </c>
      <c r="P1037">
        <f ca="1">ROUNDDOWN(staff[[#This Row],[X-Age]],0)</f>
        <v>64</v>
      </c>
    </row>
    <row r="1038" spans="3:16" x14ac:dyDescent="0.3">
      <c r="C1038" t="s">
        <v>1127</v>
      </c>
      <c r="D1038" t="s">
        <v>59</v>
      </c>
      <c r="E1038">
        <v>1</v>
      </c>
      <c r="F1038" t="s">
        <v>56</v>
      </c>
      <c r="G1038" t="s">
        <v>6</v>
      </c>
      <c r="H1038" t="s">
        <v>68</v>
      </c>
      <c r="I1038" s="4">
        <v>48230</v>
      </c>
      <c r="J1038">
        <v>19</v>
      </c>
      <c r="K1038" s="3">
        <v>44760</v>
      </c>
      <c r="L1038" s="3">
        <v>32350</v>
      </c>
      <c r="M1038" s="5">
        <f ca="1">(TODAY()-staff[[#This Row],[Date of Join]])/365</f>
        <v>0.16712328767123288</v>
      </c>
      <c r="N1038" t="str">
        <f ca="1">IF(staff[[#This Row],[Tenure]]&lt;0.25,"1. New", IF(staff[[#This Row],[Tenure]]&lt;1, "2. Under 1 yr", IF(staff[[#This Row],[Tenure]]&lt;2, "3. Under 2 yrs","4. Over 2 yrs")))</f>
        <v>1. New</v>
      </c>
      <c r="O1038" s="5">
        <f ca="1">(TODAY()-staff[[#This Row],[Date of Birth]])/365</f>
        <v>34.167123287671231</v>
      </c>
      <c r="P1038">
        <f ca="1">ROUNDDOWN(staff[[#This Row],[X-Age]],0)</f>
        <v>34</v>
      </c>
    </row>
    <row r="1039" spans="3:16" x14ac:dyDescent="0.3">
      <c r="C1039" t="s">
        <v>1128</v>
      </c>
      <c r="D1039" t="s">
        <v>55</v>
      </c>
      <c r="E1039">
        <v>1</v>
      </c>
      <c r="F1039" t="s">
        <v>61</v>
      </c>
      <c r="G1039" t="s">
        <v>9</v>
      </c>
      <c r="H1039" t="s">
        <v>62</v>
      </c>
      <c r="I1039" s="4">
        <v>48230</v>
      </c>
      <c r="J1039">
        <v>5</v>
      </c>
      <c r="K1039" s="3">
        <v>44760</v>
      </c>
      <c r="L1039" s="3">
        <v>7272</v>
      </c>
      <c r="M1039" s="5">
        <f ca="1">(TODAY()-staff[[#This Row],[Date of Join]])/365</f>
        <v>0.16712328767123288</v>
      </c>
      <c r="N1039" t="str">
        <f ca="1">IF(staff[[#This Row],[Tenure]]&lt;0.25,"1. New", IF(staff[[#This Row],[Tenure]]&lt;1, "2. Under 1 yr", IF(staff[[#This Row],[Tenure]]&lt;2, "3. Under 2 yrs","4. Over 2 yrs")))</f>
        <v>1. New</v>
      </c>
      <c r="O1039" s="5">
        <f ca="1">(TODAY()-staff[[#This Row],[Date of Birth]])/365</f>
        <v>102.87397260273973</v>
      </c>
      <c r="P1039">
        <f ca="1">ROUNDDOWN(staff[[#This Row],[X-Age]],0)</f>
        <v>102</v>
      </c>
    </row>
    <row r="1040" spans="3:16" x14ac:dyDescent="0.3">
      <c r="C1040" t="s">
        <v>1129</v>
      </c>
      <c r="D1040" t="s">
        <v>55</v>
      </c>
      <c r="E1040">
        <v>1</v>
      </c>
      <c r="F1040" t="s">
        <v>56</v>
      </c>
      <c r="G1040" t="s">
        <v>6</v>
      </c>
      <c r="H1040" t="s">
        <v>68</v>
      </c>
      <c r="I1040" s="4">
        <v>66155</v>
      </c>
      <c r="J1040">
        <v>12</v>
      </c>
      <c r="K1040" s="3">
        <v>44760</v>
      </c>
      <c r="L1040" s="3">
        <v>33920</v>
      </c>
      <c r="M1040" s="5">
        <f ca="1">(TODAY()-staff[[#This Row],[Date of Join]])/365</f>
        <v>0.16712328767123288</v>
      </c>
      <c r="N1040" t="str">
        <f ca="1">IF(staff[[#This Row],[Tenure]]&lt;0.25,"1. New", IF(staff[[#This Row],[Tenure]]&lt;1, "2. Under 1 yr", IF(staff[[#This Row],[Tenure]]&lt;2, "3. Under 2 yrs","4. Over 2 yrs")))</f>
        <v>1. New</v>
      </c>
      <c r="O1040" s="5">
        <f ca="1">(TODAY()-staff[[#This Row],[Date of Birth]])/365</f>
        <v>29.865753424657534</v>
      </c>
      <c r="P1040">
        <f ca="1">ROUNDDOWN(staff[[#This Row],[X-Age]],0)</f>
        <v>29</v>
      </c>
    </row>
    <row r="1041" spans="3:16" x14ac:dyDescent="0.3">
      <c r="C1041" t="s">
        <v>1130</v>
      </c>
      <c r="D1041" t="s">
        <v>59</v>
      </c>
      <c r="E1041">
        <v>1</v>
      </c>
      <c r="F1041" t="s">
        <v>56</v>
      </c>
      <c r="G1041" t="s">
        <v>18</v>
      </c>
      <c r="H1041" t="s">
        <v>96</v>
      </c>
      <c r="I1041" s="4">
        <v>64870</v>
      </c>
      <c r="J1041">
        <v>18</v>
      </c>
      <c r="K1041" s="3">
        <v>44690</v>
      </c>
      <c r="L1041" s="3">
        <v>34313</v>
      </c>
      <c r="M1041" s="5">
        <f ca="1">(TODAY()-staff[[#This Row],[Date of Join]])/365</f>
        <v>0.35890410958904112</v>
      </c>
      <c r="N1041" t="str">
        <f ca="1">IF(staff[[#This Row],[Tenure]]&lt;0.25,"1. New", IF(staff[[#This Row],[Tenure]]&lt;1, "2. Under 1 yr", IF(staff[[#This Row],[Tenure]]&lt;2, "3. Under 2 yrs","4. Over 2 yrs")))</f>
        <v>2. Under 1 yr</v>
      </c>
      <c r="O1041" s="5">
        <f ca="1">(TODAY()-staff[[#This Row],[Date of Birth]])/365</f>
        <v>28.789041095890411</v>
      </c>
      <c r="P1041">
        <f ca="1">ROUNDDOWN(staff[[#This Row],[X-Age]],0)</f>
        <v>28</v>
      </c>
    </row>
    <row r="1042" spans="3:16" x14ac:dyDescent="0.3">
      <c r="C1042" t="s">
        <v>1131</v>
      </c>
      <c r="D1042" t="s">
        <v>59</v>
      </c>
      <c r="E1042">
        <v>1</v>
      </c>
      <c r="F1042" t="s">
        <v>124</v>
      </c>
      <c r="G1042" t="s">
        <v>9</v>
      </c>
      <c r="H1042" t="s">
        <v>106</v>
      </c>
      <c r="I1042" s="4">
        <v>85715</v>
      </c>
      <c r="J1042">
        <v>17</v>
      </c>
      <c r="K1042" s="3">
        <v>44774</v>
      </c>
      <c r="L1042" s="3">
        <v>32291</v>
      </c>
      <c r="M1042" s="5">
        <f ca="1">(TODAY()-staff[[#This Row],[Date of Join]])/365</f>
        <v>0.12876712328767123</v>
      </c>
      <c r="N1042" t="str">
        <f ca="1">IF(staff[[#This Row],[Tenure]]&lt;0.25,"1. New", IF(staff[[#This Row],[Tenure]]&lt;1, "2. Under 1 yr", IF(staff[[#This Row],[Tenure]]&lt;2, "3. Under 2 yrs","4. Over 2 yrs")))</f>
        <v>1. New</v>
      </c>
      <c r="O1042" s="5">
        <f ca="1">(TODAY()-staff[[#This Row],[Date of Birth]])/365</f>
        <v>34.328767123287669</v>
      </c>
      <c r="P1042">
        <f ca="1">ROUNDDOWN(staff[[#This Row],[X-Age]],0)</f>
        <v>34</v>
      </c>
    </row>
    <row r="1043" spans="3:16" x14ac:dyDescent="0.3">
      <c r="C1043" t="s">
        <v>1132</v>
      </c>
      <c r="D1043" t="s">
        <v>59</v>
      </c>
      <c r="E1043">
        <v>1</v>
      </c>
      <c r="F1043" t="s">
        <v>56</v>
      </c>
      <c r="G1043" t="s">
        <v>6</v>
      </c>
      <c r="H1043" t="s">
        <v>68</v>
      </c>
      <c r="I1043" s="4">
        <v>76565</v>
      </c>
      <c r="J1043">
        <v>11</v>
      </c>
      <c r="K1043" s="3">
        <v>44722</v>
      </c>
      <c r="L1043" s="3">
        <v>33164</v>
      </c>
      <c r="M1043" s="5">
        <f ca="1">(TODAY()-staff[[#This Row],[Date of Join]])/365</f>
        <v>0.27123287671232876</v>
      </c>
      <c r="N1043" t="str">
        <f ca="1">IF(staff[[#This Row],[Tenure]]&lt;0.25,"1. New", IF(staff[[#This Row],[Tenure]]&lt;1, "2. Under 1 yr", IF(staff[[#This Row],[Tenure]]&lt;2, "3. Under 2 yrs","4. Over 2 yrs")))</f>
        <v>2. Under 1 yr</v>
      </c>
      <c r="O1043" s="5">
        <f ca="1">(TODAY()-staff[[#This Row],[Date of Birth]])/365</f>
        <v>31.936986301369863</v>
      </c>
      <c r="P1043">
        <f ca="1">ROUNDDOWN(staff[[#This Row],[X-Age]],0)</f>
        <v>31</v>
      </c>
    </row>
    <row r="1044" spans="3:16" x14ac:dyDescent="0.3">
      <c r="C1044" t="s">
        <v>1133</v>
      </c>
      <c r="D1044" t="s">
        <v>59</v>
      </c>
      <c r="E1044">
        <v>1</v>
      </c>
      <c r="F1044" t="s">
        <v>56</v>
      </c>
      <c r="G1044" t="s">
        <v>6</v>
      </c>
      <c r="H1044" t="s">
        <v>68</v>
      </c>
      <c r="I1044" s="4">
        <v>111405</v>
      </c>
      <c r="J1044">
        <v>22</v>
      </c>
      <c r="K1044" s="3">
        <v>44301</v>
      </c>
      <c r="L1044" s="3">
        <v>26216</v>
      </c>
      <c r="M1044" s="5">
        <f ca="1">(TODAY()-staff[[#This Row],[Date of Join]])/365</f>
        <v>1.4246575342465753</v>
      </c>
      <c r="N1044" t="str">
        <f ca="1">IF(staff[[#This Row],[Tenure]]&lt;0.25,"1. New", IF(staff[[#This Row],[Tenure]]&lt;1, "2. Under 1 yr", IF(staff[[#This Row],[Tenure]]&lt;2, "3. Under 2 yrs","4. Over 2 yrs")))</f>
        <v>3. Under 2 yrs</v>
      </c>
      <c r="O1044" s="5">
        <f ca="1">(TODAY()-staff[[#This Row],[Date of Birth]])/365</f>
        <v>50.972602739726028</v>
      </c>
      <c r="P1044">
        <f ca="1">ROUNDDOWN(staff[[#This Row],[X-Age]],0)</f>
        <v>50</v>
      </c>
    </row>
    <row r="1045" spans="3:16" x14ac:dyDescent="0.3">
      <c r="C1045" t="s">
        <v>1134</v>
      </c>
      <c r="D1045" t="s">
        <v>59</v>
      </c>
      <c r="E1045">
        <v>1</v>
      </c>
      <c r="F1045" t="s">
        <v>56</v>
      </c>
      <c r="G1045" t="s">
        <v>18</v>
      </c>
      <c r="H1045" t="s">
        <v>71</v>
      </c>
      <c r="I1045" s="4">
        <v>51350</v>
      </c>
      <c r="J1045">
        <v>10</v>
      </c>
      <c r="K1045" s="3">
        <v>44357</v>
      </c>
      <c r="L1045" s="3">
        <v>29477</v>
      </c>
      <c r="M1045" s="5">
        <f ca="1">(TODAY()-staff[[#This Row],[Date of Join]])/365</f>
        <v>1.2712328767123289</v>
      </c>
      <c r="N1045" t="str">
        <f ca="1">IF(staff[[#This Row],[Tenure]]&lt;0.25,"1. New", IF(staff[[#This Row],[Tenure]]&lt;1, "2. Under 1 yr", IF(staff[[#This Row],[Tenure]]&lt;2, "3. Under 2 yrs","4. Over 2 yrs")))</f>
        <v>3. Under 2 yrs</v>
      </c>
      <c r="O1045" s="5">
        <f ca="1">(TODAY()-staff[[#This Row],[Date of Birth]])/365</f>
        <v>42.038356164383565</v>
      </c>
      <c r="P1045">
        <f ca="1">ROUNDDOWN(staff[[#This Row],[X-Age]],0)</f>
        <v>42</v>
      </c>
    </row>
    <row r="1046" spans="3:16" x14ac:dyDescent="0.3">
      <c r="C1046" t="s">
        <v>1135</v>
      </c>
      <c r="D1046" t="s">
        <v>59</v>
      </c>
      <c r="E1046">
        <v>1</v>
      </c>
      <c r="F1046" t="s">
        <v>56</v>
      </c>
      <c r="G1046" t="s">
        <v>18</v>
      </c>
      <c r="H1046" t="s">
        <v>96</v>
      </c>
      <c r="I1046" s="4">
        <v>83250</v>
      </c>
      <c r="J1046">
        <v>15</v>
      </c>
      <c r="K1046" s="3">
        <v>44741</v>
      </c>
      <c r="L1046" s="3">
        <v>31565</v>
      </c>
      <c r="M1046" s="5">
        <f ca="1">(TODAY()-staff[[#This Row],[Date of Join]])/365</f>
        <v>0.21917808219178081</v>
      </c>
      <c r="N1046" t="str">
        <f ca="1">IF(staff[[#This Row],[Tenure]]&lt;0.25,"1. New", IF(staff[[#This Row],[Tenure]]&lt;1, "2. Under 1 yr", IF(staff[[#This Row],[Tenure]]&lt;2, "3. Under 2 yrs","4. Over 2 yrs")))</f>
        <v>1. New</v>
      </c>
      <c r="O1046" s="5">
        <f ca="1">(TODAY()-staff[[#This Row],[Date of Birth]])/365</f>
        <v>36.317808219178083</v>
      </c>
      <c r="P1046">
        <f ca="1">ROUNDDOWN(staff[[#This Row],[X-Age]],0)</f>
        <v>36</v>
      </c>
    </row>
    <row r="1047" spans="3:16" x14ac:dyDescent="0.3">
      <c r="C1047" t="s">
        <v>1136</v>
      </c>
      <c r="D1047" t="s">
        <v>59</v>
      </c>
      <c r="E1047">
        <v>1</v>
      </c>
      <c r="F1047" t="s">
        <v>56</v>
      </c>
      <c r="G1047" t="s">
        <v>6</v>
      </c>
      <c r="H1047" t="s">
        <v>68</v>
      </c>
      <c r="I1047" s="4">
        <v>81380</v>
      </c>
      <c r="J1047">
        <v>15</v>
      </c>
      <c r="K1047" s="3">
        <v>44768</v>
      </c>
      <c r="L1047" s="3">
        <v>31901</v>
      </c>
      <c r="M1047" s="5">
        <f ca="1">(TODAY()-staff[[#This Row],[Date of Join]])/365</f>
        <v>0.14520547945205478</v>
      </c>
      <c r="N1047" t="str">
        <f ca="1">IF(staff[[#This Row],[Tenure]]&lt;0.25,"1. New", IF(staff[[#This Row],[Tenure]]&lt;1, "2. Under 1 yr", IF(staff[[#This Row],[Tenure]]&lt;2, "3. Under 2 yrs","4. Over 2 yrs")))</f>
        <v>1. New</v>
      </c>
      <c r="O1047" s="5">
        <f ca="1">(TODAY()-staff[[#This Row],[Date of Birth]])/365</f>
        <v>35.397260273972606</v>
      </c>
      <c r="P1047">
        <f ca="1">ROUNDDOWN(staff[[#This Row],[X-Age]],0)</f>
        <v>35</v>
      </c>
    </row>
    <row r="1048" spans="3:16" x14ac:dyDescent="0.3">
      <c r="C1048" t="s">
        <v>1137</v>
      </c>
      <c r="D1048" t="s">
        <v>55</v>
      </c>
      <c r="E1048">
        <v>1</v>
      </c>
      <c r="F1048" t="s">
        <v>56</v>
      </c>
      <c r="G1048" t="s">
        <v>9</v>
      </c>
      <c r="H1048" t="s">
        <v>62</v>
      </c>
      <c r="I1048" s="4">
        <v>95550</v>
      </c>
      <c r="J1048">
        <v>18</v>
      </c>
      <c r="K1048" s="3">
        <v>44249</v>
      </c>
      <c r="L1048" s="3">
        <v>24902</v>
      </c>
      <c r="M1048" s="5">
        <f ca="1">(TODAY()-staff[[#This Row],[Date of Join]])/365</f>
        <v>1.5671232876712329</v>
      </c>
      <c r="N1048" t="str">
        <f ca="1">IF(staff[[#This Row],[Tenure]]&lt;0.25,"1. New", IF(staff[[#This Row],[Tenure]]&lt;1, "2. Under 1 yr", IF(staff[[#This Row],[Tenure]]&lt;2, "3. Under 2 yrs","4. Over 2 yrs")))</f>
        <v>3. Under 2 yrs</v>
      </c>
      <c r="O1048" s="5">
        <f ca="1">(TODAY()-staff[[#This Row],[Date of Birth]])/365</f>
        <v>54.57260273972603</v>
      </c>
      <c r="P1048">
        <f ca="1">ROUNDDOWN(staff[[#This Row],[X-Age]],0)</f>
        <v>54</v>
      </c>
    </row>
    <row r="1049" spans="3:16" x14ac:dyDescent="0.3">
      <c r="C1049" t="s">
        <v>1138</v>
      </c>
      <c r="D1049" t="s">
        <v>55</v>
      </c>
      <c r="E1049">
        <v>1</v>
      </c>
      <c r="F1049" t="s">
        <v>56</v>
      </c>
      <c r="G1049" t="s">
        <v>18</v>
      </c>
      <c r="H1049" t="s">
        <v>64</v>
      </c>
      <c r="I1049" s="4">
        <v>65430</v>
      </c>
      <c r="J1049">
        <v>23</v>
      </c>
      <c r="K1049" s="3">
        <v>44333</v>
      </c>
      <c r="L1049" s="3">
        <v>30066</v>
      </c>
      <c r="M1049" s="5">
        <f ca="1">(TODAY()-staff[[#This Row],[Date of Join]])/365</f>
        <v>1.3369863013698631</v>
      </c>
      <c r="N1049" t="str">
        <f ca="1">IF(staff[[#This Row],[Tenure]]&lt;0.25,"1. New", IF(staff[[#This Row],[Tenure]]&lt;1, "2. Under 1 yr", IF(staff[[#This Row],[Tenure]]&lt;2, "3. Under 2 yrs","4. Over 2 yrs")))</f>
        <v>3. Under 2 yrs</v>
      </c>
      <c r="O1049" s="5">
        <f ca="1">(TODAY()-staff[[#This Row],[Date of Birth]])/365</f>
        <v>40.424657534246577</v>
      </c>
      <c r="P1049">
        <f ca="1">ROUNDDOWN(staff[[#This Row],[X-Age]],0)</f>
        <v>40</v>
      </c>
    </row>
    <row r="1050" spans="3:16" x14ac:dyDescent="0.3">
      <c r="C1050" t="s">
        <v>1139</v>
      </c>
      <c r="D1050" t="s">
        <v>55</v>
      </c>
      <c r="E1050">
        <v>1</v>
      </c>
      <c r="F1050" t="s">
        <v>61</v>
      </c>
      <c r="G1050" t="s">
        <v>18</v>
      </c>
      <c r="H1050" t="s">
        <v>96</v>
      </c>
      <c r="I1050" s="4">
        <v>63530</v>
      </c>
      <c r="J1050">
        <v>19</v>
      </c>
      <c r="K1050" s="3">
        <v>44764</v>
      </c>
      <c r="L1050" s="3">
        <v>7293</v>
      </c>
      <c r="M1050" s="5">
        <f ca="1">(TODAY()-staff[[#This Row],[Date of Join]])/365</f>
        <v>0.15616438356164383</v>
      </c>
      <c r="N1050" t="str">
        <f ca="1">IF(staff[[#This Row],[Tenure]]&lt;0.25,"1. New", IF(staff[[#This Row],[Tenure]]&lt;1, "2. Under 1 yr", IF(staff[[#This Row],[Tenure]]&lt;2, "3. Under 2 yrs","4. Over 2 yrs")))</f>
        <v>1. New</v>
      </c>
      <c r="O1050" s="5">
        <f ca="1">(TODAY()-staff[[#This Row],[Date of Birth]])/365</f>
        <v>102.81643835616438</v>
      </c>
      <c r="P1050">
        <f ca="1">ROUNDDOWN(staff[[#This Row],[X-Age]],0)</f>
        <v>102</v>
      </c>
    </row>
    <row r="1051" spans="3:16" x14ac:dyDescent="0.3">
      <c r="C1051" t="s">
        <v>1140</v>
      </c>
      <c r="D1051" t="s">
        <v>59</v>
      </c>
      <c r="E1051">
        <v>1</v>
      </c>
      <c r="F1051" t="s">
        <v>56</v>
      </c>
      <c r="G1051" t="s">
        <v>18</v>
      </c>
      <c r="H1051" t="s">
        <v>71</v>
      </c>
      <c r="I1051" s="4">
        <v>66680</v>
      </c>
      <c r="J1051">
        <v>14</v>
      </c>
      <c r="K1051" s="3">
        <v>44676</v>
      </c>
      <c r="L1051" s="3">
        <v>31384</v>
      </c>
      <c r="M1051" s="5">
        <f ca="1">(TODAY()-staff[[#This Row],[Date of Join]])/365</f>
        <v>0.39726027397260272</v>
      </c>
      <c r="N1051" t="str">
        <f ca="1">IF(staff[[#This Row],[Tenure]]&lt;0.25,"1. New", IF(staff[[#This Row],[Tenure]]&lt;1, "2. Under 1 yr", IF(staff[[#This Row],[Tenure]]&lt;2, "3. Under 2 yrs","4. Over 2 yrs")))</f>
        <v>2. Under 1 yr</v>
      </c>
      <c r="O1051" s="5">
        <f ca="1">(TODAY()-staff[[#This Row],[Date of Birth]])/365</f>
        <v>36.813698630136983</v>
      </c>
      <c r="P1051">
        <f ca="1">ROUNDDOWN(staff[[#This Row],[X-Age]],0)</f>
        <v>36</v>
      </c>
    </row>
    <row r="1052" spans="3:16" x14ac:dyDescent="0.3">
      <c r="C1052" t="s">
        <v>1141</v>
      </c>
      <c r="D1052" t="s">
        <v>59</v>
      </c>
      <c r="E1052">
        <v>1</v>
      </c>
      <c r="F1052" t="s">
        <v>61</v>
      </c>
      <c r="G1052" t="s">
        <v>6</v>
      </c>
      <c r="H1052" t="s">
        <v>68</v>
      </c>
      <c r="I1052" s="4">
        <v>77605</v>
      </c>
      <c r="J1052">
        <v>21</v>
      </c>
      <c r="K1052" s="3">
        <v>44753</v>
      </c>
      <c r="L1052" s="3">
        <v>7273</v>
      </c>
      <c r="M1052" s="5">
        <f ca="1">(TODAY()-staff[[#This Row],[Date of Join]])/365</f>
        <v>0.18630136986301371</v>
      </c>
      <c r="N1052" t="str">
        <f ca="1">IF(staff[[#This Row],[Tenure]]&lt;0.25,"1. New", IF(staff[[#This Row],[Tenure]]&lt;1, "2. Under 1 yr", IF(staff[[#This Row],[Tenure]]&lt;2, "3. Under 2 yrs","4. Over 2 yrs")))</f>
        <v>1. New</v>
      </c>
      <c r="O1052" s="5">
        <f ca="1">(TODAY()-staff[[#This Row],[Date of Birth]])/365</f>
        <v>102.87123287671233</v>
      </c>
      <c r="P1052">
        <f ca="1">ROUNDDOWN(staff[[#This Row],[X-Age]],0)</f>
        <v>102</v>
      </c>
    </row>
    <row r="1053" spans="3:16" x14ac:dyDescent="0.3">
      <c r="C1053" t="s">
        <v>1142</v>
      </c>
      <c r="D1053" t="s">
        <v>59</v>
      </c>
      <c r="E1053">
        <v>1</v>
      </c>
      <c r="F1053" t="s">
        <v>56</v>
      </c>
      <c r="G1053" t="s">
        <v>6</v>
      </c>
      <c r="H1053" t="s">
        <v>68</v>
      </c>
      <c r="I1053" s="4">
        <v>94000</v>
      </c>
      <c r="J1053">
        <v>8</v>
      </c>
      <c r="K1053" s="3">
        <v>43756</v>
      </c>
      <c r="L1053" s="3">
        <v>18931</v>
      </c>
      <c r="M1053" s="5">
        <f ca="1">(TODAY()-staff[[#This Row],[Date of Join]])/365</f>
        <v>2.9178082191780823</v>
      </c>
      <c r="N1053" t="str">
        <f ca="1">IF(staff[[#This Row],[Tenure]]&lt;0.25,"1. New", IF(staff[[#This Row],[Tenure]]&lt;1, "2. Under 1 yr", IF(staff[[#This Row],[Tenure]]&lt;2, "3. Under 2 yrs","4. Over 2 yrs")))</f>
        <v>4. Over 2 yrs</v>
      </c>
      <c r="O1053" s="5">
        <f ca="1">(TODAY()-staff[[#This Row],[Date of Birth]])/365</f>
        <v>70.93150684931507</v>
      </c>
      <c r="P1053">
        <f ca="1">ROUNDDOWN(staff[[#This Row],[X-Age]],0)</f>
        <v>70</v>
      </c>
    </row>
    <row r="1054" spans="3:16" x14ac:dyDescent="0.3">
      <c r="C1054" t="s">
        <v>1143</v>
      </c>
      <c r="D1054" t="s">
        <v>59</v>
      </c>
      <c r="E1054">
        <v>1</v>
      </c>
      <c r="F1054" t="s">
        <v>56</v>
      </c>
      <c r="G1054" t="s">
        <v>17</v>
      </c>
      <c r="H1054" t="s">
        <v>280</v>
      </c>
      <c r="I1054" s="4">
        <v>48230</v>
      </c>
      <c r="J1054">
        <v>17</v>
      </c>
      <c r="K1054" s="3">
        <v>44725</v>
      </c>
      <c r="L1054" s="3">
        <v>31536</v>
      </c>
      <c r="M1054" s="5">
        <f ca="1">(TODAY()-staff[[#This Row],[Date of Join]])/365</f>
        <v>0.26301369863013696</v>
      </c>
      <c r="N1054" t="str">
        <f ca="1">IF(staff[[#This Row],[Tenure]]&lt;0.25,"1. New", IF(staff[[#This Row],[Tenure]]&lt;1, "2. Under 1 yr", IF(staff[[#This Row],[Tenure]]&lt;2, "3. Under 2 yrs","4. Over 2 yrs")))</f>
        <v>2. Under 1 yr</v>
      </c>
      <c r="O1054" s="5">
        <f ca="1">(TODAY()-staff[[#This Row],[Date of Birth]])/365</f>
        <v>36.397260273972606</v>
      </c>
      <c r="P1054">
        <f ca="1">ROUNDDOWN(staff[[#This Row],[X-Age]],0)</f>
        <v>36</v>
      </c>
    </row>
    <row r="1055" spans="3:16" x14ac:dyDescent="0.3">
      <c r="C1055" t="s">
        <v>1144</v>
      </c>
      <c r="D1055" t="s">
        <v>59</v>
      </c>
      <c r="E1055">
        <v>1</v>
      </c>
      <c r="F1055" t="s">
        <v>56</v>
      </c>
      <c r="G1055" t="s">
        <v>6</v>
      </c>
      <c r="H1055" t="s">
        <v>98</v>
      </c>
      <c r="I1055" s="4">
        <v>91240</v>
      </c>
      <c r="J1055">
        <v>8</v>
      </c>
      <c r="K1055" s="3">
        <v>44713</v>
      </c>
      <c r="L1055" s="3">
        <v>24326</v>
      </c>
      <c r="M1055" s="5">
        <f ca="1">(TODAY()-staff[[#This Row],[Date of Join]])/365</f>
        <v>0.29589041095890412</v>
      </c>
      <c r="N1055" t="str">
        <f ca="1">IF(staff[[#This Row],[Tenure]]&lt;0.25,"1. New", IF(staff[[#This Row],[Tenure]]&lt;1, "2. Under 1 yr", IF(staff[[#This Row],[Tenure]]&lt;2, "3. Under 2 yrs","4. Over 2 yrs")))</f>
        <v>2. Under 1 yr</v>
      </c>
      <c r="O1055" s="5">
        <f ca="1">(TODAY()-staff[[#This Row],[Date of Birth]])/365</f>
        <v>56.150684931506852</v>
      </c>
      <c r="P1055">
        <f ca="1">ROUNDDOWN(staff[[#This Row],[X-Age]],0)</f>
        <v>56</v>
      </c>
    </row>
    <row r="1056" spans="3:16" x14ac:dyDescent="0.3">
      <c r="C1056" t="s">
        <v>1145</v>
      </c>
      <c r="D1056" t="s">
        <v>59</v>
      </c>
      <c r="E1056">
        <v>1</v>
      </c>
      <c r="F1056" t="s">
        <v>56</v>
      </c>
      <c r="G1056" t="s">
        <v>6</v>
      </c>
      <c r="H1056" t="s">
        <v>68</v>
      </c>
      <c r="I1056" s="4">
        <v>62905</v>
      </c>
      <c r="J1056">
        <v>10</v>
      </c>
      <c r="K1056" s="3">
        <v>44365</v>
      </c>
      <c r="L1056" s="3">
        <v>25204</v>
      </c>
      <c r="M1056" s="5">
        <f ca="1">(TODAY()-staff[[#This Row],[Date of Join]])/365</f>
        <v>1.2493150684931507</v>
      </c>
      <c r="N1056" t="str">
        <f ca="1">IF(staff[[#This Row],[Tenure]]&lt;0.25,"1. New", IF(staff[[#This Row],[Tenure]]&lt;1, "2. Under 1 yr", IF(staff[[#This Row],[Tenure]]&lt;2, "3. Under 2 yrs","4. Over 2 yrs")))</f>
        <v>3. Under 2 yrs</v>
      </c>
      <c r="O1056" s="5">
        <f ca="1">(TODAY()-staff[[#This Row],[Date of Birth]])/365</f>
        <v>53.745205479452054</v>
      </c>
      <c r="P1056">
        <f ca="1">ROUNDDOWN(staff[[#This Row],[X-Age]],0)</f>
        <v>53</v>
      </c>
    </row>
    <row r="1057" spans="3:16" x14ac:dyDescent="0.3">
      <c r="C1057" t="s">
        <v>1146</v>
      </c>
      <c r="D1057" t="s">
        <v>59</v>
      </c>
      <c r="E1057">
        <v>0.9</v>
      </c>
      <c r="F1057" t="s">
        <v>124</v>
      </c>
      <c r="G1057" t="s">
        <v>11</v>
      </c>
      <c r="H1057" t="s">
        <v>83</v>
      </c>
      <c r="I1057" s="4">
        <v>71635</v>
      </c>
      <c r="J1057">
        <v>6</v>
      </c>
      <c r="K1057" s="3">
        <v>44596</v>
      </c>
      <c r="L1057" s="3">
        <v>7269</v>
      </c>
      <c r="M1057" s="5">
        <f ca="1">(TODAY()-staff[[#This Row],[Date of Join]])/365</f>
        <v>0.61643835616438358</v>
      </c>
      <c r="N1057" t="str">
        <f ca="1">IF(staff[[#This Row],[Tenure]]&lt;0.25,"1. New", IF(staff[[#This Row],[Tenure]]&lt;1, "2. Under 1 yr", IF(staff[[#This Row],[Tenure]]&lt;2, "3. Under 2 yrs","4. Over 2 yrs")))</f>
        <v>2. Under 1 yr</v>
      </c>
      <c r="O1057" s="5">
        <f ca="1">(TODAY()-staff[[#This Row],[Date of Birth]])/365</f>
        <v>102.88219178082191</v>
      </c>
      <c r="P1057">
        <f ca="1">ROUNDDOWN(staff[[#This Row],[X-Age]],0)</f>
        <v>102</v>
      </c>
    </row>
    <row r="1058" spans="3:16" x14ac:dyDescent="0.3">
      <c r="C1058" t="s">
        <v>1147</v>
      </c>
      <c r="D1058" t="s">
        <v>59</v>
      </c>
      <c r="E1058">
        <v>1</v>
      </c>
      <c r="F1058" t="s">
        <v>56</v>
      </c>
      <c r="G1058" t="s">
        <v>6</v>
      </c>
      <c r="H1058" t="s">
        <v>71</v>
      </c>
      <c r="I1058" s="4">
        <v>83915</v>
      </c>
      <c r="J1058">
        <v>17</v>
      </c>
      <c r="K1058" s="3">
        <v>44420</v>
      </c>
      <c r="L1058" s="3">
        <v>26635</v>
      </c>
      <c r="M1058" s="5">
        <f ca="1">(TODAY()-staff[[#This Row],[Date of Join]])/365</f>
        <v>1.0986301369863014</v>
      </c>
      <c r="N1058" t="str">
        <f ca="1">IF(staff[[#This Row],[Tenure]]&lt;0.25,"1. New", IF(staff[[#This Row],[Tenure]]&lt;1, "2. Under 1 yr", IF(staff[[#This Row],[Tenure]]&lt;2, "3. Under 2 yrs","4. Over 2 yrs")))</f>
        <v>3. Under 2 yrs</v>
      </c>
      <c r="O1058" s="5">
        <f ca="1">(TODAY()-staff[[#This Row],[Date of Birth]])/365</f>
        <v>49.824657534246576</v>
      </c>
      <c r="P1058">
        <f ca="1">ROUNDDOWN(staff[[#This Row],[X-Age]],0)</f>
        <v>49</v>
      </c>
    </row>
    <row r="1059" spans="3:16" x14ac:dyDescent="0.3">
      <c r="C1059" t="s">
        <v>1148</v>
      </c>
      <c r="D1059" t="s">
        <v>55</v>
      </c>
      <c r="E1059">
        <v>1</v>
      </c>
      <c r="F1059" t="s">
        <v>56</v>
      </c>
      <c r="G1059" t="s">
        <v>18</v>
      </c>
      <c r="H1059" t="s">
        <v>64</v>
      </c>
      <c r="I1059" s="4">
        <v>64230</v>
      </c>
      <c r="J1059">
        <v>8</v>
      </c>
      <c r="K1059" s="3">
        <v>44390</v>
      </c>
      <c r="L1059" s="3">
        <v>22953</v>
      </c>
      <c r="M1059" s="5">
        <f ca="1">(TODAY()-staff[[#This Row],[Date of Join]])/365</f>
        <v>1.1808219178082191</v>
      </c>
      <c r="N1059" t="str">
        <f ca="1">IF(staff[[#This Row],[Tenure]]&lt;0.25,"1. New", IF(staff[[#This Row],[Tenure]]&lt;1, "2. Under 1 yr", IF(staff[[#This Row],[Tenure]]&lt;2, "3. Under 2 yrs","4. Over 2 yrs")))</f>
        <v>3. Under 2 yrs</v>
      </c>
      <c r="O1059" s="5">
        <f ca="1">(TODAY()-staff[[#This Row],[Date of Birth]])/365</f>
        <v>59.912328767123284</v>
      </c>
      <c r="P1059">
        <f ca="1">ROUNDDOWN(staff[[#This Row],[X-Age]],0)</f>
        <v>59</v>
      </c>
    </row>
    <row r="1060" spans="3:16" x14ac:dyDescent="0.3">
      <c r="C1060" t="s">
        <v>1149</v>
      </c>
      <c r="D1060" t="s">
        <v>59</v>
      </c>
      <c r="E1060">
        <v>1</v>
      </c>
      <c r="F1060" t="s">
        <v>56</v>
      </c>
      <c r="G1060" t="s">
        <v>9</v>
      </c>
      <c r="H1060" t="s">
        <v>57</v>
      </c>
      <c r="I1060" s="4">
        <v>93185</v>
      </c>
      <c r="J1060">
        <v>10</v>
      </c>
      <c r="K1060" s="3">
        <v>44739</v>
      </c>
      <c r="L1060" s="3">
        <v>26195</v>
      </c>
      <c r="M1060" s="5">
        <f ca="1">(TODAY()-staff[[#This Row],[Date of Join]])/365</f>
        <v>0.22465753424657534</v>
      </c>
      <c r="N1060" t="str">
        <f ca="1">IF(staff[[#This Row],[Tenure]]&lt;0.25,"1. New", IF(staff[[#This Row],[Tenure]]&lt;1, "2. Under 1 yr", IF(staff[[#This Row],[Tenure]]&lt;2, "3. Under 2 yrs","4. Over 2 yrs")))</f>
        <v>1. New</v>
      </c>
      <c r="O1060" s="5">
        <f ca="1">(TODAY()-staff[[#This Row],[Date of Birth]])/365</f>
        <v>51.030136986301372</v>
      </c>
      <c r="P1060">
        <f ca="1">ROUNDDOWN(staff[[#This Row],[X-Age]],0)</f>
        <v>51</v>
      </c>
    </row>
    <row r="1061" spans="3:16" x14ac:dyDescent="0.3">
      <c r="C1061" t="s">
        <v>1150</v>
      </c>
      <c r="D1061" t="s">
        <v>59</v>
      </c>
      <c r="E1061">
        <v>0.79</v>
      </c>
      <c r="F1061" t="s">
        <v>56</v>
      </c>
      <c r="G1061" t="s">
        <v>17</v>
      </c>
      <c r="H1061" t="s">
        <v>526</v>
      </c>
      <c r="I1061" s="4">
        <v>93630</v>
      </c>
      <c r="J1061">
        <v>15</v>
      </c>
      <c r="K1061" s="3">
        <v>44761</v>
      </c>
      <c r="L1061" s="3">
        <v>26164</v>
      </c>
      <c r="M1061" s="5">
        <f ca="1">(TODAY()-staff[[#This Row],[Date of Join]])/365</f>
        <v>0.16438356164383561</v>
      </c>
      <c r="N1061" t="str">
        <f ca="1">IF(staff[[#This Row],[Tenure]]&lt;0.25,"1. New", IF(staff[[#This Row],[Tenure]]&lt;1, "2. Under 1 yr", IF(staff[[#This Row],[Tenure]]&lt;2, "3. Under 2 yrs","4. Over 2 yrs")))</f>
        <v>1. New</v>
      </c>
      <c r="O1061" s="5">
        <f ca="1">(TODAY()-staff[[#This Row],[Date of Birth]])/365</f>
        <v>51.115068493150687</v>
      </c>
      <c r="P1061">
        <f ca="1">ROUNDDOWN(staff[[#This Row],[X-Age]],0)</f>
        <v>51</v>
      </c>
    </row>
    <row r="1062" spans="3:16" x14ac:dyDescent="0.3">
      <c r="C1062" t="s">
        <v>1151</v>
      </c>
      <c r="D1062" t="s">
        <v>59</v>
      </c>
      <c r="E1062">
        <v>1</v>
      </c>
      <c r="F1062" t="s">
        <v>56</v>
      </c>
      <c r="G1062" t="s">
        <v>6</v>
      </c>
      <c r="H1062" t="s">
        <v>98</v>
      </c>
      <c r="I1062" s="4">
        <v>84850</v>
      </c>
      <c r="J1062">
        <v>12</v>
      </c>
      <c r="K1062" s="3">
        <v>44735</v>
      </c>
      <c r="L1062" s="3">
        <v>30931</v>
      </c>
      <c r="M1062" s="5">
        <f ca="1">(TODAY()-staff[[#This Row],[Date of Join]])/365</f>
        <v>0.23561643835616439</v>
      </c>
      <c r="N1062" t="str">
        <f ca="1">IF(staff[[#This Row],[Tenure]]&lt;0.25,"1. New", IF(staff[[#This Row],[Tenure]]&lt;1, "2. Under 1 yr", IF(staff[[#This Row],[Tenure]]&lt;2, "3. Under 2 yrs","4. Over 2 yrs")))</f>
        <v>1. New</v>
      </c>
      <c r="O1062" s="5">
        <f ca="1">(TODAY()-staff[[#This Row],[Date of Birth]])/365</f>
        <v>38.054794520547944</v>
      </c>
      <c r="P1062">
        <f ca="1">ROUNDDOWN(staff[[#This Row],[X-Age]],0)</f>
        <v>38</v>
      </c>
    </row>
    <row r="1063" spans="3:16" x14ac:dyDescent="0.3">
      <c r="C1063" t="s">
        <v>1152</v>
      </c>
      <c r="D1063" t="s">
        <v>59</v>
      </c>
      <c r="E1063">
        <v>0.6</v>
      </c>
      <c r="F1063" t="s">
        <v>56</v>
      </c>
      <c r="G1063" t="s">
        <v>6</v>
      </c>
      <c r="H1063" t="s">
        <v>68</v>
      </c>
      <c r="I1063" s="4">
        <v>57485</v>
      </c>
      <c r="J1063">
        <v>0</v>
      </c>
      <c r="K1063" s="3">
        <v>44078</v>
      </c>
      <c r="L1063" s="3">
        <v>25857</v>
      </c>
      <c r="M1063" s="5">
        <f ca="1">(TODAY()-staff[[#This Row],[Date of Join]])/365</f>
        <v>2.0356164383561643</v>
      </c>
      <c r="N1063" t="str">
        <f ca="1">IF(staff[[#This Row],[Tenure]]&lt;0.25,"1. New", IF(staff[[#This Row],[Tenure]]&lt;1, "2. Under 1 yr", IF(staff[[#This Row],[Tenure]]&lt;2, "3. Under 2 yrs","4. Over 2 yrs")))</f>
        <v>4. Over 2 yrs</v>
      </c>
      <c r="O1063" s="5">
        <f ca="1">(TODAY()-staff[[#This Row],[Date of Birth]])/365</f>
        <v>51.956164383561642</v>
      </c>
      <c r="P1063">
        <f ca="1">ROUNDDOWN(staff[[#This Row],[X-Age]],0)</f>
        <v>51</v>
      </c>
    </row>
    <row r="1064" spans="3:16" x14ac:dyDescent="0.3">
      <c r="C1064" t="s">
        <v>1153</v>
      </c>
      <c r="D1064" t="s">
        <v>55</v>
      </c>
      <c r="E1064">
        <v>1</v>
      </c>
      <c r="F1064" t="s">
        <v>56</v>
      </c>
      <c r="G1064" t="s">
        <v>20</v>
      </c>
      <c r="H1064" t="s">
        <v>66</v>
      </c>
      <c r="I1064" s="4">
        <v>72245</v>
      </c>
      <c r="J1064">
        <v>20</v>
      </c>
      <c r="K1064" s="3">
        <v>44746</v>
      </c>
      <c r="L1064" s="3">
        <v>32463</v>
      </c>
      <c r="M1064" s="5">
        <f ca="1">(TODAY()-staff[[#This Row],[Date of Join]])/365</f>
        <v>0.20547945205479451</v>
      </c>
      <c r="N1064" t="str">
        <f ca="1">IF(staff[[#This Row],[Tenure]]&lt;0.25,"1. New", IF(staff[[#This Row],[Tenure]]&lt;1, "2. Under 1 yr", IF(staff[[#This Row],[Tenure]]&lt;2, "3. Under 2 yrs","4. Over 2 yrs")))</f>
        <v>1. New</v>
      </c>
      <c r="O1064" s="5">
        <f ca="1">(TODAY()-staff[[#This Row],[Date of Birth]])/365</f>
        <v>33.857534246575341</v>
      </c>
      <c r="P1064">
        <f ca="1">ROUNDDOWN(staff[[#This Row],[X-Age]],0)</f>
        <v>33</v>
      </c>
    </row>
    <row r="1065" spans="3:16" x14ac:dyDescent="0.3">
      <c r="C1065" t="s">
        <v>1154</v>
      </c>
      <c r="D1065" t="s">
        <v>59</v>
      </c>
      <c r="E1065">
        <v>1</v>
      </c>
      <c r="F1065" t="s">
        <v>56</v>
      </c>
      <c r="G1065" t="s">
        <v>6</v>
      </c>
      <c r="H1065" t="s">
        <v>68</v>
      </c>
      <c r="I1065" s="4">
        <v>63920</v>
      </c>
      <c r="J1065">
        <v>19</v>
      </c>
      <c r="K1065" s="3">
        <v>44686</v>
      </c>
      <c r="L1065" s="3">
        <v>33529</v>
      </c>
      <c r="M1065" s="5">
        <f ca="1">(TODAY()-staff[[#This Row],[Date of Join]])/365</f>
        <v>0.36986301369863012</v>
      </c>
      <c r="N1065" t="str">
        <f ca="1">IF(staff[[#This Row],[Tenure]]&lt;0.25,"1. New", IF(staff[[#This Row],[Tenure]]&lt;1, "2. Under 1 yr", IF(staff[[#This Row],[Tenure]]&lt;2, "3. Under 2 yrs","4. Over 2 yrs")))</f>
        <v>2. Under 1 yr</v>
      </c>
      <c r="O1065" s="5">
        <f ca="1">(TODAY()-staff[[#This Row],[Date of Birth]])/365</f>
        <v>30.936986301369863</v>
      </c>
      <c r="P1065">
        <f ca="1">ROUNDDOWN(staff[[#This Row],[X-Age]],0)</f>
        <v>30</v>
      </c>
    </row>
    <row r="1066" spans="3:16" x14ac:dyDescent="0.3">
      <c r="C1066" t="s">
        <v>1155</v>
      </c>
      <c r="D1066" t="s">
        <v>59</v>
      </c>
      <c r="E1066">
        <v>1</v>
      </c>
      <c r="F1066" t="s">
        <v>56</v>
      </c>
      <c r="G1066" t="s">
        <v>6</v>
      </c>
      <c r="H1066" t="s">
        <v>68</v>
      </c>
      <c r="I1066" s="4">
        <v>48375</v>
      </c>
      <c r="J1066">
        <v>23</v>
      </c>
      <c r="K1066" s="3">
        <v>44760</v>
      </c>
      <c r="L1066" s="3">
        <v>34748</v>
      </c>
      <c r="M1066" s="5">
        <f ca="1">(TODAY()-staff[[#This Row],[Date of Join]])/365</f>
        <v>0.16712328767123288</v>
      </c>
      <c r="N1066" t="str">
        <f ca="1">IF(staff[[#This Row],[Tenure]]&lt;0.25,"1. New", IF(staff[[#This Row],[Tenure]]&lt;1, "2. Under 1 yr", IF(staff[[#This Row],[Tenure]]&lt;2, "3. Under 2 yrs","4. Over 2 yrs")))</f>
        <v>1. New</v>
      </c>
      <c r="O1066" s="5">
        <f ca="1">(TODAY()-staff[[#This Row],[Date of Birth]])/365</f>
        <v>27.597260273972601</v>
      </c>
      <c r="P1066">
        <f ca="1">ROUNDDOWN(staff[[#This Row],[X-Age]],0)</f>
        <v>27</v>
      </c>
    </row>
    <row r="1067" spans="3:16" x14ac:dyDescent="0.3">
      <c r="C1067" t="s">
        <v>1156</v>
      </c>
      <c r="D1067" t="s">
        <v>59</v>
      </c>
      <c r="E1067">
        <v>1</v>
      </c>
      <c r="F1067" t="s">
        <v>56</v>
      </c>
      <c r="G1067" t="s">
        <v>9</v>
      </c>
      <c r="H1067" t="s">
        <v>201</v>
      </c>
      <c r="I1067" s="4">
        <v>58540</v>
      </c>
      <c r="J1067">
        <v>12</v>
      </c>
      <c r="K1067" s="3">
        <v>44746</v>
      </c>
      <c r="L1067" s="3">
        <v>21268</v>
      </c>
      <c r="M1067" s="5">
        <f ca="1">(TODAY()-staff[[#This Row],[Date of Join]])/365</f>
        <v>0.20547945205479451</v>
      </c>
      <c r="N1067" t="str">
        <f ca="1">IF(staff[[#This Row],[Tenure]]&lt;0.25,"1. New", IF(staff[[#This Row],[Tenure]]&lt;1, "2. Under 1 yr", IF(staff[[#This Row],[Tenure]]&lt;2, "3. Under 2 yrs","4. Over 2 yrs")))</f>
        <v>1. New</v>
      </c>
      <c r="O1067" s="5">
        <f ca="1">(TODAY()-staff[[#This Row],[Date of Birth]])/365</f>
        <v>64.528767123287665</v>
      </c>
      <c r="P1067">
        <f ca="1">ROUNDDOWN(staff[[#This Row],[X-Age]],0)</f>
        <v>64</v>
      </c>
    </row>
    <row r="1068" spans="3:16" x14ac:dyDescent="0.3">
      <c r="C1068" t="s">
        <v>1157</v>
      </c>
      <c r="D1068" t="s">
        <v>59</v>
      </c>
      <c r="E1068">
        <v>1</v>
      </c>
      <c r="F1068" t="s">
        <v>56</v>
      </c>
      <c r="G1068" t="s">
        <v>6</v>
      </c>
      <c r="H1068" t="s">
        <v>68</v>
      </c>
      <c r="I1068" s="4">
        <v>74905</v>
      </c>
      <c r="J1068">
        <v>23</v>
      </c>
      <c r="K1068" s="3">
        <v>44691</v>
      </c>
      <c r="L1068" s="3">
        <v>33378</v>
      </c>
      <c r="M1068" s="5">
        <f ca="1">(TODAY()-staff[[#This Row],[Date of Join]])/365</f>
        <v>0.35616438356164382</v>
      </c>
      <c r="N1068" t="str">
        <f ca="1">IF(staff[[#This Row],[Tenure]]&lt;0.25,"1. New", IF(staff[[#This Row],[Tenure]]&lt;1, "2. Under 1 yr", IF(staff[[#This Row],[Tenure]]&lt;2, "3. Under 2 yrs","4. Over 2 yrs")))</f>
        <v>2. Under 1 yr</v>
      </c>
      <c r="O1068" s="5">
        <f ca="1">(TODAY()-staff[[#This Row],[Date of Birth]])/365</f>
        <v>31.350684931506848</v>
      </c>
      <c r="P1068">
        <f ca="1">ROUNDDOWN(staff[[#This Row],[X-Age]],0)</f>
        <v>31</v>
      </c>
    </row>
    <row r="1069" spans="3:16" x14ac:dyDescent="0.3">
      <c r="C1069" t="s">
        <v>1158</v>
      </c>
      <c r="D1069" t="s">
        <v>55</v>
      </c>
      <c r="E1069">
        <v>1</v>
      </c>
      <c r="F1069" t="s">
        <v>56</v>
      </c>
      <c r="G1069" t="s">
        <v>6</v>
      </c>
      <c r="H1069" t="s">
        <v>98</v>
      </c>
      <c r="I1069" s="4">
        <v>65005</v>
      </c>
      <c r="J1069">
        <v>14</v>
      </c>
      <c r="K1069" s="3">
        <v>44651</v>
      </c>
      <c r="L1069" s="3">
        <v>20928</v>
      </c>
      <c r="M1069" s="5">
        <f ca="1">(TODAY()-staff[[#This Row],[Date of Join]])/365</f>
        <v>0.46575342465753422</v>
      </c>
      <c r="N1069" t="str">
        <f ca="1">IF(staff[[#This Row],[Tenure]]&lt;0.25,"1. New", IF(staff[[#This Row],[Tenure]]&lt;1, "2. Under 1 yr", IF(staff[[#This Row],[Tenure]]&lt;2, "3. Under 2 yrs","4. Over 2 yrs")))</f>
        <v>2. Under 1 yr</v>
      </c>
      <c r="O1069" s="5">
        <f ca="1">(TODAY()-staff[[#This Row],[Date of Birth]])/365</f>
        <v>65.460273972602735</v>
      </c>
      <c r="P1069">
        <f ca="1">ROUNDDOWN(staff[[#This Row],[X-Age]],0)</f>
        <v>65</v>
      </c>
    </row>
    <row r="1070" spans="3:16" x14ac:dyDescent="0.3">
      <c r="C1070" t="s">
        <v>1159</v>
      </c>
      <c r="D1070" t="s">
        <v>55</v>
      </c>
      <c r="E1070">
        <v>1</v>
      </c>
      <c r="F1070" t="s">
        <v>56</v>
      </c>
      <c r="G1070" t="s">
        <v>6</v>
      </c>
      <c r="H1070" t="s">
        <v>68</v>
      </c>
      <c r="I1070" s="4">
        <v>55740</v>
      </c>
      <c r="J1070">
        <v>6</v>
      </c>
      <c r="K1070" s="3">
        <v>44741</v>
      </c>
      <c r="L1070" s="3">
        <v>7290</v>
      </c>
      <c r="M1070" s="5">
        <f ca="1">(TODAY()-staff[[#This Row],[Date of Join]])/365</f>
        <v>0.21917808219178081</v>
      </c>
      <c r="N1070" t="str">
        <f ca="1">IF(staff[[#This Row],[Tenure]]&lt;0.25,"1. New", IF(staff[[#This Row],[Tenure]]&lt;1, "2. Under 1 yr", IF(staff[[#This Row],[Tenure]]&lt;2, "3. Under 2 yrs","4. Over 2 yrs")))</f>
        <v>1. New</v>
      </c>
      <c r="O1070" s="5">
        <f ca="1">(TODAY()-staff[[#This Row],[Date of Birth]])/365</f>
        <v>102.82465753424657</v>
      </c>
      <c r="P1070">
        <f ca="1">ROUNDDOWN(staff[[#This Row],[X-Age]],0)</f>
        <v>102</v>
      </c>
    </row>
    <row r="1071" spans="3:16" x14ac:dyDescent="0.3">
      <c r="C1071" t="s">
        <v>1160</v>
      </c>
      <c r="D1071" t="s">
        <v>59</v>
      </c>
      <c r="E1071">
        <v>0.8</v>
      </c>
      <c r="F1071" t="s">
        <v>56</v>
      </c>
      <c r="G1071" t="s">
        <v>18</v>
      </c>
      <c r="H1071" t="s">
        <v>71</v>
      </c>
      <c r="I1071" s="4">
        <v>99885</v>
      </c>
      <c r="J1071">
        <v>15</v>
      </c>
      <c r="K1071" s="3">
        <v>44616</v>
      </c>
      <c r="L1071" s="3">
        <v>29885</v>
      </c>
      <c r="M1071" s="5">
        <f ca="1">(TODAY()-staff[[#This Row],[Date of Join]])/365</f>
        <v>0.56164383561643838</v>
      </c>
      <c r="N1071" t="str">
        <f ca="1">IF(staff[[#This Row],[Tenure]]&lt;0.25,"1. New", IF(staff[[#This Row],[Tenure]]&lt;1, "2. Under 1 yr", IF(staff[[#This Row],[Tenure]]&lt;2, "3. Under 2 yrs","4. Over 2 yrs")))</f>
        <v>2. Under 1 yr</v>
      </c>
      <c r="O1071" s="5">
        <f ca="1">(TODAY()-staff[[#This Row],[Date of Birth]])/365</f>
        <v>40.920547945205477</v>
      </c>
      <c r="P1071">
        <f ca="1">ROUNDDOWN(staff[[#This Row],[X-Age]],0)</f>
        <v>40</v>
      </c>
    </row>
    <row r="1072" spans="3:16" x14ac:dyDescent="0.3">
      <c r="C1072" t="s">
        <v>1161</v>
      </c>
      <c r="D1072" t="s">
        <v>55</v>
      </c>
      <c r="E1072">
        <v>1</v>
      </c>
      <c r="F1072" t="s">
        <v>56</v>
      </c>
      <c r="G1072" t="s">
        <v>6</v>
      </c>
      <c r="H1072" t="s">
        <v>68</v>
      </c>
      <c r="I1072" s="4">
        <v>100935</v>
      </c>
      <c r="J1072">
        <v>11</v>
      </c>
      <c r="K1072" s="3">
        <v>44755</v>
      </c>
      <c r="L1072" s="3">
        <v>32938</v>
      </c>
      <c r="M1072" s="5">
        <f ca="1">(TODAY()-staff[[#This Row],[Date of Join]])/365</f>
        <v>0.18082191780821918</v>
      </c>
      <c r="N1072" t="str">
        <f ca="1">IF(staff[[#This Row],[Tenure]]&lt;0.25,"1. New", IF(staff[[#This Row],[Tenure]]&lt;1, "2. Under 1 yr", IF(staff[[#This Row],[Tenure]]&lt;2, "3. Under 2 yrs","4. Over 2 yrs")))</f>
        <v>1. New</v>
      </c>
      <c r="O1072" s="5">
        <f ca="1">(TODAY()-staff[[#This Row],[Date of Birth]])/365</f>
        <v>32.556164383561644</v>
      </c>
      <c r="P1072">
        <f ca="1">ROUNDDOWN(staff[[#This Row],[X-Age]],0)</f>
        <v>32</v>
      </c>
    </row>
    <row r="1073" spans="3:16" x14ac:dyDescent="0.3">
      <c r="C1073" t="s">
        <v>1162</v>
      </c>
      <c r="D1073" t="s">
        <v>59</v>
      </c>
      <c r="E1073">
        <v>1</v>
      </c>
      <c r="F1073" t="s">
        <v>56</v>
      </c>
      <c r="G1073" t="s">
        <v>18</v>
      </c>
      <c r="H1073" t="s">
        <v>71</v>
      </c>
      <c r="I1073" s="4">
        <v>101025</v>
      </c>
      <c r="J1073">
        <v>18</v>
      </c>
      <c r="K1073" s="3">
        <v>44760</v>
      </c>
      <c r="L1073" s="3">
        <v>32413</v>
      </c>
      <c r="M1073" s="5">
        <f ca="1">(TODAY()-staff[[#This Row],[Date of Join]])/365</f>
        <v>0.16712328767123288</v>
      </c>
      <c r="N1073" t="str">
        <f ca="1">IF(staff[[#This Row],[Tenure]]&lt;0.25,"1. New", IF(staff[[#This Row],[Tenure]]&lt;1, "2. Under 1 yr", IF(staff[[#This Row],[Tenure]]&lt;2, "3. Under 2 yrs","4. Over 2 yrs")))</f>
        <v>1. New</v>
      </c>
      <c r="O1073" s="5">
        <f ca="1">(TODAY()-staff[[#This Row],[Date of Birth]])/365</f>
        <v>33.994520547945207</v>
      </c>
      <c r="P1073">
        <f ca="1">ROUNDDOWN(staff[[#This Row],[X-Age]],0)</f>
        <v>33</v>
      </c>
    </row>
    <row r="1074" spans="3:16" x14ac:dyDescent="0.3">
      <c r="C1074" t="s">
        <v>1163</v>
      </c>
      <c r="D1074" t="s">
        <v>59</v>
      </c>
      <c r="E1074">
        <v>1</v>
      </c>
      <c r="F1074" t="s">
        <v>61</v>
      </c>
      <c r="G1074" t="s">
        <v>18</v>
      </c>
      <c r="H1074" t="s">
        <v>71</v>
      </c>
      <c r="I1074" s="4">
        <v>94450</v>
      </c>
      <c r="J1074">
        <v>11</v>
      </c>
      <c r="K1074" s="3">
        <v>44742</v>
      </c>
      <c r="L1074" s="3">
        <v>7290</v>
      </c>
      <c r="M1074" s="5">
        <f ca="1">(TODAY()-staff[[#This Row],[Date of Join]])/365</f>
        <v>0.21643835616438356</v>
      </c>
      <c r="N1074" t="str">
        <f ca="1">IF(staff[[#This Row],[Tenure]]&lt;0.25,"1. New", IF(staff[[#This Row],[Tenure]]&lt;1, "2. Under 1 yr", IF(staff[[#This Row],[Tenure]]&lt;2, "3. Under 2 yrs","4. Over 2 yrs")))</f>
        <v>1. New</v>
      </c>
      <c r="O1074" s="5">
        <f ca="1">(TODAY()-staff[[#This Row],[Date of Birth]])/365</f>
        <v>102.82465753424657</v>
      </c>
      <c r="P1074">
        <f ca="1">ROUNDDOWN(staff[[#This Row],[X-Age]],0)</f>
        <v>102</v>
      </c>
    </row>
    <row r="1075" spans="3:16" x14ac:dyDescent="0.3">
      <c r="C1075" t="s">
        <v>1164</v>
      </c>
      <c r="D1075" t="s">
        <v>55</v>
      </c>
      <c r="E1075">
        <v>1</v>
      </c>
      <c r="F1075" t="s">
        <v>56</v>
      </c>
      <c r="G1075" t="s">
        <v>6</v>
      </c>
      <c r="H1075" t="s">
        <v>71</v>
      </c>
      <c r="I1075" s="4">
        <v>85460</v>
      </c>
      <c r="J1075">
        <v>14</v>
      </c>
      <c r="K1075" s="3">
        <v>44662</v>
      </c>
      <c r="L1075" s="3">
        <v>24396</v>
      </c>
      <c r="M1075" s="5">
        <f ca="1">(TODAY()-staff[[#This Row],[Date of Join]])/365</f>
        <v>0.43561643835616437</v>
      </c>
      <c r="N1075" t="str">
        <f ca="1">IF(staff[[#This Row],[Tenure]]&lt;0.25,"1. New", IF(staff[[#This Row],[Tenure]]&lt;1, "2. Under 1 yr", IF(staff[[#This Row],[Tenure]]&lt;2, "3. Under 2 yrs","4. Over 2 yrs")))</f>
        <v>2. Under 1 yr</v>
      </c>
      <c r="O1075" s="5">
        <f ca="1">(TODAY()-staff[[#This Row],[Date of Birth]])/365</f>
        <v>55.958904109589042</v>
      </c>
      <c r="P1075">
        <f ca="1">ROUNDDOWN(staff[[#This Row],[X-Age]],0)</f>
        <v>55</v>
      </c>
    </row>
    <row r="1076" spans="3:16" x14ac:dyDescent="0.3">
      <c r="C1076" t="s">
        <v>1165</v>
      </c>
      <c r="D1076" t="s">
        <v>55</v>
      </c>
      <c r="E1076">
        <v>1</v>
      </c>
      <c r="F1076" t="s">
        <v>56</v>
      </c>
      <c r="G1076" t="s">
        <v>6</v>
      </c>
      <c r="H1076" t="s">
        <v>68</v>
      </c>
      <c r="I1076" s="4">
        <v>118300</v>
      </c>
      <c r="J1076">
        <v>20</v>
      </c>
      <c r="K1076" s="3">
        <v>44532</v>
      </c>
      <c r="L1076" s="3">
        <v>29242</v>
      </c>
      <c r="M1076" s="5">
        <f ca="1">(TODAY()-staff[[#This Row],[Date of Join]])/365</f>
        <v>0.79178082191780819</v>
      </c>
      <c r="N1076" t="str">
        <f ca="1">IF(staff[[#This Row],[Tenure]]&lt;0.25,"1. New", IF(staff[[#This Row],[Tenure]]&lt;1, "2. Under 1 yr", IF(staff[[#This Row],[Tenure]]&lt;2, "3. Under 2 yrs","4. Over 2 yrs")))</f>
        <v>2. Under 1 yr</v>
      </c>
      <c r="O1076" s="5">
        <f ca="1">(TODAY()-staff[[#This Row],[Date of Birth]])/365</f>
        <v>42.682191780821917</v>
      </c>
      <c r="P1076">
        <f ca="1">ROUNDDOWN(staff[[#This Row],[X-Age]],0)</f>
        <v>42</v>
      </c>
    </row>
    <row r="1077" spans="3:16" x14ac:dyDescent="0.3">
      <c r="C1077" t="s">
        <v>1166</v>
      </c>
      <c r="D1077" t="s">
        <v>59</v>
      </c>
      <c r="E1077">
        <v>1</v>
      </c>
      <c r="F1077" t="s">
        <v>56</v>
      </c>
      <c r="G1077" t="s">
        <v>6</v>
      </c>
      <c r="H1077" t="s">
        <v>93</v>
      </c>
      <c r="I1077" s="4">
        <v>99070</v>
      </c>
      <c r="J1077">
        <v>9</v>
      </c>
      <c r="K1077" s="3">
        <v>44742</v>
      </c>
      <c r="L1077" s="3">
        <v>26805</v>
      </c>
      <c r="M1077" s="5">
        <f ca="1">(TODAY()-staff[[#This Row],[Date of Join]])/365</f>
        <v>0.21643835616438356</v>
      </c>
      <c r="N1077" t="str">
        <f ca="1">IF(staff[[#This Row],[Tenure]]&lt;0.25,"1. New", IF(staff[[#This Row],[Tenure]]&lt;1, "2. Under 1 yr", IF(staff[[#This Row],[Tenure]]&lt;2, "3. Under 2 yrs","4. Over 2 yrs")))</f>
        <v>1. New</v>
      </c>
      <c r="O1077" s="5">
        <f ca="1">(TODAY()-staff[[#This Row],[Date of Birth]])/365</f>
        <v>49.358904109589041</v>
      </c>
      <c r="P1077">
        <f ca="1">ROUNDDOWN(staff[[#This Row],[X-Age]],0)</f>
        <v>49</v>
      </c>
    </row>
    <row r="1078" spans="3:16" x14ac:dyDescent="0.3">
      <c r="C1078" t="s">
        <v>1167</v>
      </c>
      <c r="D1078" t="s">
        <v>59</v>
      </c>
      <c r="E1078">
        <v>1</v>
      </c>
      <c r="F1078" t="s">
        <v>56</v>
      </c>
      <c r="G1078" t="s">
        <v>6</v>
      </c>
      <c r="H1078" t="s">
        <v>68</v>
      </c>
      <c r="I1078" s="4">
        <v>97765</v>
      </c>
      <c r="J1078">
        <v>20</v>
      </c>
      <c r="K1078" s="3">
        <v>44420</v>
      </c>
      <c r="L1078" s="3">
        <v>28416</v>
      </c>
      <c r="M1078" s="5">
        <f ca="1">(TODAY()-staff[[#This Row],[Date of Join]])/365</f>
        <v>1.0986301369863014</v>
      </c>
      <c r="N1078" t="str">
        <f ca="1">IF(staff[[#This Row],[Tenure]]&lt;0.25,"1. New", IF(staff[[#This Row],[Tenure]]&lt;1, "2. Under 1 yr", IF(staff[[#This Row],[Tenure]]&lt;2, "3. Under 2 yrs","4. Over 2 yrs")))</f>
        <v>3. Under 2 yrs</v>
      </c>
      <c r="O1078" s="5">
        <f ca="1">(TODAY()-staff[[#This Row],[Date of Birth]])/365</f>
        <v>44.945205479452056</v>
      </c>
      <c r="P1078">
        <f ca="1">ROUNDDOWN(staff[[#This Row],[X-Age]],0)</f>
        <v>44</v>
      </c>
    </row>
    <row r="1079" spans="3:16" x14ac:dyDescent="0.3">
      <c r="C1079" t="s">
        <v>1168</v>
      </c>
      <c r="D1079" t="s">
        <v>59</v>
      </c>
      <c r="E1079">
        <v>1</v>
      </c>
      <c r="F1079" t="s">
        <v>56</v>
      </c>
      <c r="G1079" t="s">
        <v>6</v>
      </c>
      <c r="H1079" t="s">
        <v>68</v>
      </c>
      <c r="I1079" s="4">
        <v>60420</v>
      </c>
      <c r="J1079">
        <v>15</v>
      </c>
      <c r="K1079" s="3">
        <v>44641</v>
      </c>
      <c r="L1079" s="3">
        <v>30694</v>
      </c>
      <c r="M1079" s="5">
        <f ca="1">(TODAY()-staff[[#This Row],[Date of Join]])/365</f>
        <v>0.49315068493150682</v>
      </c>
      <c r="N1079" t="str">
        <f ca="1">IF(staff[[#This Row],[Tenure]]&lt;0.25,"1. New", IF(staff[[#This Row],[Tenure]]&lt;1, "2. Under 1 yr", IF(staff[[#This Row],[Tenure]]&lt;2, "3. Under 2 yrs","4. Over 2 yrs")))</f>
        <v>2. Under 1 yr</v>
      </c>
      <c r="O1079" s="5">
        <f ca="1">(TODAY()-staff[[#This Row],[Date of Birth]])/365</f>
        <v>38.704109589041096</v>
      </c>
      <c r="P1079">
        <f ca="1">ROUNDDOWN(staff[[#This Row],[X-Age]],0)</f>
        <v>38</v>
      </c>
    </row>
    <row r="1080" spans="3:16" x14ac:dyDescent="0.3">
      <c r="C1080" t="s">
        <v>1169</v>
      </c>
      <c r="D1080" t="s">
        <v>59</v>
      </c>
      <c r="E1080">
        <v>1</v>
      </c>
      <c r="F1080" t="s">
        <v>56</v>
      </c>
      <c r="G1080" t="s">
        <v>11</v>
      </c>
      <c r="H1080" t="s">
        <v>246</v>
      </c>
      <c r="I1080" s="4">
        <v>93440</v>
      </c>
      <c r="J1080">
        <v>15</v>
      </c>
      <c r="K1080" s="3">
        <v>44704</v>
      </c>
      <c r="L1080" s="3">
        <v>34179</v>
      </c>
      <c r="M1080" s="5">
        <f ca="1">(TODAY()-staff[[#This Row],[Date of Join]])/365</f>
        <v>0.32054794520547947</v>
      </c>
      <c r="N1080" t="str">
        <f ca="1">IF(staff[[#This Row],[Tenure]]&lt;0.25,"1. New", IF(staff[[#This Row],[Tenure]]&lt;1, "2. Under 1 yr", IF(staff[[#This Row],[Tenure]]&lt;2, "3. Under 2 yrs","4. Over 2 yrs")))</f>
        <v>2. Under 1 yr</v>
      </c>
      <c r="O1080" s="5">
        <f ca="1">(TODAY()-staff[[#This Row],[Date of Birth]])/365</f>
        <v>29.156164383561645</v>
      </c>
      <c r="P1080">
        <f ca="1">ROUNDDOWN(staff[[#This Row],[X-Age]],0)</f>
        <v>29</v>
      </c>
    </row>
    <row r="1081" spans="3:16" x14ac:dyDescent="0.3">
      <c r="C1081" t="s">
        <v>1170</v>
      </c>
      <c r="D1081" t="s">
        <v>59</v>
      </c>
      <c r="E1081">
        <v>0.72</v>
      </c>
      <c r="F1081" t="s">
        <v>56</v>
      </c>
      <c r="G1081" t="s">
        <v>11</v>
      </c>
      <c r="H1081" t="s">
        <v>83</v>
      </c>
      <c r="I1081" s="4">
        <v>71825</v>
      </c>
      <c r="J1081">
        <v>9</v>
      </c>
      <c r="K1081" s="3">
        <v>44662</v>
      </c>
      <c r="L1081" s="3">
        <v>27353</v>
      </c>
      <c r="M1081" s="5">
        <f ca="1">(TODAY()-staff[[#This Row],[Date of Join]])/365</f>
        <v>0.43561643835616437</v>
      </c>
      <c r="N1081" t="str">
        <f ca="1">IF(staff[[#This Row],[Tenure]]&lt;0.25,"1. New", IF(staff[[#This Row],[Tenure]]&lt;1, "2. Under 1 yr", IF(staff[[#This Row],[Tenure]]&lt;2, "3. Under 2 yrs","4. Over 2 yrs")))</f>
        <v>2. Under 1 yr</v>
      </c>
      <c r="O1081" s="5">
        <f ca="1">(TODAY()-staff[[#This Row],[Date of Birth]])/365</f>
        <v>47.857534246575341</v>
      </c>
      <c r="P1081">
        <f ca="1">ROUNDDOWN(staff[[#This Row],[X-Age]],0)</f>
        <v>47</v>
      </c>
    </row>
    <row r="1082" spans="3:16" x14ac:dyDescent="0.3">
      <c r="C1082" t="s">
        <v>1171</v>
      </c>
      <c r="D1082" t="s">
        <v>55</v>
      </c>
      <c r="E1082">
        <v>1</v>
      </c>
      <c r="F1082" t="s">
        <v>56</v>
      </c>
      <c r="G1082" t="s">
        <v>9</v>
      </c>
      <c r="H1082" t="s">
        <v>62</v>
      </c>
      <c r="I1082" s="4">
        <v>70385</v>
      </c>
      <c r="J1082">
        <v>10</v>
      </c>
      <c r="K1082" s="3">
        <v>44460</v>
      </c>
      <c r="L1082" s="3">
        <v>20290</v>
      </c>
      <c r="M1082" s="5">
        <f ca="1">(TODAY()-staff[[#This Row],[Date of Join]])/365</f>
        <v>0.989041095890411</v>
      </c>
      <c r="N1082" t="str">
        <f ca="1">IF(staff[[#This Row],[Tenure]]&lt;0.25,"1. New", IF(staff[[#This Row],[Tenure]]&lt;1, "2. Under 1 yr", IF(staff[[#This Row],[Tenure]]&lt;2, "3. Under 2 yrs","4. Over 2 yrs")))</f>
        <v>2. Under 1 yr</v>
      </c>
      <c r="O1082" s="5">
        <f ca="1">(TODAY()-staff[[#This Row],[Date of Birth]])/365</f>
        <v>67.208219178082189</v>
      </c>
      <c r="P1082">
        <f ca="1">ROUNDDOWN(staff[[#This Row],[X-Age]],0)</f>
        <v>67</v>
      </c>
    </row>
    <row r="1083" spans="3:16" x14ac:dyDescent="0.3">
      <c r="C1083" t="s">
        <v>1172</v>
      </c>
      <c r="D1083" t="s">
        <v>55</v>
      </c>
      <c r="E1083">
        <v>1</v>
      </c>
      <c r="F1083" t="s">
        <v>56</v>
      </c>
      <c r="G1083" t="s">
        <v>6</v>
      </c>
      <c r="H1083" t="s">
        <v>68</v>
      </c>
      <c r="I1083" s="4">
        <v>48230</v>
      </c>
      <c r="J1083">
        <v>7</v>
      </c>
      <c r="K1083" s="3">
        <v>44293</v>
      </c>
      <c r="L1083" s="3">
        <v>21245</v>
      </c>
      <c r="M1083" s="5">
        <f ca="1">(TODAY()-staff[[#This Row],[Date of Join]])/365</f>
        <v>1.4465753424657535</v>
      </c>
      <c r="N1083" t="str">
        <f ca="1">IF(staff[[#This Row],[Tenure]]&lt;0.25,"1. New", IF(staff[[#This Row],[Tenure]]&lt;1, "2. Under 1 yr", IF(staff[[#This Row],[Tenure]]&lt;2, "3. Under 2 yrs","4. Over 2 yrs")))</f>
        <v>3. Under 2 yrs</v>
      </c>
      <c r="O1083" s="5">
        <f ca="1">(TODAY()-staff[[#This Row],[Date of Birth]])/365</f>
        <v>64.591780821917808</v>
      </c>
      <c r="P1083">
        <f ca="1">ROUNDDOWN(staff[[#This Row],[X-Age]],0)</f>
        <v>64</v>
      </c>
    </row>
    <row r="1084" spans="3:16" x14ac:dyDescent="0.3">
      <c r="C1084" t="s">
        <v>1173</v>
      </c>
      <c r="D1084" t="s">
        <v>59</v>
      </c>
      <c r="E1084">
        <v>0.8</v>
      </c>
      <c r="F1084" t="s">
        <v>56</v>
      </c>
      <c r="G1084" t="s">
        <v>18</v>
      </c>
      <c r="H1084" t="s">
        <v>96</v>
      </c>
      <c r="I1084" s="4">
        <v>96360</v>
      </c>
      <c r="J1084">
        <v>12</v>
      </c>
      <c r="K1084" s="3">
        <v>43752</v>
      </c>
      <c r="L1084" s="3">
        <v>22795</v>
      </c>
      <c r="M1084" s="5">
        <f ca="1">(TODAY()-staff[[#This Row],[Date of Join]])/365</f>
        <v>2.9287671232876713</v>
      </c>
      <c r="N1084" t="str">
        <f ca="1">IF(staff[[#This Row],[Tenure]]&lt;0.25,"1. New", IF(staff[[#This Row],[Tenure]]&lt;1, "2. Under 1 yr", IF(staff[[#This Row],[Tenure]]&lt;2, "3. Under 2 yrs","4. Over 2 yrs")))</f>
        <v>4. Over 2 yrs</v>
      </c>
      <c r="O1084" s="5">
        <f ca="1">(TODAY()-staff[[#This Row],[Date of Birth]])/365</f>
        <v>60.345205479452055</v>
      </c>
      <c r="P1084">
        <f ca="1">ROUNDDOWN(staff[[#This Row],[X-Age]],0)</f>
        <v>60</v>
      </c>
    </row>
    <row r="1085" spans="3:16" x14ac:dyDescent="0.3">
      <c r="C1085" t="s">
        <v>1174</v>
      </c>
      <c r="D1085" t="s">
        <v>55</v>
      </c>
      <c r="E1085">
        <v>1</v>
      </c>
      <c r="F1085" t="s">
        <v>56</v>
      </c>
      <c r="G1085" t="s">
        <v>6</v>
      </c>
      <c r="H1085" t="s">
        <v>68</v>
      </c>
      <c r="I1085" s="4">
        <v>62435</v>
      </c>
      <c r="J1085">
        <v>12</v>
      </c>
      <c r="K1085" s="3">
        <v>44670</v>
      </c>
      <c r="L1085" s="3">
        <v>34091</v>
      </c>
      <c r="M1085" s="5">
        <f ca="1">(TODAY()-staff[[#This Row],[Date of Join]])/365</f>
        <v>0.41369863013698632</v>
      </c>
      <c r="N1085" t="str">
        <f ca="1">IF(staff[[#This Row],[Tenure]]&lt;0.25,"1. New", IF(staff[[#This Row],[Tenure]]&lt;1, "2. Under 1 yr", IF(staff[[#This Row],[Tenure]]&lt;2, "3. Under 2 yrs","4. Over 2 yrs")))</f>
        <v>2. Under 1 yr</v>
      </c>
      <c r="O1085" s="5">
        <f ca="1">(TODAY()-staff[[#This Row],[Date of Birth]])/365</f>
        <v>29.397260273972602</v>
      </c>
      <c r="P1085">
        <f ca="1">ROUNDDOWN(staff[[#This Row],[X-Age]],0)</f>
        <v>29</v>
      </c>
    </row>
    <row r="1086" spans="3:16" x14ac:dyDescent="0.3">
      <c r="C1086" t="s">
        <v>1175</v>
      </c>
      <c r="D1086" t="s">
        <v>59</v>
      </c>
      <c r="E1086">
        <v>1</v>
      </c>
      <c r="F1086" t="s">
        <v>56</v>
      </c>
      <c r="G1086" t="s">
        <v>18</v>
      </c>
      <c r="H1086" t="s">
        <v>71</v>
      </c>
      <c r="I1086" s="4">
        <v>89805</v>
      </c>
      <c r="J1086">
        <v>22</v>
      </c>
      <c r="K1086" s="3">
        <v>44312</v>
      </c>
      <c r="L1086" s="3">
        <v>21217</v>
      </c>
      <c r="M1086" s="5">
        <f ca="1">(TODAY()-staff[[#This Row],[Date of Join]])/365</f>
        <v>1.3945205479452054</v>
      </c>
      <c r="N1086" t="str">
        <f ca="1">IF(staff[[#This Row],[Tenure]]&lt;0.25,"1. New", IF(staff[[#This Row],[Tenure]]&lt;1, "2. Under 1 yr", IF(staff[[#This Row],[Tenure]]&lt;2, "3. Under 2 yrs","4. Over 2 yrs")))</f>
        <v>3. Under 2 yrs</v>
      </c>
      <c r="O1086" s="5">
        <f ca="1">(TODAY()-staff[[#This Row],[Date of Birth]])/365</f>
        <v>64.668493150684938</v>
      </c>
      <c r="P1086">
        <f ca="1">ROUNDDOWN(staff[[#This Row],[X-Age]],0)</f>
        <v>64</v>
      </c>
    </row>
    <row r="1087" spans="3:16" x14ac:dyDescent="0.3">
      <c r="C1087" t="s">
        <v>1176</v>
      </c>
      <c r="D1087" t="s">
        <v>59</v>
      </c>
      <c r="E1087">
        <v>1</v>
      </c>
      <c r="F1087" t="s">
        <v>56</v>
      </c>
      <c r="G1087" t="s">
        <v>6</v>
      </c>
      <c r="H1087" t="s">
        <v>68</v>
      </c>
      <c r="I1087" s="4">
        <v>61490</v>
      </c>
      <c r="J1087">
        <v>4</v>
      </c>
      <c r="K1087" s="3">
        <v>44537</v>
      </c>
      <c r="L1087" s="3">
        <v>24428</v>
      </c>
      <c r="M1087" s="5">
        <f ca="1">(TODAY()-staff[[#This Row],[Date of Join]])/365</f>
        <v>0.77808219178082194</v>
      </c>
      <c r="N1087" t="str">
        <f ca="1">IF(staff[[#This Row],[Tenure]]&lt;0.25,"1. New", IF(staff[[#This Row],[Tenure]]&lt;1, "2. Under 1 yr", IF(staff[[#This Row],[Tenure]]&lt;2, "3. Under 2 yrs","4. Over 2 yrs")))</f>
        <v>2. Under 1 yr</v>
      </c>
      <c r="O1087" s="5">
        <f ca="1">(TODAY()-staff[[#This Row],[Date of Birth]])/365</f>
        <v>55.871232876712327</v>
      </c>
      <c r="P1087">
        <f ca="1">ROUNDDOWN(staff[[#This Row],[X-Age]],0)</f>
        <v>55</v>
      </c>
    </row>
    <row r="1088" spans="3:16" x14ac:dyDescent="0.3">
      <c r="C1088" t="s">
        <v>1177</v>
      </c>
      <c r="D1088" t="s">
        <v>59</v>
      </c>
      <c r="E1088">
        <v>1</v>
      </c>
      <c r="F1088" t="s">
        <v>56</v>
      </c>
      <c r="G1088" t="s">
        <v>6</v>
      </c>
      <c r="H1088" t="s">
        <v>98</v>
      </c>
      <c r="I1088" s="4">
        <v>71075</v>
      </c>
      <c r="J1088">
        <v>8</v>
      </c>
      <c r="K1088" s="3">
        <v>44648</v>
      </c>
      <c r="L1088" s="3">
        <v>31761</v>
      </c>
      <c r="M1088" s="5">
        <f ca="1">(TODAY()-staff[[#This Row],[Date of Join]])/365</f>
        <v>0.47397260273972602</v>
      </c>
      <c r="N1088" t="str">
        <f ca="1">IF(staff[[#This Row],[Tenure]]&lt;0.25,"1. New", IF(staff[[#This Row],[Tenure]]&lt;1, "2. Under 1 yr", IF(staff[[#This Row],[Tenure]]&lt;2, "3. Under 2 yrs","4. Over 2 yrs")))</f>
        <v>2. Under 1 yr</v>
      </c>
      <c r="O1088" s="5">
        <f ca="1">(TODAY()-staff[[#This Row],[Date of Birth]])/365</f>
        <v>35.780821917808218</v>
      </c>
      <c r="P1088">
        <f ca="1">ROUNDDOWN(staff[[#This Row],[X-Age]],0)</f>
        <v>35</v>
      </c>
    </row>
    <row r="1089" spans="3:16" x14ac:dyDescent="0.3">
      <c r="C1089" t="s">
        <v>1178</v>
      </c>
      <c r="D1089" t="s">
        <v>55</v>
      </c>
      <c r="E1089">
        <v>1</v>
      </c>
      <c r="F1089" t="s">
        <v>56</v>
      </c>
      <c r="G1089" t="s">
        <v>20</v>
      </c>
      <c r="H1089" t="s">
        <v>102</v>
      </c>
      <c r="I1089" s="4">
        <v>48655</v>
      </c>
      <c r="J1089">
        <v>20</v>
      </c>
      <c r="K1089" s="3">
        <v>44665</v>
      </c>
      <c r="L1089" s="3">
        <v>32735</v>
      </c>
      <c r="M1089" s="5">
        <f ca="1">(TODAY()-staff[[#This Row],[Date of Join]])/365</f>
        <v>0.42739726027397262</v>
      </c>
      <c r="N1089" t="str">
        <f ca="1">IF(staff[[#This Row],[Tenure]]&lt;0.25,"1. New", IF(staff[[#This Row],[Tenure]]&lt;1, "2. Under 1 yr", IF(staff[[#This Row],[Tenure]]&lt;2, "3. Under 2 yrs","4. Over 2 yrs")))</f>
        <v>2. Under 1 yr</v>
      </c>
      <c r="O1089" s="5">
        <f ca="1">(TODAY()-staff[[#This Row],[Date of Birth]])/365</f>
        <v>33.112328767123287</v>
      </c>
      <c r="P1089">
        <f ca="1">ROUNDDOWN(staff[[#This Row],[X-Age]],0)</f>
        <v>33</v>
      </c>
    </row>
    <row r="1090" spans="3:16" x14ac:dyDescent="0.3">
      <c r="C1090" t="s">
        <v>1179</v>
      </c>
      <c r="D1090" t="s">
        <v>55</v>
      </c>
      <c r="E1090">
        <v>1</v>
      </c>
      <c r="F1090" t="s">
        <v>124</v>
      </c>
      <c r="G1090" t="s">
        <v>6</v>
      </c>
      <c r="H1090" t="s">
        <v>68</v>
      </c>
      <c r="I1090" s="4">
        <v>92685</v>
      </c>
      <c r="J1090">
        <v>11</v>
      </c>
      <c r="K1090" s="3">
        <v>44715</v>
      </c>
      <c r="L1090" s="3">
        <v>7290</v>
      </c>
      <c r="M1090" s="5">
        <f ca="1">(TODAY()-staff[[#This Row],[Date of Join]])/365</f>
        <v>0.29041095890410956</v>
      </c>
      <c r="N1090" t="str">
        <f ca="1">IF(staff[[#This Row],[Tenure]]&lt;0.25,"1. New", IF(staff[[#This Row],[Tenure]]&lt;1, "2. Under 1 yr", IF(staff[[#This Row],[Tenure]]&lt;2, "3. Under 2 yrs","4. Over 2 yrs")))</f>
        <v>2. Under 1 yr</v>
      </c>
      <c r="O1090" s="5">
        <f ca="1">(TODAY()-staff[[#This Row],[Date of Birth]])/365</f>
        <v>102.82465753424657</v>
      </c>
      <c r="P1090">
        <f ca="1">ROUNDDOWN(staff[[#This Row],[X-Age]],0)</f>
        <v>102</v>
      </c>
    </row>
    <row r="1091" spans="3:16" x14ac:dyDescent="0.3">
      <c r="C1091" t="s">
        <v>1180</v>
      </c>
      <c r="D1091" t="s">
        <v>55</v>
      </c>
      <c r="E1091">
        <v>1</v>
      </c>
      <c r="F1091" t="s">
        <v>61</v>
      </c>
      <c r="G1091" t="s">
        <v>9</v>
      </c>
      <c r="H1091" t="s">
        <v>330</v>
      </c>
      <c r="I1091" s="4">
        <v>100960</v>
      </c>
      <c r="J1091">
        <v>7</v>
      </c>
      <c r="K1091" s="3">
        <v>44754</v>
      </c>
      <c r="L1091" s="3">
        <v>7287</v>
      </c>
      <c r="M1091" s="5">
        <f ca="1">(TODAY()-staff[[#This Row],[Date of Join]])/365</f>
        <v>0.18356164383561643</v>
      </c>
      <c r="N1091" t="str">
        <f ca="1">IF(staff[[#This Row],[Tenure]]&lt;0.25,"1. New", IF(staff[[#This Row],[Tenure]]&lt;1, "2. Under 1 yr", IF(staff[[#This Row],[Tenure]]&lt;2, "3. Under 2 yrs","4. Over 2 yrs")))</f>
        <v>1. New</v>
      </c>
      <c r="O1091" s="5">
        <f ca="1">(TODAY()-staff[[#This Row],[Date of Birth]])/365</f>
        <v>102.83287671232877</v>
      </c>
      <c r="P1091">
        <f ca="1">ROUNDDOWN(staff[[#This Row],[X-Age]],0)</f>
        <v>102</v>
      </c>
    </row>
    <row r="1092" spans="3:16" x14ac:dyDescent="0.3">
      <c r="C1092" t="s">
        <v>1181</v>
      </c>
      <c r="D1092" t="s">
        <v>55</v>
      </c>
      <c r="E1092">
        <v>1</v>
      </c>
      <c r="F1092" t="s">
        <v>56</v>
      </c>
      <c r="G1092" t="s">
        <v>18</v>
      </c>
      <c r="H1092" t="s">
        <v>343</v>
      </c>
      <c r="I1092" s="4">
        <v>66300</v>
      </c>
      <c r="J1092">
        <v>21</v>
      </c>
      <c r="K1092" s="3">
        <v>44762</v>
      </c>
      <c r="L1092" s="3">
        <v>27904</v>
      </c>
      <c r="M1092" s="5">
        <f ca="1">(TODAY()-staff[[#This Row],[Date of Join]])/365</f>
        <v>0.16164383561643836</v>
      </c>
      <c r="N1092" t="str">
        <f ca="1">IF(staff[[#This Row],[Tenure]]&lt;0.25,"1. New", IF(staff[[#This Row],[Tenure]]&lt;1, "2. Under 1 yr", IF(staff[[#This Row],[Tenure]]&lt;2, "3. Under 2 yrs","4. Over 2 yrs")))</f>
        <v>1. New</v>
      </c>
      <c r="O1092" s="5">
        <f ca="1">(TODAY()-staff[[#This Row],[Date of Birth]])/365</f>
        <v>46.347945205479455</v>
      </c>
      <c r="P1092">
        <f ca="1">ROUNDDOWN(staff[[#This Row],[X-Age]],0)</f>
        <v>46</v>
      </c>
    </row>
    <row r="1093" spans="3:16" x14ac:dyDescent="0.3">
      <c r="C1093" t="s">
        <v>1182</v>
      </c>
      <c r="D1093" t="s">
        <v>59</v>
      </c>
      <c r="E1093">
        <v>1</v>
      </c>
      <c r="F1093" t="s">
        <v>56</v>
      </c>
      <c r="G1093" t="s">
        <v>20</v>
      </c>
      <c r="H1093" t="s">
        <v>66</v>
      </c>
      <c r="I1093" s="4">
        <v>84620</v>
      </c>
      <c r="J1093">
        <v>17</v>
      </c>
      <c r="K1093" s="3">
        <v>44075</v>
      </c>
      <c r="L1093" s="3">
        <v>23462</v>
      </c>
      <c r="M1093" s="5">
        <f ca="1">(TODAY()-staff[[#This Row],[Date of Join]])/365</f>
        <v>2.043835616438356</v>
      </c>
      <c r="N1093" t="str">
        <f ca="1">IF(staff[[#This Row],[Tenure]]&lt;0.25,"1. New", IF(staff[[#This Row],[Tenure]]&lt;1, "2. Under 1 yr", IF(staff[[#This Row],[Tenure]]&lt;2, "3. Under 2 yrs","4. Over 2 yrs")))</f>
        <v>4. Over 2 yrs</v>
      </c>
      <c r="O1093" s="5">
        <f ca="1">(TODAY()-staff[[#This Row],[Date of Birth]])/365</f>
        <v>58.517808219178079</v>
      </c>
      <c r="P1093">
        <f ca="1">ROUNDDOWN(staff[[#This Row],[X-Age]],0)</f>
        <v>58</v>
      </c>
    </row>
    <row r="1094" spans="3:16" x14ac:dyDescent="0.3">
      <c r="C1094" t="s">
        <v>1183</v>
      </c>
      <c r="D1094" t="s">
        <v>59</v>
      </c>
      <c r="E1094">
        <v>1</v>
      </c>
      <c r="F1094" t="s">
        <v>56</v>
      </c>
      <c r="G1094" t="s">
        <v>11</v>
      </c>
      <c r="H1094" t="s">
        <v>83</v>
      </c>
      <c r="I1094" s="4">
        <v>72590</v>
      </c>
      <c r="J1094">
        <v>5</v>
      </c>
      <c r="K1094" s="3">
        <v>44637</v>
      </c>
      <c r="L1094" s="3">
        <v>20478</v>
      </c>
      <c r="M1094" s="5">
        <f ca="1">(TODAY()-staff[[#This Row],[Date of Join]])/365</f>
        <v>0.50410958904109593</v>
      </c>
      <c r="N1094" t="str">
        <f ca="1">IF(staff[[#This Row],[Tenure]]&lt;0.25,"1. New", IF(staff[[#This Row],[Tenure]]&lt;1, "2. Under 1 yr", IF(staff[[#This Row],[Tenure]]&lt;2, "3. Under 2 yrs","4. Over 2 yrs")))</f>
        <v>2. Under 1 yr</v>
      </c>
      <c r="O1094" s="5">
        <f ca="1">(TODAY()-staff[[#This Row],[Date of Birth]])/365</f>
        <v>66.69315068493151</v>
      </c>
      <c r="P1094">
        <f ca="1">ROUNDDOWN(staff[[#This Row],[X-Age]],0)</f>
        <v>66</v>
      </c>
    </row>
    <row r="1095" spans="3:16" x14ac:dyDescent="0.3">
      <c r="C1095" t="s">
        <v>1184</v>
      </c>
      <c r="D1095" t="s">
        <v>59</v>
      </c>
      <c r="E1095">
        <v>1</v>
      </c>
      <c r="F1095" t="s">
        <v>56</v>
      </c>
      <c r="G1095" t="s">
        <v>6</v>
      </c>
      <c r="H1095" t="s">
        <v>68</v>
      </c>
      <c r="I1095" s="4">
        <v>74010</v>
      </c>
      <c r="J1095">
        <v>8</v>
      </c>
      <c r="K1095" s="3">
        <v>44760</v>
      </c>
      <c r="L1095" s="3">
        <v>25952</v>
      </c>
      <c r="M1095" s="5">
        <f ca="1">(TODAY()-staff[[#This Row],[Date of Join]])/365</f>
        <v>0.16712328767123288</v>
      </c>
      <c r="N1095" t="str">
        <f ca="1">IF(staff[[#This Row],[Tenure]]&lt;0.25,"1. New", IF(staff[[#This Row],[Tenure]]&lt;1, "2. Under 1 yr", IF(staff[[#This Row],[Tenure]]&lt;2, "3. Under 2 yrs","4. Over 2 yrs")))</f>
        <v>1. New</v>
      </c>
      <c r="O1095" s="5">
        <f ca="1">(TODAY()-staff[[#This Row],[Date of Birth]])/365</f>
        <v>51.695890410958903</v>
      </c>
      <c r="P1095">
        <f ca="1">ROUNDDOWN(staff[[#This Row],[X-Age]],0)</f>
        <v>51</v>
      </c>
    </row>
    <row r="1096" spans="3:16" x14ac:dyDescent="0.3">
      <c r="C1096" t="s">
        <v>1185</v>
      </c>
      <c r="D1096" t="s">
        <v>55</v>
      </c>
      <c r="E1096">
        <v>1</v>
      </c>
      <c r="F1096" t="s">
        <v>56</v>
      </c>
      <c r="G1096" t="s">
        <v>6</v>
      </c>
      <c r="H1096" t="s">
        <v>68</v>
      </c>
      <c r="I1096" s="4">
        <v>92055</v>
      </c>
      <c r="J1096">
        <v>7</v>
      </c>
      <c r="K1096" s="3">
        <v>44424</v>
      </c>
      <c r="L1096" s="3">
        <v>28165</v>
      </c>
      <c r="M1096" s="5">
        <f ca="1">(TODAY()-staff[[#This Row],[Date of Join]])/365</f>
        <v>1.0876712328767124</v>
      </c>
      <c r="N1096" t="str">
        <f ca="1">IF(staff[[#This Row],[Tenure]]&lt;0.25,"1. New", IF(staff[[#This Row],[Tenure]]&lt;1, "2. Under 1 yr", IF(staff[[#This Row],[Tenure]]&lt;2, "3. Under 2 yrs","4. Over 2 yrs")))</f>
        <v>3. Under 2 yrs</v>
      </c>
      <c r="O1096" s="5">
        <f ca="1">(TODAY()-staff[[#This Row],[Date of Birth]])/365</f>
        <v>45.632876712328766</v>
      </c>
      <c r="P1096">
        <f ca="1">ROUNDDOWN(staff[[#This Row],[X-Age]],0)</f>
        <v>45</v>
      </c>
    </row>
    <row r="1097" spans="3:16" x14ac:dyDescent="0.3">
      <c r="C1097" t="s">
        <v>1186</v>
      </c>
      <c r="D1097" t="s">
        <v>59</v>
      </c>
      <c r="E1097">
        <v>1</v>
      </c>
      <c r="F1097" t="s">
        <v>56</v>
      </c>
      <c r="G1097" t="s">
        <v>6</v>
      </c>
      <c r="H1097" t="s">
        <v>68</v>
      </c>
      <c r="I1097" s="4">
        <v>75595</v>
      </c>
      <c r="J1097">
        <v>15</v>
      </c>
      <c r="K1097" s="3">
        <v>44748</v>
      </c>
      <c r="L1097" s="3">
        <v>7304</v>
      </c>
      <c r="M1097" s="5">
        <f ca="1">(TODAY()-staff[[#This Row],[Date of Join]])/365</f>
        <v>0.2</v>
      </c>
      <c r="N1097" t="str">
        <f ca="1">IF(staff[[#This Row],[Tenure]]&lt;0.25,"1. New", IF(staff[[#This Row],[Tenure]]&lt;1, "2. Under 1 yr", IF(staff[[#This Row],[Tenure]]&lt;2, "3. Under 2 yrs","4. Over 2 yrs")))</f>
        <v>1. New</v>
      </c>
      <c r="O1097" s="5">
        <f ca="1">(TODAY()-staff[[#This Row],[Date of Birth]])/365</f>
        <v>102.78630136986301</v>
      </c>
      <c r="P1097">
        <f ca="1">ROUNDDOWN(staff[[#This Row],[X-Age]],0)</f>
        <v>102</v>
      </c>
    </row>
    <row r="1098" spans="3:16" x14ac:dyDescent="0.3">
      <c r="C1098" t="s">
        <v>1187</v>
      </c>
      <c r="D1098" t="s">
        <v>55</v>
      </c>
      <c r="E1098">
        <v>1</v>
      </c>
      <c r="F1098" t="s">
        <v>61</v>
      </c>
      <c r="G1098" t="s">
        <v>9</v>
      </c>
      <c r="H1098" t="s">
        <v>57</v>
      </c>
      <c r="I1098" s="4">
        <v>92955</v>
      </c>
      <c r="J1098">
        <v>21</v>
      </c>
      <c r="K1098" s="3">
        <v>44775</v>
      </c>
      <c r="L1098" s="3">
        <v>7262</v>
      </c>
      <c r="M1098" s="5">
        <f ca="1">(TODAY()-staff[[#This Row],[Date of Join]])/365</f>
        <v>0.12602739726027398</v>
      </c>
      <c r="N1098" t="str">
        <f ca="1">IF(staff[[#This Row],[Tenure]]&lt;0.25,"1. New", IF(staff[[#This Row],[Tenure]]&lt;1, "2. Under 1 yr", IF(staff[[#This Row],[Tenure]]&lt;2, "3. Under 2 yrs","4. Over 2 yrs")))</f>
        <v>1. New</v>
      </c>
      <c r="O1098" s="5">
        <f ca="1">(TODAY()-staff[[#This Row],[Date of Birth]])/365</f>
        <v>102.9013698630137</v>
      </c>
      <c r="P1098">
        <f ca="1">ROUNDDOWN(staff[[#This Row],[X-Age]],0)</f>
        <v>102</v>
      </c>
    </row>
    <row r="1099" spans="3:16" x14ac:dyDescent="0.3">
      <c r="C1099" t="s">
        <v>1188</v>
      </c>
      <c r="D1099" t="s">
        <v>59</v>
      </c>
      <c r="E1099">
        <v>1</v>
      </c>
      <c r="F1099" t="s">
        <v>56</v>
      </c>
      <c r="G1099" t="s">
        <v>14</v>
      </c>
      <c r="H1099" t="s">
        <v>166</v>
      </c>
      <c r="I1099" s="4">
        <v>84880</v>
      </c>
      <c r="J1099">
        <v>20</v>
      </c>
      <c r="K1099" s="3">
        <v>44742</v>
      </c>
      <c r="L1099" s="3">
        <v>34051</v>
      </c>
      <c r="M1099" s="5">
        <f ca="1">(TODAY()-staff[[#This Row],[Date of Join]])/365</f>
        <v>0.21643835616438356</v>
      </c>
      <c r="N1099" t="str">
        <f ca="1">IF(staff[[#This Row],[Tenure]]&lt;0.25,"1. New", IF(staff[[#This Row],[Tenure]]&lt;1, "2. Under 1 yr", IF(staff[[#This Row],[Tenure]]&lt;2, "3. Under 2 yrs","4. Over 2 yrs")))</f>
        <v>1. New</v>
      </c>
      <c r="O1099" s="5">
        <f ca="1">(TODAY()-staff[[#This Row],[Date of Birth]])/365</f>
        <v>29.506849315068493</v>
      </c>
      <c r="P1099">
        <f ca="1">ROUNDDOWN(staff[[#This Row],[X-Age]],0)</f>
        <v>29</v>
      </c>
    </row>
    <row r="1100" spans="3:16" x14ac:dyDescent="0.3">
      <c r="C1100" t="s">
        <v>1189</v>
      </c>
      <c r="D1100" t="s">
        <v>59</v>
      </c>
      <c r="E1100">
        <v>1</v>
      </c>
      <c r="F1100" t="s">
        <v>56</v>
      </c>
      <c r="G1100" t="s">
        <v>20</v>
      </c>
      <c r="H1100" t="s">
        <v>133</v>
      </c>
      <c r="I1100" s="4">
        <v>108890</v>
      </c>
      <c r="J1100">
        <v>17</v>
      </c>
      <c r="K1100" s="3">
        <v>44704</v>
      </c>
      <c r="L1100" s="3">
        <v>27134</v>
      </c>
      <c r="M1100" s="5">
        <f ca="1">(TODAY()-staff[[#This Row],[Date of Join]])/365</f>
        <v>0.32054794520547947</v>
      </c>
      <c r="N1100" t="str">
        <f ca="1">IF(staff[[#This Row],[Tenure]]&lt;0.25,"1. New", IF(staff[[#This Row],[Tenure]]&lt;1, "2. Under 1 yr", IF(staff[[#This Row],[Tenure]]&lt;2, "3. Under 2 yrs","4. Over 2 yrs")))</f>
        <v>2. Under 1 yr</v>
      </c>
      <c r="O1100" s="5">
        <f ca="1">(TODAY()-staff[[#This Row],[Date of Birth]])/365</f>
        <v>48.457534246575342</v>
      </c>
      <c r="P1100">
        <f ca="1">ROUNDDOWN(staff[[#This Row],[X-Age]],0)</f>
        <v>48</v>
      </c>
    </row>
    <row r="1101" spans="3:16" x14ac:dyDescent="0.3">
      <c r="C1101" t="s">
        <v>1190</v>
      </c>
      <c r="D1101" t="s">
        <v>59</v>
      </c>
      <c r="E1101">
        <v>0</v>
      </c>
      <c r="F1101" t="s">
        <v>61</v>
      </c>
      <c r="G1101" t="s">
        <v>6</v>
      </c>
      <c r="H1101" t="s">
        <v>68</v>
      </c>
      <c r="I1101" s="4">
        <v>71205</v>
      </c>
      <c r="J1101">
        <v>10</v>
      </c>
      <c r="K1101" s="3">
        <v>44757</v>
      </c>
      <c r="L1101" s="3">
        <v>33680</v>
      </c>
      <c r="M1101" s="5">
        <f ca="1">(TODAY()-staff[[#This Row],[Date of Join]])/365</f>
        <v>0.17534246575342466</v>
      </c>
      <c r="N1101" t="str">
        <f ca="1">IF(staff[[#This Row],[Tenure]]&lt;0.25,"1. New", IF(staff[[#This Row],[Tenure]]&lt;1, "2. Under 1 yr", IF(staff[[#This Row],[Tenure]]&lt;2, "3. Under 2 yrs","4. Over 2 yrs")))</f>
        <v>1. New</v>
      </c>
      <c r="O1101" s="5">
        <f ca="1">(TODAY()-staff[[#This Row],[Date of Birth]])/365</f>
        <v>30.523287671232875</v>
      </c>
      <c r="P1101">
        <f ca="1">ROUNDDOWN(staff[[#This Row],[X-Age]],0)</f>
        <v>30</v>
      </c>
    </row>
    <row r="1102" spans="3:16" x14ac:dyDescent="0.3">
      <c r="C1102" t="s">
        <v>1191</v>
      </c>
      <c r="D1102" t="s">
        <v>59</v>
      </c>
      <c r="E1102">
        <v>1</v>
      </c>
      <c r="F1102" t="s">
        <v>56</v>
      </c>
      <c r="G1102" t="s">
        <v>6</v>
      </c>
      <c r="H1102" t="s">
        <v>71</v>
      </c>
      <c r="I1102" s="4">
        <v>56590</v>
      </c>
      <c r="J1102">
        <v>8</v>
      </c>
      <c r="K1102" s="3">
        <v>44368</v>
      </c>
      <c r="L1102" s="3">
        <v>30361</v>
      </c>
      <c r="M1102" s="5">
        <f ca="1">(TODAY()-staff[[#This Row],[Date of Join]])/365</f>
        <v>1.2410958904109588</v>
      </c>
      <c r="N1102" t="str">
        <f ca="1">IF(staff[[#This Row],[Tenure]]&lt;0.25,"1. New", IF(staff[[#This Row],[Tenure]]&lt;1, "2. Under 1 yr", IF(staff[[#This Row],[Tenure]]&lt;2, "3. Under 2 yrs","4. Over 2 yrs")))</f>
        <v>3. Under 2 yrs</v>
      </c>
      <c r="O1102" s="5">
        <f ca="1">(TODAY()-staff[[#This Row],[Date of Birth]])/365</f>
        <v>39.61643835616438</v>
      </c>
      <c r="P1102">
        <f ca="1">ROUNDDOWN(staff[[#This Row],[X-Age]],0)</f>
        <v>39</v>
      </c>
    </row>
    <row r="1103" spans="3:16" x14ac:dyDescent="0.3">
      <c r="C1103" t="s">
        <v>1192</v>
      </c>
      <c r="D1103" t="s">
        <v>59</v>
      </c>
      <c r="E1103">
        <v>1</v>
      </c>
      <c r="F1103" t="s">
        <v>61</v>
      </c>
      <c r="G1103" t="s">
        <v>18</v>
      </c>
      <c r="H1103" t="s">
        <v>78</v>
      </c>
      <c r="I1103" s="4">
        <v>86610</v>
      </c>
      <c r="J1103">
        <v>13</v>
      </c>
      <c r="K1103" s="3">
        <v>44742</v>
      </c>
      <c r="L1103" s="3">
        <v>7302</v>
      </c>
      <c r="M1103" s="5">
        <f ca="1">(TODAY()-staff[[#This Row],[Date of Join]])/365</f>
        <v>0.21643835616438356</v>
      </c>
      <c r="N1103" t="str">
        <f ca="1">IF(staff[[#This Row],[Tenure]]&lt;0.25,"1. New", IF(staff[[#This Row],[Tenure]]&lt;1, "2. Under 1 yr", IF(staff[[#This Row],[Tenure]]&lt;2, "3. Under 2 yrs","4. Over 2 yrs")))</f>
        <v>1. New</v>
      </c>
      <c r="O1103" s="5">
        <f ca="1">(TODAY()-staff[[#This Row],[Date of Birth]])/365</f>
        <v>102.79178082191781</v>
      </c>
      <c r="P1103">
        <f ca="1">ROUNDDOWN(staff[[#This Row],[X-Age]],0)</f>
        <v>102</v>
      </c>
    </row>
    <row r="1104" spans="3:16" x14ac:dyDescent="0.3">
      <c r="C1104" t="s">
        <v>1193</v>
      </c>
      <c r="D1104" t="s">
        <v>59</v>
      </c>
      <c r="E1104">
        <v>1</v>
      </c>
      <c r="F1104" t="s">
        <v>56</v>
      </c>
      <c r="G1104" t="s">
        <v>18</v>
      </c>
      <c r="H1104" t="s">
        <v>78</v>
      </c>
      <c r="I1104" s="4">
        <v>69775</v>
      </c>
      <c r="J1104">
        <v>1</v>
      </c>
      <c r="K1104" s="3">
        <v>44742</v>
      </c>
      <c r="L1104" s="3">
        <v>31911</v>
      </c>
      <c r="M1104" s="5">
        <f ca="1">(TODAY()-staff[[#This Row],[Date of Join]])/365</f>
        <v>0.21643835616438356</v>
      </c>
      <c r="N1104" t="str">
        <f ca="1">IF(staff[[#This Row],[Tenure]]&lt;0.25,"1. New", IF(staff[[#This Row],[Tenure]]&lt;1, "2. Under 1 yr", IF(staff[[#This Row],[Tenure]]&lt;2, "3. Under 2 yrs","4. Over 2 yrs")))</f>
        <v>1. New</v>
      </c>
      <c r="O1104" s="5">
        <f ca="1">(TODAY()-staff[[#This Row],[Date of Birth]])/365</f>
        <v>35.369863013698627</v>
      </c>
      <c r="P1104">
        <f ca="1">ROUNDDOWN(staff[[#This Row],[X-Age]],0)</f>
        <v>35</v>
      </c>
    </row>
    <row r="1105" spans="3:16" x14ac:dyDescent="0.3">
      <c r="C1105" t="s">
        <v>1194</v>
      </c>
      <c r="D1105" t="s">
        <v>59</v>
      </c>
      <c r="E1105">
        <v>1</v>
      </c>
      <c r="F1105" t="s">
        <v>56</v>
      </c>
      <c r="G1105" t="s">
        <v>18</v>
      </c>
      <c r="H1105" t="s">
        <v>71</v>
      </c>
      <c r="I1105" s="4">
        <v>98425</v>
      </c>
      <c r="J1105">
        <v>7</v>
      </c>
      <c r="K1105" s="3">
        <v>44697</v>
      </c>
      <c r="L1105" s="3">
        <v>30642</v>
      </c>
      <c r="M1105" s="5">
        <f ca="1">(TODAY()-staff[[#This Row],[Date of Join]])/365</f>
        <v>0.33972602739726027</v>
      </c>
      <c r="N1105" t="str">
        <f ca="1">IF(staff[[#This Row],[Tenure]]&lt;0.25,"1. New", IF(staff[[#This Row],[Tenure]]&lt;1, "2. Under 1 yr", IF(staff[[#This Row],[Tenure]]&lt;2, "3. Under 2 yrs","4. Over 2 yrs")))</f>
        <v>2. Under 1 yr</v>
      </c>
      <c r="O1105" s="5">
        <f ca="1">(TODAY()-staff[[#This Row],[Date of Birth]])/365</f>
        <v>38.846575342465755</v>
      </c>
      <c r="P1105">
        <f ca="1">ROUNDDOWN(staff[[#This Row],[X-Age]],0)</f>
        <v>38</v>
      </c>
    </row>
    <row r="1106" spans="3:16" x14ac:dyDescent="0.3">
      <c r="C1106" t="s">
        <v>1195</v>
      </c>
      <c r="D1106" t="s">
        <v>59</v>
      </c>
      <c r="E1106">
        <v>1</v>
      </c>
      <c r="F1106" t="s">
        <v>56</v>
      </c>
      <c r="G1106" t="s">
        <v>18</v>
      </c>
      <c r="H1106" t="s">
        <v>117</v>
      </c>
      <c r="I1106" s="4">
        <v>79520</v>
      </c>
      <c r="J1106">
        <v>5</v>
      </c>
      <c r="K1106" s="3">
        <v>44748</v>
      </c>
      <c r="L1106" s="3">
        <v>29713</v>
      </c>
      <c r="M1106" s="5">
        <f ca="1">(TODAY()-staff[[#This Row],[Date of Join]])/365</f>
        <v>0.2</v>
      </c>
      <c r="N1106" t="str">
        <f ca="1">IF(staff[[#This Row],[Tenure]]&lt;0.25,"1. New", IF(staff[[#This Row],[Tenure]]&lt;1, "2. Under 1 yr", IF(staff[[#This Row],[Tenure]]&lt;2, "3. Under 2 yrs","4. Over 2 yrs")))</f>
        <v>1. New</v>
      </c>
      <c r="O1106" s="5">
        <f ca="1">(TODAY()-staff[[#This Row],[Date of Birth]])/365</f>
        <v>41.391780821917806</v>
      </c>
      <c r="P1106">
        <f ca="1">ROUNDDOWN(staff[[#This Row],[X-Age]],0)</f>
        <v>41</v>
      </c>
    </row>
    <row r="1107" spans="3:16" x14ac:dyDescent="0.3">
      <c r="C1107" t="s">
        <v>1196</v>
      </c>
      <c r="D1107" t="s">
        <v>59</v>
      </c>
      <c r="E1107">
        <v>1</v>
      </c>
      <c r="F1107" t="s">
        <v>56</v>
      </c>
      <c r="G1107" t="s">
        <v>6</v>
      </c>
      <c r="H1107" t="s">
        <v>68</v>
      </c>
      <c r="I1107" s="4">
        <v>86510</v>
      </c>
      <c r="J1107">
        <v>18</v>
      </c>
      <c r="K1107" s="3">
        <v>44728</v>
      </c>
      <c r="L1107" s="3">
        <v>33236</v>
      </c>
      <c r="M1107" s="5">
        <f ca="1">(TODAY()-staff[[#This Row],[Date of Join]])/365</f>
        <v>0.25479452054794521</v>
      </c>
      <c r="N1107" t="str">
        <f ca="1">IF(staff[[#This Row],[Tenure]]&lt;0.25,"1. New", IF(staff[[#This Row],[Tenure]]&lt;1, "2. Under 1 yr", IF(staff[[#This Row],[Tenure]]&lt;2, "3. Under 2 yrs","4. Over 2 yrs")))</f>
        <v>2. Under 1 yr</v>
      </c>
      <c r="O1107" s="5">
        <f ca="1">(TODAY()-staff[[#This Row],[Date of Birth]])/365</f>
        <v>31.739726027397261</v>
      </c>
      <c r="P1107">
        <f ca="1">ROUNDDOWN(staff[[#This Row],[X-Age]],0)</f>
        <v>31</v>
      </c>
    </row>
    <row r="1108" spans="3:16" x14ac:dyDescent="0.3">
      <c r="C1108" t="s">
        <v>1197</v>
      </c>
      <c r="D1108" t="s">
        <v>55</v>
      </c>
      <c r="E1108">
        <v>1</v>
      </c>
      <c r="F1108" t="s">
        <v>56</v>
      </c>
      <c r="G1108" t="s">
        <v>6</v>
      </c>
      <c r="H1108" t="s">
        <v>68</v>
      </c>
      <c r="I1108" s="4">
        <v>94315</v>
      </c>
      <c r="J1108">
        <v>13</v>
      </c>
      <c r="K1108" s="3">
        <v>44686</v>
      </c>
      <c r="L1108" s="3">
        <v>31933</v>
      </c>
      <c r="M1108" s="5">
        <f ca="1">(TODAY()-staff[[#This Row],[Date of Join]])/365</f>
        <v>0.36986301369863012</v>
      </c>
      <c r="N1108" t="str">
        <f ca="1">IF(staff[[#This Row],[Tenure]]&lt;0.25,"1. New", IF(staff[[#This Row],[Tenure]]&lt;1, "2. Under 1 yr", IF(staff[[#This Row],[Tenure]]&lt;2, "3. Under 2 yrs","4. Over 2 yrs")))</f>
        <v>2. Under 1 yr</v>
      </c>
      <c r="O1108" s="5">
        <f ca="1">(TODAY()-staff[[#This Row],[Date of Birth]])/365</f>
        <v>35.30958904109589</v>
      </c>
      <c r="P1108">
        <f ca="1">ROUNDDOWN(staff[[#This Row],[X-Age]],0)</f>
        <v>35</v>
      </c>
    </row>
    <row r="1109" spans="3:16" x14ac:dyDescent="0.3">
      <c r="C1109" t="s">
        <v>1198</v>
      </c>
      <c r="D1109" t="s">
        <v>59</v>
      </c>
      <c r="E1109">
        <v>1</v>
      </c>
      <c r="F1109" t="s">
        <v>56</v>
      </c>
      <c r="G1109" t="s">
        <v>6</v>
      </c>
      <c r="H1109" t="s">
        <v>68</v>
      </c>
      <c r="I1109" s="4">
        <v>83290</v>
      </c>
      <c r="J1109">
        <v>2</v>
      </c>
      <c r="K1109" s="3">
        <v>44491</v>
      </c>
      <c r="L1109" s="3">
        <v>28566</v>
      </c>
      <c r="M1109" s="5">
        <f ca="1">(TODAY()-staff[[#This Row],[Date of Join]])/365</f>
        <v>0.90410958904109584</v>
      </c>
      <c r="N1109" t="str">
        <f ca="1">IF(staff[[#This Row],[Tenure]]&lt;0.25,"1. New", IF(staff[[#This Row],[Tenure]]&lt;1, "2. Under 1 yr", IF(staff[[#This Row],[Tenure]]&lt;2, "3. Under 2 yrs","4. Over 2 yrs")))</f>
        <v>2. Under 1 yr</v>
      </c>
      <c r="O1109" s="5">
        <f ca="1">(TODAY()-staff[[#This Row],[Date of Birth]])/365</f>
        <v>44.534246575342465</v>
      </c>
      <c r="P1109">
        <f ca="1">ROUNDDOWN(staff[[#This Row],[X-Age]],0)</f>
        <v>44</v>
      </c>
    </row>
    <row r="1110" spans="3:16" x14ac:dyDescent="0.3">
      <c r="C1110" t="s">
        <v>1199</v>
      </c>
      <c r="D1110" t="s">
        <v>55</v>
      </c>
      <c r="E1110">
        <v>1</v>
      </c>
      <c r="F1110" t="s">
        <v>56</v>
      </c>
      <c r="G1110" t="s">
        <v>6</v>
      </c>
      <c r="H1110" t="s">
        <v>68</v>
      </c>
      <c r="I1110" s="4">
        <v>101765</v>
      </c>
      <c r="J1110">
        <v>8</v>
      </c>
      <c r="K1110" s="3">
        <v>44564</v>
      </c>
      <c r="L1110" s="3">
        <v>30525</v>
      </c>
      <c r="M1110" s="5">
        <f ca="1">(TODAY()-staff[[#This Row],[Date of Join]])/365</f>
        <v>0.70410958904109588</v>
      </c>
      <c r="N1110" t="str">
        <f ca="1">IF(staff[[#This Row],[Tenure]]&lt;0.25,"1. New", IF(staff[[#This Row],[Tenure]]&lt;1, "2. Under 1 yr", IF(staff[[#This Row],[Tenure]]&lt;2, "3. Under 2 yrs","4. Over 2 yrs")))</f>
        <v>2. Under 1 yr</v>
      </c>
      <c r="O1110" s="5">
        <f ca="1">(TODAY()-staff[[#This Row],[Date of Birth]])/365</f>
        <v>39.167123287671231</v>
      </c>
      <c r="P1110">
        <f ca="1">ROUNDDOWN(staff[[#This Row],[X-Age]],0)</f>
        <v>39</v>
      </c>
    </row>
    <row r="1111" spans="3:16" x14ac:dyDescent="0.3">
      <c r="C1111" t="s">
        <v>1200</v>
      </c>
      <c r="D1111" t="s">
        <v>59</v>
      </c>
      <c r="E1111">
        <v>1</v>
      </c>
      <c r="F1111" t="s">
        <v>56</v>
      </c>
      <c r="G1111" t="s">
        <v>6</v>
      </c>
      <c r="H1111" t="s">
        <v>68</v>
      </c>
      <c r="I1111" s="4">
        <v>84295</v>
      </c>
      <c r="J1111">
        <v>2</v>
      </c>
      <c r="K1111" s="3">
        <v>44732</v>
      </c>
      <c r="L1111" s="3">
        <v>7305</v>
      </c>
      <c r="M1111" s="5">
        <f ca="1">(TODAY()-staff[[#This Row],[Date of Join]])/365</f>
        <v>0.24383561643835616</v>
      </c>
      <c r="N1111" t="str">
        <f ca="1">IF(staff[[#This Row],[Tenure]]&lt;0.25,"1. New", IF(staff[[#This Row],[Tenure]]&lt;1, "2. Under 1 yr", IF(staff[[#This Row],[Tenure]]&lt;2, "3. Under 2 yrs","4. Over 2 yrs")))</f>
        <v>1. New</v>
      </c>
      <c r="O1111" s="5">
        <f ca="1">(TODAY()-staff[[#This Row],[Date of Birth]])/365</f>
        <v>102.78356164383561</v>
      </c>
      <c r="P1111">
        <f ca="1">ROUNDDOWN(staff[[#This Row],[X-Age]],0)</f>
        <v>102</v>
      </c>
    </row>
    <row r="1112" spans="3:16" x14ac:dyDescent="0.3">
      <c r="C1112" t="s">
        <v>1201</v>
      </c>
      <c r="D1112" t="s">
        <v>59</v>
      </c>
      <c r="E1112">
        <v>1</v>
      </c>
      <c r="F1112" t="s">
        <v>61</v>
      </c>
      <c r="G1112" t="s">
        <v>9</v>
      </c>
      <c r="H1112" t="s">
        <v>62</v>
      </c>
      <c r="I1112" s="4">
        <v>67025</v>
      </c>
      <c r="J1112">
        <v>8</v>
      </c>
      <c r="K1112" s="3">
        <v>44698</v>
      </c>
      <c r="L1112" s="3">
        <v>7257</v>
      </c>
      <c r="M1112" s="5">
        <f ca="1">(TODAY()-staff[[#This Row],[Date of Join]])/365</f>
        <v>0.33698630136986302</v>
      </c>
      <c r="N1112" t="str">
        <f ca="1">IF(staff[[#This Row],[Tenure]]&lt;0.25,"1. New", IF(staff[[#This Row],[Tenure]]&lt;1, "2. Under 1 yr", IF(staff[[#This Row],[Tenure]]&lt;2, "3. Under 2 yrs","4. Over 2 yrs")))</f>
        <v>2. Under 1 yr</v>
      </c>
      <c r="O1112" s="5">
        <f ca="1">(TODAY()-staff[[#This Row],[Date of Birth]])/365</f>
        <v>102.91506849315068</v>
      </c>
      <c r="P1112">
        <f ca="1">ROUNDDOWN(staff[[#This Row],[X-Age]],0)</f>
        <v>102</v>
      </c>
    </row>
    <row r="1113" spans="3:16" x14ac:dyDescent="0.3">
      <c r="C1113" t="s">
        <v>1202</v>
      </c>
      <c r="D1113" t="s">
        <v>55</v>
      </c>
      <c r="E1113">
        <v>1</v>
      </c>
      <c r="F1113" t="s">
        <v>56</v>
      </c>
      <c r="G1113" t="s">
        <v>6</v>
      </c>
      <c r="H1113" t="s">
        <v>68</v>
      </c>
      <c r="I1113" s="4">
        <v>65070</v>
      </c>
      <c r="J1113">
        <v>8</v>
      </c>
      <c r="K1113" s="3">
        <v>44697</v>
      </c>
      <c r="L1113" s="3">
        <v>20103</v>
      </c>
      <c r="M1113" s="5">
        <f ca="1">(TODAY()-staff[[#This Row],[Date of Join]])/365</f>
        <v>0.33972602739726027</v>
      </c>
      <c r="N1113" t="str">
        <f ca="1">IF(staff[[#This Row],[Tenure]]&lt;0.25,"1. New", IF(staff[[#This Row],[Tenure]]&lt;1, "2. Under 1 yr", IF(staff[[#This Row],[Tenure]]&lt;2, "3. Under 2 yrs","4. Over 2 yrs")))</f>
        <v>2. Under 1 yr</v>
      </c>
      <c r="O1113" s="5">
        <f ca="1">(TODAY()-staff[[#This Row],[Date of Birth]])/365</f>
        <v>67.720547945205482</v>
      </c>
      <c r="P1113">
        <f ca="1">ROUNDDOWN(staff[[#This Row],[X-Age]],0)</f>
        <v>67</v>
      </c>
    </row>
    <row r="1114" spans="3:16" x14ac:dyDescent="0.3">
      <c r="C1114" t="s">
        <v>1203</v>
      </c>
      <c r="D1114" t="s">
        <v>59</v>
      </c>
      <c r="E1114">
        <v>1</v>
      </c>
      <c r="F1114" t="s">
        <v>56</v>
      </c>
      <c r="G1114" t="s">
        <v>14</v>
      </c>
      <c r="H1114" t="s">
        <v>166</v>
      </c>
      <c r="I1114" s="4">
        <v>61070</v>
      </c>
      <c r="J1114">
        <v>15</v>
      </c>
      <c r="K1114" s="3">
        <v>44445</v>
      </c>
      <c r="L1114" s="3">
        <v>24272</v>
      </c>
      <c r="M1114" s="5">
        <f ca="1">(TODAY()-staff[[#This Row],[Date of Join]])/365</f>
        <v>1.0301369863013699</v>
      </c>
      <c r="N1114" t="str">
        <f ca="1">IF(staff[[#This Row],[Tenure]]&lt;0.25,"1. New", IF(staff[[#This Row],[Tenure]]&lt;1, "2. Under 1 yr", IF(staff[[#This Row],[Tenure]]&lt;2, "3. Under 2 yrs","4. Over 2 yrs")))</f>
        <v>3. Under 2 yrs</v>
      </c>
      <c r="O1114" s="5">
        <f ca="1">(TODAY()-staff[[#This Row],[Date of Birth]])/365</f>
        <v>56.298630136986304</v>
      </c>
      <c r="P1114">
        <f ca="1">ROUNDDOWN(staff[[#This Row],[X-Age]],0)</f>
        <v>56</v>
      </c>
    </row>
    <row r="1115" spans="3:16" x14ac:dyDescent="0.3">
      <c r="C1115" t="s">
        <v>1204</v>
      </c>
      <c r="D1115" t="s">
        <v>59</v>
      </c>
      <c r="E1115">
        <v>1</v>
      </c>
      <c r="F1115" t="s">
        <v>56</v>
      </c>
      <c r="G1115" t="s">
        <v>6</v>
      </c>
      <c r="H1115" t="s">
        <v>68</v>
      </c>
      <c r="I1115" s="4">
        <v>96170</v>
      </c>
      <c r="J1115">
        <v>5</v>
      </c>
      <c r="K1115" s="3">
        <v>44770</v>
      </c>
      <c r="L1115" s="3">
        <v>24555</v>
      </c>
      <c r="M1115" s="5">
        <f ca="1">(TODAY()-staff[[#This Row],[Date of Join]])/365</f>
        <v>0.13972602739726028</v>
      </c>
      <c r="N1115" t="str">
        <f ca="1">IF(staff[[#This Row],[Tenure]]&lt;0.25,"1. New", IF(staff[[#This Row],[Tenure]]&lt;1, "2. Under 1 yr", IF(staff[[#This Row],[Tenure]]&lt;2, "3. Under 2 yrs","4. Over 2 yrs")))</f>
        <v>1. New</v>
      </c>
      <c r="O1115" s="5">
        <f ca="1">(TODAY()-staff[[#This Row],[Date of Birth]])/365</f>
        <v>55.523287671232879</v>
      </c>
      <c r="P1115">
        <f ca="1">ROUNDDOWN(staff[[#This Row],[X-Age]],0)</f>
        <v>55</v>
      </c>
    </row>
    <row r="1116" spans="3:16" x14ac:dyDescent="0.3">
      <c r="C1116" t="s">
        <v>1205</v>
      </c>
      <c r="D1116" t="s">
        <v>59</v>
      </c>
      <c r="E1116">
        <v>1</v>
      </c>
      <c r="F1116" t="s">
        <v>56</v>
      </c>
      <c r="G1116" t="s">
        <v>6</v>
      </c>
      <c r="H1116" t="s">
        <v>68</v>
      </c>
      <c r="I1116" s="4">
        <v>82015</v>
      </c>
      <c r="J1116">
        <v>1</v>
      </c>
      <c r="K1116" s="3">
        <v>44711</v>
      </c>
      <c r="L1116" s="3">
        <v>34204</v>
      </c>
      <c r="M1116" s="5">
        <f ca="1">(TODAY()-staff[[#This Row],[Date of Join]])/365</f>
        <v>0.30136986301369861</v>
      </c>
      <c r="N1116" t="str">
        <f ca="1">IF(staff[[#This Row],[Tenure]]&lt;0.25,"1. New", IF(staff[[#This Row],[Tenure]]&lt;1, "2. Under 1 yr", IF(staff[[#This Row],[Tenure]]&lt;2, "3. Under 2 yrs","4. Over 2 yrs")))</f>
        <v>2. Under 1 yr</v>
      </c>
      <c r="O1116" s="5">
        <f ca="1">(TODAY()-staff[[#This Row],[Date of Birth]])/365</f>
        <v>29.087671232876712</v>
      </c>
      <c r="P1116">
        <f ca="1">ROUNDDOWN(staff[[#This Row],[X-Age]],0)</f>
        <v>29</v>
      </c>
    </row>
    <row r="1117" spans="3:16" x14ac:dyDescent="0.3">
      <c r="C1117" t="s">
        <v>1206</v>
      </c>
      <c r="D1117" t="s">
        <v>59</v>
      </c>
      <c r="E1117">
        <v>1</v>
      </c>
      <c r="F1117" t="s">
        <v>56</v>
      </c>
      <c r="G1117" t="s">
        <v>14</v>
      </c>
      <c r="H1117" t="s">
        <v>166</v>
      </c>
      <c r="I1117" s="4">
        <v>89990</v>
      </c>
      <c r="J1117">
        <v>6</v>
      </c>
      <c r="K1117" s="3">
        <v>43766</v>
      </c>
      <c r="L1117" s="3">
        <v>20485</v>
      </c>
      <c r="M1117" s="5">
        <f ca="1">(TODAY()-staff[[#This Row],[Date of Join]])/365</f>
        <v>2.8904109589041096</v>
      </c>
      <c r="N1117" t="str">
        <f ca="1">IF(staff[[#This Row],[Tenure]]&lt;0.25,"1. New", IF(staff[[#This Row],[Tenure]]&lt;1, "2. Under 1 yr", IF(staff[[#This Row],[Tenure]]&lt;2, "3. Under 2 yrs","4. Over 2 yrs")))</f>
        <v>4. Over 2 yrs</v>
      </c>
      <c r="O1117" s="5">
        <f ca="1">(TODAY()-staff[[#This Row],[Date of Birth]])/365</f>
        <v>66.673972602739724</v>
      </c>
      <c r="P1117">
        <f ca="1">ROUNDDOWN(staff[[#This Row],[X-Age]],0)</f>
        <v>66</v>
      </c>
    </row>
    <row r="1118" spans="3:16" x14ac:dyDescent="0.3">
      <c r="C1118" t="s">
        <v>1207</v>
      </c>
      <c r="D1118" t="s">
        <v>59</v>
      </c>
      <c r="E1118">
        <v>1</v>
      </c>
      <c r="F1118" t="s">
        <v>56</v>
      </c>
      <c r="G1118" t="s">
        <v>18</v>
      </c>
      <c r="H1118" t="s">
        <v>64</v>
      </c>
      <c r="I1118" s="4">
        <v>74905</v>
      </c>
      <c r="J1118">
        <v>11</v>
      </c>
      <c r="K1118" s="3">
        <v>44746</v>
      </c>
      <c r="L1118" s="3">
        <v>27220</v>
      </c>
      <c r="M1118" s="5">
        <f ca="1">(TODAY()-staff[[#This Row],[Date of Join]])/365</f>
        <v>0.20547945205479451</v>
      </c>
      <c r="N1118" t="str">
        <f ca="1">IF(staff[[#This Row],[Tenure]]&lt;0.25,"1. New", IF(staff[[#This Row],[Tenure]]&lt;1, "2. Under 1 yr", IF(staff[[#This Row],[Tenure]]&lt;2, "3. Under 2 yrs","4. Over 2 yrs")))</f>
        <v>1. New</v>
      </c>
      <c r="O1118" s="5">
        <f ca="1">(TODAY()-staff[[#This Row],[Date of Birth]])/365</f>
        <v>48.221917808219175</v>
      </c>
      <c r="P1118">
        <f ca="1">ROUNDDOWN(staff[[#This Row],[X-Age]],0)</f>
        <v>48</v>
      </c>
    </row>
    <row r="1119" spans="3:16" x14ac:dyDescent="0.3">
      <c r="C1119" t="s">
        <v>1208</v>
      </c>
      <c r="D1119" t="s">
        <v>55</v>
      </c>
      <c r="E1119">
        <v>1</v>
      </c>
      <c r="F1119" t="s">
        <v>56</v>
      </c>
      <c r="G1119" t="s">
        <v>18</v>
      </c>
      <c r="H1119" t="s">
        <v>78</v>
      </c>
      <c r="I1119" s="4">
        <v>57645</v>
      </c>
      <c r="J1119">
        <v>10</v>
      </c>
      <c r="K1119" s="3">
        <v>44424</v>
      </c>
      <c r="L1119" s="3">
        <v>28659</v>
      </c>
      <c r="M1119" s="5">
        <f ca="1">(TODAY()-staff[[#This Row],[Date of Join]])/365</f>
        <v>1.0876712328767124</v>
      </c>
      <c r="N1119" t="str">
        <f ca="1">IF(staff[[#This Row],[Tenure]]&lt;0.25,"1. New", IF(staff[[#This Row],[Tenure]]&lt;1, "2. Under 1 yr", IF(staff[[#This Row],[Tenure]]&lt;2, "3. Under 2 yrs","4. Over 2 yrs")))</f>
        <v>3. Under 2 yrs</v>
      </c>
      <c r="O1119" s="5">
        <f ca="1">(TODAY()-staff[[#This Row],[Date of Birth]])/365</f>
        <v>44.279452054794518</v>
      </c>
      <c r="P1119">
        <f ca="1">ROUNDDOWN(staff[[#This Row],[X-Age]],0)</f>
        <v>44</v>
      </c>
    </row>
    <row r="1120" spans="3:16" x14ac:dyDescent="0.3">
      <c r="C1120" t="s">
        <v>1209</v>
      </c>
      <c r="D1120" t="s">
        <v>59</v>
      </c>
      <c r="E1120">
        <v>1</v>
      </c>
      <c r="F1120" t="s">
        <v>56</v>
      </c>
      <c r="G1120" t="s">
        <v>6</v>
      </c>
      <c r="H1120" t="s">
        <v>68</v>
      </c>
      <c r="I1120" s="4">
        <v>80160</v>
      </c>
      <c r="J1120">
        <v>6</v>
      </c>
      <c r="K1120" s="3">
        <v>44754</v>
      </c>
      <c r="L1120" s="3">
        <v>34103</v>
      </c>
      <c r="M1120" s="5">
        <f ca="1">(TODAY()-staff[[#This Row],[Date of Join]])/365</f>
        <v>0.18356164383561643</v>
      </c>
      <c r="N1120" t="str">
        <f ca="1">IF(staff[[#This Row],[Tenure]]&lt;0.25,"1. New", IF(staff[[#This Row],[Tenure]]&lt;1, "2. Under 1 yr", IF(staff[[#This Row],[Tenure]]&lt;2, "3. Under 2 yrs","4. Over 2 yrs")))</f>
        <v>1. New</v>
      </c>
      <c r="O1120" s="5">
        <f ca="1">(TODAY()-staff[[#This Row],[Date of Birth]])/365</f>
        <v>29.364383561643837</v>
      </c>
      <c r="P1120">
        <f ca="1">ROUNDDOWN(staff[[#This Row],[X-Age]],0)</f>
        <v>29</v>
      </c>
    </row>
    <row r="1121" spans="3:16" x14ac:dyDescent="0.3">
      <c r="C1121" t="s">
        <v>1210</v>
      </c>
      <c r="D1121" t="s">
        <v>55</v>
      </c>
      <c r="E1121">
        <v>1</v>
      </c>
      <c r="F1121" t="s">
        <v>56</v>
      </c>
      <c r="G1121" t="s">
        <v>6</v>
      </c>
      <c r="H1121" t="s">
        <v>71</v>
      </c>
      <c r="I1121" s="4">
        <v>75645</v>
      </c>
      <c r="J1121">
        <v>12</v>
      </c>
      <c r="K1121" s="3">
        <v>44293</v>
      </c>
      <c r="L1121" s="3">
        <v>29550</v>
      </c>
      <c r="M1121" s="5">
        <f ca="1">(TODAY()-staff[[#This Row],[Date of Join]])/365</f>
        <v>1.4465753424657535</v>
      </c>
      <c r="N1121" t="str">
        <f ca="1">IF(staff[[#This Row],[Tenure]]&lt;0.25,"1. New", IF(staff[[#This Row],[Tenure]]&lt;1, "2. Under 1 yr", IF(staff[[#This Row],[Tenure]]&lt;2, "3. Under 2 yrs","4. Over 2 yrs")))</f>
        <v>3. Under 2 yrs</v>
      </c>
      <c r="O1121" s="5">
        <f ca="1">(TODAY()-staff[[#This Row],[Date of Birth]])/365</f>
        <v>41.838356164383562</v>
      </c>
      <c r="P1121">
        <f ca="1">ROUNDDOWN(staff[[#This Row],[X-Age]],0)</f>
        <v>41</v>
      </c>
    </row>
    <row r="1122" spans="3:16" x14ac:dyDescent="0.3">
      <c r="C1122" t="s">
        <v>1211</v>
      </c>
      <c r="D1122" t="s">
        <v>59</v>
      </c>
      <c r="E1122">
        <v>1</v>
      </c>
      <c r="F1122" t="s">
        <v>56</v>
      </c>
      <c r="G1122" t="s">
        <v>6</v>
      </c>
      <c r="H1122" t="s">
        <v>68</v>
      </c>
      <c r="I1122" s="4">
        <v>63490</v>
      </c>
      <c r="J1122">
        <v>14</v>
      </c>
      <c r="K1122" s="3">
        <v>44760</v>
      </c>
      <c r="L1122" s="3">
        <v>32770</v>
      </c>
      <c r="M1122" s="5">
        <f ca="1">(TODAY()-staff[[#This Row],[Date of Join]])/365</f>
        <v>0.16712328767123288</v>
      </c>
      <c r="N1122" t="str">
        <f ca="1">IF(staff[[#This Row],[Tenure]]&lt;0.25,"1. New", IF(staff[[#This Row],[Tenure]]&lt;1, "2. Under 1 yr", IF(staff[[#This Row],[Tenure]]&lt;2, "3. Under 2 yrs","4. Over 2 yrs")))</f>
        <v>1. New</v>
      </c>
      <c r="O1122" s="5">
        <f ca="1">(TODAY()-staff[[#This Row],[Date of Birth]])/365</f>
        <v>33.016438356164386</v>
      </c>
      <c r="P1122">
        <f ca="1">ROUNDDOWN(staff[[#This Row],[X-Age]],0)</f>
        <v>33</v>
      </c>
    </row>
    <row r="1123" spans="3:16" x14ac:dyDescent="0.3">
      <c r="C1123" t="s">
        <v>1212</v>
      </c>
      <c r="D1123" t="s">
        <v>55</v>
      </c>
      <c r="E1123">
        <v>1</v>
      </c>
      <c r="F1123" t="s">
        <v>56</v>
      </c>
      <c r="G1123" t="s">
        <v>6</v>
      </c>
      <c r="H1123" t="s">
        <v>68</v>
      </c>
      <c r="I1123" s="4">
        <v>88755</v>
      </c>
      <c r="J1123">
        <v>18</v>
      </c>
      <c r="K1123" s="3">
        <v>44686</v>
      </c>
      <c r="L1123" s="3">
        <v>33423</v>
      </c>
      <c r="M1123" s="5">
        <f ca="1">(TODAY()-staff[[#This Row],[Date of Join]])/365</f>
        <v>0.36986301369863012</v>
      </c>
      <c r="N1123" t="str">
        <f ca="1">IF(staff[[#This Row],[Tenure]]&lt;0.25,"1. New", IF(staff[[#This Row],[Tenure]]&lt;1, "2. Under 1 yr", IF(staff[[#This Row],[Tenure]]&lt;2, "3. Under 2 yrs","4. Over 2 yrs")))</f>
        <v>2. Under 1 yr</v>
      </c>
      <c r="O1123" s="5">
        <f ca="1">(TODAY()-staff[[#This Row],[Date of Birth]])/365</f>
        <v>31.227397260273971</v>
      </c>
      <c r="P1123">
        <f ca="1">ROUNDDOWN(staff[[#This Row],[X-Age]],0)</f>
        <v>31</v>
      </c>
    </row>
    <row r="1124" spans="3:16" x14ac:dyDescent="0.3">
      <c r="C1124" t="s">
        <v>1213</v>
      </c>
      <c r="D1124" t="s">
        <v>55</v>
      </c>
      <c r="E1124">
        <v>1</v>
      </c>
      <c r="F1124" t="s">
        <v>56</v>
      </c>
      <c r="G1124" t="s">
        <v>6</v>
      </c>
      <c r="H1124" t="s">
        <v>68</v>
      </c>
      <c r="I1124" s="4">
        <v>74000</v>
      </c>
      <c r="J1124">
        <v>5</v>
      </c>
      <c r="K1124" s="3">
        <v>44302</v>
      </c>
      <c r="L1124" s="3">
        <v>19843</v>
      </c>
      <c r="M1124" s="5">
        <f ca="1">(TODAY()-staff[[#This Row],[Date of Join]])/365</f>
        <v>1.4219178082191781</v>
      </c>
      <c r="N1124" t="str">
        <f ca="1">IF(staff[[#This Row],[Tenure]]&lt;0.25,"1. New", IF(staff[[#This Row],[Tenure]]&lt;1, "2. Under 1 yr", IF(staff[[#This Row],[Tenure]]&lt;2, "3. Under 2 yrs","4. Over 2 yrs")))</f>
        <v>3. Under 2 yrs</v>
      </c>
      <c r="O1124" s="5">
        <f ca="1">(TODAY()-staff[[#This Row],[Date of Birth]])/365</f>
        <v>68.432876712328763</v>
      </c>
      <c r="P1124">
        <f ca="1">ROUNDDOWN(staff[[#This Row],[X-Age]],0)</f>
        <v>68</v>
      </c>
    </row>
    <row r="1125" spans="3:16" x14ac:dyDescent="0.3">
      <c r="C1125" t="s">
        <v>1214</v>
      </c>
      <c r="D1125" t="s">
        <v>59</v>
      </c>
      <c r="E1125">
        <v>1</v>
      </c>
      <c r="F1125" t="s">
        <v>56</v>
      </c>
      <c r="G1125" t="s">
        <v>6</v>
      </c>
      <c r="H1125" t="s">
        <v>68</v>
      </c>
      <c r="I1125" s="4">
        <v>101165</v>
      </c>
      <c r="J1125">
        <v>19</v>
      </c>
      <c r="K1125" s="3">
        <v>44705</v>
      </c>
      <c r="L1125" s="3">
        <v>7291</v>
      </c>
      <c r="M1125" s="5">
        <f ca="1">(TODAY()-staff[[#This Row],[Date of Join]])/365</f>
        <v>0.31780821917808222</v>
      </c>
      <c r="N1125" t="str">
        <f ca="1">IF(staff[[#This Row],[Tenure]]&lt;0.25,"1. New", IF(staff[[#This Row],[Tenure]]&lt;1, "2. Under 1 yr", IF(staff[[#This Row],[Tenure]]&lt;2, "3. Under 2 yrs","4. Over 2 yrs")))</f>
        <v>2. Under 1 yr</v>
      </c>
      <c r="O1125" s="5">
        <f ca="1">(TODAY()-staff[[#This Row],[Date of Birth]])/365</f>
        <v>102.82191780821918</v>
      </c>
      <c r="P1125">
        <f ca="1">ROUNDDOWN(staff[[#This Row],[X-Age]],0)</f>
        <v>102</v>
      </c>
    </row>
    <row r="1126" spans="3:16" x14ac:dyDescent="0.3">
      <c r="C1126" t="s">
        <v>1215</v>
      </c>
      <c r="D1126" t="s">
        <v>59</v>
      </c>
      <c r="E1126">
        <v>1</v>
      </c>
      <c r="F1126" t="s">
        <v>56</v>
      </c>
      <c r="G1126" t="s">
        <v>6</v>
      </c>
      <c r="H1126" t="s">
        <v>71</v>
      </c>
      <c r="I1126" s="4">
        <v>75450</v>
      </c>
      <c r="J1126">
        <v>17</v>
      </c>
      <c r="K1126" s="3">
        <v>43516</v>
      </c>
      <c r="L1126" s="3">
        <v>22601</v>
      </c>
      <c r="M1126" s="5">
        <f ca="1">(TODAY()-staff[[#This Row],[Date of Join]])/365</f>
        <v>3.5753424657534247</v>
      </c>
      <c r="N1126" t="str">
        <f ca="1">IF(staff[[#This Row],[Tenure]]&lt;0.25,"1. New", IF(staff[[#This Row],[Tenure]]&lt;1, "2. Under 1 yr", IF(staff[[#This Row],[Tenure]]&lt;2, "3. Under 2 yrs","4. Over 2 yrs")))</f>
        <v>4. Over 2 yrs</v>
      </c>
      <c r="O1126" s="5">
        <f ca="1">(TODAY()-staff[[#This Row],[Date of Birth]])/365</f>
        <v>60.876712328767127</v>
      </c>
      <c r="P1126">
        <f ca="1">ROUNDDOWN(staff[[#This Row],[X-Age]],0)</f>
        <v>60</v>
      </c>
    </row>
    <row r="1127" spans="3:16" x14ac:dyDescent="0.3">
      <c r="C1127" t="s">
        <v>1216</v>
      </c>
      <c r="D1127" t="s">
        <v>55</v>
      </c>
      <c r="E1127">
        <v>1</v>
      </c>
      <c r="F1127" t="s">
        <v>56</v>
      </c>
      <c r="G1127" t="s">
        <v>18</v>
      </c>
      <c r="H1127" t="s">
        <v>71</v>
      </c>
      <c r="I1127" s="4">
        <v>82185</v>
      </c>
      <c r="J1127">
        <v>12</v>
      </c>
      <c r="K1127" s="3">
        <v>44608</v>
      </c>
      <c r="L1127" s="3">
        <v>30733</v>
      </c>
      <c r="M1127" s="5">
        <f ca="1">(TODAY()-staff[[#This Row],[Date of Join]])/365</f>
        <v>0.58356164383561648</v>
      </c>
      <c r="N1127" t="str">
        <f ca="1">IF(staff[[#This Row],[Tenure]]&lt;0.25,"1. New", IF(staff[[#This Row],[Tenure]]&lt;1, "2. Under 1 yr", IF(staff[[#This Row],[Tenure]]&lt;2, "3. Under 2 yrs","4. Over 2 yrs")))</f>
        <v>2. Under 1 yr</v>
      </c>
      <c r="O1127" s="5">
        <f ca="1">(TODAY()-staff[[#This Row],[Date of Birth]])/365</f>
        <v>38.597260273972601</v>
      </c>
      <c r="P1127">
        <f ca="1">ROUNDDOWN(staff[[#This Row],[X-Age]],0)</f>
        <v>38</v>
      </c>
    </row>
    <row r="1128" spans="3:16" x14ac:dyDescent="0.3">
      <c r="C1128" t="s">
        <v>1217</v>
      </c>
      <c r="D1128" t="s">
        <v>55</v>
      </c>
      <c r="E1128">
        <v>1</v>
      </c>
      <c r="F1128" t="s">
        <v>56</v>
      </c>
      <c r="G1128" t="s">
        <v>6</v>
      </c>
      <c r="H1128" t="s">
        <v>71</v>
      </c>
      <c r="I1128" s="4">
        <v>74130</v>
      </c>
      <c r="J1128">
        <v>8</v>
      </c>
      <c r="K1128" s="3">
        <v>44704</v>
      </c>
      <c r="L1128" s="3">
        <v>24634</v>
      </c>
      <c r="M1128" s="5">
        <f ca="1">(TODAY()-staff[[#This Row],[Date of Join]])/365</f>
        <v>0.32054794520547947</v>
      </c>
      <c r="N1128" t="str">
        <f ca="1">IF(staff[[#This Row],[Tenure]]&lt;0.25,"1. New", IF(staff[[#This Row],[Tenure]]&lt;1, "2. Under 1 yr", IF(staff[[#This Row],[Tenure]]&lt;2, "3. Under 2 yrs","4. Over 2 yrs")))</f>
        <v>2. Under 1 yr</v>
      </c>
      <c r="O1128" s="5">
        <f ca="1">(TODAY()-staff[[#This Row],[Date of Birth]])/365</f>
        <v>55.30684931506849</v>
      </c>
      <c r="P1128">
        <f ca="1">ROUNDDOWN(staff[[#This Row],[X-Age]],0)</f>
        <v>55</v>
      </c>
    </row>
    <row r="1129" spans="3:16" x14ac:dyDescent="0.3">
      <c r="C1129" t="s">
        <v>1218</v>
      </c>
      <c r="D1129" t="s">
        <v>59</v>
      </c>
      <c r="E1129">
        <v>1</v>
      </c>
      <c r="F1129" t="s">
        <v>56</v>
      </c>
      <c r="G1129" t="s">
        <v>6</v>
      </c>
      <c r="H1129" t="s">
        <v>68</v>
      </c>
      <c r="I1129" s="4">
        <v>66260</v>
      </c>
      <c r="J1129">
        <v>10</v>
      </c>
      <c r="K1129" s="3">
        <v>44725</v>
      </c>
      <c r="L1129" s="3">
        <v>34531</v>
      </c>
      <c r="M1129" s="5">
        <f ca="1">(TODAY()-staff[[#This Row],[Date of Join]])/365</f>
        <v>0.26301369863013696</v>
      </c>
      <c r="N1129" t="str">
        <f ca="1">IF(staff[[#This Row],[Tenure]]&lt;0.25,"1. New", IF(staff[[#This Row],[Tenure]]&lt;1, "2. Under 1 yr", IF(staff[[#This Row],[Tenure]]&lt;2, "3. Under 2 yrs","4. Over 2 yrs")))</f>
        <v>2. Under 1 yr</v>
      </c>
      <c r="O1129" s="5">
        <f ca="1">(TODAY()-staff[[#This Row],[Date of Birth]])/365</f>
        <v>28.19178082191781</v>
      </c>
      <c r="P1129">
        <f ca="1">ROUNDDOWN(staff[[#This Row],[X-Age]],0)</f>
        <v>28</v>
      </c>
    </row>
    <row r="1130" spans="3:16" x14ac:dyDescent="0.3">
      <c r="C1130" t="s">
        <v>1219</v>
      </c>
      <c r="D1130" t="s">
        <v>55</v>
      </c>
      <c r="E1130">
        <v>1</v>
      </c>
      <c r="F1130" t="s">
        <v>56</v>
      </c>
      <c r="G1130" t="s">
        <v>6</v>
      </c>
      <c r="H1130" t="s">
        <v>98</v>
      </c>
      <c r="I1130" s="4">
        <v>48230</v>
      </c>
      <c r="J1130">
        <v>10</v>
      </c>
      <c r="K1130" s="3">
        <v>43102</v>
      </c>
      <c r="L1130" s="3">
        <v>19055</v>
      </c>
      <c r="M1130" s="5">
        <f ca="1">(TODAY()-staff[[#This Row],[Date of Join]])/365</f>
        <v>4.7095890410958905</v>
      </c>
      <c r="N1130" t="str">
        <f ca="1">IF(staff[[#This Row],[Tenure]]&lt;0.25,"1. New", IF(staff[[#This Row],[Tenure]]&lt;1, "2. Under 1 yr", IF(staff[[#This Row],[Tenure]]&lt;2, "3. Under 2 yrs","4. Over 2 yrs")))</f>
        <v>4. Over 2 yrs</v>
      </c>
      <c r="O1130" s="5">
        <f ca="1">(TODAY()-staff[[#This Row],[Date of Birth]])/365</f>
        <v>70.591780821917808</v>
      </c>
      <c r="P1130">
        <f ca="1">ROUNDDOWN(staff[[#This Row],[X-Age]],0)</f>
        <v>70</v>
      </c>
    </row>
    <row r="1131" spans="3:16" x14ac:dyDescent="0.3">
      <c r="C1131" t="s">
        <v>1220</v>
      </c>
      <c r="D1131" t="s">
        <v>59</v>
      </c>
      <c r="E1131">
        <v>1</v>
      </c>
      <c r="F1131" t="s">
        <v>56</v>
      </c>
      <c r="G1131" t="s">
        <v>6</v>
      </c>
      <c r="H1131" t="s">
        <v>68</v>
      </c>
      <c r="I1131" s="4">
        <v>48230</v>
      </c>
      <c r="J1131">
        <v>10</v>
      </c>
      <c r="K1131" s="3">
        <v>44585</v>
      </c>
      <c r="L1131" s="3">
        <v>28838</v>
      </c>
      <c r="M1131" s="5">
        <f ca="1">(TODAY()-staff[[#This Row],[Date of Join]])/365</f>
        <v>0.64657534246575343</v>
      </c>
      <c r="N1131" t="str">
        <f ca="1">IF(staff[[#This Row],[Tenure]]&lt;0.25,"1. New", IF(staff[[#This Row],[Tenure]]&lt;1, "2. Under 1 yr", IF(staff[[#This Row],[Tenure]]&lt;2, "3. Under 2 yrs","4. Over 2 yrs")))</f>
        <v>2. Under 1 yr</v>
      </c>
      <c r="O1131" s="5">
        <f ca="1">(TODAY()-staff[[#This Row],[Date of Birth]])/365</f>
        <v>43.789041095890411</v>
      </c>
      <c r="P1131">
        <f ca="1">ROUNDDOWN(staff[[#This Row],[X-Age]],0)</f>
        <v>43</v>
      </c>
    </row>
    <row r="1132" spans="3:16" x14ac:dyDescent="0.3">
      <c r="C1132" t="s">
        <v>1221</v>
      </c>
      <c r="D1132" t="s">
        <v>55</v>
      </c>
      <c r="E1132">
        <v>1</v>
      </c>
      <c r="F1132" t="s">
        <v>56</v>
      </c>
      <c r="G1132" t="s">
        <v>18</v>
      </c>
      <c r="H1132" t="s">
        <v>64</v>
      </c>
      <c r="I1132" s="4">
        <v>77285</v>
      </c>
      <c r="J1132">
        <v>15</v>
      </c>
      <c r="K1132" s="3">
        <v>44011</v>
      </c>
      <c r="L1132" s="3">
        <v>21034</v>
      </c>
      <c r="M1132" s="5">
        <f ca="1">(TODAY()-staff[[#This Row],[Date of Join]])/365</f>
        <v>2.2191780821917808</v>
      </c>
      <c r="N1132" t="str">
        <f ca="1">IF(staff[[#This Row],[Tenure]]&lt;0.25,"1. New", IF(staff[[#This Row],[Tenure]]&lt;1, "2. Under 1 yr", IF(staff[[#This Row],[Tenure]]&lt;2, "3. Under 2 yrs","4. Over 2 yrs")))</f>
        <v>4. Over 2 yrs</v>
      </c>
      <c r="O1132" s="5">
        <f ca="1">(TODAY()-staff[[#This Row],[Date of Birth]])/365</f>
        <v>65.169863013698631</v>
      </c>
      <c r="P1132">
        <f ca="1">ROUNDDOWN(staff[[#This Row],[X-Age]],0)</f>
        <v>65</v>
      </c>
    </row>
    <row r="1133" spans="3:16" x14ac:dyDescent="0.3">
      <c r="C1133" t="s">
        <v>1222</v>
      </c>
      <c r="D1133" t="s">
        <v>55</v>
      </c>
      <c r="E1133">
        <v>0.6</v>
      </c>
      <c r="F1133" t="s">
        <v>56</v>
      </c>
      <c r="G1133" t="s">
        <v>18</v>
      </c>
      <c r="H1133" t="s">
        <v>71</v>
      </c>
      <c r="I1133" s="4">
        <v>65720</v>
      </c>
      <c r="J1133">
        <v>7</v>
      </c>
      <c r="K1133" s="3">
        <v>43661</v>
      </c>
      <c r="L1133" s="3">
        <v>21107</v>
      </c>
      <c r="M1133" s="5">
        <f ca="1">(TODAY()-staff[[#This Row],[Date of Join]])/365</f>
        <v>3.1780821917808217</v>
      </c>
      <c r="N1133" t="str">
        <f ca="1">IF(staff[[#This Row],[Tenure]]&lt;0.25,"1. New", IF(staff[[#This Row],[Tenure]]&lt;1, "2. Under 1 yr", IF(staff[[#This Row],[Tenure]]&lt;2, "3. Under 2 yrs","4. Over 2 yrs")))</f>
        <v>4. Over 2 yrs</v>
      </c>
      <c r="O1133" s="5">
        <f ca="1">(TODAY()-staff[[#This Row],[Date of Birth]])/365</f>
        <v>64.969863013698628</v>
      </c>
      <c r="P1133">
        <f ca="1">ROUNDDOWN(staff[[#This Row],[X-Age]],0)</f>
        <v>64</v>
      </c>
    </row>
    <row r="1134" spans="3:16" x14ac:dyDescent="0.3">
      <c r="C1134" t="s">
        <v>1223</v>
      </c>
      <c r="D1134" t="s">
        <v>55</v>
      </c>
      <c r="E1134">
        <v>1</v>
      </c>
      <c r="F1134" t="s">
        <v>56</v>
      </c>
      <c r="G1134" t="s">
        <v>6</v>
      </c>
      <c r="H1134" t="s">
        <v>68</v>
      </c>
      <c r="I1134" s="4">
        <v>105085</v>
      </c>
      <c r="J1134">
        <v>12</v>
      </c>
      <c r="K1134" s="3">
        <v>44431</v>
      </c>
      <c r="L1134" s="3">
        <v>21286</v>
      </c>
      <c r="M1134" s="5">
        <f ca="1">(TODAY()-staff[[#This Row],[Date of Join]])/365</f>
        <v>1.0684931506849316</v>
      </c>
      <c r="N1134" t="str">
        <f ca="1">IF(staff[[#This Row],[Tenure]]&lt;0.25,"1. New", IF(staff[[#This Row],[Tenure]]&lt;1, "2. Under 1 yr", IF(staff[[#This Row],[Tenure]]&lt;2, "3. Under 2 yrs","4. Over 2 yrs")))</f>
        <v>3. Under 2 yrs</v>
      </c>
      <c r="O1134" s="5">
        <f ca="1">(TODAY()-staff[[#This Row],[Date of Birth]])/365</f>
        <v>64.479452054794521</v>
      </c>
      <c r="P1134">
        <f ca="1">ROUNDDOWN(staff[[#This Row],[X-Age]],0)</f>
        <v>64</v>
      </c>
    </row>
    <row r="1135" spans="3:16" x14ac:dyDescent="0.3">
      <c r="C1135" t="s">
        <v>1224</v>
      </c>
      <c r="D1135" t="s">
        <v>59</v>
      </c>
      <c r="E1135">
        <v>1</v>
      </c>
      <c r="F1135" t="s">
        <v>56</v>
      </c>
      <c r="G1135" t="s">
        <v>6</v>
      </c>
      <c r="H1135" t="s">
        <v>68</v>
      </c>
      <c r="I1135" s="4">
        <v>57830</v>
      </c>
      <c r="J1135">
        <v>9</v>
      </c>
      <c r="K1135" s="3">
        <v>44342</v>
      </c>
      <c r="L1135" s="3">
        <v>7265</v>
      </c>
      <c r="M1135" s="5">
        <f ca="1">(TODAY()-staff[[#This Row],[Date of Join]])/365</f>
        <v>1.3123287671232877</v>
      </c>
      <c r="N1135" t="str">
        <f ca="1">IF(staff[[#This Row],[Tenure]]&lt;0.25,"1. New", IF(staff[[#This Row],[Tenure]]&lt;1, "2. Under 1 yr", IF(staff[[#This Row],[Tenure]]&lt;2, "3. Under 2 yrs","4. Over 2 yrs")))</f>
        <v>3. Under 2 yrs</v>
      </c>
      <c r="O1135" s="5">
        <f ca="1">(TODAY()-staff[[#This Row],[Date of Birth]])/365</f>
        <v>102.89315068493151</v>
      </c>
      <c r="P1135">
        <f ca="1">ROUNDDOWN(staff[[#This Row],[X-Age]],0)</f>
        <v>102</v>
      </c>
    </row>
    <row r="1136" spans="3:16" x14ac:dyDescent="0.3">
      <c r="C1136" t="s">
        <v>1225</v>
      </c>
      <c r="D1136" t="s">
        <v>59</v>
      </c>
      <c r="E1136">
        <v>1</v>
      </c>
      <c r="F1136" t="s">
        <v>56</v>
      </c>
      <c r="G1136" t="s">
        <v>9</v>
      </c>
      <c r="H1136" t="s">
        <v>201</v>
      </c>
      <c r="I1136" s="4">
        <v>81735</v>
      </c>
      <c r="J1136">
        <v>19</v>
      </c>
      <c r="K1136" s="3">
        <v>44629</v>
      </c>
      <c r="L1136" s="3">
        <v>30405</v>
      </c>
      <c r="M1136" s="5">
        <f ca="1">(TODAY()-staff[[#This Row],[Date of Join]])/365</f>
        <v>0.52602739726027392</v>
      </c>
      <c r="N1136" t="str">
        <f ca="1">IF(staff[[#This Row],[Tenure]]&lt;0.25,"1. New", IF(staff[[#This Row],[Tenure]]&lt;1, "2. Under 1 yr", IF(staff[[#This Row],[Tenure]]&lt;2, "3. Under 2 yrs","4. Over 2 yrs")))</f>
        <v>2. Under 1 yr</v>
      </c>
      <c r="O1136" s="5">
        <f ca="1">(TODAY()-staff[[#This Row],[Date of Birth]])/365</f>
        <v>39.495890410958907</v>
      </c>
      <c r="P1136">
        <f ca="1">ROUNDDOWN(staff[[#This Row],[X-Age]],0)</f>
        <v>39</v>
      </c>
    </row>
    <row r="1137" spans="3:16" x14ac:dyDescent="0.3">
      <c r="C1137" t="s">
        <v>1226</v>
      </c>
      <c r="D1137" t="s">
        <v>55</v>
      </c>
      <c r="E1137">
        <v>1</v>
      </c>
      <c r="F1137" t="s">
        <v>56</v>
      </c>
      <c r="G1137" t="s">
        <v>20</v>
      </c>
      <c r="H1137" t="s">
        <v>75</v>
      </c>
      <c r="I1137" s="4">
        <v>74730</v>
      </c>
      <c r="J1137">
        <v>7</v>
      </c>
      <c r="K1137" s="3">
        <v>44761</v>
      </c>
      <c r="L1137" s="3">
        <v>26140</v>
      </c>
      <c r="M1137" s="5">
        <f ca="1">(TODAY()-staff[[#This Row],[Date of Join]])/365</f>
        <v>0.16438356164383561</v>
      </c>
      <c r="N1137" t="str">
        <f ca="1">IF(staff[[#This Row],[Tenure]]&lt;0.25,"1. New", IF(staff[[#This Row],[Tenure]]&lt;1, "2. Under 1 yr", IF(staff[[#This Row],[Tenure]]&lt;2, "3. Under 2 yrs","4. Over 2 yrs")))</f>
        <v>1. New</v>
      </c>
      <c r="O1137" s="5">
        <f ca="1">(TODAY()-staff[[#This Row],[Date of Birth]])/365</f>
        <v>51.180821917808217</v>
      </c>
      <c r="P1137">
        <f ca="1">ROUNDDOWN(staff[[#This Row],[X-Age]],0)</f>
        <v>51</v>
      </c>
    </row>
    <row r="1138" spans="3:16" x14ac:dyDescent="0.3">
      <c r="C1138" t="s">
        <v>1227</v>
      </c>
      <c r="D1138" t="s">
        <v>55</v>
      </c>
      <c r="E1138">
        <v>1</v>
      </c>
      <c r="F1138" t="s">
        <v>124</v>
      </c>
      <c r="G1138" t="s">
        <v>11</v>
      </c>
      <c r="H1138" t="s">
        <v>98</v>
      </c>
      <c r="I1138" s="4">
        <v>81220</v>
      </c>
      <c r="J1138">
        <v>9</v>
      </c>
      <c r="K1138" s="3">
        <v>44705</v>
      </c>
      <c r="L1138" s="3">
        <v>25070</v>
      </c>
      <c r="M1138" s="5">
        <f ca="1">(TODAY()-staff[[#This Row],[Date of Join]])/365</f>
        <v>0.31780821917808222</v>
      </c>
      <c r="N1138" t="str">
        <f ca="1">IF(staff[[#This Row],[Tenure]]&lt;0.25,"1. New", IF(staff[[#This Row],[Tenure]]&lt;1, "2. Under 1 yr", IF(staff[[#This Row],[Tenure]]&lt;2, "3. Under 2 yrs","4. Over 2 yrs")))</f>
        <v>2. Under 1 yr</v>
      </c>
      <c r="O1138" s="5">
        <f ca="1">(TODAY()-staff[[#This Row],[Date of Birth]])/365</f>
        <v>54.112328767123287</v>
      </c>
      <c r="P1138">
        <f ca="1">ROUNDDOWN(staff[[#This Row],[X-Age]],0)</f>
        <v>54</v>
      </c>
    </row>
    <row r="1139" spans="3:16" x14ac:dyDescent="0.3">
      <c r="C1139" t="s">
        <v>1228</v>
      </c>
      <c r="D1139" t="s">
        <v>55</v>
      </c>
      <c r="E1139">
        <v>1</v>
      </c>
      <c r="F1139" t="s">
        <v>61</v>
      </c>
      <c r="G1139" t="s">
        <v>9</v>
      </c>
      <c r="H1139" t="s">
        <v>62</v>
      </c>
      <c r="I1139" s="4">
        <v>56905</v>
      </c>
      <c r="J1139">
        <v>18</v>
      </c>
      <c r="K1139" s="3">
        <v>44748</v>
      </c>
      <c r="L1139" s="3">
        <v>7284</v>
      </c>
      <c r="M1139" s="5">
        <f ca="1">(TODAY()-staff[[#This Row],[Date of Join]])/365</f>
        <v>0.2</v>
      </c>
      <c r="N1139" t="str">
        <f ca="1">IF(staff[[#This Row],[Tenure]]&lt;0.25,"1. New", IF(staff[[#This Row],[Tenure]]&lt;1, "2. Under 1 yr", IF(staff[[#This Row],[Tenure]]&lt;2, "3. Under 2 yrs","4. Over 2 yrs")))</f>
        <v>1. New</v>
      </c>
      <c r="O1139" s="5">
        <f ca="1">(TODAY()-staff[[#This Row],[Date of Birth]])/365</f>
        <v>102.84109589041095</v>
      </c>
      <c r="P1139">
        <f ca="1">ROUNDDOWN(staff[[#This Row],[X-Age]],0)</f>
        <v>102</v>
      </c>
    </row>
    <row r="1140" spans="3:16" x14ac:dyDescent="0.3">
      <c r="C1140" t="s">
        <v>1229</v>
      </c>
      <c r="D1140" t="s">
        <v>59</v>
      </c>
      <c r="E1140">
        <v>1</v>
      </c>
      <c r="F1140" t="s">
        <v>56</v>
      </c>
      <c r="G1140" t="s">
        <v>14</v>
      </c>
      <c r="H1140" t="s">
        <v>115</v>
      </c>
      <c r="I1140" s="4">
        <v>100250</v>
      </c>
      <c r="J1140">
        <v>23</v>
      </c>
      <c r="K1140" s="3">
        <v>44424</v>
      </c>
      <c r="L1140" s="3">
        <v>23734</v>
      </c>
      <c r="M1140" s="5">
        <f ca="1">(TODAY()-staff[[#This Row],[Date of Join]])/365</f>
        <v>1.0876712328767124</v>
      </c>
      <c r="N1140" t="str">
        <f ca="1">IF(staff[[#This Row],[Tenure]]&lt;0.25,"1. New", IF(staff[[#This Row],[Tenure]]&lt;1, "2. Under 1 yr", IF(staff[[#This Row],[Tenure]]&lt;2, "3. Under 2 yrs","4. Over 2 yrs")))</f>
        <v>3. Under 2 yrs</v>
      </c>
      <c r="O1140" s="5">
        <f ca="1">(TODAY()-staff[[#This Row],[Date of Birth]])/365</f>
        <v>57.772602739726025</v>
      </c>
      <c r="P1140">
        <f ca="1">ROUNDDOWN(staff[[#This Row],[X-Age]],0)</f>
        <v>57</v>
      </c>
    </row>
    <row r="1141" spans="3:16" x14ac:dyDescent="0.3">
      <c r="C1141" t="s">
        <v>1230</v>
      </c>
      <c r="D1141" t="s">
        <v>59</v>
      </c>
      <c r="E1141">
        <v>1</v>
      </c>
      <c r="F1141" t="s">
        <v>61</v>
      </c>
      <c r="G1141" t="s">
        <v>6</v>
      </c>
      <c r="H1141" t="s">
        <v>68</v>
      </c>
      <c r="I1141" s="4">
        <v>95480</v>
      </c>
      <c r="J1141">
        <v>7</v>
      </c>
      <c r="K1141" s="3">
        <v>44743</v>
      </c>
      <c r="L1141" s="3">
        <v>7294</v>
      </c>
      <c r="M1141" s="5">
        <f ca="1">(TODAY()-staff[[#This Row],[Date of Join]])/365</f>
        <v>0.21369863013698631</v>
      </c>
      <c r="N1141" t="str">
        <f ca="1">IF(staff[[#This Row],[Tenure]]&lt;0.25,"1. New", IF(staff[[#This Row],[Tenure]]&lt;1, "2. Under 1 yr", IF(staff[[#This Row],[Tenure]]&lt;2, "3. Under 2 yrs","4. Over 2 yrs")))</f>
        <v>1. New</v>
      </c>
      <c r="O1141" s="5">
        <f ca="1">(TODAY()-staff[[#This Row],[Date of Birth]])/365</f>
        <v>102.81369863013698</v>
      </c>
      <c r="P1141">
        <f ca="1">ROUNDDOWN(staff[[#This Row],[X-Age]],0)</f>
        <v>102</v>
      </c>
    </row>
    <row r="1142" spans="3:16" x14ac:dyDescent="0.3">
      <c r="C1142" t="s">
        <v>1231</v>
      </c>
      <c r="D1142" t="s">
        <v>59</v>
      </c>
      <c r="E1142">
        <v>1</v>
      </c>
      <c r="F1142" t="s">
        <v>56</v>
      </c>
      <c r="G1142" t="s">
        <v>6</v>
      </c>
      <c r="H1142" t="s">
        <v>68</v>
      </c>
      <c r="I1142" s="4">
        <v>98935</v>
      </c>
      <c r="J1142">
        <v>22</v>
      </c>
      <c r="K1142" s="3">
        <v>44543</v>
      </c>
      <c r="L1142" s="3">
        <v>30526</v>
      </c>
      <c r="M1142" s="5">
        <f ca="1">(TODAY()-staff[[#This Row],[Date of Join]])/365</f>
        <v>0.76164383561643834</v>
      </c>
      <c r="N1142" t="str">
        <f ca="1">IF(staff[[#This Row],[Tenure]]&lt;0.25,"1. New", IF(staff[[#This Row],[Tenure]]&lt;1, "2. Under 1 yr", IF(staff[[#This Row],[Tenure]]&lt;2, "3. Under 2 yrs","4. Over 2 yrs")))</f>
        <v>2. Under 1 yr</v>
      </c>
      <c r="O1142" s="5">
        <f ca="1">(TODAY()-staff[[#This Row],[Date of Birth]])/365</f>
        <v>39.164383561643838</v>
      </c>
      <c r="P1142">
        <f ca="1">ROUNDDOWN(staff[[#This Row],[X-Age]],0)</f>
        <v>39</v>
      </c>
    </row>
    <row r="1143" spans="3:16" x14ac:dyDescent="0.3">
      <c r="C1143" t="s">
        <v>1232</v>
      </c>
      <c r="D1143" t="s">
        <v>59</v>
      </c>
      <c r="E1143">
        <v>1</v>
      </c>
      <c r="F1143" t="s">
        <v>56</v>
      </c>
      <c r="G1143" t="s">
        <v>9</v>
      </c>
      <c r="H1143" t="s">
        <v>330</v>
      </c>
      <c r="I1143" s="4">
        <v>55935</v>
      </c>
      <c r="J1143">
        <v>18</v>
      </c>
      <c r="K1143" s="3">
        <v>44760</v>
      </c>
      <c r="L1143" s="3">
        <v>31454</v>
      </c>
      <c r="M1143" s="5">
        <f ca="1">(TODAY()-staff[[#This Row],[Date of Join]])/365</f>
        <v>0.16712328767123288</v>
      </c>
      <c r="N1143" t="str">
        <f ca="1">IF(staff[[#This Row],[Tenure]]&lt;0.25,"1. New", IF(staff[[#This Row],[Tenure]]&lt;1, "2. Under 1 yr", IF(staff[[#This Row],[Tenure]]&lt;2, "3. Under 2 yrs","4. Over 2 yrs")))</f>
        <v>1. New</v>
      </c>
      <c r="O1143" s="5">
        <f ca="1">(TODAY()-staff[[#This Row],[Date of Birth]])/365</f>
        <v>36.62191780821918</v>
      </c>
      <c r="P1143">
        <f ca="1">ROUNDDOWN(staff[[#This Row],[X-Age]],0)</f>
        <v>36</v>
      </c>
    </row>
    <row r="1144" spans="3:16" x14ac:dyDescent="0.3">
      <c r="C1144" t="s">
        <v>1233</v>
      </c>
      <c r="D1144" t="s">
        <v>59</v>
      </c>
      <c r="E1144">
        <v>1</v>
      </c>
      <c r="F1144" t="s">
        <v>56</v>
      </c>
      <c r="G1144" t="s">
        <v>6</v>
      </c>
      <c r="H1144" t="s">
        <v>68</v>
      </c>
      <c r="I1144" s="4">
        <v>100075</v>
      </c>
      <c r="J1144">
        <v>12</v>
      </c>
      <c r="K1144" s="3">
        <v>44540</v>
      </c>
      <c r="L1144" s="3">
        <v>23628</v>
      </c>
      <c r="M1144" s="5">
        <f ca="1">(TODAY()-staff[[#This Row],[Date of Join]])/365</f>
        <v>0.76986301369863008</v>
      </c>
      <c r="N1144" t="str">
        <f ca="1">IF(staff[[#This Row],[Tenure]]&lt;0.25,"1. New", IF(staff[[#This Row],[Tenure]]&lt;1, "2. Under 1 yr", IF(staff[[#This Row],[Tenure]]&lt;2, "3. Under 2 yrs","4. Over 2 yrs")))</f>
        <v>2. Under 1 yr</v>
      </c>
      <c r="O1144" s="5">
        <f ca="1">(TODAY()-staff[[#This Row],[Date of Birth]])/365</f>
        <v>58.063013698630137</v>
      </c>
      <c r="P1144">
        <f ca="1">ROUNDDOWN(staff[[#This Row],[X-Age]],0)</f>
        <v>58</v>
      </c>
    </row>
    <row r="1145" spans="3:16" x14ac:dyDescent="0.3">
      <c r="C1145" t="s">
        <v>1234</v>
      </c>
      <c r="D1145" t="s">
        <v>55</v>
      </c>
      <c r="E1145">
        <v>1</v>
      </c>
      <c r="F1145" t="s">
        <v>56</v>
      </c>
      <c r="G1145" t="s">
        <v>6</v>
      </c>
      <c r="H1145" t="s">
        <v>68</v>
      </c>
      <c r="I1145" s="4">
        <v>93080</v>
      </c>
      <c r="J1145">
        <v>12</v>
      </c>
      <c r="K1145" s="3">
        <v>44760</v>
      </c>
      <c r="L1145" s="3">
        <v>32432</v>
      </c>
      <c r="M1145" s="5">
        <f ca="1">(TODAY()-staff[[#This Row],[Date of Join]])/365</f>
        <v>0.16712328767123288</v>
      </c>
      <c r="N1145" t="str">
        <f ca="1">IF(staff[[#This Row],[Tenure]]&lt;0.25,"1. New", IF(staff[[#This Row],[Tenure]]&lt;1, "2. Under 1 yr", IF(staff[[#This Row],[Tenure]]&lt;2, "3. Under 2 yrs","4. Over 2 yrs")))</f>
        <v>1. New</v>
      </c>
      <c r="O1145" s="5">
        <f ca="1">(TODAY()-staff[[#This Row],[Date of Birth]])/365</f>
        <v>33.942465753424656</v>
      </c>
      <c r="P1145">
        <f ca="1">ROUNDDOWN(staff[[#This Row],[X-Age]],0)</f>
        <v>33</v>
      </c>
    </row>
    <row r="1146" spans="3:16" x14ac:dyDescent="0.3">
      <c r="C1146" t="s">
        <v>1235</v>
      </c>
      <c r="D1146" t="s">
        <v>55</v>
      </c>
      <c r="E1146">
        <v>0</v>
      </c>
      <c r="F1146" t="s">
        <v>61</v>
      </c>
      <c r="G1146" t="s">
        <v>6</v>
      </c>
      <c r="H1146" t="s">
        <v>71</v>
      </c>
      <c r="I1146" s="4">
        <v>61025</v>
      </c>
      <c r="J1146">
        <v>19</v>
      </c>
      <c r="K1146" s="3">
        <v>44706</v>
      </c>
      <c r="L1146" s="3">
        <v>17812</v>
      </c>
      <c r="M1146" s="5">
        <f ca="1">(TODAY()-staff[[#This Row],[Date of Join]])/365</f>
        <v>0.31506849315068491</v>
      </c>
      <c r="N1146" t="str">
        <f ca="1">IF(staff[[#This Row],[Tenure]]&lt;0.25,"1. New", IF(staff[[#This Row],[Tenure]]&lt;1, "2. Under 1 yr", IF(staff[[#This Row],[Tenure]]&lt;2, "3. Under 2 yrs","4. Over 2 yrs")))</f>
        <v>2. Under 1 yr</v>
      </c>
      <c r="O1146" s="5">
        <f ca="1">(TODAY()-staff[[#This Row],[Date of Birth]])/365</f>
        <v>73.9972602739726</v>
      </c>
      <c r="P1146">
        <f ca="1">ROUNDDOWN(staff[[#This Row],[X-Age]],0)</f>
        <v>73</v>
      </c>
    </row>
    <row r="1147" spans="3:16" x14ac:dyDescent="0.3">
      <c r="C1147" t="s">
        <v>1236</v>
      </c>
      <c r="D1147" t="s">
        <v>59</v>
      </c>
      <c r="E1147">
        <v>1</v>
      </c>
      <c r="F1147" t="s">
        <v>61</v>
      </c>
      <c r="G1147" t="s">
        <v>9</v>
      </c>
      <c r="H1147" t="s">
        <v>308</v>
      </c>
      <c r="I1147" s="4">
        <v>94750</v>
      </c>
      <c r="J1147">
        <v>8</v>
      </c>
      <c r="K1147" s="3">
        <v>44770</v>
      </c>
      <c r="L1147" s="3">
        <v>7246</v>
      </c>
      <c r="M1147" s="5">
        <f ca="1">(TODAY()-staff[[#This Row],[Date of Join]])/365</f>
        <v>0.13972602739726028</v>
      </c>
      <c r="N1147" t="str">
        <f ca="1">IF(staff[[#This Row],[Tenure]]&lt;0.25,"1. New", IF(staff[[#This Row],[Tenure]]&lt;1, "2. Under 1 yr", IF(staff[[#This Row],[Tenure]]&lt;2, "3. Under 2 yrs","4. Over 2 yrs")))</f>
        <v>1. New</v>
      </c>
      <c r="O1147" s="5">
        <f ca="1">(TODAY()-staff[[#This Row],[Date of Birth]])/365</f>
        <v>102.94520547945206</v>
      </c>
      <c r="P1147">
        <f ca="1">ROUNDDOWN(staff[[#This Row],[X-Age]],0)</f>
        <v>102</v>
      </c>
    </row>
    <row r="1148" spans="3:16" x14ac:dyDescent="0.3">
      <c r="C1148" t="s">
        <v>1237</v>
      </c>
      <c r="D1148" t="s">
        <v>59</v>
      </c>
      <c r="E1148">
        <v>0.5</v>
      </c>
      <c r="F1148" t="s">
        <v>56</v>
      </c>
      <c r="G1148" t="s">
        <v>6</v>
      </c>
      <c r="H1148" t="s">
        <v>98</v>
      </c>
      <c r="I1148" s="4">
        <v>92720</v>
      </c>
      <c r="J1148">
        <v>13</v>
      </c>
      <c r="K1148" s="3">
        <v>44508</v>
      </c>
      <c r="L1148" s="3">
        <v>29941</v>
      </c>
      <c r="M1148" s="5">
        <f ca="1">(TODAY()-staff[[#This Row],[Date of Join]])/365</f>
        <v>0.8575342465753425</v>
      </c>
      <c r="N1148" t="str">
        <f ca="1">IF(staff[[#This Row],[Tenure]]&lt;0.25,"1. New", IF(staff[[#This Row],[Tenure]]&lt;1, "2. Under 1 yr", IF(staff[[#This Row],[Tenure]]&lt;2, "3. Under 2 yrs","4. Over 2 yrs")))</f>
        <v>2. Under 1 yr</v>
      </c>
      <c r="O1148" s="5">
        <f ca="1">(TODAY()-staff[[#This Row],[Date of Birth]])/365</f>
        <v>40.767123287671232</v>
      </c>
      <c r="P1148">
        <f ca="1">ROUNDDOWN(staff[[#This Row],[X-Age]],0)</f>
        <v>40</v>
      </c>
    </row>
    <row r="1149" spans="3:16" x14ac:dyDescent="0.3">
      <c r="C1149" t="s">
        <v>1238</v>
      </c>
      <c r="D1149" t="s">
        <v>59</v>
      </c>
      <c r="E1149">
        <v>1</v>
      </c>
      <c r="F1149" t="s">
        <v>61</v>
      </c>
      <c r="G1149" t="s">
        <v>11</v>
      </c>
      <c r="H1149" t="s">
        <v>242</v>
      </c>
      <c r="I1149" s="4">
        <v>67240</v>
      </c>
      <c r="J1149">
        <v>22</v>
      </c>
      <c r="K1149" s="3">
        <v>44767</v>
      </c>
      <c r="L1149" s="3">
        <v>7291</v>
      </c>
      <c r="M1149" s="5">
        <f ca="1">(TODAY()-staff[[#This Row],[Date of Join]])/365</f>
        <v>0.14794520547945206</v>
      </c>
      <c r="N1149" t="str">
        <f ca="1">IF(staff[[#This Row],[Tenure]]&lt;0.25,"1. New", IF(staff[[#This Row],[Tenure]]&lt;1, "2. Under 1 yr", IF(staff[[#This Row],[Tenure]]&lt;2, "3. Under 2 yrs","4. Over 2 yrs")))</f>
        <v>1. New</v>
      </c>
      <c r="O1149" s="5">
        <f ca="1">(TODAY()-staff[[#This Row],[Date of Birth]])/365</f>
        <v>102.82191780821918</v>
      </c>
      <c r="P1149">
        <f ca="1">ROUNDDOWN(staff[[#This Row],[X-Age]],0)</f>
        <v>102</v>
      </c>
    </row>
    <row r="1150" spans="3:16" x14ac:dyDescent="0.3">
      <c r="C1150" t="s">
        <v>1239</v>
      </c>
      <c r="D1150" t="s">
        <v>55</v>
      </c>
      <c r="E1150">
        <v>1</v>
      </c>
      <c r="F1150" t="s">
        <v>61</v>
      </c>
      <c r="G1150" t="s">
        <v>9</v>
      </c>
      <c r="H1150" t="s">
        <v>106</v>
      </c>
      <c r="I1150" s="4">
        <v>84450</v>
      </c>
      <c r="J1150">
        <v>13</v>
      </c>
      <c r="K1150" s="3">
        <v>44741</v>
      </c>
      <c r="L1150" s="3">
        <v>7267</v>
      </c>
      <c r="M1150" s="5">
        <f ca="1">(TODAY()-staff[[#This Row],[Date of Join]])/365</f>
        <v>0.21917808219178081</v>
      </c>
      <c r="N1150" t="str">
        <f ca="1">IF(staff[[#This Row],[Tenure]]&lt;0.25,"1. New", IF(staff[[#This Row],[Tenure]]&lt;1, "2. Under 1 yr", IF(staff[[#This Row],[Tenure]]&lt;2, "3. Under 2 yrs","4. Over 2 yrs")))</f>
        <v>1. New</v>
      </c>
      <c r="O1150" s="5">
        <f ca="1">(TODAY()-staff[[#This Row],[Date of Birth]])/365</f>
        <v>102.88767123287671</v>
      </c>
      <c r="P1150">
        <f ca="1">ROUNDDOWN(staff[[#This Row],[X-Age]],0)</f>
        <v>102</v>
      </c>
    </row>
    <row r="1151" spans="3:16" x14ac:dyDescent="0.3">
      <c r="C1151" t="s">
        <v>1240</v>
      </c>
      <c r="D1151" t="s">
        <v>55</v>
      </c>
      <c r="E1151">
        <v>1</v>
      </c>
      <c r="F1151" t="s">
        <v>56</v>
      </c>
      <c r="G1151" t="s">
        <v>18</v>
      </c>
      <c r="H1151" t="s">
        <v>64</v>
      </c>
      <c r="I1151" s="4">
        <v>69070</v>
      </c>
      <c r="J1151">
        <v>13</v>
      </c>
      <c r="K1151" s="3">
        <v>44489</v>
      </c>
      <c r="L1151" s="3">
        <v>30098</v>
      </c>
      <c r="M1151" s="5">
        <f ca="1">(TODAY()-staff[[#This Row],[Date of Join]])/365</f>
        <v>0.90958904109589045</v>
      </c>
      <c r="N1151" t="str">
        <f ca="1">IF(staff[[#This Row],[Tenure]]&lt;0.25,"1. New", IF(staff[[#This Row],[Tenure]]&lt;1, "2. Under 1 yr", IF(staff[[#This Row],[Tenure]]&lt;2, "3. Under 2 yrs","4. Over 2 yrs")))</f>
        <v>2. Under 1 yr</v>
      </c>
      <c r="O1151" s="5">
        <f ca="1">(TODAY()-staff[[#This Row],[Date of Birth]])/365</f>
        <v>40.336986301369862</v>
      </c>
      <c r="P1151">
        <f ca="1">ROUNDDOWN(staff[[#This Row],[X-Age]],0)</f>
        <v>40</v>
      </c>
    </row>
    <row r="1152" spans="3:16" x14ac:dyDescent="0.3">
      <c r="C1152" t="s">
        <v>1241</v>
      </c>
      <c r="D1152" t="s">
        <v>59</v>
      </c>
      <c r="E1152">
        <v>1</v>
      </c>
      <c r="F1152" t="s">
        <v>56</v>
      </c>
      <c r="G1152" t="s">
        <v>18</v>
      </c>
      <c r="H1152" t="s">
        <v>78</v>
      </c>
      <c r="I1152" s="4">
        <v>86265</v>
      </c>
      <c r="J1152">
        <v>9</v>
      </c>
      <c r="K1152" s="3">
        <v>44771</v>
      </c>
      <c r="L1152" s="3">
        <v>32552</v>
      </c>
      <c r="M1152" s="5">
        <f ca="1">(TODAY()-staff[[#This Row],[Date of Join]])/365</f>
        <v>0.13698630136986301</v>
      </c>
      <c r="N1152" t="str">
        <f ca="1">IF(staff[[#This Row],[Tenure]]&lt;0.25,"1. New", IF(staff[[#This Row],[Tenure]]&lt;1, "2. Under 1 yr", IF(staff[[#This Row],[Tenure]]&lt;2, "3. Under 2 yrs","4. Over 2 yrs")))</f>
        <v>1. New</v>
      </c>
      <c r="O1152" s="5">
        <f ca="1">(TODAY()-staff[[#This Row],[Date of Birth]])/365</f>
        <v>33.613698630136987</v>
      </c>
      <c r="P1152">
        <f ca="1">ROUNDDOWN(staff[[#This Row],[X-Age]],0)</f>
        <v>33</v>
      </c>
    </row>
    <row r="1153" spans="3:16" x14ac:dyDescent="0.3">
      <c r="C1153" t="s">
        <v>1242</v>
      </c>
      <c r="D1153" t="s">
        <v>59</v>
      </c>
      <c r="E1153">
        <v>0</v>
      </c>
      <c r="F1153" t="s">
        <v>61</v>
      </c>
      <c r="G1153" t="s">
        <v>6</v>
      </c>
      <c r="H1153" t="s">
        <v>68</v>
      </c>
      <c r="I1153" s="4">
        <v>78025</v>
      </c>
      <c r="J1153">
        <v>8</v>
      </c>
      <c r="K1153" s="3">
        <v>44763</v>
      </c>
      <c r="L1153" s="3">
        <v>35127</v>
      </c>
      <c r="M1153" s="5">
        <f ca="1">(TODAY()-staff[[#This Row],[Date of Join]])/365</f>
        <v>0.15890410958904111</v>
      </c>
      <c r="N1153" t="str">
        <f ca="1">IF(staff[[#This Row],[Tenure]]&lt;0.25,"1. New", IF(staff[[#This Row],[Tenure]]&lt;1, "2. Under 1 yr", IF(staff[[#This Row],[Tenure]]&lt;2, "3. Under 2 yrs","4. Over 2 yrs")))</f>
        <v>1. New</v>
      </c>
      <c r="O1153" s="5">
        <f ca="1">(TODAY()-staff[[#This Row],[Date of Birth]])/365</f>
        <v>26.55890410958904</v>
      </c>
      <c r="P1153">
        <f ca="1">ROUNDDOWN(staff[[#This Row],[X-Age]],0)</f>
        <v>26</v>
      </c>
    </row>
    <row r="1154" spans="3:16" x14ac:dyDescent="0.3">
      <c r="C1154" t="s">
        <v>1243</v>
      </c>
      <c r="D1154" t="s">
        <v>59</v>
      </c>
      <c r="E1154">
        <v>0.8</v>
      </c>
      <c r="F1154" t="s">
        <v>56</v>
      </c>
      <c r="G1154" t="s">
        <v>18</v>
      </c>
      <c r="H1154" t="s">
        <v>71</v>
      </c>
      <c r="I1154" s="4">
        <v>80880</v>
      </c>
      <c r="J1154">
        <v>5</v>
      </c>
      <c r="K1154" s="3">
        <v>44455</v>
      </c>
      <c r="L1154" s="3">
        <v>19732</v>
      </c>
      <c r="M1154" s="5">
        <f ca="1">(TODAY()-staff[[#This Row],[Date of Join]])/365</f>
        <v>1.0027397260273974</v>
      </c>
      <c r="N1154" t="str">
        <f ca="1">IF(staff[[#This Row],[Tenure]]&lt;0.25,"1. New", IF(staff[[#This Row],[Tenure]]&lt;1, "2. Under 1 yr", IF(staff[[#This Row],[Tenure]]&lt;2, "3. Under 2 yrs","4. Over 2 yrs")))</f>
        <v>3. Under 2 yrs</v>
      </c>
      <c r="O1154" s="5">
        <f ca="1">(TODAY()-staff[[#This Row],[Date of Birth]])/365</f>
        <v>68.736986301369868</v>
      </c>
      <c r="P1154">
        <f ca="1">ROUNDDOWN(staff[[#This Row],[X-Age]],0)</f>
        <v>68</v>
      </c>
    </row>
    <row r="1155" spans="3:16" x14ac:dyDescent="0.3">
      <c r="C1155" t="s">
        <v>1244</v>
      </c>
      <c r="D1155" t="s">
        <v>59</v>
      </c>
      <c r="E1155">
        <v>1</v>
      </c>
      <c r="F1155" t="s">
        <v>56</v>
      </c>
      <c r="G1155" t="s">
        <v>18</v>
      </c>
      <c r="H1155" t="s">
        <v>71</v>
      </c>
      <c r="I1155" s="4">
        <v>102830</v>
      </c>
      <c r="J1155">
        <v>3</v>
      </c>
      <c r="K1155" s="3">
        <v>44707</v>
      </c>
      <c r="L1155" s="3">
        <v>16935</v>
      </c>
      <c r="M1155" s="5">
        <f ca="1">(TODAY()-staff[[#This Row],[Date of Join]])/365</f>
        <v>0.31232876712328766</v>
      </c>
      <c r="N1155" t="str">
        <f ca="1">IF(staff[[#This Row],[Tenure]]&lt;0.25,"1. New", IF(staff[[#This Row],[Tenure]]&lt;1, "2. Under 1 yr", IF(staff[[#This Row],[Tenure]]&lt;2, "3. Under 2 yrs","4. Over 2 yrs")))</f>
        <v>2. Under 1 yr</v>
      </c>
      <c r="O1155" s="5">
        <f ca="1">(TODAY()-staff[[#This Row],[Date of Birth]])/365</f>
        <v>76.400000000000006</v>
      </c>
      <c r="P1155">
        <f ca="1">ROUNDDOWN(staff[[#This Row],[X-Age]],0)</f>
        <v>76</v>
      </c>
    </row>
    <row r="1156" spans="3:16" x14ac:dyDescent="0.3">
      <c r="C1156" t="s">
        <v>1245</v>
      </c>
      <c r="D1156" t="s">
        <v>55</v>
      </c>
      <c r="E1156">
        <v>1</v>
      </c>
      <c r="F1156" t="s">
        <v>56</v>
      </c>
      <c r="G1156" t="s">
        <v>6</v>
      </c>
      <c r="H1156" t="s">
        <v>98</v>
      </c>
      <c r="I1156" s="4">
        <v>67415</v>
      </c>
      <c r="J1156">
        <v>6</v>
      </c>
      <c r="K1156" s="3">
        <v>44664</v>
      </c>
      <c r="L1156" s="3">
        <v>25080</v>
      </c>
      <c r="M1156" s="5">
        <f ca="1">(TODAY()-staff[[#This Row],[Date of Join]])/365</f>
        <v>0.43013698630136987</v>
      </c>
      <c r="N1156" t="str">
        <f ca="1">IF(staff[[#This Row],[Tenure]]&lt;0.25,"1. New", IF(staff[[#This Row],[Tenure]]&lt;1, "2. Under 1 yr", IF(staff[[#This Row],[Tenure]]&lt;2, "3. Under 2 yrs","4. Over 2 yrs")))</f>
        <v>2. Under 1 yr</v>
      </c>
      <c r="O1156" s="5">
        <f ca="1">(TODAY()-staff[[#This Row],[Date of Birth]])/365</f>
        <v>54.084931506849315</v>
      </c>
      <c r="P1156">
        <f ca="1">ROUNDDOWN(staff[[#This Row],[X-Age]],0)</f>
        <v>54</v>
      </c>
    </row>
    <row r="1157" spans="3:16" x14ac:dyDescent="0.3">
      <c r="C1157" t="s">
        <v>1246</v>
      </c>
      <c r="D1157" t="s">
        <v>55</v>
      </c>
      <c r="E1157">
        <v>1</v>
      </c>
      <c r="F1157" t="s">
        <v>56</v>
      </c>
      <c r="G1157" t="s">
        <v>18</v>
      </c>
      <c r="H1157" t="s">
        <v>117</v>
      </c>
      <c r="I1157" s="4">
        <v>86115</v>
      </c>
      <c r="J1157">
        <v>13</v>
      </c>
      <c r="K1157" s="3">
        <v>44690</v>
      </c>
      <c r="L1157" s="3">
        <v>27039</v>
      </c>
      <c r="M1157" s="5">
        <f ca="1">(TODAY()-staff[[#This Row],[Date of Join]])/365</f>
        <v>0.35890410958904112</v>
      </c>
      <c r="N1157" t="str">
        <f ca="1">IF(staff[[#This Row],[Tenure]]&lt;0.25,"1. New", IF(staff[[#This Row],[Tenure]]&lt;1, "2. Under 1 yr", IF(staff[[#This Row],[Tenure]]&lt;2, "3. Under 2 yrs","4. Over 2 yrs")))</f>
        <v>2. Under 1 yr</v>
      </c>
      <c r="O1157" s="5">
        <f ca="1">(TODAY()-staff[[#This Row],[Date of Birth]])/365</f>
        <v>48.717808219178082</v>
      </c>
      <c r="P1157">
        <f ca="1">ROUNDDOWN(staff[[#This Row],[X-Age]],0)</f>
        <v>48</v>
      </c>
    </row>
    <row r="1158" spans="3:16" x14ac:dyDescent="0.3">
      <c r="C1158" t="s">
        <v>1247</v>
      </c>
      <c r="D1158" t="s">
        <v>59</v>
      </c>
      <c r="E1158">
        <v>1</v>
      </c>
      <c r="F1158" t="s">
        <v>56</v>
      </c>
      <c r="G1158" t="s">
        <v>6</v>
      </c>
      <c r="H1158" t="s">
        <v>68</v>
      </c>
      <c r="I1158" s="4">
        <v>61175</v>
      </c>
      <c r="J1158">
        <v>9</v>
      </c>
      <c r="K1158" s="3">
        <v>44761</v>
      </c>
      <c r="L1158" s="3">
        <v>34563</v>
      </c>
      <c r="M1158" s="5">
        <f ca="1">(TODAY()-staff[[#This Row],[Date of Join]])/365</f>
        <v>0.16438356164383561</v>
      </c>
      <c r="N1158" t="str">
        <f ca="1">IF(staff[[#This Row],[Tenure]]&lt;0.25,"1. New", IF(staff[[#This Row],[Tenure]]&lt;1, "2. Under 1 yr", IF(staff[[#This Row],[Tenure]]&lt;2, "3. Under 2 yrs","4. Over 2 yrs")))</f>
        <v>1. New</v>
      </c>
      <c r="O1158" s="5">
        <f ca="1">(TODAY()-staff[[#This Row],[Date of Birth]])/365</f>
        <v>28.104109589041094</v>
      </c>
      <c r="P1158">
        <f ca="1">ROUNDDOWN(staff[[#This Row],[X-Age]],0)</f>
        <v>28</v>
      </c>
    </row>
    <row r="1159" spans="3:16" x14ac:dyDescent="0.3">
      <c r="C1159" t="s">
        <v>1248</v>
      </c>
      <c r="D1159" t="s">
        <v>59</v>
      </c>
      <c r="E1159">
        <v>1</v>
      </c>
      <c r="F1159" t="s">
        <v>56</v>
      </c>
      <c r="G1159" t="s">
        <v>6</v>
      </c>
      <c r="H1159" t="s">
        <v>68</v>
      </c>
      <c r="I1159" s="4">
        <v>48230</v>
      </c>
      <c r="J1159">
        <v>9</v>
      </c>
      <c r="K1159" s="3">
        <v>44634</v>
      </c>
      <c r="L1159" s="3">
        <v>30803</v>
      </c>
      <c r="M1159" s="5">
        <f ca="1">(TODAY()-staff[[#This Row],[Date of Join]])/365</f>
        <v>0.51232876712328768</v>
      </c>
      <c r="N1159" t="str">
        <f ca="1">IF(staff[[#This Row],[Tenure]]&lt;0.25,"1. New", IF(staff[[#This Row],[Tenure]]&lt;1, "2. Under 1 yr", IF(staff[[#This Row],[Tenure]]&lt;2, "3. Under 2 yrs","4. Over 2 yrs")))</f>
        <v>2. Under 1 yr</v>
      </c>
      <c r="O1159" s="5">
        <f ca="1">(TODAY()-staff[[#This Row],[Date of Birth]])/365</f>
        <v>38.405479452054792</v>
      </c>
      <c r="P1159">
        <f ca="1">ROUNDDOWN(staff[[#This Row],[X-Age]],0)</f>
        <v>38</v>
      </c>
    </row>
    <row r="1160" spans="3:16" x14ac:dyDescent="0.3">
      <c r="C1160" t="s">
        <v>1249</v>
      </c>
      <c r="D1160" t="s">
        <v>59</v>
      </c>
      <c r="E1160">
        <v>1</v>
      </c>
      <c r="F1160" t="s">
        <v>56</v>
      </c>
      <c r="G1160" t="s">
        <v>18</v>
      </c>
      <c r="H1160" t="s">
        <v>71</v>
      </c>
      <c r="I1160" s="4">
        <v>87910</v>
      </c>
      <c r="J1160">
        <v>15</v>
      </c>
      <c r="K1160" s="3">
        <v>44594</v>
      </c>
      <c r="L1160" s="3">
        <v>28859</v>
      </c>
      <c r="M1160" s="5">
        <f ca="1">(TODAY()-staff[[#This Row],[Date of Join]])/365</f>
        <v>0.62191780821917808</v>
      </c>
      <c r="N1160" t="str">
        <f ca="1">IF(staff[[#This Row],[Tenure]]&lt;0.25,"1. New", IF(staff[[#This Row],[Tenure]]&lt;1, "2. Under 1 yr", IF(staff[[#This Row],[Tenure]]&lt;2, "3. Under 2 yrs","4. Over 2 yrs")))</f>
        <v>2. Under 1 yr</v>
      </c>
      <c r="O1160" s="5">
        <f ca="1">(TODAY()-staff[[#This Row],[Date of Birth]])/365</f>
        <v>43.731506849315068</v>
      </c>
      <c r="P1160">
        <f ca="1">ROUNDDOWN(staff[[#This Row],[X-Age]],0)</f>
        <v>43</v>
      </c>
    </row>
    <row r="1161" spans="3:16" x14ac:dyDescent="0.3">
      <c r="C1161" t="s">
        <v>1250</v>
      </c>
      <c r="D1161" t="s">
        <v>59</v>
      </c>
      <c r="E1161">
        <v>1</v>
      </c>
      <c r="F1161" t="s">
        <v>56</v>
      </c>
      <c r="G1161" t="s">
        <v>6</v>
      </c>
      <c r="H1161" t="s">
        <v>68</v>
      </c>
      <c r="I1161" s="4">
        <v>92735</v>
      </c>
      <c r="J1161">
        <v>23</v>
      </c>
      <c r="K1161" s="3">
        <v>44670</v>
      </c>
      <c r="L1161" s="3">
        <v>33890</v>
      </c>
      <c r="M1161" s="5">
        <f ca="1">(TODAY()-staff[[#This Row],[Date of Join]])/365</f>
        <v>0.41369863013698632</v>
      </c>
      <c r="N1161" t="str">
        <f ca="1">IF(staff[[#This Row],[Tenure]]&lt;0.25,"1. New", IF(staff[[#This Row],[Tenure]]&lt;1, "2. Under 1 yr", IF(staff[[#This Row],[Tenure]]&lt;2, "3. Under 2 yrs","4. Over 2 yrs")))</f>
        <v>2. Under 1 yr</v>
      </c>
      <c r="O1161" s="5">
        <f ca="1">(TODAY()-staff[[#This Row],[Date of Birth]])/365</f>
        <v>29.947945205479453</v>
      </c>
      <c r="P1161">
        <f ca="1">ROUNDDOWN(staff[[#This Row],[X-Age]],0)</f>
        <v>29</v>
      </c>
    </row>
    <row r="1162" spans="3:16" x14ac:dyDescent="0.3">
      <c r="C1162" t="s">
        <v>1251</v>
      </c>
      <c r="D1162" t="s">
        <v>55</v>
      </c>
      <c r="E1162">
        <v>1</v>
      </c>
      <c r="F1162" t="s">
        <v>56</v>
      </c>
      <c r="G1162" t="s">
        <v>14</v>
      </c>
      <c r="H1162" t="s">
        <v>166</v>
      </c>
      <c r="I1162" s="4">
        <v>72070</v>
      </c>
      <c r="J1162">
        <v>18</v>
      </c>
      <c r="K1162" s="3">
        <v>44718</v>
      </c>
      <c r="L1162" s="3">
        <v>27916</v>
      </c>
      <c r="M1162" s="5">
        <f ca="1">(TODAY()-staff[[#This Row],[Date of Join]])/365</f>
        <v>0.28219178082191781</v>
      </c>
      <c r="N1162" t="str">
        <f ca="1">IF(staff[[#This Row],[Tenure]]&lt;0.25,"1. New", IF(staff[[#This Row],[Tenure]]&lt;1, "2. Under 1 yr", IF(staff[[#This Row],[Tenure]]&lt;2, "3. Under 2 yrs","4. Over 2 yrs")))</f>
        <v>2. Under 1 yr</v>
      </c>
      <c r="O1162" s="5">
        <f ca="1">(TODAY()-staff[[#This Row],[Date of Birth]])/365</f>
        <v>46.315068493150683</v>
      </c>
      <c r="P1162">
        <f ca="1">ROUNDDOWN(staff[[#This Row],[X-Age]],0)</f>
        <v>46</v>
      </c>
    </row>
    <row r="1163" spans="3:16" x14ac:dyDescent="0.3">
      <c r="C1163" t="s">
        <v>1252</v>
      </c>
      <c r="D1163" t="s">
        <v>59</v>
      </c>
      <c r="E1163">
        <v>1</v>
      </c>
      <c r="F1163" t="s">
        <v>56</v>
      </c>
      <c r="G1163" t="s">
        <v>14</v>
      </c>
      <c r="H1163" t="s">
        <v>166</v>
      </c>
      <c r="I1163" s="4">
        <v>68935</v>
      </c>
      <c r="J1163">
        <v>12</v>
      </c>
      <c r="K1163" s="3">
        <v>44715</v>
      </c>
      <c r="L1163" s="3">
        <v>26273</v>
      </c>
      <c r="M1163" s="5">
        <f ca="1">(TODAY()-staff[[#This Row],[Date of Join]])/365</f>
        <v>0.29041095890410956</v>
      </c>
      <c r="N1163" t="str">
        <f ca="1">IF(staff[[#This Row],[Tenure]]&lt;0.25,"1. New", IF(staff[[#This Row],[Tenure]]&lt;1, "2. Under 1 yr", IF(staff[[#This Row],[Tenure]]&lt;2, "3. Under 2 yrs","4. Over 2 yrs")))</f>
        <v>2. Under 1 yr</v>
      </c>
      <c r="O1163" s="5">
        <f ca="1">(TODAY()-staff[[#This Row],[Date of Birth]])/365</f>
        <v>50.816438356164383</v>
      </c>
      <c r="P1163">
        <f ca="1">ROUNDDOWN(staff[[#This Row],[X-Age]],0)</f>
        <v>50</v>
      </c>
    </row>
    <row r="1164" spans="3:16" x14ac:dyDescent="0.3">
      <c r="C1164" t="s">
        <v>1253</v>
      </c>
      <c r="D1164" t="s">
        <v>59</v>
      </c>
      <c r="E1164">
        <v>1</v>
      </c>
      <c r="F1164" t="s">
        <v>56</v>
      </c>
      <c r="G1164" t="s">
        <v>18</v>
      </c>
      <c r="H1164" t="s">
        <v>64</v>
      </c>
      <c r="I1164" s="4">
        <v>89385</v>
      </c>
      <c r="J1164">
        <v>9</v>
      </c>
      <c r="K1164" s="3">
        <v>44692</v>
      </c>
      <c r="L1164" s="3">
        <v>30951</v>
      </c>
      <c r="M1164" s="5">
        <f ca="1">(TODAY()-staff[[#This Row],[Date of Join]])/365</f>
        <v>0.35342465753424657</v>
      </c>
      <c r="N1164" t="str">
        <f ca="1">IF(staff[[#This Row],[Tenure]]&lt;0.25,"1. New", IF(staff[[#This Row],[Tenure]]&lt;1, "2. Under 1 yr", IF(staff[[#This Row],[Tenure]]&lt;2, "3. Under 2 yrs","4. Over 2 yrs")))</f>
        <v>2. Under 1 yr</v>
      </c>
      <c r="O1164" s="5">
        <f ca="1">(TODAY()-staff[[#This Row],[Date of Birth]])/365</f>
        <v>38</v>
      </c>
      <c r="P1164">
        <f ca="1">ROUNDDOWN(staff[[#This Row],[X-Age]],0)</f>
        <v>38</v>
      </c>
    </row>
    <row r="1165" spans="3:16" x14ac:dyDescent="0.3">
      <c r="C1165" t="s">
        <v>1254</v>
      </c>
      <c r="D1165" t="s">
        <v>59</v>
      </c>
      <c r="E1165">
        <v>1</v>
      </c>
      <c r="F1165" t="s">
        <v>56</v>
      </c>
      <c r="G1165" t="s">
        <v>11</v>
      </c>
      <c r="H1165" t="s">
        <v>83</v>
      </c>
      <c r="I1165" s="4">
        <v>81310</v>
      </c>
      <c r="J1165">
        <v>6</v>
      </c>
      <c r="K1165" s="3">
        <v>44749</v>
      </c>
      <c r="L1165" s="3">
        <v>34420</v>
      </c>
      <c r="M1165" s="5">
        <f ca="1">(TODAY()-staff[[#This Row],[Date of Join]])/365</f>
        <v>0.19726027397260273</v>
      </c>
      <c r="N1165" t="str">
        <f ca="1">IF(staff[[#This Row],[Tenure]]&lt;0.25,"1. New", IF(staff[[#This Row],[Tenure]]&lt;1, "2. Under 1 yr", IF(staff[[#This Row],[Tenure]]&lt;2, "3. Under 2 yrs","4. Over 2 yrs")))</f>
        <v>1. New</v>
      </c>
      <c r="O1165" s="5">
        <f ca="1">(TODAY()-staff[[#This Row],[Date of Birth]])/365</f>
        <v>28.495890410958904</v>
      </c>
      <c r="P1165">
        <f ca="1">ROUNDDOWN(staff[[#This Row],[X-Age]],0)</f>
        <v>28</v>
      </c>
    </row>
    <row r="1166" spans="3:16" x14ac:dyDescent="0.3">
      <c r="C1166" t="s">
        <v>1255</v>
      </c>
      <c r="D1166" t="s">
        <v>55</v>
      </c>
      <c r="E1166">
        <v>1</v>
      </c>
      <c r="F1166" t="s">
        <v>56</v>
      </c>
      <c r="G1166" t="s">
        <v>6</v>
      </c>
      <c r="H1166" t="s">
        <v>68</v>
      </c>
      <c r="I1166" s="4">
        <v>82315</v>
      </c>
      <c r="J1166">
        <v>21</v>
      </c>
      <c r="K1166" s="3">
        <v>44630</v>
      </c>
      <c r="L1166" s="3">
        <v>33499</v>
      </c>
      <c r="M1166" s="5">
        <f ca="1">(TODAY()-staff[[#This Row],[Date of Join]])/365</f>
        <v>0.52328767123287667</v>
      </c>
      <c r="N1166" t="str">
        <f ca="1">IF(staff[[#This Row],[Tenure]]&lt;0.25,"1. New", IF(staff[[#This Row],[Tenure]]&lt;1, "2. Under 1 yr", IF(staff[[#This Row],[Tenure]]&lt;2, "3. Under 2 yrs","4. Over 2 yrs")))</f>
        <v>2. Under 1 yr</v>
      </c>
      <c r="O1166" s="5">
        <f ca="1">(TODAY()-staff[[#This Row],[Date of Birth]])/365</f>
        <v>31.019178082191782</v>
      </c>
      <c r="P1166">
        <f ca="1">ROUNDDOWN(staff[[#This Row],[X-Age]],0)</f>
        <v>31</v>
      </c>
    </row>
    <row r="1167" spans="3:16" x14ac:dyDescent="0.3">
      <c r="C1167" t="s">
        <v>1256</v>
      </c>
      <c r="D1167" t="s">
        <v>59</v>
      </c>
      <c r="E1167">
        <v>1</v>
      </c>
      <c r="F1167" t="s">
        <v>56</v>
      </c>
      <c r="G1167" t="s">
        <v>18</v>
      </c>
      <c r="H1167" t="s">
        <v>96</v>
      </c>
      <c r="I1167" s="4">
        <v>70150</v>
      </c>
      <c r="J1167">
        <v>12</v>
      </c>
      <c r="K1167" s="3">
        <v>44543</v>
      </c>
      <c r="L1167" s="3">
        <v>22591</v>
      </c>
      <c r="M1167" s="5">
        <f ca="1">(TODAY()-staff[[#This Row],[Date of Join]])/365</f>
        <v>0.76164383561643834</v>
      </c>
      <c r="N1167" t="str">
        <f ca="1">IF(staff[[#This Row],[Tenure]]&lt;0.25,"1. New", IF(staff[[#This Row],[Tenure]]&lt;1, "2. Under 1 yr", IF(staff[[#This Row],[Tenure]]&lt;2, "3. Under 2 yrs","4. Over 2 yrs")))</f>
        <v>2. Under 1 yr</v>
      </c>
      <c r="O1167" s="5">
        <f ca="1">(TODAY()-staff[[#This Row],[Date of Birth]])/365</f>
        <v>60.904109589041099</v>
      </c>
      <c r="P1167">
        <f ca="1">ROUNDDOWN(staff[[#This Row],[X-Age]],0)</f>
        <v>60</v>
      </c>
    </row>
    <row r="1168" spans="3:16" x14ac:dyDescent="0.3">
      <c r="C1168" t="s">
        <v>1257</v>
      </c>
      <c r="D1168" t="s">
        <v>55</v>
      </c>
      <c r="E1168">
        <v>1</v>
      </c>
      <c r="F1168" t="s">
        <v>56</v>
      </c>
      <c r="G1168" t="s">
        <v>6</v>
      </c>
      <c r="H1168" t="s">
        <v>68</v>
      </c>
      <c r="I1168" s="4">
        <v>48855</v>
      </c>
      <c r="J1168">
        <v>12</v>
      </c>
      <c r="K1168" s="3">
        <v>44502</v>
      </c>
      <c r="L1168" s="3">
        <v>23175</v>
      </c>
      <c r="M1168" s="5">
        <f ca="1">(TODAY()-staff[[#This Row],[Date of Join]])/365</f>
        <v>0.87397260273972599</v>
      </c>
      <c r="N1168" t="str">
        <f ca="1">IF(staff[[#This Row],[Tenure]]&lt;0.25,"1. New", IF(staff[[#This Row],[Tenure]]&lt;1, "2. Under 1 yr", IF(staff[[#This Row],[Tenure]]&lt;2, "3. Under 2 yrs","4. Over 2 yrs")))</f>
        <v>2. Under 1 yr</v>
      </c>
      <c r="O1168" s="5">
        <f ca="1">(TODAY()-staff[[#This Row],[Date of Birth]])/365</f>
        <v>59.304109589041097</v>
      </c>
      <c r="P1168">
        <f ca="1">ROUNDDOWN(staff[[#This Row],[X-Age]],0)</f>
        <v>59</v>
      </c>
    </row>
    <row r="1169" spans="3:16" x14ac:dyDescent="0.3">
      <c r="C1169" t="s">
        <v>1258</v>
      </c>
      <c r="D1169" t="s">
        <v>55</v>
      </c>
      <c r="E1169">
        <v>1</v>
      </c>
      <c r="F1169" t="s">
        <v>56</v>
      </c>
      <c r="G1169" t="s">
        <v>6</v>
      </c>
      <c r="H1169" t="s">
        <v>71</v>
      </c>
      <c r="I1169" s="4">
        <v>84075</v>
      </c>
      <c r="J1169">
        <v>16</v>
      </c>
      <c r="K1169" s="3">
        <v>44679</v>
      </c>
      <c r="L1169" s="3">
        <v>24167</v>
      </c>
      <c r="M1169" s="5">
        <f ca="1">(TODAY()-staff[[#This Row],[Date of Join]])/365</f>
        <v>0.38904109589041097</v>
      </c>
      <c r="N1169" t="str">
        <f ca="1">IF(staff[[#This Row],[Tenure]]&lt;0.25,"1. New", IF(staff[[#This Row],[Tenure]]&lt;1, "2. Under 1 yr", IF(staff[[#This Row],[Tenure]]&lt;2, "3. Under 2 yrs","4. Over 2 yrs")))</f>
        <v>2. Under 1 yr</v>
      </c>
      <c r="O1169" s="5">
        <f ca="1">(TODAY()-staff[[#This Row],[Date of Birth]])/365</f>
        <v>56.586301369863016</v>
      </c>
      <c r="P1169">
        <f ca="1">ROUNDDOWN(staff[[#This Row],[X-Age]],0)</f>
        <v>56</v>
      </c>
    </row>
    <row r="1170" spans="3:16" x14ac:dyDescent="0.3">
      <c r="C1170" t="s">
        <v>1259</v>
      </c>
      <c r="D1170" t="s">
        <v>59</v>
      </c>
      <c r="E1170">
        <v>1</v>
      </c>
      <c r="F1170" t="s">
        <v>56</v>
      </c>
      <c r="G1170" t="s">
        <v>18</v>
      </c>
      <c r="H1170" t="s">
        <v>78</v>
      </c>
      <c r="I1170" s="4">
        <v>111345</v>
      </c>
      <c r="J1170">
        <v>18</v>
      </c>
      <c r="K1170" s="3">
        <v>44153</v>
      </c>
      <c r="L1170" s="3">
        <v>19264</v>
      </c>
      <c r="M1170" s="5">
        <f ca="1">(TODAY()-staff[[#This Row],[Date of Join]])/365</f>
        <v>1.8301369863013699</v>
      </c>
      <c r="N1170" t="str">
        <f ca="1">IF(staff[[#This Row],[Tenure]]&lt;0.25,"1. New", IF(staff[[#This Row],[Tenure]]&lt;1, "2. Under 1 yr", IF(staff[[#This Row],[Tenure]]&lt;2, "3. Under 2 yrs","4. Over 2 yrs")))</f>
        <v>3. Under 2 yrs</v>
      </c>
      <c r="O1170" s="5">
        <f ca="1">(TODAY()-staff[[#This Row],[Date of Birth]])/365</f>
        <v>70.019178082191786</v>
      </c>
      <c r="P1170">
        <f ca="1">ROUNDDOWN(staff[[#This Row],[X-Age]],0)</f>
        <v>70</v>
      </c>
    </row>
    <row r="1171" spans="3:16" x14ac:dyDescent="0.3">
      <c r="C1171" t="s">
        <v>1260</v>
      </c>
      <c r="D1171" t="s">
        <v>55</v>
      </c>
      <c r="E1171">
        <v>1</v>
      </c>
      <c r="F1171" t="s">
        <v>56</v>
      </c>
      <c r="G1171" t="s">
        <v>6</v>
      </c>
      <c r="H1171" t="s">
        <v>68</v>
      </c>
      <c r="I1171" s="4">
        <v>63390</v>
      </c>
      <c r="J1171">
        <v>1</v>
      </c>
      <c r="K1171" s="3">
        <v>44627</v>
      </c>
      <c r="L1171" s="3">
        <v>29168</v>
      </c>
      <c r="M1171" s="5">
        <f ca="1">(TODAY()-staff[[#This Row],[Date of Join]])/365</f>
        <v>0.53150684931506853</v>
      </c>
      <c r="N1171" t="str">
        <f ca="1">IF(staff[[#This Row],[Tenure]]&lt;0.25,"1. New", IF(staff[[#This Row],[Tenure]]&lt;1, "2. Under 1 yr", IF(staff[[#This Row],[Tenure]]&lt;2, "3. Under 2 yrs","4. Over 2 yrs")))</f>
        <v>2. Under 1 yr</v>
      </c>
      <c r="O1171" s="5">
        <f ca="1">(TODAY()-staff[[#This Row],[Date of Birth]])/365</f>
        <v>42.884931506849313</v>
      </c>
      <c r="P1171">
        <f ca="1">ROUNDDOWN(staff[[#This Row],[X-Age]],0)</f>
        <v>42</v>
      </c>
    </row>
    <row r="1172" spans="3:16" x14ac:dyDescent="0.3">
      <c r="C1172" t="s">
        <v>1261</v>
      </c>
      <c r="D1172" t="s">
        <v>59</v>
      </c>
      <c r="E1172">
        <v>1</v>
      </c>
      <c r="F1172" t="s">
        <v>61</v>
      </c>
      <c r="G1172" t="s">
        <v>20</v>
      </c>
      <c r="H1172" t="s">
        <v>102</v>
      </c>
      <c r="I1172" s="4">
        <v>70985</v>
      </c>
      <c r="J1172">
        <v>11</v>
      </c>
      <c r="K1172" s="3">
        <v>44770</v>
      </c>
      <c r="L1172" s="3">
        <v>7278</v>
      </c>
      <c r="M1172" s="5">
        <f ca="1">(TODAY()-staff[[#This Row],[Date of Join]])/365</f>
        <v>0.13972602739726028</v>
      </c>
      <c r="N1172" t="str">
        <f ca="1">IF(staff[[#This Row],[Tenure]]&lt;0.25,"1. New", IF(staff[[#This Row],[Tenure]]&lt;1, "2. Under 1 yr", IF(staff[[#This Row],[Tenure]]&lt;2, "3. Under 2 yrs","4. Over 2 yrs")))</f>
        <v>1. New</v>
      </c>
      <c r="O1172" s="5">
        <f ca="1">(TODAY()-staff[[#This Row],[Date of Birth]])/365</f>
        <v>102.85753424657534</v>
      </c>
      <c r="P1172">
        <f ca="1">ROUNDDOWN(staff[[#This Row],[X-Age]],0)</f>
        <v>102</v>
      </c>
    </row>
    <row r="1173" spans="3:16" x14ac:dyDescent="0.3">
      <c r="C1173" t="s">
        <v>1262</v>
      </c>
      <c r="D1173" t="s">
        <v>59</v>
      </c>
      <c r="E1173">
        <v>1</v>
      </c>
      <c r="F1173" t="s">
        <v>56</v>
      </c>
      <c r="G1173" t="s">
        <v>6</v>
      </c>
      <c r="H1173" t="s">
        <v>68</v>
      </c>
      <c r="I1173" s="4">
        <v>50530</v>
      </c>
      <c r="J1173">
        <v>4</v>
      </c>
      <c r="K1173" s="3">
        <v>44659</v>
      </c>
      <c r="L1173" s="3">
        <v>7283</v>
      </c>
      <c r="M1173" s="5">
        <f ca="1">(TODAY()-staff[[#This Row],[Date of Join]])/365</f>
        <v>0.44383561643835617</v>
      </c>
      <c r="N1173" t="str">
        <f ca="1">IF(staff[[#This Row],[Tenure]]&lt;0.25,"1. New", IF(staff[[#This Row],[Tenure]]&lt;1, "2. Under 1 yr", IF(staff[[#This Row],[Tenure]]&lt;2, "3. Under 2 yrs","4. Over 2 yrs")))</f>
        <v>2. Under 1 yr</v>
      </c>
      <c r="O1173" s="5">
        <f ca="1">(TODAY()-staff[[#This Row],[Date of Birth]])/365</f>
        <v>102.84383561643835</v>
      </c>
      <c r="P1173">
        <f ca="1">ROUNDDOWN(staff[[#This Row],[X-Age]],0)</f>
        <v>102</v>
      </c>
    </row>
    <row r="1174" spans="3:16" x14ac:dyDescent="0.3">
      <c r="C1174" t="s">
        <v>1263</v>
      </c>
      <c r="D1174" t="s">
        <v>59</v>
      </c>
      <c r="E1174">
        <v>1</v>
      </c>
      <c r="F1174" t="s">
        <v>56</v>
      </c>
      <c r="G1174" t="s">
        <v>6</v>
      </c>
      <c r="H1174" t="s">
        <v>68</v>
      </c>
      <c r="I1174" s="4">
        <v>73250</v>
      </c>
      <c r="J1174">
        <v>21</v>
      </c>
      <c r="K1174" s="3">
        <v>44606</v>
      </c>
      <c r="L1174" s="3">
        <v>32308</v>
      </c>
      <c r="M1174" s="5">
        <f ca="1">(TODAY()-staff[[#This Row],[Date of Join]])/365</f>
        <v>0.58904109589041098</v>
      </c>
      <c r="N1174" t="str">
        <f ca="1">IF(staff[[#This Row],[Tenure]]&lt;0.25,"1. New", IF(staff[[#This Row],[Tenure]]&lt;1, "2. Under 1 yr", IF(staff[[#This Row],[Tenure]]&lt;2, "3. Under 2 yrs","4. Over 2 yrs")))</f>
        <v>2. Under 1 yr</v>
      </c>
      <c r="O1174" s="5">
        <f ca="1">(TODAY()-staff[[#This Row],[Date of Birth]])/365</f>
        <v>34.282191780821918</v>
      </c>
      <c r="P1174">
        <f ca="1">ROUNDDOWN(staff[[#This Row],[X-Age]],0)</f>
        <v>34</v>
      </c>
    </row>
    <row r="1175" spans="3:16" x14ac:dyDescent="0.3">
      <c r="C1175" t="s">
        <v>1264</v>
      </c>
      <c r="D1175" t="s">
        <v>55</v>
      </c>
      <c r="E1175">
        <v>1</v>
      </c>
      <c r="F1175" t="s">
        <v>56</v>
      </c>
      <c r="G1175" t="s">
        <v>6</v>
      </c>
      <c r="H1175" t="s">
        <v>68</v>
      </c>
      <c r="I1175" s="4">
        <v>115635</v>
      </c>
      <c r="J1175">
        <v>7</v>
      </c>
      <c r="K1175" s="3">
        <v>44328</v>
      </c>
      <c r="L1175" s="3">
        <v>26129</v>
      </c>
      <c r="M1175" s="5">
        <f ca="1">(TODAY()-staff[[#This Row],[Date of Join]])/365</f>
        <v>1.3506849315068492</v>
      </c>
      <c r="N1175" t="str">
        <f ca="1">IF(staff[[#This Row],[Tenure]]&lt;0.25,"1. New", IF(staff[[#This Row],[Tenure]]&lt;1, "2. Under 1 yr", IF(staff[[#This Row],[Tenure]]&lt;2, "3. Under 2 yrs","4. Over 2 yrs")))</f>
        <v>3. Under 2 yrs</v>
      </c>
      <c r="O1175" s="5">
        <f ca="1">(TODAY()-staff[[#This Row],[Date of Birth]])/365</f>
        <v>51.210958904109589</v>
      </c>
      <c r="P1175">
        <f ca="1">ROUNDDOWN(staff[[#This Row],[X-Age]],0)</f>
        <v>51</v>
      </c>
    </row>
    <row r="1176" spans="3:16" x14ac:dyDescent="0.3">
      <c r="C1176" t="s">
        <v>1265</v>
      </c>
      <c r="D1176" t="s">
        <v>59</v>
      </c>
      <c r="E1176">
        <v>1</v>
      </c>
      <c r="F1176" t="s">
        <v>56</v>
      </c>
      <c r="G1176" t="s">
        <v>6</v>
      </c>
      <c r="H1176" t="s">
        <v>68</v>
      </c>
      <c r="I1176" s="4">
        <v>68105</v>
      </c>
      <c r="J1176">
        <v>17</v>
      </c>
      <c r="K1176" s="3">
        <v>44656</v>
      </c>
      <c r="L1176" s="3">
        <v>7303</v>
      </c>
      <c r="M1176" s="5">
        <f ca="1">(TODAY()-staff[[#This Row],[Date of Join]])/365</f>
        <v>0.45205479452054792</v>
      </c>
      <c r="N1176" t="str">
        <f ca="1">IF(staff[[#This Row],[Tenure]]&lt;0.25,"1. New", IF(staff[[#This Row],[Tenure]]&lt;1, "2. Under 1 yr", IF(staff[[#This Row],[Tenure]]&lt;2, "3. Under 2 yrs","4. Over 2 yrs")))</f>
        <v>2. Under 1 yr</v>
      </c>
      <c r="O1176" s="5">
        <f ca="1">(TODAY()-staff[[#This Row],[Date of Birth]])/365</f>
        <v>102.78904109589041</v>
      </c>
      <c r="P1176">
        <f ca="1">ROUNDDOWN(staff[[#This Row],[X-Age]],0)</f>
        <v>102</v>
      </c>
    </row>
    <row r="1177" spans="3:16" x14ac:dyDescent="0.3">
      <c r="C1177" t="s">
        <v>1266</v>
      </c>
      <c r="D1177" t="s">
        <v>59</v>
      </c>
      <c r="E1177">
        <v>1</v>
      </c>
      <c r="F1177" t="s">
        <v>61</v>
      </c>
      <c r="G1177" t="s">
        <v>14</v>
      </c>
      <c r="H1177" t="s">
        <v>115</v>
      </c>
      <c r="I1177" s="4">
        <v>75105</v>
      </c>
      <c r="J1177">
        <v>16</v>
      </c>
      <c r="K1177" s="3">
        <v>44770</v>
      </c>
      <c r="L1177" s="3">
        <v>7276</v>
      </c>
      <c r="M1177" s="5">
        <f ca="1">(TODAY()-staff[[#This Row],[Date of Join]])/365</f>
        <v>0.13972602739726028</v>
      </c>
      <c r="N1177" t="str">
        <f ca="1">IF(staff[[#This Row],[Tenure]]&lt;0.25,"1. New", IF(staff[[#This Row],[Tenure]]&lt;1, "2. Under 1 yr", IF(staff[[#This Row],[Tenure]]&lt;2, "3. Under 2 yrs","4. Over 2 yrs")))</f>
        <v>1. New</v>
      </c>
      <c r="O1177" s="5">
        <f ca="1">(TODAY()-staff[[#This Row],[Date of Birth]])/365</f>
        <v>102.86301369863014</v>
      </c>
      <c r="P1177">
        <f ca="1">ROUNDDOWN(staff[[#This Row],[X-Age]],0)</f>
        <v>102</v>
      </c>
    </row>
    <row r="1178" spans="3:16" x14ac:dyDescent="0.3">
      <c r="C1178" t="s">
        <v>1267</v>
      </c>
      <c r="D1178" t="s">
        <v>59</v>
      </c>
      <c r="E1178">
        <v>1</v>
      </c>
      <c r="F1178" t="s">
        <v>56</v>
      </c>
      <c r="G1178" t="s">
        <v>11</v>
      </c>
      <c r="H1178" t="s">
        <v>83</v>
      </c>
      <c r="I1178" s="4">
        <v>80715</v>
      </c>
      <c r="J1178">
        <v>15</v>
      </c>
      <c r="K1178" s="3">
        <v>44566</v>
      </c>
      <c r="L1178" s="3">
        <v>32611</v>
      </c>
      <c r="M1178" s="5">
        <f ca="1">(TODAY()-staff[[#This Row],[Date of Join]])/365</f>
        <v>0.69863013698630139</v>
      </c>
      <c r="N1178" t="str">
        <f ca="1">IF(staff[[#This Row],[Tenure]]&lt;0.25,"1. New", IF(staff[[#This Row],[Tenure]]&lt;1, "2. Under 1 yr", IF(staff[[#This Row],[Tenure]]&lt;2, "3. Under 2 yrs","4. Over 2 yrs")))</f>
        <v>2. Under 1 yr</v>
      </c>
      <c r="O1178" s="5">
        <f ca="1">(TODAY()-staff[[#This Row],[Date of Birth]])/365</f>
        <v>33.452054794520549</v>
      </c>
      <c r="P1178">
        <f ca="1">ROUNDDOWN(staff[[#This Row],[X-Age]],0)</f>
        <v>33</v>
      </c>
    </row>
    <row r="1179" spans="3:16" x14ac:dyDescent="0.3">
      <c r="C1179" t="s">
        <v>1268</v>
      </c>
      <c r="D1179" t="s">
        <v>59</v>
      </c>
      <c r="E1179">
        <v>1</v>
      </c>
      <c r="F1179" t="s">
        <v>56</v>
      </c>
      <c r="G1179" t="s">
        <v>6</v>
      </c>
      <c r="H1179" t="s">
        <v>68</v>
      </c>
      <c r="I1179" s="4">
        <v>95385</v>
      </c>
      <c r="J1179">
        <v>5</v>
      </c>
      <c r="K1179" s="3">
        <v>44428</v>
      </c>
      <c r="L1179" s="3">
        <v>-44</v>
      </c>
      <c r="M1179" s="5">
        <f ca="1">(TODAY()-staff[[#This Row],[Date of Join]])/365</f>
        <v>1.0767123287671232</v>
      </c>
      <c r="N1179" t="str">
        <f ca="1">IF(staff[[#This Row],[Tenure]]&lt;0.25,"1. New", IF(staff[[#This Row],[Tenure]]&lt;1, "2. Under 1 yr", IF(staff[[#This Row],[Tenure]]&lt;2, "3. Under 2 yrs","4. Over 2 yrs")))</f>
        <v>3. Under 2 yrs</v>
      </c>
      <c r="O1179" s="5">
        <f ca="1">(TODAY()-staff[[#This Row],[Date of Birth]])/365</f>
        <v>122.91780821917808</v>
      </c>
      <c r="P1179">
        <f ca="1">ROUNDDOWN(staff[[#This Row],[X-Age]],0)</f>
        <v>122</v>
      </c>
    </row>
    <row r="1180" spans="3:16" x14ac:dyDescent="0.3">
      <c r="C1180" t="s">
        <v>1269</v>
      </c>
      <c r="D1180" t="s">
        <v>55</v>
      </c>
      <c r="E1180">
        <v>1</v>
      </c>
      <c r="F1180" t="s">
        <v>56</v>
      </c>
      <c r="G1180" t="s">
        <v>11</v>
      </c>
      <c r="H1180" t="s">
        <v>83</v>
      </c>
      <c r="I1180" s="4">
        <v>94945</v>
      </c>
      <c r="J1180">
        <v>23</v>
      </c>
      <c r="K1180" s="3">
        <v>44769</v>
      </c>
      <c r="L1180" s="3">
        <v>33233</v>
      </c>
      <c r="M1180" s="5">
        <f ca="1">(TODAY()-staff[[#This Row],[Date of Join]])/365</f>
        <v>0.14246575342465753</v>
      </c>
      <c r="N1180" t="str">
        <f ca="1">IF(staff[[#This Row],[Tenure]]&lt;0.25,"1. New", IF(staff[[#This Row],[Tenure]]&lt;1, "2. Under 1 yr", IF(staff[[#This Row],[Tenure]]&lt;2, "3. Under 2 yrs","4. Over 2 yrs")))</f>
        <v>1. New</v>
      </c>
      <c r="O1180" s="5">
        <f ca="1">(TODAY()-staff[[#This Row],[Date of Birth]])/365</f>
        <v>31.747945205479454</v>
      </c>
      <c r="P1180">
        <f ca="1">ROUNDDOWN(staff[[#This Row],[X-Age]],0)</f>
        <v>31</v>
      </c>
    </row>
    <row r="1181" spans="3:16" x14ac:dyDescent="0.3">
      <c r="C1181" t="s">
        <v>1270</v>
      </c>
      <c r="D1181" t="s">
        <v>55</v>
      </c>
      <c r="E1181">
        <v>1</v>
      </c>
      <c r="F1181" t="s">
        <v>56</v>
      </c>
      <c r="G1181" t="s">
        <v>18</v>
      </c>
      <c r="H1181" t="s">
        <v>64</v>
      </c>
      <c r="I1181" s="4">
        <v>75665</v>
      </c>
      <c r="J1181">
        <v>3</v>
      </c>
      <c r="K1181" s="3">
        <v>44011</v>
      </c>
      <c r="L1181" s="3">
        <v>25092</v>
      </c>
      <c r="M1181" s="5">
        <f ca="1">(TODAY()-staff[[#This Row],[Date of Join]])/365</f>
        <v>2.2191780821917808</v>
      </c>
      <c r="N1181" t="str">
        <f ca="1">IF(staff[[#This Row],[Tenure]]&lt;0.25,"1. New", IF(staff[[#This Row],[Tenure]]&lt;1, "2. Under 1 yr", IF(staff[[#This Row],[Tenure]]&lt;2, "3. Under 2 yrs","4. Over 2 yrs")))</f>
        <v>4. Over 2 yrs</v>
      </c>
      <c r="O1181" s="5">
        <f ca="1">(TODAY()-staff[[#This Row],[Date of Birth]])/365</f>
        <v>54.052054794520551</v>
      </c>
      <c r="P1181">
        <f ca="1">ROUNDDOWN(staff[[#This Row],[X-Age]],0)</f>
        <v>54</v>
      </c>
    </row>
    <row r="1182" spans="3:16" x14ac:dyDescent="0.3">
      <c r="C1182" t="s">
        <v>1271</v>
      </c>
      <c r="D1182" t="s">
        <v>59</v>
      </c>
      <c r="E1182">
        <v>1</v>
      </c>
      <c r="F1182" t="s">
        <v>56</v>
      </c>
      <c r="G1182" t="s">
        <v>18</v>
      </c>
      <c r="H1182" t="s">
        <v>96</v>
      </c>
      <c r="I1182" s="4">
        <v>91895</v>
      </c>
      <c r="J1182">
        <v>10</v>
      </c>
      <c r="K1182" s="3">
        <v>44168</v>
      </c>
      <c r="L1182" s="3">
        <v>24673</v>
      </c>
      <c r="M1182" s="5">
        <f ca="1">(TODAY()-staff[[#This Row],[Date of Join]])/365</f>
        <v>1.789041095890411</v>
      </c>
      <c r="N1182" t="str">
        <f ca="1">IF(staff[[#This Row],[Tenure]]&lt;0.25,"1. New", IF(staff[[#This Row],[Tenure]]&lt;1, "2. Under 1 yr", IF(staff[[#This Row],[Tenure]]&lt;2, "3. Under 2 yrs","4. Over 2 yrs")))</f>
        <v>3. Under 2 yrs</v>
      </c>
      <c r="O1182" s="5">
        <f ca="1">(TODAY()-staff[[#This Row],[Date of Birth]])/365</f>
        <v>55.2</v>
      </c>
      <c r="P1182">
        <f ca="1">ROUNDDOWN(staff[[#This Row],[X-Age]],0)</f>
        <v>55</v>
      </c>
    </row>
    <row r="1183" spans="3:16" x14ac:dyDescent="0.3">
      <c r="C1183" t="s">
        <v>1272</v>
      </c>
      <c r="D1183" t="s">
        <v>59</v>
      </c>
      <c r="E1183">
        <v>1</v>
      </c>
      <c r="F1183" t="s">
        <v>56</v>
      </c>
      <c r="G1183" t="s">
        <v>6</v>
      </c>
      <c r="H1183" t="s">
        <v>68</v>
      </c>
      <c r="I1183" s="4">
        <v>81250</v>
      </c>
      <c r="J1183">
        <v>22</v>
      </c>
      <c r="K1183" s="3">
        <v>44599</v>
      </c>
      <c r="L1183" s="3">
        <v>29043</v>
      </c>
      <c r="M1183" s="5">
        <f ca="1">(TODAY()-staff[[#This Row],[Date of Join]])/365</f>
        <v>0.60821917808219184</v>
      </c>
      <c r="N1183" t="str">
        <f ca="1">IF(staff[[#This Row],[Tenure]]&lt;0.25,"1. New", IF(staff[[#This Row],[Tenure]]&lt;1, "2. Under 1 yr", IF(staff[[#This Row],[Tenure]]&lt;2, "3. Under 2 yrs","4. Over 2 yrs")))</f>
        <v>2. Under 1 yr</v>
      </c>
      <c r="O1183" s="5">
        <f ca="1">(TODAY()-staff[[#This Row],[Date of Birth]])/365</f>
        <v>43.227397260273975</v>
      </c>
      <c r="P1183">
        <f ca="1">ROUNDDOWN(staff[[#This Row],[X-Age]],0)</f>
        <v>43</v>
      </c>
    </row>
    <row r="1184" spans="3:16" x14ac:dyDescent="0.3">
      <c r="C1184" t="s">
        <v>1273</v>
      </c>
      <c r="D1184" t="s">
        <v>59</v>
      </c>
      <c r="E1184">
        <v>1</v>
      </c>
      <c r="F1184" t="s">
        <v>56</v>
      </c>
      <c r="G1184" t="s">
        <v>6</v>
      </c>
      <c r="H1184" t="s">
        <v>68</v>
      </c>
      <c r="I1184" s="4">
        <v>63100</v>
      </c>
      <c r="J1184">
        <v>11</v>
      </c>
      <c r="K1184" s="3">
        <v>44691</v>
      </c>
      <c r="L1184" s="3">
        <v>33049</v>
      </c>
      <c r="M1184" s="5">
        <f ca="1">(TODAY()-staff[[#This Row],[Date of Join]])/365</f>
        <v>0.35616438356164382</v>
      </c>
      <c r="N1184" t="str">
        <f ca="1">IF(staff[[#This Row],[Tenure]]&lt;0.25,"1. New", IF(staff[[#This Row],[Tenure]]&lt;1, "2. Under 1 yr", IF(staff[[#This Row],[Tenure]]&lt;2, "3. Under 2 yrs","4. Over 2 yrs")))</f>
        <v>2. Under 1 yr</v>
      </c>
      <c r="O1184" s="5">
        <f ca="1">(TODAY()-staff[[#This Row],[Date of Birth]])/365</f>
        <v>32.252054794520546</v>
      </c>
      <c r="P1184">
        <f ca="1">ROUNDDOWN(staff[[#This Row],[X-Age]],0)</f>
        <v>32</v>
      </c>
    </row>
    <row r="1185" spans="3:16" x14ac:dyDescent="0.3">
      <c r="C1185" t="s">
        <v>1274</v>
      </c>
      <c r="D1185" t="s">
        <v>59</v>
      </c>
      <c r="E1185">
        <v>1</v>
      </c>
      <c r="F1185" t="s">
        <v>56</v>
      </c>
      <c r="G1185" t="s">
        <v>18</v>
      </c>
      <c r="H1185" t="s">
        <v>78</v>
      </c>
      <c r="I1185" s="4">
        <v>67345</v>
      </c>
      <c r="J1185">
        <v>29</v>
      </c>
      <c r="K1185" s="3">
        <v>44725</v>
      </c>
      <c r="L1185" s="3">
        <v>30516</v>
      </c>
      <c r="M1185" s="5">
        <f ca="1">(TODAY()-staff[[#This Row],[Date of Join]])/365</f>
        <v>0.26301369863013696</v>
      </c>
      <c r="N1185" t="str">
        <f ca="1">IF(staff[[#This Row],[Tenure]]&lt;0.25,"1. New", IF(staff[[#This Row],[Tenure]]&lt;1, "2. Under 1 yr", IF(staff[[#This Row],[Tenure]]&lt;2, "3. Under 2 yrs","4. Over 2 yrs")))</f>
        <v>2. Under 1 yr</v>
      </c>
      <c r="O1185" s="5">
        <f ca="1">(TODAY()-staff[[#This Row],[Date of Birth]])/365</f>
        <v>39.19178082191781</v>
      </c>
      <c r="P1185">
        <f ca="1">ROUNDDOWN(staff[[#This Row],[X-Age]],0)</f>
        <v>39</v>
      </c>
    </row>
    <row r="1186" spans="3:16" x14ac:dyDescent="0.3">
      <c r="C1186" t="s">
        <v>1275</v>
      </c>
      <c r="D1186" t="s">
        <v>59</v>
      </c>
      <c r="E1186">
        <v>1</v>
      </c>
      <c r="F1186" t="s">
        <v>56</v>
      </c>
      <c r="G1186" t="s">
        <v>18</v>
      </c>
      <c r="H1186" t="s">
        <v>117</v>
      </c>
      <c r="I1186" s="4">
        <v>65985</v>
      </c>
      <c r="J1186">
        <v>4</v>
      </c>
      <c r="K1186" s="3">
        <v>44762</v>
      </c>
      <c r="L1186" s="3">
        <v>33863</v>
      </c>
      <c r="M1186" s="5">
        <f ca="1">(TODAY()-staff[[#This Row],[Date of Join]])/365</f>
        <v>0.16164383561643836</v>
      </c>
      <c r="N1186" t="str">
        <f ca="1">IF(staff[[#This Row],[Tenure]]&lt;0.25,"1. New", IF(staff[[#This Row],[Tenure]]&lt;1, "2. Under 1 yr", IF(staff[[#This Row],[Tenure]]&lt;2, "3. Under 2 yrs","4. Over 2 yrs")))</f>
        <v>1. New</v>
      </c>
      <c r="O1186" s="5">
        <f ca="1">(TODAY()-staff[[#This Row],[Date of Birth]])/365</f>
        <v>30.021917808219179</v>
      </c>
      <c r="P1186">
        <f ca="1">ROUNDDOWN(staff[[#This Row],[X-Age]],0)</f>
        <v>30</v>
      </c>
    </row>
    <row r="1187" spans="3:16" x14ac:dyDescent="0.3">
      <c r="C1187" t="s">
        <v>1276</v>
      </c>
      <c r="D1187" t="s">
        <v>55</v>
      </c>
      <c r="E1187">
        <v>1</v>
      </c>
      <c r="F1187" t="s">
        <v>56</v>
      </c>
      <c r="G1187" t="s">
        <v>18</v>
      </c>
      <c r="H1187" t="s">
        <v>117</v>
      </c>
      <c r="I1187" s="4">
        <v>60695</v>
      </c>
      <c r="J1187">
        <v>19</v>
      </c>
      <c r="K1187" s="3">
        <v>44635</v>
      </c>
      <c r="L1187" s="3">
        <v>19413</v>
      </c>
      <c r="M1187" s="5">
        <f ca="1">(TODAY()-staff[[#This Row],[Date of Join]])/365</f>
        <v>0.50958904109589043</v>
      </c>
      <c r="N1187" t="str">
        <f ca="1">IF(staff[[#This Row],[Tenure]]&lt;0.25,"1. New", IF(staff[[#This Row],[Tenure]]&lt;1, "2. Under 1 yr", IF(staff[[#This Row],[Tenure]]&lt;2, "3. Under 2 yrs","4. Over 2 yrs")))</f>
        <v>2. Under 1 yr</v>
      </c>
      <c r="O1187" s="5">
        <f ca="1">(TODAY()-staff[[#This Row],[Date of Birth]])/365</f>
        <v>69.610958904109594</v>
      </c>
      <c r="P1187">
        <f ca="1">ROUNDDOWN(staff[[#This Row],[X-Age]],0)</f>
        <v>69</v>
      </c>
    </row>
    <row r="1188" spans="3:16" x14ac:dyDescent="0.3">
      <c r="C1188" t="s">
        <v>1277</v>
      </c>
      <c r="D1188" t="s">
        <v>59</v>
      </c>
      <c r="E1188">
        <v>1</v>
      </c>
      <c r="F1188" t="s">
        <v>56</v>
      </c>
      <c r="G1188" t="s">
        <v>6</v>
      </c>
      <c r="H1188" t="s">
        <v>68</v>
      </c>
      <c r="I1188" s="4">
        <v>95215</v>
      </c>
      <c r="J1188">
        <v>19</v>
      </c>
      <c r="K1188" s="3">
        <v>44414</v>
      </c>
      <c r="L1188" s="3">
        <v>29945</v>
      </c>
      <c r="M1188" s="5">
        <f ca="1">(TODAY()-staff[[#This Row],[Date of Join]])/365</f>
        <v>1.1150684931506849</v>
      </c>
      <c r="N1188" t="str">
        <f ca="1">IF(staff[[#This Row],[Tenure]]&lt;0.25,"1. New", IF(staff[[#This Row],[Tenure]]&lt;1, "2. Under 1 yr", IF(staff[[#This Row],[Tenure]]&lt;2, "3. Under 2 yrs","4. Over 2 yrs")))</f>
        <v>3. Under 2 yrs</v>
      </c>
      <c r="O1188" s="5">
        <f ca="1">(TODAY()-staff[[#This Row],[Date of Birth]])/365</f>
        <v>40.756164383561647</v>
      </c>
      <c r="P1188">
        <f ca="1">ROUNDDOWN(staff[[#This Row],[X-Age]],0)</f>
        <v>40</v>
      </c>
    </row>
    <row r="1189" spans="3:16" x14ac:dyDescent="0.3">
      <c r="C1189" t="s">
        <v>1278</v>
      </c>
      <c r="D1189" t="s">
        <v>59</v>
      </c>
      <c r="E1189">
        <v>1</v>
      </c>
      <c r="F1189" t="s">
        <v>56</v>
      </c>
      <c r="G1189" t="s">
        <v>14</v>
      </c>
      <c r="H1189" t="s">
        <v>115</v>
      </c>
      <c r="I1189" s="4">
        <v>86115</v>
      </c>
      <c r="J1189">
        <v>2</v>
      </c>
      <c r="K1189" s="3">
        <v>44771</v>
      </c>
      <c r="L1189" s="3">
        <v>7257</v>
      </c>
      <c r="M1189" s="5">
        <f ca="1">(TODAY()-staff[[#This Row],[Date of Join]])/365</f>
        <v>0.13698630136986301</v>
      </c>
      <c r="N1189" t="str">
        <f ca="1">IF(staff[[#This Row],[Tenure]]&lt;0.25,"1. New", IF(staff[[#This Row],[Tenure]]&lt;1, "2. Under 1 yr", IF(staff[[#This Row],[Tenure]]&lt;2, "3. Under 2 yrs","4. Over 2 yrs")))</f>
        <v>1. New</v>
      </c>
      <c r="O1189" s="5">
        <f ca="1">(TODAY()-staff[[#This Row],[Date of Birth]])/365</f>
        <v>102.91506849315068</v>
      </c>
      <c r="P1189">
        <f ca="1">ROUNDDOWN(staff[[#This Row],[X-Age]],0)</f>
        <v>102</v>
      </c>
    </row>
    <row r="1190" spans="3:16" x14ac:dyDescent="0.3">
      <c r="C1190" t="s">
        <v>1279</v>
      </c>
      <c r="D1190" t="s">
        <v>55</v>
      </c>
      <c r="E1190">
        <v>1</v>
      </c>
      <c r="F1190" t="s">
        <v>56</v>
      </c>
      <c r="G1190" t="s">
        <v>20</v>
      </c>
      <c r="H1190" t="s">
        <v>102</v>
      </c>
      <c r="I1190" s="4">
        <v>99860</v>
      </c>
      <c r="J1190">
        <v>24</v>
      </c>
      <c r="K1190" s="3">
        <v>44711</v>
      </c>
      <c r="L1190" s="3">
        <v>29023</v>
      </c>
      <c r="M1190" s="5">
        <f ca="1">(TODAY()-staff[[#This Row],[Date of Join]])/365</f>
        <v>0.30136986301369861</v>
      </c>
      <c r="N1190" t="str">
        <f ca="1">IF(staff[[#This Row],[Tenure]]&lt;0.25,"1. New", IF(staff[[#This Row],[Tenure]]&lt;1, "2. Under 1 yr", IF(staff[[#This Row],[Tenure]]&lt;2, "3. Under 2 yrs","4. Over 2 yrs")))</f>
        <v>2. Under 1 yr</v>
      </c>
      <c r="O1190" s="5">
        <f ca="1">(TODAY()-staff[[#This Row],[Date of Birth]])/365</f>
        <v>43.282191780821918</v>
      </c>
      <c r="P1190">
        <f ca="1">ROUNDDOWN(staff[[#This Row],[X-Age]],0)</f>
        <v>43</v>
      </c>
    </row>
    <row r="1191" spans="3:16" x14ac:dyDescent="0.3">
      <c r="C1191" t="s">
        <v>1280</v>
      </c>
      <c r="D1191" t="s">
        <v>55</v>
      </c>
      <c r="E1191">
        <v>1</v>
      </c>
      <c r="F1191" t="s">
        <v>56</v>
      </c>
      <c r="G1191" t="s">
        <v>6</v>
      </c>
      <c r="H1191" t="s">
        <v>68</v>
      </c>
      <c r="I1191" s="4">
        <v>74585</v>
      </c>
      <c r="J1191">
        <v>14</v>
      </c>
      <c r="K1191" s="3">
        <v>44559</v>
      </c>
      <c r="L1191" s="3">
        <v>30554</v>
      </c>
      <c r="M1191" s="5">
        <f ca="1">(TODAY()-staff[[#This Row],[Date of Join]])/365</f>
        <v>0.71780821917808224</v>
      </c>
      <c r="N1191" t="str">
        <f ca="1">IF(staff[[#This Row],[Tenure]]&lt;0.25,"1. New", IF(staff[[#This Row],[Tenure]]&lt;1, "2. Under 1 yr", IF(staff[[#This Row],[Tenure]]&lt;2, "3. Under 2 yrs","4. Over 2 yrs")))</f>
        <v>2. Under 1 yr</v>
      </c>
      <c r="O1191" s="5">
        <f ca="1">(TODAY()-staff[[#This Row],[Date of Birth]])/365</f>
        <v>39.087671232876716</v>
      </c>
      <c r="P1191">
        <f ca="1">ROUNDDOWN(staff[[#This Row],[X-Age]],0)</f>
        <v>39</v>
      </c>
    </row>
    <row r="1192" spans="3:16" x14ac:dyDescent="0.3">
      <c r="C1192" t="s">
        <v>1281</v>
      </c>
      <c r="D1192" t="s">
        <v>55</v>
      </c>
      <c r="E1192">
        <v>1</v>
      </c>
      <c r="F1192" t="s">
        <v>56</v>
      </c>
      <c r="G1192" t="s">
        <v>6</v>
      </c>
      <c r="H1192" t="s">
        <v>71</v>
      </c>
      <c r="I1192" s="4">
        <v>84895</v>
      </c>
      <c r="J1192">
        <v>20</v>
      </c>
      <c r="K1192" s="3">
        <v>44701</v>
      </c>
      <c r="L1192" s="3">
        <v>30486</v>
      </c>
      <c r="M1192" s="5">
        <f ca="1">(TODAY()-staff[[#This Row],[Date of Join]])/365</f>
        <v>0.32876712328767121</v>
      </c>
      <c r="N1192" t="str">
        <f ca="1">IF(staff[[#This Row],[Tenure]]&lt;0.25,"1. New", IF(staff[[#This Row],[Tenure]]&lt;1, "2. Under 1 yr", IF(staff[[#This Row],[Tenure]]&lt;2, "3. Under 2 yrs","4. Over 2 yrs")))</f>
        <v>2. Under 1 yr</v>
      </c>
      <c r="O1192" s="5">
        <f ca="1">(TODAY()-staff[[#This Row],[Date of Birth]])/365</f>
        <v>39.273972602739725</v>
      </c>
      <c r="P1192">
        <f ca="1">ROUNDDOWN(staff[[#This Row],[X-Age]],0)</f>
        <v>39</v>
      </c>
    </row>
    <row r="1193" spans="3:16" x14ac:dyDescent="0.3">
      <c r="C1193" t="s">
        <v>1282</v>
      </c>
      <c r="D1193" t="s">
        <v>59</v>
      </c>
      <c r="E1193">
        <v>1</v>
      </c>
      <c r="F1193" t="s">
        <v>56</v>
      </c>
      <c r="G1193" t="s">
        <v>9</v>
      </c>
      <c r="H1193" t="s">
        <v>205</v>
      </c>
      <c r="I1193" s="4">
        <v>77815</v>
      </c>
      <c r="J1193">
        <v>11</v>
      </c>
      <c r="K1193" s="3">
        <v>44701</v>
      </c>
      <c r="L1193" s="3">
        <v>31365</v>
      </c>
      <c r="M1193" s="5">
        <f ca="1">(TODAY()-staff[[#This Row],[Date of Join]])/365</f>
        <v>0.32876712328767121</v>
      </c>
      <c r="N1193" t="str">
        <f ca="1">IF(staff[[#This Row],[Tenure]]&lt;0.25,"1. New", IF(staff[[#This Row],[Tenure]]&lt;1, "2. Under 1 yr", IF(staff[[#This Row],[Tenure]]&lt;2, "3. Under 2 yrs","4. Over 2 yrs")))</f>
        <v>2. Under 1 yr</v>
      </c>
      <c r="O1193" s="5">
        <f ca="1">(TODAY()-staff[[#This Row],[Date of Birth]])/365</f>
        <v>36.865753424657534</v>
      </c>
      <c r="P1193">
        <f ca="1">ROUNDDOWN(staff[[#This Row],[X-Age]],0)</f>
        <v>36</v>
      </c>
    </row>
    <row r="1194" spans="3:16" x14ac:dyDescent="0.3">
      <c r="C1194" t="s">
        <v>1283</v>
      </c>
      <c r="D1194" t="s">
        <v>59</v>
      </c>
      <c r="E1194">
        <v>1</v>
      </c>
      <c r="F1194" t="s">
        <v>56</v>
      </c>
      <c r="G1194" t="s">
        <v>6</v>
      </c>
      <c r="H1194" t="s">
        <v>68</v>
      </c>
      <c r="I1194" s="4">
        <v>78845</v>
      </c>
      <c r="J1194">
        <v>12</v>
      </c>
      <c r="K1194" s="3">
        <v>44699</v>
      </c>
      <c r="L1194" s="3">
        <v>34865</v>
      </c>
      <c r="M1194" s="5">
        <f ca="1">(TODAY()-staff[[#This Row],[Date of Join]])/365</f>
        <v>0.33424657534246577</v>
      </c>
      <c r="N1194" t="str">
        <f ca="1">IF(staff[[#This Row],[Tenure]]&lt;0.25,"1. New", IF(staff[[#This Row],[Tenure]]&lt;1, "2. Under 1 yr", IF(staff[[#This Row],[Tenure]]&lt;2, "3. Under 2 yrs","4. Over 2 yrs")))</f>
        <v>2. Under 1 yr</v>
      </c>
      <c r="O1194" s="5">
        <f ca="1">(TODAY()-staff[[#This Row],[Date of Birth]])/365</f>
        <v>27.276712328767122</v>
      </c>
      <c r="P1194">
        <f ca="1">ROUNDDOWN(staff[[#This Row],[X-Age]],0)</f>
        <v>27</v>
      </c>
    </row>
    <row r="1195" spans="3:16" x14ac:dyDescent="0.3">
      <c r="C1195" t="s">
        <v>1284</v>
      </c>
      <c r="D1195" t="s">
        <v>59</v>
      </c>
      <c r="E1195">
        <v>1</v>
      </c>
      <c r="F1195" t="s">
        <v>56</v>
      </c>
      <c r="G1195" t="s">
        <v>18</v>
      </c>
      <c r="H1195" t="s">
        <v>64</v>
      </c>
      <c r="I1195" s="4">
        <v>71905</v>
      </c>
      <c r="J1195">
        <v>7</v>
      </c>
      <c r="K1195" s="3">
        <v>44747</v>
      </c>
      <c r="L1195" s="3">
        <v>22743</v>
      </c>
      <c r="M1195" s="5">
        <f ca="1">(TODAY()-staff[[#This Row],[Date of Join]])/365</f>
        <v>0.20273972602739726</v>
      </c>
      <c r="N1195" t="str">
        <f ca="1">IF(staff[[#This Row],[Tenure]]&lt;0.25,"1. New", IF(staff[[#This Row],[Tenure]]&lt;1, "2. Under 1 yr", IF(staff[[#This Row],[Tenure]]&lt;2, "3. Under 2 yrs","4. Over 2 yrs")))</f>
        <v>1. New</v>
      </c>
      <c r="O1195" s="5">
        <f ca="1">(TODAY()-staff[[#This Row],[Date of Birth]])/365</f>
        <v>60.487671232876714</v>
      </c>
      <c r="P1195">
        <f ca="1">ROUNDDOWN(staff[[#This Row],[X-Age]],0)</f>
        <v>60</v>
      </c>
    </row>
    <row r="1196" spans="3:16" x14ac:dyDescent="0.3">
      <c r="C1196" t="s">
        <v>1285</v>
      </c>
      <c r="D1196" t="s">
        <v>59</v>
      </c>
      <c r="E1196">
        <v>1</v>
      </c>
      <c r="F1196" t="s">
        <v>61</v>
      </c>
      <c r="G1196" t="s">
        <v>11</v>
      </c>
      <c r="H1196" t="s">
        <v>83</v>
      </c>
      <c r="I1196" s="4">
        <v>73585</v>
      </c>
      <c r="J1196">
        <v>22</v>
      </c>
      <c r="K1196" s="3">
        <v>44746</v>
      </c>
      <c r="L1196" s="3">
        <v>7261</v>
      </c>
      <c r="M1196" s="5">
        <f ca="1">(TODAY()-staff[[#This Row],[Date of Join]])/365</f>
        <v>0.20547945205479451</v>
      </c>
      <c r="N1196" t="str">
        <f ca="1">IF(staff[[#This Row],[Tenure]]&lt;0.25,"1. New", IF(staff[[#This Row],[Tenure]]&lt;1, "2. Under 1 yr", IF(staff[[#This Row],[Tenure]]&lt;2, "3. Under 2 yrs","4. Over 2 yrs")))</f>
        <v>1. New</v>
      </c>
      <c r="O1196" s="5">
        <f ca="1">(TODAY()-staff[[#This Row],[Date of Birth]])/365</f>
        <v>102.9041095890411</v>
      </c>
      <c r="P1196">
        <f ca="1">ROUNDDOWN(staff[[#This Row],[X-Age]],0)</f>
        <v>102</v>
      </c>
    </row>
    <row r="1197" spans="3:16" x14ac:dyDescent="0.3">
      <c r="C1197" t="s">
        <v>1286</v>
      </c>
      <c r="D1197" t="s">
        <v>59</v>
      </c>
      <c r="E1197">
        <v>1</v>
      </c>
      <c r="F1197" t="s">
        <v>56</v>
      </c>
      <c r="G1197" t="s">
        <v>18</v>
      </c>
      <c r="H1197" t="s">
        <v>96</v>
      </c>
      <c r="I1197" s="4">
        <v>85080</v>
      </c>
      <c r="J1197">
        <v>11</v>
      </c>
      <c r="K1197" s="3">
        <v>44383</v>
      </c>
      <c r="L1197" s="3">
        <v>28809</v>
      </c>
      <c r="M1197" s="5">
        <f ca="1">(TODAY()-staff[[#This Row],[Date of Join]])/365</f>
        <v>1.2</v>
      </c>
      <c r="N1197" t="str">
        <f ca="1">IF(staff[[#This Row],[Tenure]]&lt;0.25,"1. New", IF(staff[[#This Row],[Tenure]]&lt;1, "2. Under 1 yr", IF(staff[[#This Row],[Tenure]]&lt;2, "3. Under 2 yrs","4. Over 2 yrs")))</f>
        <v>3. Under 2 yrs</v>
      </c>
      <c r="O1197" s="5">
        <f ca="1">(TODAY()-staff[[#This Row],[Date of Birth]])/365</f>
        <v>43.868493150684934</v>
      </c>
      <c r="P1197">
        <f ca="1">ROUNDDOWN(staff[[#This Row],[X-Age]],0)</f>
        <v>43</v>
      </c>
    </row>
    <row r="1198" spans="3:16" x14ac:dyDescent="0.3">
      <c r="C1198" t="s">
        <v>1287</v>
      </c>
      <c r="D1198" t="s">
        <v>59</v>
      </c>
      <c r="E1198">
        <v>1</v>
      </c>
      <c r="F1198" t="s">
        <v>56</v>
      </c>
      <c r="G1198" t="s">
        <v>18</v>
      </c>
      <c r="H1198" t="s">
        <v>64</v>
      </c>
      <c r="I1198" s="4">
        <v>62375</v>
      </c>
      <c r="J1198">
        <v>6</v>
      </c>
      <c r="K1198" s="3">
        <v>44713</v>
      </c>
      <c r="L1198" s="3">
        <v>32794</v>
      </c>
      <c r="M1198" s="5">
        <f ca="1">(TODAY()-staff[[#This Row],[Date of Join]])/365</f>
        <v>0.29589041095890412</v>
      </c>
      <c r="N1198" t="str">
        <f ca="1">IF(staff[[#This Row],[Tenure]]&lt;0.25,"1. New", IF(staff[[#This Row],[Tenure]]&lt;1, "2. Under 1 yr", IF(staff[[#This Row],[Tenure]]&lt;2, "3. Under 2 yrs","4. Over 2 yrs")))</f>
        <v>2. Under 1 yr</v>
      </c>
      <c r="O1198" s="5">
        <f ca="1">(TODAY()-staff[[#This Row],[Date of Birth]])/365</f>
        <v>32.950684931506849</v>
      </c>
      <c r="P1198">
        <f ca="1">ROUNDDOWN(staff[[#This Row],[X-Age]],0)</f>
        <v>32</v>
      </c>
    </row>
    <row r="1199" spans="3:16" x14ac:dyDescent="0.3">
      <c r="C1199" t="s">
        <v>1288</v>
      </c>
      <c r="D1199" t="s">
        <v>55</v>
      </c>
      <c r="E1199">
        <v>1</v>
      </c>
      <c r="F1199" t="s">
        <v>124</v>
      </c>
      <c r="G1199" t="s">
        <v>6</v>
      </c>
      <c r="H1199" t="s">
        <v>98</v>
      </c>
      <c r="I1199" s="4">
        <v>87340</v>
      </c>
      <c r="J1199">
        <v>9</v>
      </c>
      <c r="K1199" s="3">
        <v>44448</v>
      </c>
      <c r="L1199" s="3">
        <v>26274</v>
      </c>
      <c r="M1199" s="5">
        <f ca="1">(TODAY()-staff[[#This Row],[Date of Join]])/365</f>
        <v>1.021917808219178</v>
      </c>
      <c r="N1199" t="str">
        <f ca="1">IF(staff[[#This Row],[Tenure]]&lt;0.25,"1. New", IF(staff[[#This Row],[Tenure]]&lt;1, "2. Under 1 yr", IF(staff[[#This Row],[Tenure]]&lt;2, "3. Under 2 yrs","4. Over 2 yrs")))</f>
        <v>3. Under 2 yrs</v>
      </c>
      <c r="O1199" s="5">
        <f ca="1">(TODAY()-staff[[#This Row],[Date of Birth]])/365</f>
        <v>50.813698630136983</v>
      </c>
      <c r="P1199">
        <f ca="1">ROUNDDOWN(staff[[#This Row],[X-Age]],0)</f>
        <v>50</v>
      </c>
    </row>
    <row r="1200" spans="3:16" x14ac:dyDescent="0.3">
      <c r="C1200" t="s">
        <v>1289</v>
      </c>
      <c r="D1200" t="s">
        <v>59</v>
      </c>
      <c r="E1200">
        <v>1</v>
      </c>
      <c r="F1200" t="s">
        <v>56</v>
      </c>
      <c r="G1200" t="s">
        <v>18</v>
      </c>
      <c r="H1200" t="s">
        <v>96</v>
      </c>
      <c r="I1200" s="4">
        <v>98580</v>
      </c>
      <c r="J1200">
        <v>17</v>
      </c>
      <c r="K1200" s="3">
        <v>44774</v>
      </c>
      <c r="L1200" s="3">
        <v>35898</v>
      </c>
      <c r="M1200" s="5">
        <f ca="1">(TODAY()-staff[[#This Row],[Date of Join]])/365</f>
        <v>0.12876712328767123</v>
      </c>
      <c r="N1200" t="str">
        <f ca="1">IF(staff[[#This Row],[Tenure]]&lt;0.25,"1. New", IF(staff[[#This Row],[Tenure]]&lt;1, "2. Under 1 yr", IF(staff[[#This Row],[Tenure]]&lt;2, "3. Under 2 yrs","4. Over 2 yrs")))</f>
        <v>1. New</v>
      </c>
      <c r="O1200" s="5">
        <f ca="1">(TODAY()-staff[[#This Row],[Date of Birth]])/365</f>
        <v>24.446575342465753</v>
      </c>
      <c r="P1200">
        <f ca="1">ROUNDDOWN(staff[[#This Row],[X-Age]],0)</f>
        <v>24</v>
      </c>
    </row>
    <row r="1201" spans="3:16" x14ac:dyDescent="0.3">
      <c r="C1201" t="s">
        <v>1290</v>
      </c>
      <c r="D1201" t="s">
        <v>59</v>
      </c>
      <c r="E1201">
        <v>1</v>
      </c>
      <c r="F1201" t="s">
        <v>56</v>
      </c>
      <c r="G1201" t="s">
        <v>6</v>
      </c>
      <c r="H1201" t="s">
        <v>68</v>
      </c>
      <c r="I1201" s="4">
        <v>52585</v>
      </c>
      <c r="J1201">
        <v>8</v>
      </c>
      <c r="K1201" s="3">
        <v>44525</v>
      </c>
      <c r="L1201" s="3">
        <v>28920</v>
      </c>
      <c r="M1201" s="5">
        <f ca="1">(TODAY()-staff[[#This Row],[Date of Join]])/365</f>
        <v>0.81095890410958904</v>
      </c>
      <c r="N1201" t="str">
        <f ca="1">IF(staff[[#This Row],[Tenure]]&lt;0.25,"1. New", IF(staff[[#This Row],[Tenure]]&lt;1, "2. Under 1 yr", IF(staff[[#This Row],[Tenure]]&lt;2, "3. Under 2 yrs","4. Over 2 yrs")))</f>
        <v>2. Under 1 yr</v>
      </c>
      <c r="O1201" s="5">
        <f ca="1">(TODAY()-staff[[#This Row],[Date of Birth]])/365</f>
        <v>43.564383561643837</v>
      </c>
      <c r="P1201">
        <f ca="1">ROUNDDOWN(staff[[#This Row],[X-Age]],0)</f>
        <v>43</v>
      </c>
    </row>
    <row r="1202" spans="3:16" x14ac:dyDescent="0.3">
      <c r="C1202" t="s">
        <v>1291</v>
      </c>
      <c r="D1202" t="s">
        <v>59</v>
      </c>
      <c r="E1202">
        <v>0.95</v>
      </c>
      <c r="F1202" t="s">
        <v>56</v>
      </c>
      <c r="G1202" t="s">
        <v>6</v>
      </c>
      <c r="H1202" t="s">
        <v>98</v>
      </c>
      <c r="I1202" s="4">
        <v>82730</v>
      </c>
      <c r="J1202">
        <v>20</v>
      </c>
      <c r="K1202" s="3">
        <v>44762</v>
      </c>
      <c r="L1202" s="3">
        <v>7275</v>
      </c>
      <c r="M1202" s="5">
        <f ca="1">(TODAY()-staff[[#This Row],[Date of Join]])/365</f>
        <v>0.16164383561643836</v>
      </c>
      <c r="N1202" t="str">
        <f ca="1">IF(staff[[#This Row],[Tenure]]&lt;0.25,"1. New", IF(staff[[#This Row],[Tenure]]&lt;1, "2. Under 1 yr", IF(staff[[#This Row],[Tenure]]&lt;2, "3. Under 2 yrs","4. Over 2 yrs")))</f>
        <v>1. New</v>
      </c>
      <c r="O1202" s="5">
        <f ca="1">(TODAY()-staff[[#This Row],[Date of Birth]])/365</f>
        <v>102.86575342465754</v>
      </c>
      <c r="P1202">
        <f ca="1">ROUNDDOWN(staff[[#This Row],[X-Age]],0)</f>
        <v>102</v>
      </c>
    </row>
    <row r="1203" spans="3:16" x14ac:dyDescent="0.3">
      <c r="C1203" t="s">
        <v>1292</v>
      </c>
      <c r="D1203" t="s">
        <v>59</v>
      </c>
      <c r="E1203">
        <v>0.75</v>
      </c>
      <c r="F1203" t="s">
        <v>56</v>
      </c>
      <c r="G1203" t="s">
        <v>6</v>
      </c>
      <c r="H1203" t="s">
        <v>93</v>
      </c>
      <c r="I1203" s="4">
        <v>90940</v>
      </c>
      <c r="J1203">
        <v>15</v>
      </c>
      <c r="K1203" s="3">
        <v>44270</v>
      </c>
      <c r="L1203" s="3">
        <v>29036</v>
      </c>
      <c r="M1203" s="5">
        <f ca="1">(TODAY()-staff[[#This Row],[Date of Join]])/365</f>
        <v>1.5095890410958903</v>
      </c>
      <c r="N1203" t="str">
        <f ca="1">IF(staff[[#This Row],[Tenure]]&lt;0.25,"1. New", IF(staff[[#This Row],[Tenure]]&lt;1, "2. Under 1 yr", IF(staff[[#This Row],[Tenure]]&lt;2, "3. Under 2 yrs","4. Over 2 yrs")))</f>
        <v>3. Under 2 yrs</v>
      </c>
      <c r="O1203" s="5">
        <f ca="1">(TODAY()-staff[[#This Row],[Date of Birth]])/365</f>
        <v>43.246575342465754</v>
      </c>
      <c r="P1203">
        <f ca="1">ROUNDDOWN(staff[[#This Row],[X-Age]],0)</f>
        <v>43</v>
      </c>
    </row>
    <row r="1204" spans="3:16" x14ac:dyDescent="0.3">
      <c r="C1204" t="s">
        <v>1293</v>
      </c>
      <c r="D1204" t="s">
        <v>59</v>
      </c>
      <c r="E1204">
        <v>1</v>
      </c>
      <c r="F1204" t="s">
        <v>124</v>
      </c>
      <c r="G1204" t="s">
        <v>18</v>
      </c>
      <c r="H1204" t="s">
        <v>71</v>
      </c>
      <c r="I1204" s="4">
        <v>85515</v>
      </c>
      <c r="J1204">
        <v>5</v>
      </c>
      <c r="K1204" s="3">
        <v>44705</v>
      </c>
      <c r="L1204" s="3">
        <v>33618</v>
      </c>
      <c r="M1204" s="5">
        <f ca="1">(TODAY()-staff[[#This Row],[Date of Join]])/365</f>
        <v>0.31780821917808222</v>
      </c>
      <c r="N1204" t="str">
        <f ca="1">IF(staff[[#This Row],[Tenure]]&lt;0.25,"1. New", IF(staff[[#This Row],[Tenure]]&lt;1, "2. Under 1 yr", IF(staff[[#This Row],[Tenure]]&lt;2, "3. Under 2 yrs","4. Over 2 yrs")))</f>
        <v>2. Under 1 yr</v>
      </c>
      <c r="O1204" s="5">
        <f ca="1">(TODAY()-staff[[#This Row],[Date of Birth]])/365</f>
        <v>30.693150684931506</v>
      </c>
      <c r="P1204">
        <f ca="1">ROUNDDOWN(staff[[#This Row],[X-Age]],0)</f>
        <v>30</v>
      </c>
    </row>
    <row r="1205" spans="3:16" x14ac:dyDescent="0.3">
      <c r="C1205" t="s">
        <v>1294</v>
      </c>
      <c r="D1205" t="s">
        <v>55</v>
      </c>
      <c r="E1205">
        <v>1</v>
      </c>
      <c r="F1205" t="s">
        <v>56</v>
      </c>
      <c r="G1205" t="s">
        <v>20</v>
      </c>
      <c r="H1205" t="s">
        <v>133</v>
      </c>
      <c r="I1205" s="4">
        <v>77940</v>
      </c>
      <c r="J1205">
        <v>9</v>
      </c>
      <c r="K1205" s="3">
        <v>44410</v>
      </c>
      <c r="L1205" s="3">
        <v>21904</v>
      </c>
      <c r="M1205" s="5">
        <f ca="1">(TODAY()-staff[[#This Row],[Date of Join]])/365</f>
        <v>1.1260273972602739</v>
      </c>
      <c r="N1205" t="str">
        <f ca="1">IF(staff[[#This Row],[Tenure]]&lt;0.25,"1. New", IF(staff[[#This Row],[Tenure]]&lt;1, "2. Under 1 yr", IF(staff[[#This Row],[Tenure]]&lt;2, "3. Under 2 yrs","4. Over 2 yrs")))</f>
        <v>3. Under 2 yrs</v>
      </c>
      <c r="O1205" s="5">
        <f ca="1">(TODAY()-staff[[#This Row],[Date of Birth]])/365</f>
        <v>62.786301369863011</v>
      </c>
      <c r="P1205">
        <f ca="1">ROUNDDOWN(staff[[#This Row],[X-Age]],0)</f>
        <v>62</v>
      </c>
    </row>
    <row r="1206" spans="3:16" x14ac:dyDescent="0.3">
      <c r="C1206" t="s">
        <v>1295</v>
      </c>
      <c r="D1206" t="s">
        <v>55</v>
      </c>
      <c r="E1206">
        <v>1</v>
      </c>
      <c r="F1206" t="s">
        <v>56</v>
      </c>
      <c r="G1206" t="s">
        <v>18</v>
      </c>
      <c r="H1206" t="s">
        <v>71</v>
      </c>
      <c r="I1206" s="4">
        <v>96355</v>
      </c>
      <c r="J1206">
        <v>8</v>
      </c>
      <c r="K1206" s="3">
        <v>44286</v>
      </c>
      <c r="L1206" s="3">
        <v>23256</v>
      </c>
      <c r="M1206" s="5">
        <f ca="1">(TODAY()-staff[[#This Row],[Date of Join]])/365</f>
        <v>1.4657534246575343</v>
      </c>
      <c r="N1206" t="str">
        <f ca="1">IF(staff[[#This Row],[Tenure]]&lt;0.25,"1. New", IF(staff[[#This Row],[Tenure]]&lt;1, "2. Under 1 yr", IF(staff[[#This Row],[Tenure]]&lt;2, "3. Under 2 yrs","4. Over 2 yrs")))</f>
        <v>3. Under 2 yrs</v>
      </c>
      <c r="O1206" s="5">
        <f ca="1">(TODAY()-staff[[#This Row],[Date of Birth]])/365</f>
        <v>59.082191780821915</v>
      </c>
      <c r="P1206">
        <f ca="1">ROUNDDOWN(staff[[#This Row],[X-Age]],0)</f>
        <v>59</v>
      </c>
    </row>
    <row r="1207" spans="3:16" x14ac:dyDescent="0.3">
      <c r="C1207" t="s">
        <v>1296</v>
      </c>
      <c r="D1207" t="s">
        <v>59</v>
      </c>
      <c r="E1207">
        <v>1</v>
      </c>
      <c r="F1207" t="s">
        <v>56</v>
      </c>
      <c r="G1207" t="s">
        <v>6</v>
      </c>
      <c r="H1207" t="s">
        <v>68</v>
      </c>
      <c r="I1207" s="4">
        <v>65190</v>
      </c>
      <c r="J1207">
        <v>14</v>
      </c>
      <c r="K1207" s="3">
        <v>44691</v>
      </c>
      <c r="L1207" s="3">
        <v>24124</v>
      </c>
      <c r="M1207" s="5">
        <f ca="1">(TODAY()-staff[[#This Row],[Date of Join]])/365</f>
        <v>0.35616438356164382</v>
      </c>
      <c r="N1207" t="str">
        <f ca="1">IF(staff[[#This Row],[Tenure]]&lt;0.25,"1. New", IF(staff[[#This Row],[Tenure]]&lt;1, "2. Under 1 yr", IF(staff[[#This Row],[Tenure]]&lt;2, "3. Under 2 yrs","4. Over 2 yrs")))</f>
        <v>2. Under 1 yr</v>
      </c>
      <c r="O1207" s="5">
        <f ca="1">(TODAY()-staff[[#This Row],[Date of Birth]])/365</f>
        <v>56.704109589041096</v>
      </c>
      <c r="P1207">
        <f ca="1">ROUNDDOWN(staff[[#This Row],[X-Age]],0)</f>
        <v>56</v>
      </c>
    </row>
    <row r="1208" spans="3:16" x14ac:dyDescent="0.3">
      <c r="C1208" t="s">
        <v>1297</v>
      </c>
      <c r="D1208" t="s">
        <v>59</v>
      </c>
      <c r="E1208">
        <v>0.73</v>
      </c>
      <c r="F1208" t="s">
        <v>56</v>
      </c>
      <c r="G1208" t="s">
        <v>18</v>
      </c>
      <c r="H1208" t="s">
        <v>78</v>
      </c>
      <c r="I1208" s="4">
        <v>68285</v>
      </c>
      <c r="J1208">
        <v>20</v>
      </c>
      <c r="K1208" s="3">
        <v>44733</v>
      </c>
      <c r="L1208" s="3">
        <v>31301</v>
      </c>
      <c r="M1208" s="5">
        <f ca="1">(TODAY()-staff[[#This Row],[Date of Join]])/365</f>
        <v>0.24109589041095891</v>
      </c>
      <c r="N1208" t="str">
        <f ca="1">IF(staff[[#This Row],[Tenure]]&lt;0.25,"1. New", IF(staff[[#This Row],[Tenure]]&lt;1, "2. Under 1 yr", IF(staff[[#This Row],[Tenure]]&lt;2, "3. Under 2 yrs","4. Over 2 yrs")))</f>
        <v>1. New</v>
      </c>
      <c r="O1208" s="5">
        <f ca="1">(TODAY()-staff[[#This Row],[Date of Birth]])/365</f>
        <v>37.041095890410958</v>
      </c>
      <c r="P1208">
        <f ca="1">ROUNDDOWN(staff[[#This Row],[X-Age]],0)</f>
        <v>37</v>
      </c>
    </row>
    <row r="1209" spans="3:16" x14ac:dyDescent="0.3">
      <c r="C1209" t="s">
        <v>1298</v>
      </c>
      <c r="D1209" t="s">
        <v>55</v>
      </c>
      <c r="E1209">
        <v>1</v>
      </c>
      <c r="F1209" t="s">
        <v>56</v>
      </c>
      <c r="G1209" t="s">
        <v>18</v>
      </c>
      <c r="H1209" t="s">
        <v>64</v>
      </c>
      <c r="I1209" s="4">
        <v>76015</v>
      </c>
      <c r="J1209">
        <v>10</v>
      </c>
      <c r="K1209" s="3">
        <v>44697</v>
      </c>
      <c r="L1209" s="3">
        <v>34106</v>
      </c>
      <c r="M1209" s="5">
        <f ca="1">(TODAY()-staff[[#This Row],[Date of Join]])/365</f>
        <v>0.33972602739726027</v>
      </c>
      <c r="N1209" t="str">
        <f ca="1">IF(staff[[#This Row],[Tenure]]&lt;0.25,"1. New", IF(staff[[#This Row],[Tenure]]&lt;1, "2. Under 1 yr", IF(staff[[#This Row],[Tenure]]&lt;2, "3. Under 2 yrs","4. Over 2 yrs")))</f>
        <v>2. Under 1 yr</v>
      </c>
      <c r="O1209" s="5">
        <f ca="1">(TODAY()-staff[[#This Row],[Date of Birth]])/365</f>
        <v>29.356164383561644</v>
      </c>
      <c r="P1209">
        <f ca="1">ROUNDDOWN(staff[[#This Row],[X-Age]],0)</f>
        <v>29</v>
      </c>
    </row>
    <row r="1210" spans="3:16" x14ac:dyDescent="0.3">
      <c r="C1210" t="s">
        <v>1299</v>
      </c>
      <c r="D1210" t="s">
        <v>55</v>
      </c>
      <c r="E1210">
        <v>1</v>
      </c>
      <c r="F1210" t="s">
        <v>56</v>
      </c>
      <c r="G1210" t="s">
        <v>14</v>
      </c>
      <c r="H1210" t="s">
        <v>1037</v>
      </c>
      <c r="I1210" s="4">
        <v>87195</v>
      </c>
      <c r="J1210">
        <v>14</v>
      </c>
      <c r="K1210" s="3">
        <v>44411</v>
      </c>
      <c r="L1210" s="3">
        <v>29444</v>
      </c>
      <c r="M1210" s="5">
        <f ca="1">(TODAY()-staff[[#This Row],[Date of Join]])/365</f>
        <v>1.1232876712328768</v>
      </c>
      <c r="N1210" t="str">
        <f ca="1">IF(staff[[#This Row],[Tenure]]&lt;0.25,"1. New", IF(staff[[#This Row],[Tenure]]&lt;1, "2. Under 1 yr", IF(staff[[#This Row],[Tenure]]&lt;2, "3. Under 2 yrs","4. Over 2 yrs")))</f>
        <v>3. Under 2 yrs</v>
      </c>
      <c r="O1210" s="5">
        <f ca="1">(TODAY()-staff[[#This Row],[Date of Birth]])/365</f>
        <v>42.128767123287673</v>
      </c>
      <c r="P1210">
        <f ca="1">ROUNDDOWN(staff[[#This Row],[X-Age]],0)</f>
        <v>42</v>
      </c>
    </row>
    <row r="1211" spans="3:16" x14ac:dyDescent="0.3">
      <c r="C1211" t="s">
        <v>1300</v>
      </c>
      <c r="D1211" t="s">
        <v>59</v>
      </c>
      <c r="E1211">
        <v>1</v>
      </c>
      <c r="F1211" t="s">
        <v>56</v>
      </c>
      <c r="G1211" t="s">
        <v>6</v>
      </c>
      <c r="H1211" t="s">
        <v>68</v>
      </c>
      <c r="I1211" s="4">
        <v>62380</v>
      </c>
      <c r="J1211">
        <v>21</v>
      </c>
      <c r="K1211" s="3">
        <v>44739</v>
      </c>
      <c r="L1211" s="3">
        <v>32436</v>
      </c>
      <c r="M1211" s="5">
        <f ca="1">(TODAY()-staff[[#This Row],[Date of Join]])/365</f>
        <v>0.22465753424657534</v>
      </c>
      <c r="N1211" t="str">
        <f ca="1">IF(staff[[#This Row],[Tenure]]&lt;0.25,"1. New", IF(staff[[#This Row],[Tenure]]&lt;1, "2. Under 1 yr", IF(staff[[#This Row],[Tenure]]&lt;2, "3. Under 2 yrs","4. Over 2 yrs")))</f>
        <v>1. New</v>
      </c>
      <c r="O1211" s="5">
        <f ca="1">(TODAY()-staff[[#This Row],[Date of Birth]])/365</f>
        <v>33.93150684931507</v>
      </c>
      <c r="P1211">
        <f ca="1">ROUNDDOWN(staff[[#This Row],[X-Age]],0)</f>
        <v>33</v>
      </c>
    </row>
    <row r="1212" spans="3:16" x14ac:dyDescent="0.3">
      <c r="C1212" t="s">
        <v>1301</v>
      </c>
      <c r="D1212" t="s">
        <v>59</v>
      </c>
      <c r="E1212">
        <v>1</v>
      </c>
      <c r="F1212" t="s">
        <v>56</v>
      </c>
      <c r="G1212" t="s">
        <v>6</v>
      </c>
      <c r="H1212" t="s">
        <v>68</v>
      </c>
      <c r="I1212" s="4">
        <v>74165</v>
      </c>
      <c r="J1212">
        <v>15</v>
      </c>
      <c r="K1212" s="3">
        <v>44361</v>
      </c>
      <c r="L1212" s="3">
        <v>30484</v>
      </c>
      <c r="M1212" s="5">
        <f ca="1">(TODAY()-staff[[#This Row],[Date of Join]])/365</f>
        <v>1.2602739726027397</v>
      </c>
      <c r="N1212" t="str">
        <f ca="1">IF(staff[[#This Row],[Tenure]]&lt;0.25,"1. New", IF(staff[[#This Row],[Tenure]]&lt;1, "2. Under 1 yr", IF(staff[[#This Row],[Tenure]]&lt;2, "3. Under 2 yrs","4. Over 2 yrs")))</f>
        <v>3. Under 2 yrs</v>
      </c>
      <c r="O1212" s="5">
        <f ca="1">(TODAY()-staff[[#This Row],[Date of Birth]])/365</f>
        <v>39.279452054794518</v>
      </c>
      <c r="P1212">
        <f ca="1">ROUNDDOWN(staff[[#This Row],[X-Age]],0)</f>
        <v>39</v>
      </c>
    </row>
    <row r="1213" spans="3:16" x14ac:dyDescent="0.3">
      <c r="C1213" t="s">
        <v>1302</v>
      </c>
      <c r="D1213" t="s">
        <v>55</v>
      </c>
      <c r="E1213">
        <v>1</v>
      </c>
      <c r="F1213" t="s">
        <v>56</v>
      </c>
      <c r="G1213" t="s">
        <v>18</v>
      </c>
      <c r="H1213" t="s">
        <v>78</v>
      </c>
      <c r="I1213" s="4">
        <v>84750</v>
      </c>
      <c r="J1213">
        <v>19</v>
      </c>
      <c r="K1213" s="3">
        <v>44453</v>
      </c>
      <c r="L1213" s="3">
        <v>28239</v>
      </c>
      <c r="M1213" s="5">
        <f ca="1">(TODAY()-staff[[#This Row],[Date of Join]])/365</f>
        <v>1.0082191780821919</v>
      </c>
      <c r="N1213" t="str">
        <f ca="1">IF(staff[[#This Row],[Tenure]]&lt;0.25,"1. New", IF(staff[[#This Row],[Tenure]]&lt;1, "2. Under 1 yr", IF(staff[[#This Row],[Tenure]]&lt;2, "3. Under 2 yrs","4. Over 2 yrs")))</f>
        <v>3. Under 2 yrs</v>
      </c>
      <c r="O1213" s="5">
        <f ca="1">(TODAY()-staff[[#This Row],[Date of Birth]])/365</f>
        <v>45.43013698630137</v>
      </c>
      <c r="P1213">
        <f ca="1">ROUNDDOWN(staff[[#This Row],[X-Age]],0)</f>
        <v>45</v>
      </c>
    </row>
    <row r="1214" spans="3:16" x14ac:dyDescent="0.3">
      <c r="C1214" t="s">
        <v>1303</v>
      </c>
      <c r="D1214" t="s">
        <v>59</v>
      </c>
      <c r="E1214">
        <v>1</v>
      </c>
      <c r="F1214" t="s">
        <v>56</v>
      </c>
      <c r="G1214" t="s">
        <v>6</v>
      </c>
      <c r="H1214" t="s">
        <v>68</v>
      </c>
      <c r="I1214" s="4">
        <v>88740</v>
      </c>
      <c r="J1214">
        <v>9</v>
      </c>
      <c r="K1214" s="3">
        <v>44657</v>
      </c>
      <c r="L1214" s="3">
        <v>-36</v>
      </c>
      <c r="M1214" s="5">
        <f ca="1">(TODAY()-staff[[#This Row],[Date of Join]])/365</f>
        <v>0.44931506849315067</v>
      </c>
      <c r="N1214" t="str">
        <f ca="1">IF(staff[[#This Row],[Tenure]]&lt;0.25,"1. New", IF(staff[[#This Row],[Tenure]]&lt;1, "2. Under 1 yr", IF(staff[[#This Row],[Tenure]]&lt;2, "3. Under 2 yrs","4. Over 2 yrs")))</f>
        <v>2. Under 1 yr</v>
      </c>
      <c r="O1214" s="5">
        <f ca="1">(TODAY()-staff[[#This Row],[Date of Birth]])/365</f>
        <v>122.8958904109589</v>
      </c>
      <c r="P1214">
        <f ca="1">ROUNDDOWN(staff[[#This Row],[X-Age]],0)</f>
        <v>122</v>
      </c>
    </row>
    <row r="1215" spans="3:16" x14ac:dyDescent="0.3">
      <c r="C1215" t="s">
        <v>1304</v>
      </c>
      <c r="D1215" t="s">
        <v>55</v>
      </c>
      <c r="E1215">
        <v>1</v>
      </c>
      <c r="F1215" t="s">
        <v>61</v>
      </c>
      <c r="G1215" t="s">
        <v>9</v>
      </c>
      <c r="H1215" t="s">
        <v>62</v>
      </c>
      <c r="I1215" s="4">
        <v>57850</v>
      </c>
      <c r="J1215">
        <v>15</v>
      </c>
      <c r="K1215" s="3">
        <v>44718</v>
      </c>
      <c r="L1215" s="3">
        <v>7252</v>
      </c>
      <c r="M1215" s="5">
        <f ca="1">(TODAY()-staff[[#This Row],[Date of Join]])/365</f>
        <v>0.28219178082191781</v>
      </c>
      <c r="N1215" t="str">
        <f ca="1">IF(staff[[#This Row],[Tenure]]&lt;0.25,"1. New", IF(staff[[#This Row],[Tenure]]&lt;1, "2. Under 1 yr", IF(staff[[#This Row],[Tenure]]&lt;2, "3. Under 2 yrs","4. Over 2 yrs")))</f>
        <v>2. Under 1 yr</v>
      </c>
      <c r="O1215" s="5">
        <f ca="1">(TODAY()-staff[[#This Row],[Date of Birth]])/365</f>
        <v>102.92876712328767</v>
      </c>
      <c r="P1215">
        <f ca="1">ROUNDDOWN(staff[[#This Row],[X-Age]],0)</f>
        <v>102</v>
      </c>
    </row>
    <row r="1216" spans="3:16" x14ac:dyDescent="0.3">
      <c r="C1216" t="s">
        <v>1305</v>
      </c>
      <c r="D1216" t="s">
        <v>59</v>
      </c>
      <c r="E1216">
        <v>1</v>
      </c>
      <c r="F1216" t="s">
        <v>56</v>
      </c>
      <c r="G1216" t="s">
        <v>6</v>
      </c>
      <c r="H1216" t="s">
        <v>68</v>
      </c>
      <c r="I1216" s="4">
        <v>58895</v>
      </c>
      <c r="J1216">
        <v>11</v>
      </c>
      <c r="K1216" s="3">
        <v>44761</v>
      </c>
      <c r="L1216" s="3">
        <v>30375</v>
      </c>
      <c r="M1216" s="5">
        <f ca="1">(TODAY()-staff[[#This Row],[Date of Join]])/365</f>
        <v>0.16438356164383561</v>
      </c>
      <c r="N1216" t="str">
        <f ca="1">IF(staff[[#This Row],[Tenure]]&lt;0.25,"1. New", IF(staff[[#This Row],[Tenure]]&lt;1, "2. Under 1 yr", IF(staff[[#This Row],[Tenure]]&lt;2, "3. Under 2 yrs","4. Over 2 yrs")))</f>
        <v>1. New</v>
      </c>
      <c r="O1216" s="5">
        <f ca="1">(TODAY()-staff[[#This Row],[Date of Birth]])/365</f>
        <v>39.578082191780823</v>
      </c>
      <c r="P1216">
        <f ca="1">ROUNDDOWN(staff[[#This Row],[X-Age]],0)</f>
        <v>39</v>
      </c>
    </row>
    <row r="1217" spans="3:16" x14ac:dyDescent="0.3">
      <c r="C1217" t="s">
        <v>1306</v>
      </c>
      <c r="D1217" t="s">
        <v>55</v>
      </c>
      <c r="E1217">
        <v>1</v>
      </c>
      <c r="F1217" t="s">
        <v>56</v>
      </c>
      <c r="G1217" t="s">
        <v>6</v>
      </c>
      <c r="H1217" t="s">
        <v>98</v>
      </c>
      <c r="I1217" s="4">
        <v>77030</v>
      </c>
      <c r="J1217">
        <v>17</v>
      </c>
      <c r="K1217" s="3">
        <v>44656</v>
      </c>
      <c r="L1217" s="3">
        <v>24865</v>
      </c>
      <c r="M1217" s="5">
        <f ca="1">(TODAY()-staff[[#This Row],[Date of Join]])/365</f>
        <v>0.45205479452054792</v>
      </c>
      <c r="N1217" t="str">
        <f ca="1">IF(staff[[#This Row],[Tenure]]&lt;0.25,"1. New", IF(staff[[#This Row],[Tenure]]&lt;1, "2. Under 1 yr", IF(staff[[#This Row],[Tenure]]&lt;2, "3. Under 2 yrs","4. Over 2 yrs")))</f>
        <v>2. Under 1 yr</v>
      </c>
      <c r="O1217" s="5">
        <f ca="1">(TODAY()-staff[[#This Row],[Date of Birth]])/365</f>
        <v>54.673972602739724</v>
      </c>
      <c r="P1217">
        <f ca="1">ROUNDDOWN(staff[[#This Row],[X-Age]],0)</f>
        <v>54</v>
      </c>
    </row>
    <row r="1218" spans="3:16" x14ac:dyDescent="0.3">
      <c r="C1218" t="s">
        <v>1307</v>
      </c>
      <c r="D1218" t="s">
        <v>55</v>
      </c>
      <c r="E1218">
        <v>1</v>
      </c>
      <c r="F1218" t="s">
        <v>56</v>
      </c>
      <c r="G1218" t="s">
        <v>18</v>
      </c>
      <c r="H1218" t="s">
        <v>96</v>
      </c>
      <c r="I1218" s="4">
        <v>71045</v>
      </c>
      <c r="J1218">
        <v>4</v>
      </c>
      <c r="K1218" s="3">
        <v>44615</v>
      </c>
      <c r="L1218" s="3">
        <v>21715</v>
      </c>
      <c r="M1218" s="5">
        <f ca="1">(TODAY()-staff[[#This Row],[Date of Join]])/365</f>
        <v>0.56438356164383563</v>
      </c>
      <c r="N1218" t="str">
        <f ca="1">IF(staff[[#This Row],[Tenure]]&lt;0.25,"1. New", IF(staff[[#This Row],[Tenure]]&lt;1, "2. Under 1 yr", IF(staff[[#This Row],[Tenure]]&lt;2, "3. Under 2 yrs","4. Over 2 yrs")))</f>
        <v>2. Under 1 yr</v>
      </c>
      <c r="O1218" s="5">
        <f ca="1">(TODAY()-staff[[#This Row],[Date of Birth]])/365</f>
        <v>63.304109589041097</v>
      </c>
      <c r="P1218">
        <f ca="1">ROUNDDOWN(staff[[#This Row],[X-Age]],0)</f>
        <v>63</v>
      </c>
    </row>
    <row r="1219" spans="3:16" x14ac:dyDescent="0.3">
      <c r="C1219" t="s">
        <v>1308</v>
      </c>
      <c r="D1219" t="s">
        <v>59</v>
      </c>
      <c r="E1219">
        <v>1</v>
      </c>
      <c r="F1219" t="s">
        <v>56</v>
      </c>
      <c r="G1219" t="s">
        <v>6</v>
      </c>
      <c r="H1219" t="s">
        <v>68</v>
      </c>
      <c r="I1219" s="4">
        <v>66340</v>
      </c>
      <c r="J1219">
        <v>10</v>
      </c>
      <c r="K1219" s="3">
        <v>44649</v>
      </c>
      <c r="L1219" s="3">
        <v>33267</v>
      </c>
      <c r="M1219" s="5">
        <f ca="1">(TODAY()-staff[[#This Row],[Date of Join]])/365</f>
        <v>0.47123287671232877</v>
      </c>
      <c r="N1219" t="str">
        <f ca="1">IF(staff[[#This Row],[Tenure]]&lt;0.25,"1. New", IF(staff[[#This Row],[Tenure]]&lt;1, "2. Under 1 yr", IF(staff[[#This Row],[Tenure]]&lt;2, "3. Under 2 yrs","4. Over 2 yrs")))</f>
        <v>2. Under 1 yr</v>
      </c>
      <c r="O1219" s="5">
        <f ca="1">(TODAY()-staff[[#This Row],[Date of Birth]])/365</f>
        <v>31.654794520547945</v>
      </c>
      <c r="P1219">
        <f ca="1">ROUNDDOWN(staff[[#This Row],[X-Age]],0)</f>
        <v>31</v>
      </c>
    </row>
    <row r="1220" spans="3:16" x14ac:dyDescent="0.3">
      <c r="C1220" t="s">
        <v>1309</v>
      </c>
      <c r="D1220" t="s">
        <v>55</v>
      </c>
      <c r="E1220">
        <v>0.71</v>
      </c>
      <c r="F1220" t="s">
        <v>56</v>
      </c>
      <c r="G1220" t="s">
        <v>18</v>
      </c>
      <c r="H1220" t="s">
        <v>71</v>
      </c>
      <c r="I1220" s="4">
        <v>73810</v>
      </c>
      <c r="J1220">
        <v>20</v>
      </c>
      <c r="K1220" s="3">
        <v>44774</v>
      </c>
      <c r="L1220" s="3">
        <v>27627</v>
      </c>
      <c r="M1220" s="5">
        <f ca="1">(TODAY()-staff[[#This Row],[Date of Join]])/365</f>
        <v>0.12876712328767123</v>
      </c>
      <c r="N1220" t="str">
        <f ca="1">IF(staff[[#This Row],[Tenure]]&lt;0.25,"1. New", IF(staff[[#This Row],[Tenure]]&lt;1, "2. Under 1 yr", IF(staff[[#This Row],[Tenure]]&lt;2, "3. Under 2 yrs","4. Over 2 yrs")))</f>
        <v>1. New</v>
      </c>
      <c r="O1220" s="5">
        <f ca="1">(TODAY()-staff[[#This Row],[Date of Birth]])/365</f>
        <v>47.106849315068494</v>
      </c>
      <c r="P1220">
        <f ca="1">ROUNDDOWN(staff[[#This Row],[X-Age]],0)</f>
        <v>47</v>
      </c>
    </row>
    <row r="1221" spans="3:16" x14ac:dyDescent="0.3">
      <c r="C1221" t="s">
        <v>1310</v>
      </c>
      <c r="D1221" t="s">
        <v>59</v>
      </c>
      <c r="E1221">
        <v>1</v>
      </c>
      <c r="F1221" t="s">
        <v>56</v>
      </c>
      <c r="G1221" t="s">
        <v>6</v>
      </c>
      <c r="H1221" t="s">
        <v>93</v>
      </c>
      <c r="I1221" s="4">
        <v>64025</v>
      </c>
      <c r="J1221">
        <v>19</v>
      </c>
      <c r="K1221" s="3">
        <v>44554</v>
      </c>
      <c r="L1221" s="3">
        <v>30208</v>
      </c>
      <c r="M1221" s="5">
        <f ca="1">(TODAY()-staff[[#This Row],[Date of Join]])/365</f>
        <v>0.73150684931506849</v>
      </c>
      <c r="N1221" t="str">
        <f ca="1">IF(staff[[#This Row],[Tenure]]&lt;0.25,"1. New", IF(staff[[#This Row],[Tenure]]&lt;1, "2. Under 1 yr", IF(staff[[#This Row],[Tenure]]&lt;2, "3. Under 2 yrs","4. Over 2 yrs")))</f>
        <v>2. Under 1 yr</v>
      </c>
      <c r="O1221" s="5">
        <f ca="1">(TODAY()-staff[[#This Row],[Date of Birth]])/365</f>
        <v>40.035616438356165</v>
      </c>
      <c r="P1221">
        <f ca="1">ROUNDDOWN(staff[[#This Row],[X-Age]],0)</f>
        <v>40</v>
      </c>
    </row>
    <row r="1222" spans="3:16" x14ac:dyDescent="0.3">
      <c r="C1222" t="s">
        <v>1311</v>
      </c>
      <c r="D1222" t="s">
        <v>59</v>
      </c>
      <c r="E1222">
        <v>1</v>
      </c>
      <c r="F1222" t="s">
        <v>56</v>
      </c>
      <c r="G1222" t="s">
        <v>9</v>
      </c>
      <c r="H1222" t="s">
        <v>330</v>
      </c>
      <c r="I1222" s="4">
        <v>71590</v>
      </c>
      <c r="J1222">
        <v>19</v>
      </c>
      <c r="K1222" s="3">
        <v>43614</v>
      </c>
      <c r="L1222" s="3">
        <v>22027</v>
      </c>
      <c r="M1222" s="5">
        <f ca="1">(TODAY()-staff[[#This Row],[Date of Join]])/365</f>
        <v>3.3068493150684932</v>
      </c>
      <c r="N1222" t="str">
        <f ca="1">IF(staff[[#This Row],[Tenure]]&lt;0.25,"1. New", IF(staff[[#This Row],[Tenure]]&lt;1, "2. Under 1 yr", IF(staff[[#This Row],[Tenure]]&lt;2, "3. Under 2 yrs","4. Over 2 yrs")))</f>
        <v>4. Over 2 yrs</v>
      </c>
      <c r="O1222" s="5">
        <f ca="1">(TODAY()-staff[[#This Row],[Date of Birth]])/365</f>
        <v>62.449315068493149</v>
      </c>
      <c r="P1222">
        <f ca="1">ROUNDDOWN(staff[[#This Row],[X-Age]],0)</f>
        <v>62</v>
      </c>
    </row>
    <row r="1223" spans="3:16" x14ac:dyDescent="0.3">
      <c r="C1223" t="s">
        <v>1312</v>
      </c>
      <c r="D1223" t="s">
        <v>55</v>
      </c>
      <c r="E1223">
        <v>1</v>
      </c>
      <c r="F1223" t="s">
        <v>56</v>
      </c>
      <c r="G1223" t="s">
        <v>18</v>
      </c>
      <c r="H1223" t="s">
        <v>117</v>
      </c>
      <c r="I1223" s="4">
        <v>105400</v>
      </c>
      <c r="J1223">
        <v>19</v>
      </c>
      <c r="K1223" s="3">
        <v>44610</v>
      </c>
      <c r="L1223" s="3">
        <v>27799</v>
      </c>
      <c r="M1223" s="5">
        <f ca="1">(TODAY()-staff[[#This Row],[Date of Join]])/365</f>
        <v>0.57808219178082187</v>
      </c>
      <c r="N1223" t="str">
        <f ca="1">IF(staff[[#This Row],[Tenure]]&lt;0.25,"1. New", IF(staff[[#This Row],[Tenure]]&lt;1, "2. Under 1 yr", IF(staff[[#This Row],[Tenure]]&lt;2, "3. Under 2 yrs","4. Over 2 yrs")))</f>
        <v>2. Under 1 yr</v>
      </c>
      <c r="O1223" s="5">
        <f ca="1">(TODAY()-staff[[#This Row],[Date of Birth]])/365</f>
        <v>46.635616438356166</v>
      </c>
      <c r="P1223">
        <f ca="1">ROUNDDOWN(staff[[#This Row],[X-Age]],0)</f>
        <v>46</v>
      </c>
    </row>
    <row r="1224" spans="3:16" x14ac:dyDescent="0.3">
      <c r="C1224" t="s">
        <v>1313</v>
      </c>
      <c r="D1224" t="s">
        <v>55</v>
      </c>
      <c r="E1224">
        <v>1</v>
      </c>
      <c r="F1224" t="s">
        <v>56</v>
      </c>
      <c r="G1224" t="s">
        <v>6</v>
      </c>
      <c r="H1224" t="s">
        <v>98</v>
      </c>
      <c r="I1224" s="4">
        <v>105035</v>
      </c>
      <c r="J1224">
        <v>23</v>
      </c>
      <c r="K1224" s="3">
        <v>44662</v>
      </c>
      <c r="L1224" s="3">
        <v>21000</v>
      </c>
      <c r="M1224" s="5">
        <f ca="1">(TODAY()-staff[[#This Row],[Date of Join]])/365</f>
        <v>0.43561643835616437</v>
      </c>
      <c r="N1224" t="str">
        <f ca="1">IF(staff[[#This Row],[Tenure]]&lt;0.25,"1. New", IF(staff[[#This Row],[Tenure]]&lt;1, "2. Under 1 yr", IF(staff[[#This Row],[Tenure]]&lt;2, "3. Under 2 yrs","4. Over 2 yrs")))</f>
        <v>2. Under 1 yr</v>
      </c>
      <c r="O1224" s="5">
        <f ca="1">(TODAY()-staff[[#This Row],[Date of Birth]])/365</f>
        <v>65.263013698630132</v>
      </c>
      <c r="P1224">
        <f ca="1">ROUNDDOWN(staff[[#This Row],[X-Age]],0)</f>
        <v>65</v>
      </c>
    </row>
    <row r="1225" spans="3:16" x14ac:dyDescent="0.3">
      <c r="C1225" t="s">
        <v>1314</v>
      </c>
      <c r="D1225" t="s">
        <v>59</v>
      </c>
      <c r="E1225">
        <v>0</v>
      </c>
      <c r="F1225" t="s">
        <v>61</v>
      </c>
      <c r="G1225" t="s">
        <v>18</v>
      </c>
      <c r="H1225" t="s">
        <v>64</v>
      </c>
      <c r="I1225" s="4">
        <v>54505</v>
      </c>
      <c r="J1225">
        <v>8</v>
      </c>
      <c r="K1225" s="3">
        <v>44691</v>
      </c>
      <c r="L1225" s="3">
        <v>23542</v>
      </c>
      <c r="M1225" s="5">
        <f ca="1">(TODAY()-staff[[#This Row],[Date of Join]])/365</f>
        <v>0.35616438356164382</v>
      </c>
      <c r="N1225" t="str">
        <f ca="1">IF(staff[[#This Row],[Tenure]]&lt;0.25,"1. New", IF(staff[[#This Row],[Tenure]]&lt;1, "2. Under 1 yr", IF(staff[[#This Row],[Tenure]]&lt;2, "3. Under 2 yrs","4. Over 2 yrs")))</f>
        <v>2. Under 1 yr</v>
      </c>
      <c r="O1225" s="5">
        <f ca="1">(TODAY()-staff[[#This Row],[Date of Birth]])/365</f>
        <v>58.298630136986304</v>
      </c>
      <c r="P1225">
        <f ca="1">ROUNDDOWN(staff[[#This Row],[X-Age]],0)</f>
        <v>58</v>
      </c>
    </row>
    <row r="1226" spans="3:16" x14ac:dyDescent="0.3">
      <c r="C1226" t="s">
        <v>1315</v>
      </c>
      <c r="D1226" t="s">
        <v>59</v>
      </c>
      <c r="E1226">
        <v>1</v>
      </c>
      <c r="F1226" t="s">
        <v>124</v>
      </c>
      <c r="G1226" t="s">
        <v>6</v>
      </c>
      <c r="H1226" t="s">
        <v>68</v>
      </c>
      <c r="I1226" s="4">
        <v>65060</v>
      </c>
      <c r="J1226">
        <v>17</v>
      </c>
      <c r="K1226" s="3">
        <v>44746</v>
      </c>
      <c r="L1226" s="3">
        <v>33858</v>
      </c>
      <c r="M1226" s="5">
        <f ca="1">(TODAY()-staff[[#This Row],[Date of Join]])/365</f>
        <v>0.20547945205479451</v>
      </c>
      <c r="N1226" t="str">
        <f ca="1">IF(staff[[#This Row],[Tenure]]&lt;0.25,"1. New", IF(staff[[#This Row],[Tenure]]&lt;1, "2. Under 1 yr", IF(staff[[#This Row],[Tenure]]&lt;2, "3. Under 2 yrs","4. Over 2 yrs")))</f>
        <v>1. New</v>
      </c>
      <c r="O1226" s="5">
        <f ca="1">(TODAY()-staff[[#This Row],[Date of Birth]])/365</f>
        <v>30.035616438356165</v>
      </c>
      <c r="P1226">
        <f ca="1">ROUNDDOWN(staff[[#This Row],[X-Age]],0)</f>
        <v>30</v>
      </c>
    </row>
    <row r="1227" spans="3:16" x14ac:dyDescent="0.3">
      <c r="C1227" t="s">
        <v>1316</v>
      </c>
      <c r="D1227" t="s">
        <v>59</v>
      </c>
      <c r="E1227">
        <v>1</v>
      </c>
      <c r="F1227" t="s">
        <v>56</v>
      </c>
      <c r="G1227" t="s">
        <v>6</v>
      </c>
      <c r="H1227" t="s">
        <v>71</v>
      </c>
      <c r="I1227" s="4">
        <v>76910</v>
      </c>
      <c r="J1227">
        <v>20</v>
      </c>
      <c r="K1227" s="3">
        <v>44742</v>
      </c>
      <c r="L1227" s="3">
        <v>24569</v>
      </c>
      <c r="M1227" s="5">
        <f ca="1">(TODAY()-staff[[#This Row],[Date of Join]])/365</f>
        <v>0.21643835616438356</v>
      </c>
      <c r="N1227" t="str">
        <f ca="1">IF(staff[[#This Row],[Tenure]]&lt;0.25,"1. New", IF(staff[[#This Row],[Tenure]]&lt;1, "2. Under 1 yr", IF(staff[[#This Row],[Tenure]]&lt;2, "3. Under 2 yrs","4. Over 2 yrs")))</f>
        <v>1. New</v>
      </c>
      <c r="O1227" s="5">
        <f ca="1">(TODAY()-staff[[#This Row],[Date of Birth]])/365</f>
        <v>55.484931506849314</v>
      </c>
      <c r="P1227">
        <f ca="1">ROUNDDOWN(staff[[#This Row],[X-Age]],0)</f>
        <v>55</v>
      </c>
    </row>
    <row r="1228" spans="3:16" x14ac:dyDescent="0.3">
      <c r="C1228" t="s">
        <v>1317</v>
      </c>
      <c r="D1228" t="s">
        <v>55</v>
      </c>
      <c r="E1228">
        <v>1</v>
      </c>
      <c r="F1228" t="s">
        <v>56</v>
      </c>
      <c r="G1228" t="s">
        <v>18</v>
      </c>
      <c r="H1228" t="s">
        <v>64</v>
      </c>
      <c r="I1228" s="4">
        <v>70470</v>
      </c>
      <c r="J1228">
        <v>11</v>
      </c>
      <c r="K1228" s="3">
        <v>44739</v>
      </c>
      <c r="L1228" s="3">
        <v>33883</v>
      </c>
      <c r="M1228" s="5">
        <f ca="1">(TODAY()-staff[[#This Row],[Date of Join]])/365</f>
        <v>0.22465753424657534</v>
      </c>
      <c r="N1228" t="str">
        <f ca="1">IF(staff[[#This Row],[Tenure]]&lt;0.25,"1. New", IF(staff[[#This Row],[Tenure]]&lt;1, "2. Under 1 yr", IF(staff[[#This Row],[Tenure]]&lt;2, "3. Under 2 yrs","4. Over 2 yrs")))</f>
        <v>1. New</v>
      </c>
      <c r="O1228" s="5">
        <f ca="1">(TODAY()-staff[[#This Row],[Date of Birth]])/365</f>
        <v>29.967123287671232</v>
      </c>
      <c r="P1228">
        <f ca="1">ROUNDDOWN(staff[[#This Row],[X-Age]],0)</f>
        <v>29</v>
      </c>
    </row>
    <row r="1229" spans="3:16" x14ac:dyDescent="0.3">
      <c r="C1229" t="s">
        <v>1318</v>
      </c>
      <c r="D1229" t="s">
        <v>59</v>
      </c>
      <c r="E1229">
        <v>1</v>
      </c>
      <c r="F1229" t="s">
        <v>56</v>
      </c>
      <c r="G1229" t="s">
        <v>9</v>
      </c>
      <c r="H1229" t="s">
        <v>106</v>
      </c>
      <c r="I1229" s="4">
        <v>69300</v>
      </c>
      <c r="J1229">
        <v>6</v>
      </c>
      <c r="K1229" s="3">
        <v>44697</v>
      </c>
      <c r="L1229" s="3">
        <v>30072</v>
      </c>
      <c r="M1229" s="5">
        <f ca="1">(TODAY()-staff[[#This Row],[Date of Join]])/365</f>
        <v>0.33972602739726027</v>
      </c>
      <c r="N1229" t="str">
        <f ca="1">IF(staff[[#This Row],[Tenure]]&lt;0.25,"1. New", IF(staff[[#This Row],[Tenure]]&lt;1, "2. Under 1 yr", IF(staff[[#This Row],[Tenure]]&lt;2, "3. Under 2 yrs","4. Over 2 yrs")))</f>
        <v>2. Under 1 yr</v>
      </c>
      <c r="O1229" s="5">
        <f ca="1">(TODAY()-staff[[#This Row],[Date of Birth]])/365</f>
        <v>40.408219178082192</v>
      </c>
      <c r="P1229">
        <f ca="1">ROUNDDOWN(staff[[#This Row],[X-Age]],0)</f>
        <v>40</v>
      </c>
    </row>
    <row r="1230" spans="3:16" x14ac:dyDescent="0.3">
      <c r="C1230" t="s">
        <v>1319</v>
      </c>
      <c r="D1230" t="s">
        <v>59</v>
      </c>
      <c r="E1230">
        <v>1</v>
      </c>
      <c r="F1230" t="s">
        <v>56</v>
      </c>
      <c r="G1230" t="s">
        <v>6</v>
      </c>
      <c r="H1230" t="s">
        <v>68</v>
      </c>
      <c r="I1230" s="4">
        <v>86770</v>
      </c>
      <c r="J1230">
        <v>19</v>
      </c>
      <c r="K1230" s="3">
        <v>44635</v>
      </c>
      <c r="L1230" s="3">
        <v>24348</v>
      </c>
      <c r="M1230" s="5">
        <f ca="1">(TODAY()-staff[[#This Row],[Date of Join]])/365</f>
        <v>0.50958904109589043</v>
      </c>
      <c r="N1230" t="str">
        <f ca="1">IF(staff[[#This Row],[Tenure]]&lt;0.25,"1. New", IF(staff[[#This Row],[Tenure]]&lt;1, "2. Under 1 yr", IF(staff[[#This Row],[Tenure]]&lt;2, "3. Under 2 yrs","4. Over 2 yrs")))</f>
        <v>2. Under 1 yr</v>
      </c>
      <c r="O1230" s="5">
        <f ca="1">(TODAY()-staff[[#This Row],[Date of Birth]])/365</f>
        <v>56.090410958904108</v>
      </c>
      <c r="P1230">
        <f ca="1">ROUNDDOWN(staff[[#This Row],[X-Age]],0)</f>
        <v>56</v>
      </c>
    </row>
    <row r="1231" spans="3:16" x14ac:dyDescent="0.3">
      <c r="C1231" t="s">
        <v>1320</v>
      </c>
      <c r="D1231" t="s">
        <v>59</v>
      </c>
      <c r="E1231">
        <v>1</v>
      </c>
      <c r="F1231" t="s">
        <v>56</v>
      </c>
      <c r="G1231" t="s">
        <v>6</v>
      </c>
      <c r="H1231" t="s">
        <v>68</v>
      </c>
      <c r="I1231" s="4">
        <v>100770</v>
      </c>
      <c r="J1231">
        <v>9</v>
      </c>
      <c r="K1231" s="3">
        <v>44736</v>
      </c>
      <c r="L1231" s="3">
        <v>34766</v>
      </c>
      <c r="M1231" s="5">
        <f ca="1">(TODAY()-staff[[#This Row],[Date of Join]])/365</f>
        <v>0.23287671232876711</v>
      </c>
      <c r="N1231" t="str">
        <f ca="1">IF(staff[[#This Row],[Tenure]]&lt;0.25,"1. New", IF(staff[[#This Row],[Tenure]]&lt;1, "2. Under 1 yr", IF(staff[[#This Row],[Tenure]]&lt;2, "3. Under 2 yrs","4. Over 2 yrs")))</f>
        <v>1. New</v>
      </c>
      <c r="O1231" s="5">
        <f ca="1">(TODAY()-staff[[#This Row],[Date of Birth]])/365</f>
        <v>27.547945205479451</v>
      </c>
      <c r="P1231">
        <f ca="1">ROUNDDOWN(staff[[#This Row],[X-Age]],0)</f>
        <v>27</v>
      </c>
    </row>
    <row r="1232" spans="3:16" x14ac:dyDescent="0.3">
      <c r="C1232" t="s">
        <v>1321</v>
      </c>
      <c r="D1232" t="s">
        <v>55</v>
      </c>
      <c r="E1232">
        <v>1</v>
      </c>
      <c r="F1232" t="s">
        <v>61</v>
      </c>
      <c r="G1232" t="s">
        <v>18</v>
      </c>
      <c r="H1232" t="s">
        <v>117</v>
      </c>
      <c r="I1232" s="4">
        <v>80975</v>
      </c>
      <c r="J1232">
        <v>9</v>
      </c>
      <c r="K1232" s="3">
        <v>44761</v>
      </c>
      <c r="L1232" s="3">
        <v>7300</v>
      </c>
      <c r="M1232" s="5">
        <f ca="1">(TODAY()-staff[[#This Row],[Date of Join]])/365</f>
        <v>0.16438356164383561</v>
      </c>
      <c r="N1232" t="str">
        <f ca="1">IF(staff[[#This Row],[Tenure]]&lt;0.25,"1. New", IF(staff[[#This Row],[Tenure]]&lt;1, "2. Under 1 yr", IF(staff[[#This Row],[Tenure]]&lt;2, "3. Under 2 yrs","4. Over 2 yrs")))</f>
        <v>1. New</v>
      </c>
      <c r="O1232" s="5">
        <f ca="1">(TODAY()-staff[[#This Row],[Date of Birth]])/365</f>
        <v>102.7972602739726</v>
      </c>
      <c r="P1232">
        <f ca="1">ROUNDDOWN(staff[[#This Row],[X-Age]],0)</f>
        <v>102</v>
      </c>
    </row>
    <row r="1233" spans="3:16" x14ac:dyDescent="0.3">
      <c r="C1233" t="s">
        <v>1322</v>
      </c>
      <c r="D1233" t="s">
        <v>59</v>
      </c>
      <c r="E1233">
        <v>1</v>
      </c>
      <c r="F1233" t="s">
        <v>56</v>
      </c>
      <c r="G1233" t="s">
        <v>6</v>
      </c>
      <c r="H1233" t="s">
        <v>68</v>
      </c>
      <c r="I1233" s="4">
        <v>70550</v>
      </c>
      <c r="J1233">
        <v>20</v>
      </c>
      <c r="K1233" s="3">
        <v>44749</v>
      </c>
      <c r="L1233" s="3">
        <v>34666</v>
      </c>
      <c r="M1233" s="5">
        <f ca="1">(TODAY()-staff[[#This Row],[Date of Join]])/365</f>
        <v>0.19726027397260273</v>
      </c>
      <c r="N1233" t="str">
        <f ca="1">IF(staff[[#This Row],[Tenure]]&lt;0.25,"1. New", IF(staff[[#This Row],[Tenure]]&lt;1, "2. Under 1 yr", IF(staff[[#This Row],[Tenure]]&lt;2, "3. Under 2 yrs","4. Over 2 yrs")))</f>
        <v>1. New</v>
      </c>
      <c r="O1233" s="5">
        <f ca="1">(TODAY()-staff[[#This Row],[Date of Birth]])/365</f>
        <v>27.82191780821918</v>
      </c>
      <c r="P1233">
        <f ca="1">ROUNDDOWN(staff[[#This Row],[X-Age]],0)</f>
        <v>27</v>
      </c>
    </row>
    <row r="1234" spans="3:16" x14ac:dyDescent="0.3">
      <c r="C1234" t="s">
        <v>1323</v>
      </c>
      <c r="D1234" t="s">
        <v>59</v>
      </c>
      <c r="E1234">
        <v>0.9</v>
      </c>
      <c r="F1234" t="s">
        <v>56</v>
      </c>
      <c r="G1234" t="s">
        <v>9</v>
      </c>
      <c r="H1234" t="s">
        <v>106</v>
      </c>
      <c r="I1234" s="4">
        <v>78030</v>
      </c>
      <c r="J1234">
        <v>9</v>
      </c>
      <c r="K1234" s="3">
        <v>44722</v>
      </c>
      <c r="L1234" s="3">
        <v>21517</v>
      </c>
      <c r="M1234" s="5">
        <f ca="1">(TODAY()-staff[[#This Row],[Date of Join]])/365</f>
        <v>0.27123287671232876</v>
      </c>
      <c r="N1234" t="str">
        <f ca="1">IF(staff[[#This Row],[Tenure]]&lt;0.25,"1. New", IF(staff[[#This Row],[Tenure]]&lt;1, "2. Under 1 yr", IF(staff[[#This Row],[Tenure]]&lt;2, "3. Under 2 yrs","4. Over 2 yrs")))</f>
        <v>2. Under 1 yr</v>
      </c>
      <c r="O1234" s="5">
        <f ca="1">(TODAY()-staff[[#This Row],[Date of Birth]])/365</f>
        <v>63.846575342465755</v>
      </c>
      <c r="P1234">
        <f ca="1">ROUNDDOWN(staff[[#This Row],[X-Age]],0)</f>
        <v>63</v>
      </c>
    </row>
    <row r="1235" spans="3:16" x14ac:dyDescent="0.3">
      <c r="C1235" t="s">
        <v>1324</v>
      </c>
      <c r="D1235" t="s">
        <v>55</v>
      </c>
      <c r="E1235">
        <v>1</v>
      </c>
      <c r="F1235" t="s">
        <v>56</v>
      </c>
      <c r="G1235" t="s">
        <v>6</v>
      </c>
      <c r="H1235" t="s">
        <v>68</v>
      </c>
      <c r="I1235" s="4">
        <v>100645</v>
      </c>
      <c r="J1235">
        <v>9</v>
      </c>
      <c r="K1235" s="3">
        <v>44447</v>
      </c>
      <c r="L1235" s="3">
        <v>25147</v>
      </c>
      <c r="M1235" s="5">
        <f ca="1">(TODAY()-staff[[#This Row],[Date of Join]])/365</f>
        <v>1.0246575342465754</v>
      </c>
      <c r="N1235" t="str">
        <f ca="1">IF(staff[[#This Row],[Tenure]]&lt;0.25,"1. New", IF(staff[[#This Row],[Tenure]]&lt;1, "2. Under 1 yr", IF(staff[[#This Row],[Tenure]]&lt;2, "3. Under 2 yrs","4. Over 2 yrs")))</f>
        <v>3. Under 2 yrs</v>
      </c>
      <c r="O1235" s="5">
        <f ca="1">(TODAY()-staff[[#This Row],[Date of Birth]])/365</f>
        <v>53.901369863013699</v>
      </c>
      <c r="P1235">
        <f ca="1">ROUNDDOWN(staff[[#This Row],[X-Age]],0)</f>
        <v>53</v>
      </c>
    </row>
    <row r="1236" spans="3:16" x14ac:dyDescent="0.3">
      <c r="C1236" t="s">
        <v>1325</v>
      </c>
      <c r="D1236" t="s">
        <v>55</v>
      </c>
      <c r="E1236">
        <v>1</v>
      </c>
      <c r="F1236" t="s">
        <v>61</v>
      </c>
      <c r="G1236" t="s">
        <v>18</v>
      </c>
      <c r="H1236" t="s">
        <v>117</v>
      </c>
      <c r="I1236" s="4">
        <v>61830</v>
      </c>
      <c r="J1236">
        <v>23</v>
      </c>
      <c r="K1236" s="3">
        <v>44753</v>
      </c>
      <c r="L1236" s="3">
        <v>7292</v>
      </c>
      <c r="M1236" s="5">
        <f ca="1">(TODAY()-staff[[#This Row],[Date of Join]])/365</f>
        <v>0.18630136986301371</v>
      </c>
      <c r="N1236" t="str">
        <f ca="1">IF(staff[[#This Row],[Tenure]]&lt;0.25,"1. New", IF(staff[[#This Row],[Tenure]]&lt;1, "2. Under 1 yr", IF(staff[[#This Row],[Tenure]]&lt;2, "3. Under 2 yrs","4. Over 2 yrs")))</f>
        <v>1. New</v>
      </c>
      <c r="O1236" s="5">
        <f ca="1">(TODAY()-staff[[#This Row],[Date of Birth]])/365</f>
        <v>102.81917808219178</v>
      </c>
      <c r="P1236">
        <f ca="1">ROUNDDOWN(staff[[#This Row],[X-Age]],0)</f>
        <v>102</v>
      </c>
    </row>
    <row r="1237" spans="3:16" x14ac:dyDescent="0.3">
      <c r="C1237" t="s">
        <v>1326</v>
      </c>
      <c r="D1237" t="s">
        <v>55</v>
      </c>
      <c r="E1237">
        <v>0.8</v>
      </c>
      <c r="F1237" t="s">
        <v>56</v>
      </c>
      <c r="G1237" t="s">
        <v>18</v>
      </c>
      <c r="H1237" t="s">
        <v>78</v>
      </c>
      <c r="I1237" s="4">
        <v>67060</v>
      </c>
      <c r="J1237">
        <v>10</v>
      </c>
      <c r="K1237" s="3">
        <v>44270</v>
      </c>
      <c r="L1237" s="3">
        <v>16952</v>
      </c>
      <c r="M1237" s="5">
        <f ca="1">(TODAY()-staff[[#This Row],[Date of Join]])/365</f>
        <v>1.5095890410958903</v>
      </c>
      <c r="N1237" t="str">
        <f ca="1">IF(staff[[#This Row],[Tenure]]&lt;0.25,"1. New", IF(staff[[#This Row],[Tenure]]&lt;1, "2. Under 1 yr", IF(staff[[#This Row],[Tenure]]&lt;2, "3. Under 2 yrs","4. Over 2 yrs")))</f>
        <v>3. Under 2 yrs</v>
      </c>
      <c r="O1237" s="5">
        <f ca="1">(TODAY()-staff[[#This Row],[Date of Birth]])/365</f>
        <v>76.353424657534248</v>
      </c>
      <c r="P1237">
        <f ca="1">ROUNDDOWN(staff[[#This Row],[X-Age]],0)</f>
        <v>76</v>
      </c>
    </row>
    <row r="1238" spans="3:16" x14ac:dyDescent="0.3">
      <c r="C1238" t="s">
        <v>1327</v>
      </c>
      <c r="D1238" t="s">
        <v>59</v>
      </c>
      <c r="E1238">
        <v>1</v>
      </c>
      <c r="F1238" t="s">
        <v>56</v>
      </c>
      <c r="G1238" t="s">
        <v>6</v>
      </c>
      <c r="H1238" t="s">
        <v>68</v>
      </c>
      <c r="I1238" s="4">
        <v>80500</v>
      </c>
      <c r="J1238">
        <v>11</v>
      </c>
      <c r="K1238" s="3">
        <v>44515</v>
      </c>
      <c r="L1238" s="3">
        <v>-8</v>
      </c>
      <c r="M1238" s="5">
        <f ca="1">(TODAY()-staff[[#This Row],[Date of Join]])/365</f>
        <v>0.83835616438356164</v>
      </c>
      <c r="N1238" t="str">
        <f ca="1">IF(staff[[#This Row],[Tenure]]&lt;0.25,"1. New", IF(staff[[#This Row],[Tenure]]&lt;1, "2. Under 1 yr", IF(staff[[#This Row],[Tenure]]&lt;2, "3. Under 2 yrs","4. Over 2 yrs")))</f>
        <v>2. Under 1 yr</v>
      </c>
      <c r="O1238" s="5">
        <f ca="1">(TODAY()-staff[[#This Row],[Date of Birth]])/365</f>
        <v>122.81917808219178</v>
      </c>
      <c r="P1238">
        <f ca="1">ROUNDDOWN(staff[[#This Row],[X-Age]],0)</f>
        <v>122</v>
      </c>
    </row>
    <row r="1239" spans="3:16" x14ac:dyDescent="0.3">
      <c r="C1239" t="s">
        <v>1328</v>
      </c>
      <c r="D1239" t="s">
        <v>55</v>
      </c>
      <c r="E1239">
        <v>1</v>
      </c>
      <c r="F1239" t="s">
        <v>61</v>
      </c>
      <c r="G1239" t="s">
        <v>6</v>
      </c>
      <c r="H1239" t="s">
        <v>71</v>
      </c>
      <c r="I1239" s="4">
        <v>67865</v>
      </c>
      <c r="J1239">
        <v>18</v>
      </c>
      <c r="K1239" s="3">
        <v>44760</v>
      </c>
      <c r="L1239" s="3">
        <v>7272</v>
      </c>
      <c r="M1239" s="5">
        <f ca="1">(TODAY()-staff[[#This Row],[Date of Join]])/365</f>
        <v>0.16712328767123288</v>
      </c>
      <c r="N1239" t="str">
        <f ca="1">IF(staff[[#This Row],[Tenure]]&lt;0.25,"1. New", IF(staff[[#This Row],[Tenure]]&lt;1, "2. Under 1 yr", IF(staff[[#This Row],[Tenure]]&lt;2, "3. Under 2 yrs","4. Over 2 yrs")))</f>
        <v>1. New</v>
      </c>
      <c r="O1239" s="5">
        <f ca="1">(TODAY()-staff[[#This Row],[Date of Birth]])/365</f>
        <v>102.87397260273973</v>
      </c>
      <c r="P1239">
        <f ca="1">ROUNDDOWN(staff[[#This Row],[X-Age]],0)</f>
        <v>102</v>
      </c>
    </row>
    <row r="1240" spans="3:16" x14ac:dyDescent="0.3">
      <c r="C1240" t="s">
        <v>1329</v>
      </c>
      <c r="D1240" t="s">
        <v>55</v>
      </c>
      <c r="E1240">
        <v>1</v>
      </c>
      <c r="F1240" t="s">
        <v>56</v>
      </c>
      <c r="G1240" t="s">
        <v>6</v>
      </c>
      <c r="H1240" t="s">
        <v>93</v>
      </c>
      <c r="I1240" s="4">
        <v>95840</v>
      </c>
      <c r="J1240">
        <v>22</v>
      </c>
      <c r="K1240" s="3">
        <v>43948</v>
      </c>
      <c r="L1240" s="3">
        <v>18035</v>
      </c>
      <c r="M1240" s="5">
        <f ca="1">(TODAY()-staff[[#This Row],[Date of Join]])/365</f>
        <v>2.3917808219178083</v>
      </c>
      <c r="N1240" t="str">
        <f ca="1">IF(staff[[#This Row],[Tenure]]&lt;0.25,"1. New", IF(staff[[#This Row],[Tenure]]&lt;1, "2. Under 1 yr", IF(staff[[#This Row],[Tenure]]&lt;2, "3. Under 2 yrs","4. Over 2 yrs")))</f>
        <v>4. Over 2 yrs</v>
      </c>
      <c r="O1240" s="5">
        <f ca="1">(TODAY()-staff[[#This Row],[Date of Birth]])/365</f>
        <v>73.38630136986302</v>
      </c>
      <c r="P1240">
        <f ca="1">ROUNDDOWN(staff[[#This Row],[X-Age]],0)</f>
        <v>73</v>
      </c>
    </row>
    <row r="1241" spans="3:16" x14ac:dyDescent="0.3">
      <c r="C1241" t="s">
        <v>1330</v>
      </c>
      <c r="D1241" t="s">
        <v>59</v>
      </c>
      <c r="E1241">
        <v>1</v>
      </c>
      <c r="F1241" t="s">
        <v>56</v>
      </c>
      <c r="G1241" t="s">
        <v>6</v>
      </c>
      <c r="H1241" t="s">
        <v>68</v>
      </c>
      <c r="I1241" s="4">
        <v>53900</v>
      </c>
      <c r="J1241">
        <v>20</v>
      </c>
      <c r="K1241" s="3">
        <v>44644</v>
      </c>
      <c r="L1241" s="3">
        <v>7262</v>
      </c>
      <c r="M1241" s="5">
        <f ca="1">(TODAY()-staff[[#This Row],[Date of Join]])/365</f>
        <v>0.48493150684931507</v>
      </c>
      <c r="N1241" t="str">
        <f ca="1">IF(staff[[#This Row],[Tenure]]&lt;0.25,"1. New", IF(staff[[#This Row],[Tenure]]&lt;1, "2. Under 1 yr", IF(staff[[#This Row],[Tenure]]&lt;2, "3. Under 2 yrs","4. Over 2 yrs")))</f>
        <v>2. Under 1 yr</v>
      </c>
      <c r="O1241" s="5">
        <f ca="1">(TODAY()-staff[[#This Row],[Date of Birth]])/365</f>
        <v>102.9013698630137</v>
      </c>
      <c r="P1241">
        <f ca="1">ROUNDDOWN(staff[[#This Row],[X-Age]],0)</f>
        <v>102</v>
      </c>
    </row>
    <row r="1242" spans="3:16" x14ac:dyDescent="0.3">
      <c r="C1242" t="s">
        <v>1331</v>
      </c>
      <c r="D1242" t="s">
        <v>59</v>
      </c>
      <c r="E1242">
        <v>1</v>
      </c>
      <c r="F1242" t="s">
        <v>56</v>
      </c>
      <c r="G1242" t="s">
        <v>18</v>
      </c>
      <c r="H1242" t="s">
        <v>64</v>
      </c>
      <c r="I1242" s="4">
        <v>63410</v>
      </c>
      <c r="J1242">
        <v>9</v>
      </c>
      <c r="K1242" s="3">
        <v>44544</v>
      </c>
      <c r="L1242" s="3">
        <v>29052</v>
      </c>
      <c r="M1242" s="5">
        <f ca="1">(TODAY()-staff[[#This Row],[Date of Join]])/365</f>
        <v>0.75890410958904109</v>
      </c>
      <c r="N1242" t="str">
        <f ca="1">IF(staff[[#This Row],[Tenure]]&lt;0.25,"1. New", IF(staff[[#This Row],[Tenure]]&lt;1, "2. Under 1 yr", IF(staff[[#This Row],[Tenure]]&lt;2, "3. Under 2 yrs","4. Over 2 yrs")))</f>
        <v>2. Under 1 yr</v>
      </c>
      <c r="O1242" s="5">
        <f ca="1">(TODAY()-staff[[#This Row],[Date of Birth]])/365</f>
        <v>43.202739726027396</v>
      </c>
      <c r="P1242">
        <f ca="1">ROUNDDOWN(staff[[#This Row],[X-Age]],0)</f>
        <v>43</v>
      </c>
    </row>
    <row r="1243" spans="3:16" x14ac:dyDescent="0.3">
      <c r="C1243" t="s">
        <v>1332</v>
      </c>
      <c r="D1243" t="s">
        <v>59</v>
      </c>
      <c r="E1243">
        <v>1</v>
      </c>
      <c r="F1243" t="s">
        <v>56</v>
      </c>
      <c r="G1243" t="s">
        <v>6</v>
      </c>
      <c r="H1243" t="s">
        <v>68</v>
      </c>
      <c r="I1243" s="4">
        <v>52835</v>
      </c>
      <c r="J1243">
        <v>8</v>
      </c>
      <c r="K1243" s="3">
        <v>44718</v>
      </c>
      <c r="L1243" s="3">
        <v>33917</v>
      </c>
      <c r="M1243" s="5">
        <f ca="1">(TODAY()-staff[[#This Row],[Date of Join]])/365</f>
        <v>0.28219178082191781</v>
      </c>
      <c r="N1243" t="str">
        <f ca="1">IF(staff[[#This Row],[Tenure]]&lt;0.25,"1. New", IF(staff[[#This Row],[Tenure]]&lt;1, "2. Under 1 yr", IF(staff[[#This Row],[Tenure]]&lt;2, "3. Under 2 yrs","4. Over 2 yrs")))</f>
        <v>2. Under 1 yr</v>
      </c>
      <c r="O1243" s="5">
        <f ca="1">(TODAY()-staff[[#This Row],[Date of Birth]])/365</f>
        <v>29.873972602739727</v>
      </c>
      <c r="P1243">
        <f ca="1">ROUNDDOWN(staff[[#This Row],[X-Age]],0)</f>
        <v>29</v>
      </c>
    </row>
    <row r="1244" spans="3:16" x14ac:dyDescent="0.3">
      <c r="C1244" t="s">
        <v>1333</v>
      </c>
      <c r="D1244" t="s">
        <v>55</v>
      </c>
      <c r="E1244">
        <v>1</v>
      </c>
      <c r="F1244" t="s">
        <v>56</v>
      </c>
      <c r="G1244" t="s">
        <v>14</v>
      </c>
      <c r="H1244" t="s">
        <v>162</v>
      </c>
      <c r="I1244" s="4">
        <v>90935</v>
      </c>
      <c r="J1244">
        <v>19</v>
      </c>
      <c r="K1244" s="3">
        <v>44559</v>
      </c>
      <c r="L1244" s="3">
        <v>27649</v>
      </c>
      <c r="M1244" s="5">
        <f ca="1">(TODAY()-staff[[#This Row],[Date of Join]])/365</f>
        <v>0.71780821917808224</v>
      </c>
      <c r="N1244" t="str">
        <f ca="1">IF(staff[[#This Row],[Tenure]]&lt;0.25,"1. New", IF(staff[[#This Row],[Tenure]]&lt;1, "2. Under 1 yr", IF(staff[[#This Row],[Tenure]]&lt;2, "3. Under 2 yrs","4. Over 2 yrs")))</f>
        <v>2. Under 1 yr</v>
      </c>
      <c r="O1244" s="5">
        <f ca="1">(TODAY()-staff[[#This Row],[Date of Birth]])/365</f>
        <v>47.046575342465751</v>
      </c>
      <c r="P1244">
        <f ca="1">ROUNDDOWN(staff[[#This Row],[X-Age]],0)</f>
        <v>47</v>
      </c>
    </row>
    <row r="1245" spans="3:16" x14ac:dyDescent="0.3">
      <c r="C1245" t="s">
        <v>1334</v>
      </c>
      <c r="D1245" t="s">
        <v>59</v>
      </c>
      <c r="E1245">
        <v>1</v>
      </c>
      <c r="F1245" t="s">
        <v>56</v>
      </c>
      <c r="G1245" t="s">
        <v>9</v>
      </c>
      <c r="H1245" t="s">
        <v>106</v>
      </c>
      <c r="I1245" s="4">
        <v>88060</v>
      </c>
      <c r="J1245">
        <v>23</v>
      </c>
      <c r="K1245" s="3">
        <v>44546</v>
      </c>
      <c r="L1245" s="3">
        <v>25620</v>
      </c>
      <c r="M1245" s="5">
        <f ca="1">(TODAY()-staff[[#This Row],[Date of Join]])/365</f>
        <v>0.75342465753424659</v>
      </c>
      <c r="N1245" t="str">
        <f ca="1">IF(staff[[#This Row],[Tenure]]&lt;0.25,"1. New", IF(staff[[#This Row],[Tenure]]&lt;1, "2. Under 1 yr", IF(staff[[#This Row],[Tenure]]&lt;2, "3. Under 2 yrs","4. Over 2 yrs")))</f>
        <v>2. Under 1 yr</v>
      </c>
      <c r="O1245" s="5">
        <f ca="1">(TODAY()-staff[[#This Row],[Date of Birth]])/365</f>
        <v>52.605479452054794</v>
      </c>
      <c r="P1245">
        <f ca="1">ROUNDDOWN(staff[[#This Row],[X-Age]],0)</f>
        <v>52</v>
      </c>
    </row>
    <row r="1246" spans="3:16" x14ac:dyDescent="0.3">
      <c r="C1246" t="s">
        <v>1335</v>
      </c>
      <c r="D1246" t="s">
        <v>55</v>
      </c>
      <c r="E1246">
        <v>1</v>
      </c>
      <c r="F1246" t="s">
        <v>56</v>
      </c>
      <c r="G1246" t="s">
        <v>6</v>
      </c>
      <c r="H1246" t="s">
        <v>68</v>
      </c>
      <c r="I1246" s="4">
        <v>53880</v>
      </c>
      <c r="J1246">
        <v>6</v>
      </c>
      <c r="K1246" s="3">
        <v>44729</v>
      </c>
      <c r="L1246" s="3">
        <v>34627</v>
      </c>
      <c r="M1246" s="5">
        <f ca="1">(TODAY()-staff[[#This Row],[Date of Join]])/365</f>
        <v>0.25205479452054796</v>
      </c>
      <c r="N1246" t="str">
        <f ca="1">IF(staff[[#This Row],[Tenure]]&lt;0.25,"1. New", IF(staff[[#This Row],[Tenure]]&lt;1, "2. Under 1 yr", IF(staff[[#This Row],[Tenure]]&lt;2, "3. Under 2 yrs","4. Over 2 yrs")))</f>
        <v>2. Under 1 yr</v>
      </c>
      <c r="O1246" s="5">
        <f ca="1">(TODAY()-staff[[#This Row],[Date of Birth]])/365</f>
        <v>27.92876712328767</v>
      </c>
      <c r="P1246">
        <f ca="1">ROUNDDOWN(staff[[#This Row],[X-Age]],0)</f>
        <v>27</v>
      </c>
    </row>
    <row r="1247" spans="3:16" x14ac:dyDescent="0.3">
      <c r="C1247" t="s">
        <v>1336</v>
      </c>
      <c r="D1247" t="s">
        <v>55</v>
      </c>
      <c r="E1247">
        <v>1</v>
      </c>
      <c r="F1247" t="s">
        <v>56</v>
      </c>
      <c r="G1247" t="s">
        <v>9</v>
      </c>
      <c r="H1247" t="s">
        <v>106</v>
      </c>
      <c r="I1247" s="4">
        <v>94570</v>
      </c>
      <c r="J1247">
        <v>14</v>
      </c>
      <c r="K1247" s="3">
        <v>44770</v>
      </c>
      <c r="L1247" s="3">
        <v>30475</v>
      </c>
      <c r="M1247" s="5">
        <f ca="1">(TODAY()-staff[[#This Row],[Date of Join]])/365</f>
        <v>0.13972602739726028</v>
      </c>
      <c r="N1247" t="str">
        <f ca="1">IF(staff[[#This Row],[Tenure]]&lt;0.25,"1. New", IF(staff[[#This Row],[Tenure]]&lt;1, "2. Under 1 yr", IF(staff[[#This Row],[Tenure]]&lt;2, "3. Under 2 yrs","4. Over 2 yrs")))</f>
        <v>1. New</v>
      </c>
      <c r="O1247" s="5">
        <f ca="1">(TODAY()-staff[[#This Row],[Date of Birth]])/365</f>
        <v>39.304109589041097</v>
      </c>
      <c r="P1247">
        <f ca="1">ROUNDDOWN(staff[[#This Row],[X-Age]],0)</f>
        <v>39</v>
      </c>
    </row>
    <row r="1248" spans="3:16" x14ac:dyDescent="0.3">
      <c r="C1248" t="s">
        <v>1337</v>
      </c>
      <c r="D1248" t="s">
        <v>59</v>
      </c>
      <c r="E1248">
        <v>1</v>
      </c>
      <c r="F1248" t="s">
        <v>61</v>
      </c>
      <c r="G1248" t="s">
        <v>18</v>
      </c>
      <c r="H1248" t="s">
        <v>117</v>
      </c>
      <c r="I1248" s="4">
        <v>97255</v>
      </c>
      <c r="J1248">
        <v>23</v>
      </c>
      <c r="K1248" s="3">
        <v>44749</v>
      </c>
      <c r="L1248" s="3">
        <v>7285</v>
      </c>
      <c r="M1248" s="5">
        <f ca="1">(TODAY()-staff[[#This Row],[Date of Join]])/365</f>
        <v>0.19726027397260273</v>
      </c>
      <c r="N1248" t="str">
        <f ca="1">IF(staff[[#This Row],[Tenure]]&lt;0.25,"1. New", IF(staff[[#This Row],[Tenure]]&lt;1, "2. Under 1 yr", IF(staff[[#This Row],[Tenure]]&lt;2, "3. Under 2 yrs","4. Over 2 yrs")))</f>
        <v>1. New</v>
      </c>
      <c r="O1248" s="5">
        <f ca="1">(TODAY()-staff[[#This Row],[Date of Birth]])/365</f>
        <v>102.83835616438355</v>
      </c>
      <c r="P1248">
        <f ca="1">ROUNDDOWN(staff[[#This Row],[X-Age]],0)</f>
        <v>102</v>
      </c>
    </row>
    <row r="1249" spans="3:16" x14ac:dyDescent="0.3">
      <c r="C1249" t="s">
        <v>1338</v>
      </c>
      <c r="D1249" t="s">
        <v>59</v>
      </c>
      <c r="E1249">
        <v>1</v>
      </c>
      <c r="F1249" t="s">
        <v>56</v>
      </c>
      <c r="G1249" t="s">
        <v>18</v>
      </c>
      <c r="H1249" t="s">
        <v>96</v>
      </c>
      <c r="I1249" s="4">
        <v>109810</v>
      </c>
      <c r="J1249">
        <v>2</v>
      </c>
      <c r="K1249" s="3">
        <v>44767</v>
      </c>
      <c r="L1249" s="3">
        <v>31826</v>
      </c>
      <c r="M1249" s="5">
        <f ca="1">(TODAY()-staff[[#This Row],[Date of Join]])/365</f>
        <v>0.14794520547945206</v>
      </c>
      <c r="N1249" t="str">
        <f ca="1">IF(staff[[#This Row],[Tenure]]&lt;0.25,"1. New", IF(staff[[#This Row],[Tenure]]&lt;1, "2. Under 1 yr", IF(staff[[#This Row],[Tenure]]&lt;2, "3. Under 2 yrs","4. Over 2 yrs")))</f>
        <v>1. New</v>
      </c>
      <c r="O1249" s="5">
        <f ca="1">(TODAY()-staff[[#This Row],[Date of Birth]])/365</f>
        <v>35.602739726027394</v>
      </c>
      <c r="P1249">
        <f ca="1">ROUNDDOWN(staff[[#This Row],[X-Age]],0)</f>
        <v>35</v>
      </c>
    </row>
    <row r="1250" spans="3:16" x14ac:dyDescent="0.3">
      <c r="C1250" t="s">
        <v>1339</v>
      </c>
      <c r="D1250" t="s">
        <v>59</v>
      </c>
      <c r="E1250">
        <v>1</v>
      </c>
      <c r="F1250" t="s">
        <v>56</v>
      </c>
      <c r="G1250" t="s">
        <v>6</v>
      </c>
      <c r="H1250" t="s">
        <v>71</v>
      </c>
      <c r="I1250" s="4">
        <v>63020</v>
      </c>
      <c r="J1250">
        <v>10</v>
      </c>
      <c r="K1250" s="3">
        <v>44167</v>
      </c>
      <c r="L1250" s="3">
        <v>22155</v>
      </c>
      <c r="M1250" s="5">
        <f ca="1">(TODAY()-staff[[#This Row],[Date of Join]])/365</f>
        <v>1.7917808219178082</v>
      </c>
      <c r="N1250" t="str">
        <f ca="1">IF(staff[[#This Row],[Tenure]]&lt;0.25,"1. New", IF(staff[[#This Row],[Tenure]]&lt;1, "2. Under 1 yr", IF(staff[[#This Row],[Tenure]]&lt;2, "3. Under 2 yrs","4. Over 2 yrs")))</f>
        <v>3. Under 2 yrs</v>
      </c>
      <c r="O1250" s="5">
        <f ca="1">(TODAY()-staff[[#This Row],[Date of Birth]])/365</f>
        <v>62.098630136986301</v>
      </c>
      <c r="P1250">
        <f ca="1">ROUNDDOWN(staff[[#This Row],[X-Age]],0)</f>
        <v>62</v>
      </c>
    </row>
    <row r="1251" spans="3:16" x14ac:dyDescent="0.3">
      <c r="C1251" t="s">
        <v>1340</v>
      </c>
      <c r="D1251" t="s">
        <v>59</v>
      </c>
      <c r="E1251">
        <v>1</v>
      </c>
      <c r="F1251" t="s">
        <v>56</v>
      </c>
      <c r="G1251" t="s">
        <v>18</v>
      </c>
      <c r="H1251" t="s">
        <v>96</v>
      </c>
      <c r="I1251" s="4">
        <v>48230</v>
      </c>
      <c r="J1251">
        <v>8</v>
      </c>
      <c r="K1251" s="3">
        <v>44753</v>
      </c>
      <c r="L1251" s="3">
        <v>33200</v>
      </c>
      <c r="M1251" s="5">
        <f ca="1">(TODAY()-staff[[#This Row],[Date of Join]])/365</f>
        <v>0.18630136986301371</v>
      </c>
      <c r="N1251" t="str">
        <f ca="1">IF(staff[[#This Row],[Tenure]]&lt;0.25,"1. New", IF(staff[[#This Row],[Tenure]]&lt;1, "2. Under 1 yr", IF(staff[[#This Row],[Tenure]]&lt;2, "3. Under 2 yrs","4. Over 2 yrs")))</f>
        <v>1. New</v>
      </c>
      <c r="O1251" s="5">
        <f ca="1">(TODAY()-staff[[#This Row],[Date of Birth]])/365</f>
        <v>31.838356164383562</v>
      </c>
      <c r="P1251">
        <f ca="1">ROUNDDOWN(staff[[#This Row],[X-Age]],0)</f>
        <v>31</v>
      </c>
    </row>
    <row r="1252" spans="3:16" x14ac:dyDescent="0.3">
      <c r="C1252" t="s">
        <v>1341</v>
      </c>
      <c r="D1252" t="s">
        <v>55</v>
      </c>
      <c r="E1252">
        <v>1</v>
      </c>
      <c r="F1252" t="s">
        <v>61</v>
      </c>
      <c r="G1252" t="s">
        <v>14</v>
      </c>
      <c r="H1252" t="s">
        <v>166</v>
      </c>
      <c r="I1252" s="4">
        <v>75830</v>
      </c>
      <c r="J1252">
        <v>12</v>
      </c>
      <c r="K1252" s="3">
        <v>44739</v>
      </c>
      <c r="L1252" s="3">
        <v>7298</v>
      </c>
      <c r="M1252" s="5">
        <f ca="1">(TODAY()-staff[[#This Row],[Date of Join]])/365</f>
        <v>0.22465753424657534</v>
      </c>
      <c r="N1252" t="str">
        <f ca="1">IF(staff[[#This Row],[Tenure]]&lt;0.25,"1. New", IF(staff[[#This Row],[Tenure]]&lt;1, "2. Under 1 yr", IF(staff[[#This Row],[Tenure]]&lt;2, "3. Under 2 yrs","4. Over 2 yrs")))</f>
        <v>1. New</v>
      </c>
      <c r="O1252" s="5">
        <f ca="1">(TODAY()-staff[[#This Row],[Date of Birth]])/365</f>
        <v>102.8027397260274</v>
      </c>
      <c r="P1252">
        <f ca="1">ROUNDDOWN(staff[[#This Row],[X-Age]],0)</f>
        <v>102</v>
      </c>
    </row>
    <row r="1253" spans="3:16" x14ac:dyDescent="0.3">
      <c r="C1253" t="s">
        <v>1342</v>
      </c>
      <c r="D1253" t="s">
        <v>55</v>
      </c>
      <c r="E1253">
        <v>1</v>
      </c>
      <c r="F1253" t="s">
        <v>56</v>
      </c>
      <c r="G1253" t="s">
        <v>6</v>
      </c>
      <c r="H1253" t="s">
        <v>98</v>
      </c>
      <c r="I1253" s="4">
        <v>77740</v>
      </c>
      <c r="J1253">
        <v>13</v>
      </c>
      <c r="K1253" s="3">
        <v>44774</v>
      </c>
      <c r="L1253" s="3">
        <v>20509</v>
      </c>
      <c r="M1253" s="5">
        <f ca="1">(TODAY()-staff[[#This Row],[Date of Join]])/365</f>
        <v>0.12876712328767123</v>
      </c>
      <c r="N1253" t="str">
        <f ca="1">IF(staff[[#This Row],[Tenure]]&lt;0.25,"1. New", IF(staff[[#This Row],[Tenure]]&lt;1, "2. Under 1 yr", IF(staff[[#This Row],[Tenure]]&lt;2, "3. Under 2 yrs","4. Over 2 yrs")))</f>
        <v>1. New</v>
      </c>
      <c r="O1253" s="5">
        <f ca="1">(TODAY()-staff[[#This Row],[Date of Birth]])/365</f>
        <v>66.608219178082194</v>
      </c>
      <c r="P1253">
        <f ca="1">ROUNDDOWN(staff[[#This Row],[X-Age]],0)</f>
        <v>66</v>
      </c>
    </row>
    <row r="1254" spans="3:16" x14ac:dyDescent="0.3">
      <c r="C1254" t="s">
        <v>1343</v>
      </c>
      <c r="D1254" t="s">
        <v>59</v>
      </c>
      <c r="E1254">
        <v>1</v>
      </c>
      <c r="F1254" t="s">
        <v>61</v>
      </c>
      <c r="G1254" t="s">
        <v>20</v>
      </c>
      <c r="H1254" t="s">
        <v>75</v>
      </c>
      <c r="I1254" s="4">
        <v>74630</v>
      </c>
      <c r="J1254">
        <v>17</v>
      </c>
      <c r="K1254" s="3">
        <v>44770</v>
      </c>
      <c r="L1254" s="3">
        <v>7248</v>
      </c>
      <c r="M1254" s="5">
        <f ca="1">(TODAY()-staff[[#This Row],[Date of Join]])/365</f>
        <v>0.13972602739726028</v>
      </c>
      <c r="N1254" t="str">
        <f ca="1">IF(staff[[#This Row],[Tenure]]&lt;0.25,"1. New", IF(staff[[#This Row],[Tenure]]&lt;1, "2. Under 1 yr", IF(staff[[#This Row],[Tenure]]&lt;2, "3. Under 2 yrs","4. Over 2 yrs")))</f>
        <v>1. New</v>
      </c>
      <c r="O1254" s="5">
        <f ca="1">(TODAY()-staff[[#This Row],[Date of Birth]])/365</f>
        <v>102.93972602739726</v>
      </c>
      <c r="P1254">
        <f ca="1">ROUNDDOWN(staff[[#This Row],[X-Age]],0)</f>
        <v>102</v>
      </c>
    </row>
    <row r="1255" spans="3:16" x14ac:dyDescent="0.3">
      <c r="C1255" t="s">
        <v>1344</v>
      </c>
      <c r="D1255" t="s">
        <v>59</v>
      </c>
      <c r="E1255">
        <v>1</v>
      </c>
      <c r="F1255" t="s">
        <v>56</v>
      </c>
      <c r="G1255" t="s">
        <v>6</v>
      </c>
      <c r="H1255" t="s">
        <v>68</v>
      </c>
      <c r="I1255" s="4">
        <v>69580</v>
      </c>
      <c r="J1255">
        <v>10</v>
      </c>
      <c r="K1255" s="3">
        <v>44599</v>
      </c>
      <c r="L1255" s="3">
        <v>-42</v>
      </c>
      <c r="M1255" s="5">
        <f ca="1">(TODAY()-staff[[#This Row],[Date of Join]])/365</f>
        <v>0.60821917808219184</v>
      </c>
      <c r="N1255" t="str">
        <f ca="1">IF(staff[[#This Row],[Tenure]]&lt;0.25,"1. New", IF(staff[[#This Row],[Tenure]]&lt;1, "2. Under 1 yr", IF(staff[[#This Row],[Tenure]]&lt;2, "3. Under 2 yrs","4. Over 2 yrs")))</f>
        <v>2. Under 1 yr</v>
      </c>
      <c r="O1255" s="5">
        <f ca="1">(TODAY()-staff[[#This Row],[Date of Birth]])/365</f>
        <v>122.91232876712328</v>
      </c>
      <c r="P1255">
        <f ca="1">ROUNDDOWN(staff[[#This Row],[X-Age]],0)</f>
        <v>122</v>
      </c>
    </row>
    <row r="1256" spans="3:16" x14ac:dyDescent="0.3">
      <c r="C1256" t="s">
        <v>1345</v>
      </c>
      <c r="D1256" t="s">
        <v>59</v>
      </c>
      <c r="E1256">
        <v>1</v>
      </c>
      <c r="F1256" t="s">
        <v>56</v>
      </c>
      <c r="G1256" t="s">
        <v>9</v>
      </c>
      <c r="H1256" t="s">
        <v>57</v>
      </c>
      <c r="I1256" s="4">
        <v>65970</v>
      </c>
      <c r="J1256">
        <v>23</v>
      </c>
      <c r="K1256" s="3">
        <v>44609</v>
      </c>
      <c r="L1256" s="3">
        <v>32487</v>
      </c>
      <c r="M1256" s="5">
        <f ca="1">(TODAY()-staff[[#This Row],[Date of Join]])/365</f>
        <v>0.58082191780821912</v>
      </c>
      <c r="N1256" t="str">
        <f ca="1">IF(staff[[#This Row],[Tenure]]&lt;0.25,"1. New", IF(staff[[#This Row],[Tenure]]&lt;1, "2. Under 1 yr", IF(staff[[#This Row],[Tenure]]&lt;2, "3. Under 2 yrs","4. Over 2 yrs")))</f>
        <v>2. Under 1 yr</v>
      </c>
      <c r="O1256" s="5">
        <f ca="1">(TODAY()-staff[[#This Row],[Date of Birth]])/365</f>
        <v>33.791780821917811</v>
      </c>
      <c r="P1256">
        <f ca="1">ROUNDDOWN(staff[[#This Row],[X-Age]],0)</f>
        <v>33</v>
      </c>
    </row>
    <row r="1257" spans="3:16" x14ac:dyDescent="0.3">
      <c r="C1257" t="s">
        <v>1346</v>
      </c>
      <c r="D1257" t="s">
        <v>55</v>
      </c>
      <c r="E1257">
        <v>1</v>
      </c>
      <c r="F1257" t="s">
        <v>56</v>
      </c>
      <c r="G1257" t="s">
        <v>18</v>
      </c>
      <c r="H1257" t="s">
        <v>71</v>
      </c>
      <c r="I1257" s="4">
        <v>85240</v>
      </c>
      <c r="J1257">
        <v>9</v>
      </c>
      <c r="K1257" s="3">
        <v>43444</v>
      </c>
      <c r="L1257" s="3">
        <v>22298</v>
      </c>
      <c r="M1257" s="5">
        <f ca="1">(TODAY()-staff[[#This Row],[Date of Join]])/365</f>
        <v>3.7726027397260276</v>
      </c>
      <c r="N1257" t="str">
        <f ca="1">IF(staff[[#This Row],[Tenure]]&lt;0.25,"1. New", IF(staff[[#This Row],[Tenure]]&lt;1, "2. Under 1 yr", IF(staff[[#This Row],[Tenure]]&lt;2, "3. Under 2 yrs","4. Over 2 yrs")))</f>
        <v>4. Over 2 yrs</v>
      </c>
      <c r="O1257" s="5">
        <f ca="1">(TODAY()-staff[[#This Row],[Date of Birth]])/365</f>
        <v>61.706849315068496</v>
      </c>
      <c r="P1257">
        <f ca="1">ROUNDDOWN(staff[[#This Row],[X-Age]],0)</f>
        <v>61</v>
      </c>
    </row>
    <row r="1258" spans="3:16" x14ac:dyDescent="0.3">
      <c r="C1258" t="s">
        <v>1347</v>
      </c>
      <c r="D1258" t="s">
        <v>59</v>
      </c>
      <c r="E1258">
        <v>1</v>
      </c>
      <c r="F1258" t="s">
        <v>56</v>
      </c>
      <c r="G1258" t="s">
        <v>6</v>
      </c>
      <c r="H1258" t="s">
        <v>68</v>
      </c>
      <c r="I1258" s="4">
        <v>75955</v>
      </c>
      <c r="J1258">
        <v>5</v>
      </c>
      <c r="K1258" s="3">
        <v>44697</v>
      </c>
      <c r="L1258" s="3">
        <v>33755</v>
      </c>
      <c r="M1258" s="5">
        <f ca="1">(TODAY()-staff[[#This Row],[Date of Join]])/365</f>
        <v>0.33972602739726027</v>
      </c>
      <c r="N1258" t="str">
        <f ca="1">IF(staff[[#This Row],[Tenure]]&lt;0.25,"1. New", IF(staff[[#This Row],[Tenure]]&lt;1, "2. Under 1 yr", IF(staff[[#This Row],[Tenure]]&lt;2, "3. Under 2 yrs","4. Over 2 yrs")))</f>
        <v>2. Under 1 yr</v>
      </c>
      <c r="O1258" s="5">
        <f ca="1">(TODAY()-staff[[#This Row],[Date of Birth]])/365</f>
        <v>30.317808219178083</v>
      </c>
      <c r="P1258">
        <f ca="1">ROUNDDOWN(staff[[#This Row],[X-Age]],0)</f>
        <v>30</v>
      </c>
    </row>
    <row r="1259" spans="3:16" x14ac:dyDescent="0.3">
      <c r="C1259" t="s">
        <v>1348</v>
      </c>
      <c r="D1259" t="s">
        <v>55</v>
      </c>
      <c r="E1259">
        <v>1</v>
      </c>
      <c r="F1259" t="s">
        <v>56</v>
      </c>
      <c r="G1259" t="s">
        <v>18</v>
      </c>
      <c r="H1259" t="s">
        <v>71</v>
      </c>
      <c r="I1259" s="4">
        <v>67680</v>
      </c>
      <c r="J1259">
        <v>11</v>
      </c>
      <c r="K1259" s="3">
        <v>44496</v>
      </c>
      <c r="L1259" s="3">
        <v>20157</v>
      </c>
      <c r="M1259" s="5">
        <f ca="1">(TODAY()-staff[[#This Row],[Date of Join]])/365</f>
        <v>0.8904109589041096</v>
      </c>
      <c r="N1259" t="str">
        <f ca="1">IF(staff[[#This Row],[Tenure]]&lt;0.25,"1. New", IF(staff[[#This Row],[Tenure]]&lt;1, "2. Under 1 yr", IF(staff[[#This Row],[Tenure]]&lt;2, "3. Under 2 yrs","4. Over 2 yrs")))</f>
        <v>2. Under 1 yr</v>
      </c>
      <c r="O1259" s="5">
        <f ca="1">(TODAY()-staff[[#This Row],[Date of Birth]])/365</f>
        <v>67.572602739726022</v>
      </c>
      <c r="P1259">
        <f ca="1">ROUNDDOWN(staff[[#This Row],[X-Age]],0)</f>
        <v>67</v>
      </c>
    </row>
    <row r="1260" spans="3:16" x14ac:dyDescent="0.3">
      <c r="C1260" t="s">
        <v>1349</v>
      </c>
      <c r="D1260" t="s">
        <v>59</v>
      </c>
      <c r="E1260">
        <v>1</v>
      </c>
      <c r="F1260" t="s">
        <v>61</v>
      </c>
      <c r="G1260" t="s">
        <v>18</v>
      </c>
      <c r="H1260" t="s">
        <v>71</v>
      </c>
      <c r="I1260" s="4">
        <v>79010</v>
      </c>
      <c r="J1260">
        <v>17</v>
      </c>
      <c r="K1260" s="3">
        <v>44760</v>
      </c>
      <c r="L1260" s="3">
        <v>7302</v>
      </c>
      <c r="M1260" s="5">
        <f ca="1">(TODAY()-staff[[#This Row],[Date of Join]])/365</f>
        <v>0.16712328767123288</v>
      </c>
      <c r="N1260" t="str">
        <f ca="1">IF(staff[[#This Row],[Tenure]]&lt;0.25,"1. New", IF(staff[[#This Row],[Tenure]]&lt;1, "2. Under 1 yr", IF(staff[[#This Row],[Tenure]]&lt;2, "3. Under 2 yrs","4. Over 2 yrs")))</f>
        <v>1. New</v>
      </c>
      <c r="O1260" s="5">
        <f ca="1">(TODAY()-staff[[#This Row],[Date of Birth]])/365</f>
        <v>102.79178082191781</v>
      </c>
      <c r="P1260">
        <f ca="1">ROUNDDOWN(staff[[#This Row],[X-Age]],0)</f>
        <v>102</v>
      </c>
    </row>
    <row r="1261" spans="3:16" x14ac:dyDescent="0.3">
      <c r="C1261" t="s">
        <v>1350</v>
      </c>
      <c r="D1261" t="s">
        <v>55</v>
      </c>
      <c r="E1261">
        <v>1</v>
      </c>
      <c r="F1261" t="s">
        <v>56</v>
      </c>
      <c r="G1261" t="s">
        <v>6</v>
      </c>
      <c r="H1261" t="s">
        <v>71</v>
      </c>
      <c r="I1261" s="4">
        <v>117810</v>
      </c>
      <c r="J1261">
        <v>18</v>
      </c>
      <c r="K1261" s="3">
        <v>44662</v>
      </c>
      <c r="L1261" s="3">
        <v>32508</v>
      </c>
      <c r="M1261" s="5">
        <f ca="1">(TODAY()-staff[[#This Row],[Date of Join]])/365</f>
        <v>0.43561643835616437</v>
      </c>
      <c r="N1261" t="str">
        <f ca="1">IF(staff[[#This Row],[Tenure]]&lt;0.25,"1. New", IF(staff[[#This Row],[Tenure]]&lt;1, "2. Under 1 yr", IF(staff[[#This Row],[Tenure]]&lt;2, "3. Under 2 yrs","4. Over 2 yrs")))</f>
        <v>2. Under 1 yr</v>
      </c>
      <c r="O1261" s="5">
        <f ca="1">(TODAY()-staff[[#This Row],[Date of Birth]])/365</f>
        <v>33.734246575342468</v>
      </c>
      <c r="P1261">
        <f ca="1">ROUNDDOWN(staff[[#This Row],[X-Age]],0)</f>
        <v>33</v>
      </c>
    </row>
    <row r="1262" spans="3:16" x14ac:dyDescent="0.3">
      <c r="C1262" t="s">
        <v>1351</v>
      </c>
      <c r="D1262" t="s">
        <v>59</v>
      </c>
      <c r="E1262">
        <v>1</v>
      </c>
      <c r="F1262" t="s">
        <v>56</v>
      </c>
      <c r="G1262" t="s">
        <v>6</v>
      </c>
      <c r="H1262" t="s">
        <v>98</v>
      </c>
      <c r="I1262" s="4">
        <v>67045</v>
      </c>
      <c r="J1262">
        <v>19</v>
      </c>
      <c r="K1262" s="3">
        <v>44698</v>
      </c>
      <c r="L1262" s="3">
        <v>31914</v>
      </c>
      <c r="M1262" s="5">
        <f ca="1">(TODAY()-staff[[#This Row],[Date of Join]])/365</f>
        <v>0.33698630136986302</v>
      </c>
      <c r="N1262" t="str">
        <f ca="1">IF(staff[[#This Row],[Tenure]]&lt;0.25,"1. New", IF(staff[[#This Row],[Tenure]]&lt;1, "2. Under 1 yr", IF(staff[[#This Row],[Tenure]]&lt;2, "3. Under 2 yrs","4. Over 2 yrs")))</f>
        <v>2. Under 1 yr</v>
      </c>
      <c r="O1262" s="5">
        <f ca="1">(TODAY()-staff[[#This Row],[Date of Birth]])/365</f>
        <v>35.361643835616441</v>
      </c>
      <c r="P1262">
        <f ca="1">ROUNDDOWN(staff[[#This Row],[X-Age]],0)</f>
        <v>35</v>
      </c>
    </row>
    <row r="1263" spans="3:16" x14ac:dyDescent="0.3">
      <c r="C1263" t="s">
        <v>1352</v>
      </c>
      <c r="D1263" t="s">
        <v>55</v>
      </c>
      <c r="E1263">
        <v>1</v>
      </c>
      <c r="F1263" t="s">
        <v>56</v>
      </c>
      <c r="G1263" t="s">
        <v>9</v>
      </c>
      <c r="H1263" t="s">
        <v>62</v>
      </c>
      <c r="I1263" s="4">
        <v>77970</v>
      </c>
      <c r="J1263">
        <v>20</v>
      </c>
      <c r="K1263" s="3">
        <v>44363</v>
      </c>
      <c r="L1263" s="3">
        <v>20099</v>
      </c>
      <c r="M1263" s="5">
        <f ca="1">(TODAY()-staff[[#This Row],[Date of Join]])/365</f>
        <v>1.2547945205479452</v>
      </c>
      <c r="N1263" t="str">
        <f ca="1">IF(staff[[#This Row],[Tenure]]&lt;0.25,"1. New", IF(staff[[#This Row],[Tenure]]&lt;1, "2. Under 1 yr", IF(staff[[#This Row],[Tenure]]&lt;2, "3. Under 2 yrs","4. Over 2 yrs")))</f>
        <v>3. Under 2 yrs</v>
      </c>
      <c r="O1263" s="5">
        <f ca="1">(TODAY()-staff[[#This Row],[Date of Birth]])/365</f>
        <v>67.731506849315068</v>
      </c>
      <c r="P1263">
        <f ca="1">ROUNDDOWN(staff[[#This Row],[X-Age]],0)</f>
        <v>67</v>
      </c>
    </row>
    <row r="1264" spans="3:16" x14ac:dyDescent="0.3">
      <c r="C1264" t="s">
        <v>1353</v>
      </c>
      <c r="D1264" t="s">
        <v>59</v>
      </c>
      <c r="E1264">
        <v>1</v>
      </c>
      <c r="F1264" t="s">
        <v>56</v>
      </c>
      <c r="G1264" t="s">
        <v>11</v>
      </c>
      <c r="H1264" t="s">
        <v>242</v>
      </c>
      <c r="I1264" s="4">
        <v>74050</v>
      </c>
      <c r="J1264">
        <v>26</v>
      </c>
      <c r="K1264" s="3">
        <v>44356</v>
      </c>
      <c r="L1264" s="3">
        <v>27564</v>
      </c>
      <c r="M1264" s="5">
        <f ca="1">(TODAY()-staff[[#This Row],[Date of Join]])/365</f>
        <v>1.273972602739726</v>
      </c>
      <c r="N1264" t="str">
        <f ca="1">IF(staff[[#This Row],[Tenure]]&lt;0.25,"1. New", IF(staff[[#This Row],[Tenure]]&lt;1, "2. Under 1 yr", IF(staff[[#This Row],[Tenure]]&lt;2, "3. Under 2 yrs","4. Over 2 yrs")))</f>
        <v>3. Under 2 yrs</v>
      </c>
      <c r="O1264" s="5">
        <f ca="1">(TODAY()-staff[[#This Row],[Date of Birth]])/365</f>
        <v>47.279452054794518</v>
      </c>
      <c r="P1264">
        <f ca="1">ROUNDDOWN(staff[[#This Row],[X-Age]],0)</f>
        <v>47</v>
      </c>
    </row>
    <row r="1265" spans="3:16" x14ac:dyDescent="0.3">
      <c r="C1265" t="s">
        <v>1354</v>
      </c>
      <c r="D1265" t="s">
        <v>59</v>
      </c>
      <c r="E1265">
        <v>1</v>
      </c>
      <c r="F1265" t="s">
        <v>56</v>
      </c>
      <c r="G1265" t="s">
        <v>9</v>
      </c>
      <c r="H1265" t="s">
        <v>62</v>
      </c>
      <c r="I1265" s="4">
        <v>59060</v>
      </c>
      <c r="J1265">
        <v>21</v>
      </c>
      <c r="K1265" s="3">
        <v>44566</v>
      </c>
      <c r="L1265" s="3">
        <v>25405</v>
      </c>
      <c r="M1265" s="5">
        <f ca="1">(TODAY()-staff[[#This Row],[Date of Join]])/365</f>
        <v>0.69863013698630139</v>
      </c>
      <c r="N1265" t="str">
        <f ca="1">IF(staff[[#This Row],[Tenure]]&lt;0.25,"1. New", IF(staff[[#This Row],[Tenure]]&lt;1, "2. Under 1 yr", IF(staff[[#This Row],[Tenure]]&lt;2, "3. Under 2 yrs","4. Over 2 yrs")))</f>
        <v>2. Under 1 yr</v>
      </c>
      <c r="O1265" s="5">
        <f ca="1">(TODAY()-staff[[#This Row],[Date of Birth]])/365</f>
        <v>53.194520547945203</v>
      </c>
      <c r="P1265">
        <f ca="1">ROUNDDOWN(staff[[#This Row],[X-Age]],0)</f>
        <v>53</v>
      </c>
    </row>
    <row r="1266" spans="3:16" x14ac:dyDescent="0.3">
      <c r="C1266" t="s">
        <v>1355</v>
      </c>
      <c r="D1266" t="s">
        <v>55</v>
      </c>
      <c r="E1266">
        <v>1</v>
      </c>
      <c r="F1266" t="s">
        <v>56</v>
      </c>
      <c r="G1266" t="s">
        <v>6</v>
      </c>
      <c r="H1266" t="s">
        <v>68</v>
      </c>
      <c r="I1266" s="4">
        <v>53655</v>
      </c>
      <c r="J1266">
        <v>7</v>
      </c>
      <c r="K1266" s="3">
        <v>44718</v>
      </c>
      <c r="L1266" s="3">
        <v>32672</v>
      </c>
      <c r="M1266" s="5">
        <f ca="1">(TODAY()-staff[[#This Row],[Date of Join]])/365</f>
        <v>0.28219178082191781</v>
      </c>
      <c r="N1266" t="str">
        <f ca="1">IF(staff[[#This Row],[Tenure]]&lt;0.25,"1. New", IF(staff[[#This Row],[Tenure]]&lt;1, "2. Under 1 yr", IF(staff[[#This Row],[Tenure]]&lt;2, "3. Under 2 yrs","4. Over 2 yrs")))</f>
        <v>2. Under 1 yr</v>
      </c>
      <c r="O1266" s="5">
        <f ca="1">(TODAY()-staff[[#This Row],[Date of Birth]])/365</f>
        <v>33.284931506849318</v>
      </c>
      <c r="P1266">
        <f ca="1">ROUNDDOWN(staff[[#This Row],[X-Age]],0)</f>
        <v>33</v>
      </c>
    </row>
    <row r="1267" spans="3:16" x14ac:dyDescent="0.3">
      <c r="C1267" t="s">
        <v>1356</v>
      </c>
      <c r="D1267" t="s">
        <v>55</v>
      </c>
      <c r="E1267">
        <v>1</v>
      </c>
      <c r="F1267" t="s">
        <v>56</v>
      </c>
      <c r="G1267" t="s">
        <v>9</v>
      </c>
      <c r="H1267" t="s">
        <v>205</v>
      </c>
      <c r="I1267" s="4">
        <v>87380</v>
      </c>
      <c r="J1267">
        <v>10</v>
      </c>
      <c r="K1267" s="3">
        <v>44615</v>
      </c>
      <c r="L1267" s="3">
        <v>33188</v>
      </c>
      <c r="M1267" s="5">
        <f ca="1">(TODAY()-staff[[#This Row],[Date of Join]])/365</f>
        <v>0.56438356164383563</v>
      </c>
      <c r="N1267" t="str">
        <f ca="1">IF(staff[[#This Row],[Tenure]]&lt;0.25,"1. New", IF(staff[[#This Row],[Tenure]]&lt;1, "2. Under 1 yr", IF(staff[[#This Row],[Tenure]]&lt;2, "3. Under 2 yrs","4. Over 2 yrs")))</f>
        <v>2. Under 1 yr</v>
      </c>
      <c r="O1267" s="5">
        <f ca="1">(TODAY()-staff[[#This Row],[Date of Birth]])/365</f>
        <v>31.87123287671233</v>
      </c>
      <c r="P1267">
        <f ca="1">ROUNDDOWN(staff[[#This Row],[X-Age]],0)</f>
        <v>31</v>
      </c>
    </row>
    <row r="1268" spans="3:16" x14ac:dyDescent="0.3">
      <c r="C1268" t="s">
        <v>1357</v>
      </c>
      <c r="D1268" t="s">
        <v>59</v>
      </c>
      <c r="E1268">
        <v>1</v>
      </c>
      <c r="F1268" t="s">
        <v>56</v>
      </c>
      <c r="G1268" t="s">
        <v>6</v>
      </c>
      <c r="H1268" t="s">
        <v>68</v>
      </c>
      <c r="I1268" s="4">
        <v>84735</v>
      </c>
      <c r="J1268">
        <v>8</v>
      </c>
      <c r="K1268" s="3">
        <v>43563</v>
      </c>
      <c r="L1268" s="3">
        <v>19563</v>
      </c>
      <c r="M1268" s="5">
        <f ca="1">(TODAY()-staff[[#This Row],[Date of Join]])/365</f>
        <v>3.4465753424657533</v>
      </c>
      <c r="N1268" t="str">
        <f ca="1">IF(staff[[#This Row],[Tenure]]&lt;0.25,"1. New", IF(staff[[#This Row],[Tenure]]&lt;1, "2. Under 1 yr", IF(staff[[#This Row],[Tenure]]&lt;2, "3. Under 2 yrs","4. Over 2 yrs")))</f>
        <v>4. Over 2 yrs</v>
      </c>
      <c r="O1268" s="5">
        <f ca="1">(TODAY()-staff[[#This Row],[Date of Birth]])/365</f>
        <v>69.2</v>
      </c>
      <c r="P1268">
        <f ca="1">ROUNDDOWN(staff[[#This Row],[X-Age]],0)</f>
        <v>69</v>
      </c>
    </row>
    <row r="1269" spans="3:16" x14ac:dyDescent="0.3">
      <c r="C1269" t="s">
        <v>1358</v>
      </c>
      <c r="D1269" t="s">
        <v>59</v>
      </c>
      <c r="E1269">
        <v>1</v>
      </c>
      <c r="F1269" t="s">
        <v>56</v>
      </c>
      <c r="G1269" t="s">
        <v>6</v>
      </c>
      <c r="H1269" t="s">
        <v>68</v>
      </c>
      <c r="I1269" s="4">
        <v>74415</v>
      </c>
      <c r="J1269">
        <v>13</v>
      </c>
      <c r="K1269" s="3">
        <v>44676</v>
      </c>
      <c r="L1269" s="3">
        <v>7246</v>
      </c>
      <c r="M1269" s="5">
        <f ca="1">(TODAY()-staff[[#This Row],[Date of Join]])/365</f>
        <v>0.39726027397260272</v>
      </c>
      <c r="N1269" t="str">
        <f ca="1">IF(staff[[#This Row],[Tenure]]&lt;0.25,"1. New", IF(staff[[#This Row],[Tenure]]&lt;1, "2. Under 1 yr", IF(staff[[#This Row],[Tenure]]&lt;2, "3. Under 2 yrs","4. Over 2 yrs")))</f>
        <v>2. Under 1 yr</v>
      </c>
      <c r="O1269" s="5">
        <f ca="1">(TODAY()-staff[[#This Row],[Date of Birth]])/365</f>
        <v>102.94520547945206</v>
      </c>
      <c r="P1269">
        <f ca="1">ROUNDDOWN(staff[[#This Row],[X-Age]],0)</f>
        <v>102</v>
      </c>
    </row>
    <row r="1270" spans="3:16" x14ac:dyDescent="0.3">
      <c r="C1270" t="s">
        <v>1359</v>
      </c>
      <c r="D1270" t="s">
        <v>59</v>
      </c>
      <c r="E1270">
        <v>1</v>
      </c>
      <c r="F1270" t="s">
        <v>56</v>
      </c>
      <c r="G1270" t="s">
        <v>20</v>
      </c>
      <c r="H1270" t="s">
        <v>102</v>
      </c>
      <c r="I1270" s="4">
        <v>73345</v>
      </c>
      <c r="J1270">
        <v>14</v>
      </c>
      <c r="K1270" s="3">
        <v>44747</v>
      </c>
      <c r="L1270" s="3">
        <v>7290</v>
      </c>
      <c r="M1270" s="5">
        <f ca="1">(TODAY()-staff[[#This Row],[Date of Join]])/365</f>
        <v>0.20273972602739726</v>
      </c>
      <c r="N1270" t="str">
        <f ca="1">IF(staff[[#This Row],[Tenure]]&lt;0.25,"1. New", IF(staff[[#This Row],[Tenure]]&lt;1, "2. Under 1 yr", IF(staff[[#This Row],[Tenure]]&lt;2, "3. Under 2 yrs","4. Over 2 yrs")))</f>
        <v>1. New</v>
      </c>
      <c r="O1270" s="5">
        <f ca="1">(TODAY()-staff[[#This Row],[Date of Birth]])/365</f>
        <v>102.82465753424657</v>
      </c>
      <c r="P1270">
        <f ca="1">ROUNDDOWN(staff[[#This Row],[X-Age]],0)</f>
        <v>102</v>
      </c>
    </row>
    <row r="1271" spans="3:16" x14ac:dyDescent="0.3">
      <c r="C1271" t="s">
        <v>1360</v>
      </c>
      <c r="D1271" t="s">
        <v>59</v>
      </c>
      <c r="E1271">
        <v>1</v>
      </c>
      <c r="F1271" t="s">
        <v>56</v>
      </c>
      <c r="G1271" t="s">
        <v>20</v>
      </c>
      <c r="H1271" t="s">
        <v>133</v>
      </c>
      <c r="I1271" s="4">
        <v>83995</v>
      </c>
      <c r="J1271">
        <v>15</v>
      </c>
      <c r="K1271" s="3">
        <v>44749</v>
      </c>
      <c r="L1271" s="3">
        <v>30487</v>
      </c>
      <c r="M1271" s="5">
        <f ca="1">(TODAY()-staff[[#This Row],[Date of Join]])/365</f>
        <v>0.19726027397260273</v>
      </c>
      <c r="N1271" t="str">
        <f ca="1">IF(staff[[#This Row],[Tenure]]&lt;0.25,"1. New", IF(staff[[#This Row],[Tenure]]&lt;1, "2. Under 1 yr", IF(staff[[#This Row],[Tenure]]&lt;2, "3. Under 2 yrs","4. Over 2 yrs")))</f>
        <v>1. New</v>
      </c>
      <c r="O1271" s="5">
        <f ca="1">(TODAY()-staff[[#This Row],[Date of Birth]])/365</f>
        <v>39.271232876712325</v>
      </c>
      <c r="P1271">
        <f ca="1">ROUNDDOWN(staff[[#This Row],[X-Age]],0)</f>
        <v>39</v>
      </c>
    </row>
    <row r="1272" spans="3:16" x14ac:dyDescent="0.3">
      <c r="C1272" t="s">
        <v>1361</v>
      </c>
      <c r="D1272" t="s">
        <v>59</v>
      </c>
      <c r="E1272">
        <v>1</v>
      </c>
      <c r="F1272" t="s">
        <v>61</v>
      </c>
      <c r="G1272" t="s">
        <v>18</v>
      </c>
      <c r="H1272" t="s">
        <v>64</v>
      </c>
      <c r="I1272" s="4">
        <v>70905</v>
      </c>
      <c r="J1272">
        <v>3</v>
      </c>
      <c r="K1272" s="3">
        <v>44742</v>
      </c>
      <c r="L1272" s="3">
        <v>7275</v>
      </c>
      <c r="M1272" s="5">
        <f ca="1">(TODAY()-staff[[#This Row],[Date of Join]])/365</f>
        <v>0.21643835616438356</v>
      </c>
      <c r="N1272" t="str">
        <f ca="1">IF(staff[[#This Row],[Tenure]]&lt;0.25,"1. New", IF(staff[[#This Row],[Tenure]]&lt;1, "2. Under 1 yr", IF(staff[[#This Row],[Tenure]]&lt;2, "3. Under 2 yrs","4. Over 2 yrs")))</f>
        <v>1. New</v>
      </c>
      <c r="O1272" s="5">
        <f ca="1">(TODAY()-staff[[#This Row],[Date of Birth]])/365</f>
        <v>102.86575342465754</v>
      </c>
      <c r="P1272">
        <f ca="1">ROUNDDOWN(staff[[#This Row],[X-Age]],0)</f>
        <v>102</v>
      </c>
    </row>
    <row r="1273" spans="3:16" x14ac:dyDescent="0.3">
      <c r="C1273" t="s">
        <v>1362</v>
      </c>
      <c r="D1273" t="s">
        <v>59</v>
      </c>
      <c r="E1273">
        <v>1</v>
      </c>
      <c r="F1273" t="s">
        <v>61</v>
      </c>
      <c r="G1273" t="s">
        <v>6</v>
      </c>
      <c r="H1273" t="s">
        <v>68</v>
      </c>
      <c r="I1273" s="4">
        <v>120040</v>
      </c>
      <c r="J1273">
        <v>11</v>
      </c>
      <c r="K1273" s="3">
        <v>44767</v>
      </c>
      <c r="L1273" s="3">
        <v>7247</v>
      </c>
      <c r="M1273" s="5">
        <f ca="1">(TODAY()-staff[[#This Row],[Date of Join]])/365</f>
        <v>0.14794520547945206</v>
      </c>
      <c r="N1273" t="str">
        <f ca="1">IF(staff[[#This Row],[Tenure]]&lt;0.25,"1. New", IF(staff[[#This Row],[Tenure]]&lt;1, "2. Under 1 yr", IF(staff[[#This Row],[Tenure]]&lt;2, "3. Under 2 yrs","4. Over 2 yrs")))</f>
        <v>1. New</v>
      </c>
      <c r="O1273" s="5">
        <f ca="1">(TODAY()-staff[[#This Row],[Date of Birth]])/365</f>
        <v>102.94246575342466</v>
      </c>
      <c r="P1273">
        <f ca="1">ROUNDDOWN(staff[[#This Row],[X-Age]],0)</f>
        <v>102</v>
      </c>
    </row>
    <row r="1274" spans="3:16" x14ac:dyDescent="0.3">
      <c r="C1274" t="s">
        <v>1363</v>
      </c>
      <c r="D1274" t="s">
        <v>59</v>
      </c>
      <c r="E1274">
        <v>1</v>
      </c>
      <c r="F1274" t="s">
        <v>56</v>
      </c>
      <c r="G1274" t="s">
        <v>18</v>
      </c>
      <c r="H1274" t="s">
        <v>71</v>
      </c>
      <c r="I1274" s="4">
        <v>96495</v>
      </c>
      <c r="J1274">
        <v>-2</v>
      </c>
      <c r="K1274" s="3">
        <v>44617</v>
      </c>
      <c r="L1274" s="3">
        <v>29071</v>
      </c>
      <c r="M1274" s="5">
        <f ca="1">(TODAY()-staff[[#This Row],[Date of Join]])/365</f>
        <v>0.55890410958904113</v>
      </c>
      <c r="N1274" t="str">
        <f ca="1">IF(staff[[#This Row],[Tenure]]&lt;0.25,"1. New", IF(staff[[#This Row],[Tenure]]&lt;1, "2. Under 1 yr", IF(staff[[#This Row],[Tenure]]&lt;2, "3. Under 2 yrs","4. Over 2 yrs")))</f>
        <v>2. Under 1 yr</v>
      </c>
      <c r="O1274" s="5">
        <f ca="1">(TODAY()-staff[[#This Row],[Date of Birth]])/365</f>
        <v>43.150684931506852</v>
      </c>
      <c r="P1274">
        <f ca="1">ROUNDDOWN(staff[[#This Row],[X-Age]],0)</f>
        <v>43</v>
      </c>
    </row>
    <row r="1275" spans="3:16" x14ac:dyDescent="0.3">
      <c r="C1275" t="s">
        <v>1364</v>
      </c>
      <c r="D1275" t="s">
        <v>55</v>
      </c>
      <c r="E1275">
        <v>1</v>
      </c>
      <c r="F1275" t="s">
        <v>56</v>
      </c>
      <c r="G1275" t="s">
        <v>6</v>
      </c>
      <c r="H1275" t="s">
        <v>98</v>
      </c>
      <c r="I1275" s="4">
        <v>81695</v>
      </c>
      <c r="J1275">
        <v>22</v>
      </c>
      <c r="K1275" s="3">
        <v>44592</v>
      </c>
      <c r="L1275" s="3">
        <v>33338</v>
      </c>
      <c r="M1275" s="5">
        <f ca="1">(TODAY()-staff[[#This Row],[Date of Join]])/365</f>
        <v>0.62739726027397258</v>
      </c>
      <c r="N1275" t="str">
        <f ca="1">IF(staff[[#This Row],[Tenure]]&lt;0.25,"1. New", IF(staff[[#This Row],[Tenure]]&lt;1, "2. Under 1 yr", IF(staff[[#This Row],[Tenure]]&lt;2, "3. Under 2 yrs","4. Over 2 yrs")))</f>
        <v>2. Under 1 yr</v>
      </c>
      <c r="O1275" s="5">
        <f ca="1">(TODAY()-staff[[#This Row],[Date of Birth]])/365</f>
        <v>31.460273972602739</v>
      </c>
      <c r="P1275">
        <f ca="1">ROUNDDOWN(staff[[#This Row],[X-Age]],0)</f>
        <v>31</v>
      </c>
    </row>
    <row r="1276" spans="3:16" x14ac:dyDescent="0.3">
      <c r="C1276" t="s">
        <v>1365</v>
      </c>
      <c r="D1276" t="s">
        <v>59</v>
      </c>
      <c r="E1276">
        <v>1</v>
      </c>
      <c r="F1276" t="s">
        <v>56</v>
      </c>
      <c r="G1276" t="s">
        <v>20</v>
      </c>
      <c r="H1276" t="s">
        <v>66</v>
      </c>
      <c r="I1276" s="4">
        <v>61595</v>
      </c>
      <c r="J1276">
        <v>14</v>
      </c>
      <c r="K1276" s="3">
        <v>44508</v>
      </c>
      <c r="L1276" s="3">
        <v>31871</v>
      </c>
      <c r="M1276" s="5">
        <f ca="1">(TODAY()-staff[[#This Row],[Date of Join]])/365</f>
        <v>0.8575342465753425</v>
      </c>
      <c r="N1276" t="str">
        <f ca="1">IF(staff[[#This Row],[Tenure]]&lt;0.25,"1. New", IF(staff[[#This Row],[Tenure]]&lt;1, "2. Under 1 yr", IF(staff[[#This Row],[Tenure]]&lt;2, "3. Under 2 yrs","4. Over 2 yrs")))</f>
        <v>2. Under 1 yr</v>
      </c>
      <c r="O1276" s="5">
        <f ca="1">(TODAY()-staff[[#This Row],[Date of Birth]])/365</f>
        <v>35.479452054794521</v>
      </c>
      <c r="P1276">
        <f ca="1">ROUNDDOWN(staff[[#This Row],[X-Age]],0)</f>
        <v>35</v>
      </c>
    </row>
    <row r="1277" spans="3:16" x14ac:dyDescent="0.3">
      <c r="C1277" t="s">
        <v>1366</v>
      </c>
      <c r="D1277" t="s">
        <v>55</v>
      </c>
      <c r="E1277">
        <v>1</v>
      </c>
      <c r="F1277" t="s">
        <v>56</v>
      </c>
      <c r="G1277" t="s">
        <v>6</v>
      </c>
      <c r="H1277" t="s">
        <v>68</v>
      </c>
      <c r="I1277" s="4">
        <v>64870</v>
      </c>
      <c r="J1277">
        <v>9</v>
      </c>
      <c r="K1277" s="3">
        <v>44727</v>
      </c>
      <c r="L1277" s="3">
        <v>34403</v>
      </c>
      <c r="M1277" s="5">
        <f ca="1">(TODAY()-staff[[#This Row],[Date of Join]])/365</f>
        <v>0.25753424657534246</v>
      </c>
      <c r="N1277" t="str">
        <f ca="1">IF(staff[[#This Row],[Tenure]]&lt;0.25,"1. New", IF(staff[[#This Row],[Tenure]]&lt;1, "2. Under 1 yr", IF(staff[[#This Row],[Tenure]]&lt;2, "3. Under 2 yrs","4. Over 2 yrs")))</f>
        <v>2. Under 1 yr</v>
      </c>
      <c r="O1277" s="5">
        <f ca="1">(TODAY()-staff[[#This Row],[Date of Birth]])/365</f>
        <v>28.542465753424658</v>
      </c>
      <c r="P1277">
        <f ca="1">ROUNDDOWN(staff[[#This Row],[X-Age]],0)</f>
        <v>28</v>
      </c>
    </row>
    <row r="1278" spans="3:16" x14ac:dyDescent="0.3">
      <c r="C1278" t="s">
        <v>1367</v>
      </c>
      <c r="D1278" t="s">
        <v>55</v>
      </c>
      <c r="E1278">
        <v>1</v>
      </c>
      <c r="F1278" t="s">
        <v>56</v>
      </c>
      <c r="G1278" t="s">
        <v>9</v>
      </c>
      <c r="H1278" t="s">
        <v>205</v>
      </c>
      <c r="I1278" s="4">
        <v>48230</v>
      </c>
      <c r="J1278">
        <v>13</v>
      </c>
      <c r="K1278" s="3">
        <v>44445</v>
      </c>
      <c r="L1278" s="3">
        <v>24069</v>
      </c>
      <c r="M1278" s="5">
        <f ca="1">(TODAY()-staff[[#This Row],[Date of Join]])/365</f>
        <v>1.0301369863013699</v>
      </c>
      <c r="N1278" t="str">
        <f ca="1">IF(staff[[#This Row],[Tenure]]&lt;0.25,"1. New", IF(staff[[#This Row],[Tenure]]&lt;1, "2. Under 1 yr", IF(staff[[#This Row],[Tenure]]&lt;2, "3. Under 2 yrs","4. Over 2 yrs")))</f>
        <v>3. Under 2 yrs</v>
      </c>
      <c r="O1278" s="5">
        <f ca="1">(TODAY()-staff[[#This Row],[Date of Birth]])/365</f>
        <v>56.854794520547948</v>
      </c>
      <c r="P1278">
        <f ca="1">ROUNDDOWN(staff[[#This Row],[X-Age]],0)</f>
        <v>56</v>
      </c>
    </row>
    <row r="1279" spans="3:16" x14ac:dyDescent="0.3">
      <c r="C1279" t="s">
        <v>1368</v>
      </c>
      <c r="D1279" t="s">
        <v>59</v>
      </c>
      <c r="E1279">
        <v>1</v>
      </c>
      <c r="F1279" t="s">
        <v>56</v>
      </c>
      <c r="G1279" t="s">
        <v>11</v>
      </c>
      <c r="H1279" t="s">
        <v>83</v>
      </c>
      <c r="I1279" s="4">
        <v>94345</v>
      </c>
      <c r="J1279">
        <v>15</v>
      </c>
      <c r="K1279" s="3">
        <v>44732</v>
      </c>
      <c r="L1279" s="3">
        <v>22536</v>
      </c>
      <c r="M1279" s="5">
        <f ca="1">(TODAY()-staff[[#This Row],[Date of Join]])/365</f>
        <v>0.24383561643835616</v>
      </c>
      <c r="N1279" t="str">
        <f ca="1">IF(staff[[#This Row],[Tenure]]&lt;0.25,"1. New", IF(staff[[#This Row],[Tenure]]&lt;1, "2. Under 1 yr", IF(staff[[#This Row],[Tenure]]&lt;2, "3. Under 2 yrs","4. Over 2 yrs")))</f>
        <v>1. New</v>
      </c>
      <c r="O1279" s="5">
        <f ca="1">(TODAY()-staff[[#This Row],[Date of Birth]])/365</f>
        <v>61.054794520547944</v>
      </c>
      <c r="P1279">
        <f ca="1">ROUNDDOWN(staff[[#This Row],[X-Age]],0)</f>
        <v>61</v>
      </c>
    </row>
    <row r="1280" spans="3:16" x14ac:dyDescent="0.3">
      <c r="C1280" t="s">
        <v>1369</v>
      </c>
      <c r="D1280" t="s">
        <v>55</v>
      </c>
      <c r="E1280">
        <v>1</v>
      </c>
      <c r="F1280" t="s">
        <v>56</v>
      </c>
      <c r="G1280" t="s">
        <v>6</v>
      </c>
      <c r="H1280" t="s">
        <v>71</v>
      </c>
      <c r="I1280" s="4">
        <v>74570</v>
      </c>
      <c r="J1280">
        <v>15</v>
      </c>
      <c r="K1280" s="3">
        <v>44690</v>
      </c>
      <c r="L1280" s="3">
        <v>26709</v>
      </c>
      <c r="M1280" s="5">
        <f ca="1">(TODAY()-staff[[#This Row],[Date of Join]])/365</f>
        <v>0.35890410958904112</v>
      </c>
      <c r="N1280" t="str">
        <f ca="1">IF(staff[[#This Row],[Tenure]]&lt;0.25,"1. New", IF(staff[[#This Row],[Tenure]]&lt;1, "2. Under 1 yr", IF(staff[[#This Row],[Tenure]]&lt;2, "3. Under 2 yrs","4. Over 2 yrs")))</f>
        <v>2. Under 1 yr</v>
      </c>
      <c r="O1280" s="5">
        <f ca="1">(TODAY()-staff[[#This Row],[Date of Birth]])/365</f>
        <v>49.62191780821918</v>
      </c>
      <c r="P1280">
        <f ca="1">ROUNDDOWN(staff[[#This Row],[X-Age]],0)</f>
        <v>49</v>
      </c>
    </row>
    <row r="1281" spans="3:16" x14ac:dyDescent="0.3">
      <c r="C1281" t="s">
        <v>1370</v>
      </c>
      <c r="D1281" t="s">
        <v>59</v>
      </c>
      <c r="E1281">
        <v>1</v>
      </c>
      <c r="F1281" t="s">
        <v>56</v>
      </c>
      <c r="G1281" t="s">
        <v>9</v>
      </c>
      <c r="H1281" t="s">
        <v>201</v>
      </c>
      <c r="I1281" s="4">
        <v>72110</v>
      </c>
      <c r="J1281">
        <v>7</v>
      </c>
      <c r="K1281" s="3">
        <v>44770</v>
      </c>
      <c r="L1281" s="3">
        <v>27795</v>
      </c>
      <c r="M1281" s="5">
        <f ca="1">(TODAY()-staff[[#This Row],[Date of Join]])/365</f>
        <v>0.13972602739726028</v>
      </c>
      <c r="N1281" t="str">
        <f ca="1">IF(staff[[#This Row],[Tenure]]&lt;0.25,"1. New", IF(staff[[#This Row],[Tenure]]&lt;1, "2. Under 1 yr", IF(staff[[#This Row],[Tenure]]&lt;2, "3. Under 2 yrs","4. Over 2 yrs")))</f>
        <v>1. New</v>
      </c>
      <c r="O1281" s="5">
        <f ca="1">(TODAY()-staff[[#This Row],[Date of Birth]])/365</f>
        <v>46.646575342465752</v>
      </c>
      <c r="P1281">
        <f ca="1">ROUNDDOWN(staff[[#This Row],[X-Age]],0)</f>
        <v>46</v>
      </c>
    </row>
    <row r="1282" spans="3:16" x14ac:dyDescent="0.3">
      <c r="C1282" t="s">
        <v>1371</v>
      </c>
      <c r="D1282" t="s">
        <v>55</v>
      </c>
      <c r="E1282">
        <v>1</v>
      </c>
      <c r="F1282" t="s">
        <v>56</v>
      </c>
      <c r="G1282" t="s">
        <v>18</v>
      </c>
      <c r="H1282" t="s">
        <v>71</v>
      </c>
      <c r="I1282" s="4">
        <v>87340</v>
      </c>
      <c r="J1282">
        <v>25</v>
      </c>
      <c r="K1282" s="3">
        <v>44763</v>
      </c>
      <c r="L1282" s="3">
        <v>33438</v>
      </c>
      <c r="M1282" s="5">
        <f ca="1">(TODAY()-staff[[#This Row],[Date of Join]])/365</f>
        <v>0.15890410958904111</v>
      </c>
      <c r="N1282" t="str">
        <f ca="1">IF(staff[[#This Row],[Tenure]]&lt;0.25,"1. New", IF(staff[[#This Row],[Tenure]]&lt;1, "2. Under 1 yr", IF(staff[[#This Row],[Tenure]]&lt;2, "3. Under 2 yrs","4. Over 2 yrs")))</f>
        <v>1. New</v>
      </c>
      <c r="O1282" s="5">
        <f ca="1">(TODAY()-staff[[#This Row],[Date of Birth]])/365</f>
        <v>31.186301369863013</v>
      </c>
      <c r="P1282">
        <f ca="1">ROUNDDOWN(staff[[#This Row],[X-Age]],0)</f>
        <v>31</v>
      </c>
    </row>
    <row r="1283" spans="3:16" x14ac:dyDescent="0.3">
      <c r="C1283" t="s">
        <v>1372</v>
      </c>
      <c r="D1283" t="s">
        <v>59</v>
      </c>
      <c r="E1283">
        <v>1</v>
      </c>
      <c r="F1283" t="s">
        <v>56</v>
      </c>
      <c r="G1283" t="s">
        <v>6</v>
      </c>
      <c r="H1283" t="s">
        <v>68</v>
      </c>
      <c r="I1283" s="4">
        <v>79125</v>
      </c>
      <c r="J1283">
        <v>22</v>
      </c>
      <c r="K1283" s="3">
        <v>43752</v>
      </c>
      <c r="L1283" s="3">
        <v>25418</v>
      </c>
      <c r="M1283" s="5">
        <f ca="1">(TODAY()-staff[[#This Row],[Date of Join]])/365</f>
        <v>2.9287671232876713</v>
      </c>
      <c r="N1283" t="str">
        <f ca="1">IF(staff[[#This Row],[Tenure]]&lt;0.25,"1. New", IF(staff[[#This Row],[Tenure]]&lt;1, "2. Under 1 yr", IF(staff[[#This Row],[Tenure]]&lt;2, "3. Under 2 yrs","4. Over 2 yrs")))</f>
        <v>4. Over 2 yrs</v>
      </c>
      <c r="O1283" s="5">
        <f ca="1">(TODAY()-staff[[#This Row],[Date of Birth]])/365</f>
        <v>53.158904109589038</v>
      </c>
      <c r="P1283">
        <f ca="1">ROUNDDOWN(staff[[#This Row],[X-Age]],0)</f>
        <v>53</v>
      </c>
    </row>
    <row r="1284" spans="3:16" x14ac:dyDescent="0.3">
      <c r="C1284" t="s">
        <v>1373</v>
      </c>
      <c r="D1284" t="s">
        <v>55</v>
      </c>
      <c r="E1284">
        <v>1</v>
      </c>
      <c r="F1284" t="s">
        <v>56</v>
      </c>
      <c r="G1284" t="s">
        <v>11</v>
      </c>
      <c r="H1284" t="s">
        <v>83</v>
      </c>
      <c r="I1284" s="4">
        <v>87475</v>
      </c>
      <c r="J1284">
        <v>5</v>
      </c>
      <c r="K1284" s="3">
        <v>44364</v>
      </c>
      <c r="L1284" s="3">
        <v>21572</v>
      </c>
      <c r="M1284" s="5">
        <f ca="1">(TODAY()-staff[[#This Row],[Date of Join]])/365</f>
        <v>1.252054794520548</v>
      </c>
      <c r="N1284" t="str">
        <f ca="1">IF(staff[[#This Row],[Tenure]]&lt;0.25,"1. New", IF(staff[[#This Row],[Tenure]]&lt;1, "2. Under 1 yr", IF(staff[[#This Row],[Tenure]]&lt;2, "3. Under 2 yrs","4. Over 2 yrs")))</f>
        <v>3. Under 2 yrs</v>
      </c>
      <c r="O1284" s="5">
        <f ca="1">(TODAY()-staff[[#This Row],[Date of Birth]])/365</f>
        <v>63.695890410958903</v>
      </c>
      <c r="P1284">
        <f ca="1">ROUNDDOWN(staff[[#This Row],[X-Age]],0)</f>
        <v>63</v>
      </c>
    </row>
    <row r="1285" spans="3:16" x14ac:dyDescent="0.3">
      <c r="C1285" t="s">
        <v>1374</v>
      </c>
      <c r="D1285" t="s">
        <v>59</v>
      </c>
      <c r="E1285">
        <v>1</v>
      </c>
      <c r="F1285" t="s">
        <v>56</v>
      </c>
      <c r="G1285" t="s">
        <v>18</v>
      </c>
      <c r="H1285" t="s">
        <v>96</v>
      </c>
      <c r="I1285" s="4">
        <v>77135</v>
      </c>
      <c r="J1285">
        <v>7</v>
      </c>
      <c r="K1285" s="3">
        <v>44676</v>
      </c>
      <c r="L1285" s="3">
        <v>24359</v>
      </c>
      <c r="M1285" s="5">
        <f ca="1">(TODAY()-staff[[#This Row],[Date of Join]])/365</f>
        <v>0.39726027397260272</v>
      </c>
      <c r="N1285" t="str">
        <f ca="1">IF(staff[[#This Row],[Tenure]]&lt;0.25,"1. New", IF(staff[[#This Row],[Tenure]]&lt;1, "2. Under 1 yr", IF(staff[[#This Row],[Tenure]]&lt;2, "3. Under 2 yrs","4. Over 2 yrs")))</f>
        <v>2. Under 1 yr</v>
      </c>
      <c r="O1285" s="5">
        <f ca="1">(TODAY()-staff[[#This Row],[Date of Birth]])/365</f>
        <v>56.060273972602737</v>
      </c>
      <c r="P1285">
        <f ca="1">ROUNDDOWN(staff[[#This Row],[X-Age]],0)</f>
        <v>56</v>
      </c>
    </row>
    <row r="1286" spans="3:16" x14ac:dyDescent="0.3">
      <c r="C1286" t="s">
        <v>1375</v>
      </c>
      <c r="D1286" t="s">
        <v>59</v>
      </c>
      <c r="E1286">
        <v>1</v>
      </c>
      <c r="F1286" t="s">
        <v>56</v>
      </c>
      <c r="G1286" t="s">
        <v>18</v>
      </c>
      <c r="H1286" t="s">
        <v>78</v>
      </c>
      <c r="I1286" s="4">
        <v>51625</v>
      </c>
      <c r="J1286">
        <v>9</v>
      </c>
      <c r="K1286" s="3">
        <v>44697</v>
      </c>
      <c r="L1286" s="3">
        <v>27728</v>
      </c>
      <c r="M1286" s="5">
        <f ca="1">(TODAY()-staff[[#This Row],[Date of Join]])/365</f>
        <v>0.33972602739726027</v>
      </c>
      <c r="N1286" t="str">
        <f ca="1">IF(staff[[#This Row],[Tenure]]&lt;0.25,"1. New", IF(staff[[#This Row],[Tenure]]&lt;1, "2. Under 1 yr", IF(staff[[#This Row],[Tenure]]&lt;2, "3. Under 2 yrs","4. Over 2 yrs")))</f>
        <v>2. Under 1 yr</v>
      </c>
      <c r="O1286" s="5">
        <f ca="1">(TODAY()-staff[[#This Row],[Date of Birth]])/365</f>
        <v>46.830136986301369</v>
      </c>
      <c r="P1286">
        <f ca="1">ROUNDDOWN(staff[[#This Row],[X-Age]],0)</f>
        <v>46</v>
      </c>
    </row>
    <row r="1287" spans="3:16" x14ac:dyDescent="0.3">
      <c r="C1287" t="s">
        <v>1376</v>
      </c>
      <c r="D1287" t="s">
        <v>59</v>
      </c>
      <c r="E1287">
        <v>1</v>
      </c>
      <c r="F1287" t="s">
        <v>56</v>
      </c>
      <c r="G1287" t="s">
        <v>6</v>
      </c>
      <c r="H1287" t="s">
        <v>68</v>
      </c>
      <c r="I1287" s="4">
        <v>65850</v>
      </c>
      <c r="J1287">
        <v>16</v>
      </c>
      <c r="K1287" s="3">
        <v>44616</v>
      </c>
      <c r="L1287" s="3">
        <v>30485</v>
      </c>
      <c r="M1287" s="5">
        <f ca="1">(TODAY()-staff[[#This Row],[Date of Join]])/365</f>
        <v>0.56164383561643838</v>
      </c>
      <c r="N1287" t="str">
        <f ca="1">IF(staff[[#This Row],[Tenure]]&lt;0.25,"1. New", IF(staff[[#This Row],[Tenure]]&lt;1, "2. Under 1 yr", IF(staff[[#This Row],[Tenure]]&lt;2, "3. Under 2 yrs","4. Over 2 yrs")))</f>
        <v>2. Under 1 yr</v>
      </c>
      <c r="O1287" s="5">
        <f ca="1">(TODAY()-staff[[#This Row],[Date of Birth]])/365</f>
        <v>39.276712328767125</v>
      </c>
      <c r="P1287">
        <f ca="1">ROUNDDOWN(staff[[#This Row],[X-Age]],0)</f>
        <v>39</v>
      </c>
    </row>
    <row r="1288" spans="3:16" x14ac:dyDescent="0.3">
      <c r="C1288" t="s">
        <v>1377</v>
      </c>
      <c r="D1288" t="s">
        <v>55</v>
      </c>
      <c r="E1288">
        <v>1</v>
      </c>
      <c r="F1288" t="s">
        <v>56</v>
      </c>
      <c r="G1288" t="s">
        <v>18</v>
      </c>
      <c r="H1288" t="s">
        <v>117</v>
      </c>
      <c r="I1288" s="4">
        <v>87820</v>
      </c>
      <c r="J1288">
        <v>7</v>
      </c>
      <c r="K1288" s="3">
        <v>44763</v>
      </c>
      <c r="L1288" s="3">
        <v>22970</v>
      </c>
      <c r="M1288" s="5">
        <f ca="1">(TODAY()-staff[[#This Row],[Date of Join]])/365</f>
        <v>0.15890410958904111</v>
      </c>
      <c r="N1288" t="str">
        <f ca="1">IF(staff[[#This Row],[Tenure]]&lt;0.25,"1. New", IF(staff[[#This Row],[Tenure]]&lt;1, "2. Under 1 yr", IF(staff[[#This Row],[Tenure]]&lt;2, "3. Under 2 yrs","4. Over 2 yrs")))</f>
        <v>1. New</v>
      </c>
      <c r="O1288" s="5">
        <f ca="1">(TODAY()-staff[[#This Row],[Date of Birth]])/365</f>
        <v>59.865753424657534</v>
      </c>
      <c r="P1288">
        <f ca="1">ROUNDDOWN(staff[[#This Row],[X-Age]],0)</f>
        <v>59</v>
      </c>
    </row>
    <row r="1289" spans="3:16" x14ac:dyDescent="0.3">
      <c r="C1289" t="s">
        <v>1378</v>
      </c>
      <c r="D1289" t="s">
        <v>55</v>
      </c>
      <c r="E1289">
        <v>1</v>
      </c>
      <c r="F1289" t="s">
        <v>56</v>
      </c>
      <c r="G1289" t="s">
        <v>6</v>
      </c>
      <c r="H1289" t="s">
        <v>68</v>
      </c>
      <c r="I1289" s="4">
        <v>51710</v>
      </c>
      <c r="J1289">
        <v>17</v>
      </c>
      <c r="K1289" s="3">
        <v>44698</v>
      </c>
      <c r="L1289" s="3">
        <v>31056</v>
      </c>
      <c r="M1289" s="5">
        <f ca="1">(TODAY()-staff[[#This Row],[Date of Join]])/365</f>
        <v>0.33698630136986302</v>
      </c>
      <c r="N1289" t="str">
        <f ca="1">IF(staff[[#This Row],[Tenure]]&lt;0.25,"1. New", IF(staff[[#This Row],[Tenure]]&lt;1, "2. Under 1 yr", IF(staff[[#This Row],[Tenure]]&lt;2, "3. Under 2 yrs","4. Over 2 yrs")))</f>
        <v>2. Under 1 yr</v>
      </c>
      <c r="O1289" s="5">
        <f ca="1">(TODAY()-staff[[#This Row],[Date of Birth]])/365</f>
        <v>37.712328767123289</v>
      </c>
      <c r="P1289">
        <f ca="1">ROUNDDOWN(staff[[#This Row],[X-Age]],0)</f>
        <v>37</v>
      </c>
    </row>
    <row r="1290" spans="3:16" x14ac:dyDescent="0.3">
      <c r="C1290" t="s">
        <v>1379</v>
      </c>
      <c r="D1290" t="s">
        <v>59</v>
      </c>
      <c r="E1290">
        <v>0.8</v>
      </c>
      <c r="F1290" t="s">
        <v>56</v>
      </c>
      <c r="G1290" t="s">
        <v>18</v>
      </c>
      <c r="H1290" t="s">
        <v>78</v>
      </c>
      <c r="I1290" s="4">
        <v>100470</v>
      </c>
      <c r="J1290">
        <v>25</v>
      </c>
      <c r="K1290" s="3">
        <v>44704</v>
      </c>
      <c r="L1290" s="3">
        <v>29750</v>
      </c>
      <c r="M1290" s="5">
        <f ca="1">(TODAY()-staff[[#This Row],[Date of Join]])/365</f>
        <v>0.32054794520547947</v>
      </c>
      <c r="N1290" t="str">
        <f ca="1">IF(staff[[#This Row],[Tenure]]&lt;0.25,"1. New", IF(staff[[#This Row],[Tenure]]&lt;1, "2. Under 1 yr", IF(staff[[#This Row],[Tenure]]&lt;2, "3. Under 2 yrs","4. Over 2 yrs")))</f>
        <v>2. Under 1 yr</v>
      </c>
      <c r="O1290" s="5">
        <f ca="1">(TODAY()-staff[[#This Row],[Date of Birth]])/365</f>
        <v>41.290410958904111</v>
      </c>
      <c r="P1290">
        <f ca="1">ROUNDDOWN(staff[[#This Row],[X-Age]],0)</f>
        <v>41</v>
      </c>
    </row>
    <row r="1291" spans="3:16" x14ac:dyDescent="0.3">
      <c r="C1291" t="s">
        <v>1380</v>
      </c>
      <c r="D1291" t="s">
        <v>59</v>
      </c>
      <c r="E1291">
        <v>1</v>
      </c>
      <c r="F1291" t="s">
        <v>56</v>
      </c>
      <c r="G1291" t="s">
        <v>18</v>
      </c>
      <c r="H1291" t="s">
        <v>78</v>
      </c>
      <c r="I1291" s="4">
        <v>71505</v>
      </c>
      <c r="J1291">
        <v>6</v>
      </c>
      <c r="K1291" s="3">
        <v>44774</v>
      </c>
      <c r="L1291" s="3">
        <v>34517</v>
      </c>
      <c r="M1291" s="5">
        <f ca="1">(TODAY()-staff[[#This Row],[Date of Join]])/365</f>
        <v>0.12876712328767123</v>
      </c>
      <c r="N1291" t="str">
        <f ca="1">IF(staff[[#This Row],[Tenure]]&lt;0.25,"1. New", IF(staff[[#This Row],[Tenure]]&lt;1, "2. Under 1 yr", IF(staff[[#This Row],[Tenure]]&lt;2, "3. Under 2 yrs","4. Over 2 yrs")))</f>
        <v>1. New</v>
      </c>
      <c r="O1291" s="5">
        <f ca="1">(TODAY()-staff[[#This Row],[Date of Birth]])/365</f>
        <v>28.230136986301371</v>
      </c>
      <c r="P1291">
        <f ca="1">ROUNDDOWN(staff[[#This Row],[X-Age]],0)</f>
        <v>28</v>
      </c>
    </row>
    <row r="1292" spans="3:16" x14ac:dyDescent="0.3">
      <c r="C1292" t="s">
        <v>1381</v>
      </c>
      <c r="D1292" t="s">
        <v>55</v>
      </c>
      <c r="E1292">
        <v>1</v>
      </c>
      <c r="F1292" t="s">
        <v>56</v>
      </c>
      <c r="G1292" t="s">
        <v>18</v>
      </c>
      <c r="H1292" t="s">
        <v>71</v>
      </c>
      <c r="I1292" s="4">
        <v>94975</v>
      </c>
      <c r="J1292">
        <v>9</v>
      </c>
      <c r="K1292" s="3">
        <v>44718</v>
      </c>
      <c r="L1292" s="3">
        <v>22556</v>
      </c>
      <c r="M1292" s="5">
        <f ca="1">(TODAY()-staff[[#This Row],[Date of Join]])/365</f>
        <v>0.28219178082191781</v>
      </c>
      <c r="N1292" t="str">
        <f ca="1">IF(staff[[#This Row],[Tenure]]&lt;0.25,"1. New", IF(staff[[#This Row],[Tenure]]&lt;1, "2. Under 1 yr", IF(staff[[#This Row],[Tenure]]&lt;2, "3. Under 2 yrs","4. Over 2 yrs")))</f>
        <v>2. Under 1 yr</v>
      </c>
      <c r="O1292" s="5">
        <f ca="1">(TODAY()-staff[[#This Row],[Date of Birth]])/365</f>
        <v>61</v>
      </c>
      <c r="P1292">
        <f ca="1">ROUNDDOWN(staff[[#This Row],[X-Age]],0)</f>
        <v>61</v>
      </c>
    </row>
    <row r="1293" spans="3:16" x14ac:dyDescent="0.3">
      <c r="C1293" t="s">
        <v>1382</v>
      </c>
      <c r="D1293" t="s">
        <v>55</v>
      </c>
      <c r="E1293">
        <v>1</v>
      </c>
      <c r="F1293" t="s">
        <v>56</v>
      </c>
      <c r="G1293" t="s">
        <v>6</v>
      </c>
      <c r="H1293" t="s">
        <v>68</v>
      </c>
      <c r="I1293" s="4">
        <v>69115</v>
      </c>
      <c r="J1293">
        <v>20</v>
      </c>
      <c r="K1293" s="3">
        <v>44741</v>
      </c>
      <c r="L1293" s="3">
        <v>7297</v>
      </c>
      <c r="M1293" s="5">
        <f ca="1">(TODAY()-staff[[#This Row],[Date of Join]])/365</f>
        <v>0.21917808219178081</v>
      </c>
      <c r="N1293" t="str">
        <f ca="1">IF(staff[[#This Row],[Tenure]]&lt;0.25,"1. New", IF(staff[[#This Row],[Tenure]]&lt;1, "2. Under 1 yr", IF(staff[[#This Row],[Tenure]]&lt;2, "3. Under 2 yrs","4. Over 2 yrs")))</f>
        <v>1. New</v>
      </c>
      <c r="O1293" s="5">
        <f ca="1">(TODAY()-staff[[#This Row],[Date of Birth]])/365</f>
        <v>102.8054794520548</v>
      </c>
      <c r="P1293">
        <f ca="1">ROUNDDOWN(staff[[#This Row],[X-Age]],0)</f>
        <v>102</v>
      </c>
    </row>
    <row r="1294" spans="3:16" x14ac:dyDescent="0.3">
      <c r="C1294" t="s">
        <v>1383</v>
      </c>
      <c r="D1294" t="s">
        <v>55</v>
      </c>
      <c r="E1294">
        <v>1</v>
      </c>
      <c r="F1294" t="s">
        <v>56</v>
      </c>
      <c r="G1294" t="s">
        <v>18</v>
      </c>
      <c r="H1294" t="s">
        <v>71</v>
      </c>
      <c r="I1294" s="4">
        <v>57135</v>
      </c>
      <c r="J1294">
        <v>15</v>
      </c>
      <c r="K1294" s="3">
        <v>44375</v>
      </c>
      <c r="L1294" s="3">
        <v>29823</v>
      </c>
      <c r="M1294" s="5">
        <f ca="1">(TODAY()-staff[[#This Row],[Date of Join]])/365</f>
        <v>1.2219178082191782</v>
      </c>
      <c r="N1294" t="str">
        <f ca="1">IF(staff[[#This Row],[Tenure]]&lt;0.25,"1. New", IF(staff[[#This Row],[Tenure]]&lt;1, "2. Under 1 yr", IF(staff[[#This Row],[Tenure]]&lt;2, "3. Under 2 yrs","4. Over 2 yrs")))</f>
        <v>3. Under 2 yrs</v>
      </c>
      <c r="O1294" s="5">
        <f ca="1">(TODAY()-staff[[#This Row],[Date of Birth]])/365</f>
        <v>41.090410958904108</v>
      </c>
      <c r="P1294">
        <f ca="1">ROUNDDOWN(staff[[#This Row],[X-Age]],0)</f>
        <v>41</v>
      </c>
    </row>
    <row r="1295" spans="3:16" x14ac:dyDescent="0.3">
      <c r="C1295" t="s">
        <v>1384</v>
      </c>
      <c r="D1295" t="s">
        <v>59</v>
      </c>
      <c r="E1295">
        <v>0.6</v>
      </c>
      <c r="F1295" t="s">
        <v>56</v>
      </c>
      <c r="G1295" t="s">
        <v>18</v>
      </c>
      <c r="H1295" t="s">
        <v>96</v>
      </c>
      <c r="I1295" s="4">
        <v>71370</v>
      </c>
      <c r="J1295">
        <v>9</v>
      </c>
      <c r="K1295" s="3">
        <v>44057</v>
      </c>
      <c r="L1295" s="3">
        <v>21133</v>
      </c>
      <c r="M1295" s="5">
        <f ca="1">(TODAY()-staff[[#This Row],[Date of Join]])/365</f>
        <v>2.0931506849315067</v>
      </c>
      <c r="N1295" t="str">
        <f ca="1">IF(staff[[#This Row],[Tenure]]&lt;0.25,"1. New", IF(staff[[#This Row],[Tenure]]&lt;1, "2. Under 1 yr", IF(staff[[#This Row],[Tenure]]&lt;2, "3. Under 2 yrs","4. Over 2 yrs")))</f>
        <v>4. Over 2 yrs</v>
      </c>
      <c r="O1295" s="5">
        <f ca="1">(TODAY()-staff[[#This Row],[Date of Birth]])/365</f>
        <v>64.898630136986299</v>
      </c>
      <c r="P1295">
        <f ca="1">ROUNDDOWN(staff[[#This Row],[X-Age]],0)</f>
        <v>64</v>
      </c>
    </row>
    <row r="1296" spans="3:16" x14ac:dyDescent="0.3">
      <c r="C1296" t="s">
        <v>1385</v>
      </c>
      <c r="D1296" t="s">
        <v>59</v>
      </c>
      <c r="E1296">
        <v>1</v>
      </c>
      <c r="F1296" t="s">
        <v>61</v>
      </c>
      <c r="G1296" t="s">
        <v>9</v>
      </c>
      <c r="H1296" t="s">
        <v>57</v>
      </c>
      <c r="I1296" s="4">
        <v>100210</v>
      </c>
      <c r="J1296">
        <v>5</v>
      </c>
      <c r="K1296" s="3">
        <v>44740</v>
      </c>
      <c r="L1296" s="3">
        <v>7305</v>
      </c>
      <c r="M1296" s="5">
        <f ca="1">(TODAY()-staff[[#This Row],[Date of Join]])/365</f>
        <v>0.22191780821917809</v>
      </c>
      <c r="N1296" t="str">
        <f ca="1">IF(staff[[#This Row],[Tenure]]&lt;0.25,"1. New", IF(staff[[#This Row],[Tenure]]&lt;1, "2. Under 1 yr", IF(staff[[#This Row],[Tenure]]&lt;2, "3. Under 2 yrs","4. Over 2 yrs")))</f>
        <v>1. New</v>
      </c>
      <c r="O1296" s="5">
        <f ca="1">(TODAY()-staff[[#This Row],[Date of Birth]])/365</f>
        <v>102.78356164383561</v>
      </c>
      <c r="P1296">
        <f ca="1">ROUNDDOWN(staff[[#This Row],[X-Age]],0)</f>
        <v>102</v>
      </c>
    </row>
    <row r="1297" spans="3:16" x14ac:dyDescent="0.3">
      <c r="C1297" t="s">
        <v>1386</v>
      </c>
      <c r="D1297" t="s">
        <v>55</v>
      </c>
      <c r="E1297">
        <v>1</v>
      </c>
      <c r="F1297" t="s">
        <v>124</v>
      </c>
      <c r="G1297" t="s">
        <v>20</v>
      </c>
      <c r="H1297" t="s">
        <v>102</v>
      </c>
      <c r="I1297" s="4">
        <v>59900</v>
      </c>
      <c r="J1297">
        <v>17</v>
      </c>
      <c r="K1297" s="3">
        <v>44740</v>
      </c>
      <c r="L1297" s="3">
        <v>33209</v>
      </c>
      <c r="M1297" s="5">
        <f ca="1">(TODAY()-staff[[#This Row],[Date of Join]])/365</f>
        <v>0.22191780821917809</v>
      </c>
      <c r="N1297" t="str">
        <f ca="1">IF(staff[[#This Row],[Tenure]]&lt;0.25,"1. New", IF(staff[[#This Row],[Tenure]]&lt;1, "2. Under 1 yr", IF(staff[[#This Row],[Tenure]]&lt;2, "3. Under 2 yrs","4. Over 2 yrs")))</f>
        <v>1. New</v>
      </c>
      <c r="O1297" s="5">
        <f ca="1">(TODAY()-staff[[#This Row],[Date of Birth]])/365</f>
        <v>31.813698630136987</v>
      </c>
      <c r="P1297">
        <f ca="1">ROUNDDOWN(staff[[#This Row],[X-Age]],0)</f>
        <v>31</v>
      </c>
    </row>
    <row r="1298" spans="3:16" x14ac:dyDescent="0.3">
      <c r="C1298" t="s">
        <v>1387</v>
      </c>
      <c r="D1298" t="s">
        <v>59</v>
      </c>
      <c r="E1298">
        <v>0.95</v>
      </c>
      <c r="F1298" t="s">
        <v>56</v>
      </c>
      <c r="G1298" t="s">
        <v>18</v>
      </c>
      <c r="H1298" t="s">
        <v>117</v>
      </c>
      <c r="I1298" s="4">
        <v>85920</v>
      </c>
      <c r="J1298">
        <v>21</v>
      </c>
      <c r="K1298" s="3">
        <v>44715</v>
      </c>
      <c r="L1298" s="3">
        <v>29376</v>
      </c>
      <c r="M1298" s="5">
        <f ca="1">(TODAY()-staff[[#This Row],[Date of Join]])/365</f>
        <v>0.29041095890410956</v>
      </c>
      <c r="N1298" t="str">
        <f ca="1">IF(staff[[#This Row],[Tenure]]&lt;0.25,"1. New", IF(staff[[#This Row],[Tenure]]&lt;1, "2. Under 1 yr", IF(staff[[#This Row],[Tenure]]&lt;2, "3. Under 2 yrs","4. Over 2 yrs")))</f>
        <v>2. Under 1 yr</v>
      </c>
      <c r="O1298" s="5">
        <f ca="1">(TODAY()-staff[[#This Row],[Date of Birth]])/365</f>
        <v>42.315068493150683</v>
      </c>
      <c r="P1298">
        <f ca="1">ROUNDDOWN(staff[[#This Row],[X-Age]],0)</f>
        <v>42</v>
      </c>
    </row>
    <row r="1299" spans="3:16" x14ac:dyDescent="0.3">
      <c r="C1299" t="s">
        <v>1388</v>
      </c>
      <c r="D1299" t="s">
        <v>55</v>
      </c>
      <c r="E1299">
        <v>1</v>
      </c>
      <c r="F1299" t="s">
        <v>56</v>
      </c>
      <c r="G1299" t="s">
        <v>6</v>
      </c>
      <c r="H1299" t="s">
        <v>68</v>
      </c>
      <c r="I1299" s="4">
        <v>81010</v>
      </c>
      <c r="J1299">
        <v>12</v>
      </c>
      <c r="K1299" s="3">
        <v>44742</v>
      </c>
      <c r="L1299" s="3">
        <v>7296</v>
      </c>
      <c r="M1299" s="5">
        <f ca="1">(TODAY()-staff[[#This Row],[Date of Join]])/365</f>
        <v>0.21643835616438356</v>
      </c>
      <c r="N1299" t="str">
        <f ca="1">IF(staff[[#This Row],[Tenure]]&lt;0.25,"1. New", IF(staff[[#This Row],[Tenure]]&lt;1, "2. Under 1 yr", IF(staff[[#This Row],[Tenure]]&lt;2, "3. Under 2 yrs","4. Over 2 yrs")))</f>
        <v>1. New</v>
      </c>
      <c r="O1299" s="5">
        <f ca="1">(TODAY()-staff[[#This Row],[Date of Birth]])/365</f>
        <v>102.8082191780822</v>
      </c>
      <c r="P1299">
        <f ca="1">ROUNDDOWN(staff[[#This Row],[X-Age]],0)</f>
        <v>102</v>
      </c>
    </row>
    <row r="1300" spans="3:16" x14ac:dyDescent="0.3">
      <c r="C1300" t="s">
        <v>1389</v>
      </c>
      <c r="D1300" t="s">
        <v>59</v>
      </c>
      <c r="E1300">
        <v>1</v>
      </c>
      <c r="F1300" t="s">
        <v>56</v>
      </c>
      <c r="G1300" t="s">
        <v>6</v>
      </c>
      <c r="H1300" t="s">
        <v>68</v>
      </c>
      <c r="I1300" s="4">
        <v>67280</v>
      </c>
      <c r="J1300">
        <v>23</v>
      </c>
      <c r="K1300" s="3">
        <v>44701</v>
      </c>
      <c r="L1300" s="3">
        <v>32940</v>
      </c>
      <c r="M1300" s="5">
        <f ca="1">(TODAY()-staff[[#This Row],[Date of Join]])/365</f>
        <v>0.32876712328767121</v>
      </c>
      <c r="N1300" t="str">
        <f ca="1">IF(staff[[#This Row],[Tenure]]&lt;0.25,"1. New", IF(staff[[#This Row],[Tenure]]&lt;1, "2. Under 1 yr", IF(staff[[#This Row],[Tenure]]&lt;2, "3. Under 2 yrs","4. Over 2 yrs")))</f>
        <v>2. Under 1 yr</v>
      </c>
      <c r="O1300" s="5">
        <f ca="1">(TODAY()-staff[[#This Row],[Date of Birth]])/365</f>
        <v>32.550684931506851</v>
      </c>
      <c r="P1300">
        <f ca="1">ROUNDDOWN(staff[[#This Row],[X-Age]],0)</f>
        <v>32</v>
      </c>
    </row>
    <row r="1301" spans="3:16" x14ac:dyDescent="0.3">
      <c r="C1301" t="s">
        <v>1390</v>
      </c>
      <c r="D1301" t="s">
        <v>59</v>
      </c>
      <c r="E1301">
        <v>1</v>
      </c>
      <c r="F1301" t="s">
        <v>56</v>
      </c>
      <c r="G1301" t="s">
        <v>6</v>
      </c>
      <c r="H1301" t="s">
        <v>68</v>
      </c>
      <c r="I1301" s="4">
        <v>86340</v>
      </c>
      <c r="J1301">
        <v>15</v>
      </c>
      <c r="K1301" s="3">
        <v>44718</v>
      </c>
      <c r="L1301" s="3">
        <v>7260</v>
      </c>
      <c r="M1301" s="5">
        <f ca="1">(TODAY()-staff[[#This Row],[Date of Join]])/365</f>
        <v>0.28219178082191781</v>
      </c>
      <c r="N1301" t="str">
        <f ca="1">IF(staff[[#This Row],[Tenure]]&lt;0.25,"1. New", IF(staff[[#This Row],[Tenure]]&lt;1, "2. Under 1 yr", IF(staff[[#This Row],[Tenure]]&lt;2, "3. Under 2 yrs","4. Over 2 yrs")))</f>
        <v>2. Under 1 yr</v>
      </c>
      <c r="O1301" s="5">
        <f ca="1">(TODAY()-staff[[#This Row],[Date of Birth]])/365</f>
        <v>102.9068493150685</v>
      </c>
      <c r="P1301">
        <f ca="1">ROUNDDOWN(staff[[#This Row],[X-Age]],0)</f>
        <v>102</v>
      </c>
    </row>
    <row r="1302" spans="3:16" x14ac:dyDescent="0.3">
      <c r="C1302" t="s">
        <v>1391</v>
      </c>
      <c r="D1302" t="s">
        <v>59</v>
      </c>
      <c r="E1302">
        <v>1</v>
      </c>
      <c r="F1302" t="s">
        <v>56</v>
      </c>
      <c r="G1302" t="s">
        <v>6</v>
      </c>
      <c r="H1302" t="s">
        <v>68</v>
      </c>
      <c r="I1302" s="4">
        <v>68685</v>
      </c>
      <c r="J1302">
        <v>9</v>
      </c>
      <c r="K1302" s="3">
        <v>44615</v>
      </c>
      <c r="L1302" s="3">
        <v>32888</v>
      </c>
      <c r="M1302" s="5">
        <f ca="1">(TODAY()-staff[[#This Row],[Date of Join]])/365</f>
        <v>0.56438356164383563</v>
      </c>
      <c r="N1302" t="str">
        <f ca="1">IF(staff[[#This Row],[Tenure]]&lt;0.25,"1. New", IF(staff[[#This Row],[Tenure]]&lt;1, "2. Under 1 yr", IF(staff[[#This Row],[Tenure]]&lt;2, "3. Under 2 yrs","4. Over 2 yrs")))</f>
        <v>2. Under 1 yr</v>
      </c>
      <c r="O1302" s="5">
        <f ca="1">(TODAY()-staff[[#This Row],[Date of Birth]])/365</f>
        <v>32.69315068493151</v>
      </c>
      <c r="P1302">
        <f ca="1">ROUNDDOWN(staff[[#This Row],[X-Age]],0)</f>
        <v>32</v>
      </c>
    </row>
    <row r="1303" spans="3:16" x14ac:dyDescent="0.3">
      <c r="C1303" t="s">
        <v>1392</v>
      </c>
      <c r="D1303" t="s">
        <v>55</v>
      </c>
      <c r="E1303">
        <v>1</v>
      </c>
      <c r="F1303" t="s">
        <v>56</v>
      </c>
      <c r="G1303" t="s">
        <v>9</v>
      </c>
      <c r="H1303" t="s">
        <v>62</v>
      </c>
      <c r="I1303" s="4">
        <v>65925</v>
      </c>
      <c r="J1303">
        <v>17</v>
      </c>
      <c r="K1303" s="3">
        <v>44517</v>
      </c>
      <c r="L1303" s="3">
        <v>26059</v>
      </c>
      <c r="M1303" s="5">
        <f ca="1">(TODAY()-staff[[#This Row],[Date of Join]])/365</f>
        <v>0.83287671232876714</v>
      </c>
      <c r="N1303" t="str">
        <f ca="1">IF(staff[[#This Row],[Tenure]]&lt;0.25,"1. New", IF(staff[[#This Row],[Tenure]]&lt;1, "2. Under 1 yr", IF(staff[[#This Row],[Tenure]]&lt;2, "3. Under 2 yrs","4. Over 2 yrs")))</f>
        <v>2. Under 1 yr</v>
      </c>
      <c r="O1303" s="5">
        <f ca="1">(TODAY()-staff[[#This Row],[Date of Birth]])/365</f>
        <v>51.402739726027399</v>
      </c>
      <c r="P1303">
        <f ca="1">ROUNDDOWN(staff[[#This Row],[X-Age]],0)</f>
        <v>51</v>
      </c>
    </row>
    <row r="1304" spans="3:16" x14ac:dyDescent="0.3">
      <c r="C1304" t="s">
        <v>1393</v>
      </c>
      <c r="D1304" t="s">
        <v>59</v>
      </c>
      <c r="E1304">
        <v>0.53</v>
      </c>
      <c r="F1304" t="s">
        <v>56</v>
      </c>
      <c r="G1304" t="s">
        <v>6</v>
      </c>
      <c r="H1304" t="s">
        <v>68</v>
      </c>
      <c r="I1304" s="4">
        <v>48230</v>
      </c>
      <c r="J1304">
        <v>18</v>
      </c>
      <c r="K1304" s="3">
        <v>44687</v>
      </c>
      <c r="L1304" s="3">
        <v>31541</v>
      </c>
      <c r="M1304" s="5">
        <f ca="1">(TODAY()-staff[[#This Row],[Date of Join]])/365</f>
        <v>0.36712328767123287</v>
      </c>
      <c r="N1304" t="str">
        <f ca="1">IF(staff[[#This Row],[Tenure]]&lt;0.25,"1. New", IF(staff[[#This Row],[Tenure]]&lt;1, "2. Under 1 yr", IF(staff[[#This Row],[Tenure]]&lt;2, "3. Under 2 yrs","4. Over 2 yrs")))</f>
        <v>2. Under 1 yr</v>
      </c>
      <c r="O1304" s="5">
        <f ca="1">(TODAY()-staff[[#This Row],[Date of Birth]])/365</f>
        <v>36.38356164383562</v>
      </c>
      <c r="P1304">
        <f ca="1">ROUNDDOWN(staff[[#This Row],[X-Age]],0)</f>
        <v>36</v>
      </c>
    </row>
    <row r="1305" spans="3:16" x14ac:dyDescent="0.3">
      <c r="C1305" t="s">
        <v>1394</v>
      </c>
      <c r="D1305" t="s">
        <v>55</v>
      </c>
      <c r="E1305">
        <v>1</v>
      </c>
      <c r="F1305" t="s">
        <v>56</v>
      </c>
      <c r="G1305" t="s">
        <v>6</v>
      </c>
      <c r="H1305" t="s">
        <v>68</v>
      </c>
      <c r="I1305" s="4">
        <v>79800</v>
      </c>
      <c r="J1305">
        <v>10</v>
      </c>
      <c r="K1305" s="3">
        <v>44750</v>
      </c>
      <c r="L1305" s="3">
        <v>7251</v>
      </c>
      <c r="M1305" s="5">
        <f ca="1">(TODAY()-staff[[#This Row],[Date of Join]])/365</f>
        <v>0.19452054794520549</v>
      </c>
      <c r="N1305" t="str">
        <f ca="1">IF(staff[[#This Row],[Tenure]]&lt;0.25,"1. New", IF(staff[[#This Row],[Tenure]]&lt;1, "2. Under 1 yr", IF(staff[[#This Row],[Tenure]]&lt;2, "3. Under 2 yrs","4. Over 2 yrs")))</f>
        <v>1. New</v>
      </c>
      <c r="O1305" s="5">
        <f ca="1">(TODAY()-staff[[#This Row],[Date of Birth]])/365</f>
        <v>102.93150684931507</v>
      </c>
      <c r="P1305">
        <f ca="1">ROUNDDOWN(staff[[#This Row],[X-Age]],0)</f>
        <v>102</v>
      </c>
    </row>
    <row r="1306" spans="3:16" x14ac:dyDescent="0.3">
      <c r="C1306" t="s">
        <v>1395</v>
      </c>
      <c r="D1306" t="s">
        <v>59</v>
      </c>
      <c r="E1306">
        <v>1</v>
      </c>
      <c r="F1306" t="s">
        <v>56</v>
      </c>
      <c r="G1306" t="s">
        <v>18</v>
      </c>
      <c r="H1306" t="s">
        <v>64</v>
      </c>
      <c r="I1306" s="4">
        <v>114580</v>
      </c>
      <c r="J1306">
        <v>20</v>
      </c>
      <c r="K1306" s="3">
        <v>44162</v>
      </c>
      <c r="L1306" s="3">
        <v>27169</v>
      </c>
      <c r="M1306" s="5">
        <f ca="1">(TODAY()-staff[[#This Row],[Date of Join]])/365</f>
        <v>1.8054794520547945</v>
      </c>
      <c r="N1306" t="str">
        <f ca="1">IF(staff[[#This Row],[Tenure]]&lt;0.25,"1. New", IF(staff[[#This Row],[Tenure]]&lt;1, "2. Under 1 yr", IF(staff[[#This Row],[Tenure]]&lt;2, "3. Under 2 yrs","4. Over 2 yrs")))</f>
        <v>3. Under 2 yrs</v>
      </c>
      <c r="O1306" s="5">
        <f ca="1">(TODAY()-staff[[#This Row],[Date of Birth]])/365</f>
        <v>48.361643835616441</v>
      </c>
      <c r="P1306">
        <f ca="1">ROUNDDOWN(staff[[#This Row],[X-Age]],0)</f>
        <v>48</v>
      </c>
    </row>
    <row r="1307" spans="3:16" x14ac:dyDescent="0.3">
      <c r="C1307" t="s">
        <v>1396</v>
      </c>
      <c r="D1307" t="s">
        <v>55</v>
      </c>
      <c r="E1307">
        <v>0.9</v>
      </c>
      <c r="F1307" t="s">
        <v>56</v>
      </c>
      <c r="G1307" t="s">
        <v>9</v>
      </c>
      <c r="H1307" t="s">
        <v>330</v>
      </c>
      <c r="I1307" s="4">
        <v>65280</v>
      </c>
      <c r="J1307">
        <v>18</v>
      </c>
      <c r="K1307" s="3">
        <v>44253</v>
      </c>
      <c r="L1307" s="3">
        <v>29023</v>
      </c>
      <c r="M1307" s="5">
        <f ca="1">(TODAY()-staff[[#This Row],[Date of Join]])/365</f>
        <v>1.5561643835616439</v>
      </c>
      <c r="N1307" t="str">
        <f ca="1">IF(staff[[#This Row],[Tenure]]&lt;0.25,"1. New", IF(staff[[#This Row],[Tenure]]&lt;1, "2. Under 1 yr", IF(staff[[#This Row],[Tenure]]&lt;2, "3. Under 2 yrs","4. Over 2 yrs")))</f>
        <v>3. Under 2 yrs</v>
      </c>
      <c r="O1307" s="5">
        <f ca="1">(TODAY()-staff[[#This Row],[Date of Birth]])/365</f>
        <v>43.282191780821918</v>
      </c>
      <c r="P1307">
        <f ca="1">ROUNDDOWN(staff[[#This Row],[X-Age]],0)</f>
        <v>43</v>
      </c>
    </row>
    <row r="1308" spans="3:16" x14ac:dyDescent="0.3">
      <c r="C1308" t="s">
        <v>1397</v>
      </c>
      <c r="D1308" t="s">
        <v>55</v>
      </c>
      <c r="E1308">
        <v>1</v>
      </c>
      <c r="F1308" t="s">
        <v>56</v>
      </c>
      <c r="G1308" t="s">
        <v>18</v>
      </c>
      <c r="H1308" t="s">
        <v>78</v>
      </c>
      <c r="I1308" s="4">
        <v>72100</v>
      </c>
      <c r="J1308">
        <v>20</v>
      </c>
      <c r="K1308" s="3">
        <v>44664</v>
      </c>
      <c r="L1308" s="3">
        <v>25494</v>
      </c>
      <c r="M1308" s="5">
        <f ca="1">(TODAY()-staff[[#This Row],[Date of Join]])/365</f>
        <v>0.43013698630136987</v>
      </c>
      <c r="N1308" t="str">
        <f ca="1">IF(staff[[#This Row],[Tenure]]&lt;0.25,"1. New", IF(staff[[#This Row],[Tenure]]&lt;1, "2. Under 1 yr", IF(staff[[#This Row],[Tenure]]&lt;2, "3. Under 2 yrs","4. Over 2 yrs")))</f>
        <v>2. Under 1 yr</v>
      </c>
      <c r="O1308" s="5">
        <f ca="1">(TODAY()-staff[[#This Row],[Date of Birth]])/365</f>
        <v>52.950684931506849</v>
      </c>
      <c r="P1308">
        <f ca="1">ROUNDDOWN(staff[[#This Row],[X-Age]],0)</f>
        <v>52</v>
      </c>
    </row>
    <row r="1309" spans="3:16" x14ac:dyDescent="0.3">
      <c r="C1309" t="s">
        <v>1398</v>
      </c>
      <c r="D1309" t="s">
        <v>55</v>
      </c>
      <c r="E1309">
        <v>1</v>
      </c>
      <c r="F1309" t="s">
        <v>56</v>
      </c>
      <c r="G1309" t="s">
        <v>9</v>
      </c>
      <c r="H1309" t="s">
        <v>201</v>
      </c>
      <c r="I1309" s="4">
        <v>53170</v>
      </c>
      <c r="J1309">
        <v>9</v>
      </c>
      <c r="K1309" s="3">
        <v>44755</v>
      </c>
      <c r="L1309" s="3">
        <v>30969</v>
      </c>
      <c r="M1309" s="5">
        <f ca="1">(TODAY()-staff[[#This Row],[Date of Join]])/365</f>
        <v>0.18082191780821918</v>
      </c>
      <c r="N1309" t="str">
        <f ca="1">IF(staff[[#This Row],[Tenure]]&lt;0.25,"1. New", IF(staff[[#This Row],[Tenure]]&lt;1, "2. Under 1 yr", IF(staff[[#This Row],[Tenure]]&lt;2, "3. Under 2 yrs","4. Over 2 yrs")))</f>
        <v>1. New</v>
      </c>
      <c r="O1309" s="5">
        <f ca="1">(TODAY()-staff[[#This Row],[Date of Birth]])/365</f>
        <v>37.950684931506849</v>
      </c>
      <c r="P1309">
        <f ca="1">ROUNDDOWN(staff[[#This Row],[X-Age]],0)</f>
        <v>37</v>
      </c>
    </row>
    <row r="1310" spans="3:16" x14ac:dyDescent="0.3">
      <c r="C1310" t="s">
        <v>1399</v>
      </c>
      <c r="D1310" t="s">
        <v>59</v>
      </c>
      <c r="E1310">
        <v>1</v>
      </c>
      <c r="F1310" t="s">
        <v>56</v>
      </c>
      <c r="G1310" t="s">
        <v>6</v>
      </c>
      <c r="H1310" t="s">
        <v>68</v>
      </c>
      <c r="I1310" s="4">
        <v>69970</v>
      </c>
      <c r="J1310">
        <v>20</v>
      </c>
      <c r="K1310" s="3">
        <v>43763</v>
      </c>
      <c r="L1310" s="3">
        <v>22245</v>
      </c>
      <c r="M1310" s="5">
        <f ca="1">(TODAY()-staff[[#This Row],[Date of Join]])/365</f>
        <v>2.8986301369863012</v>
      </c>
      <c r="N1310" t="str">
        <f ca="1">IF(staff[[#This Row],[Tenure]]&lt;0.25,"1. New", IF(staff[[#This Row],[Tenure]]&lt;1, "2. Under 1 yr", IF(staff[[#This Row],[Tenure]]&lt;2, "3. Under 2 yrs","4. Over 2 yrs")))</f>
        <v>4. Over 2 yrs</v>
      </c>
      <c r="O1310" s="5">
        <f ca="1">(TODAY()-staff[[#This Row],[Date of Birth]])/365</f>
        <v>61.852054794520548</v>
      </c>
      <c r="P1310">
        <f ca="1">ROUNDDOWN(staff[[#This Row],[X-Age]],0)</f>
        <v>61</v>
      </c>
    </row>
    <row r="1311" spans="3:16" x14ac:dyDescent="0.3">
      <c r="C1311" t="s">
        <v>1400</v>
      </c>
      <c r="D1311" t="s">
        <v>59</v>
      </c>
      <c r="E1311">
        <v>1</v>
      </c>
      <c r="F1311" t="s">
        <v>56</v>
      </c>
      <c r="G1311" t="s">
        <v>6</v>
      </c>
      <c r="H1311" t="s">
        <v>68</v>
      </c>
      <c r="I1311" s="4">
        <v>80190</v>
      </c>
      <c r="J1311">
        <v>18</v>
      </c>
      <c r="K1311" s="3">
        <v>44481</v>
      </c>
      <c r="L1311" s="3">
        <v>26019</v>
      </c>
      <c r="M1311" s="5">
        <f ca="1">(TODAY()-staff[[#This Row],[Date of Join]])/365</f>
        <v>0.93150684931506844</v>
      </c>
      <c r="N1311" t="str">
        <f ca="1">IF(staff[[#This Row],[Tenure]]&lt;0.25,"1. New", IF(staff[[#This Row],[Tenure]]&lt;1, "2. Under 1 yr", IF(staff[[#This Row],[Tenure]]&lt;2, "3. Under 2 yrs","4. Over 2 yrs")))</f>
        <v>2. Under 1 yr</v>
      </c>
      <c r="O1311" s="5">
        <f ca="1">(TODAY()-staff[[#This Row],[Date of Birth]])/365</f>
        <v>51.512328767123286</v>
      </c>
      <c r="P1311">
        <f ca="1">ROUNDDOWN(staff[[#This Row],[X-Age]],0)</f>
        <v>51</v>
      </c>
    </row>
    <row r="1312" spans="3:16" x14ac:dyDescent="0.3">
      <c r="C1312" t="s">
        <v>1401</v>
      </c>
      <c r="D1312" t="s">
        <v>59</v>
      </c>
      <c r="E1312">
        <v>1</v>
      </c>
      <c r="F1312" t="s">
        <v>56</v>
      </c>
      <c r="G1312" t="s">
        <v>6</v>
      </c>
      <c r="H1312" t="s">
        <v>68</v>
      </c>
      <c r="I1312" s="4">
        <v>82165</v>
      </c>
      <c r="J1312">
        <v>15</v>
      </c>
      <c r="K1312" s="3">
        <v>44309</v>
      </c>
      <c r="L1312" s="3">
        <v>30840</v>
      </c>
      <c r="M1312" s="5">
        <f ca="1">(TODAY()-staff[[#This Row],[Date of Join]])/365</f>
        <v>1.4027397260273973</v>
      </c>
      <c r="N1312" t="str">
        <f ca="1">IF(staff[[#This Row],[Tenure]]&lt;0.25,"1. New", IF(staff[[#This Row],[Tenure]]&lt;1, "2. Under 1 yr", IF(staff[[#This Row],[Tenure]]&lt;2, "3. Under 2 yrs","4. Over 2 yrs")))</f>
        <v>3. Under 2 yrs</v>
      </c>
      <c r="O1312" s="5">
        <f ca="1">(TODAY()-staff[[#This Row],[Date of Birth]])/365</f>
        <v>38.304109589041097</v>
      </c>
      <c r="P1312">
        <f ca="1">ROUNDDOWN(staff[[#This Row],[X-Age]],0)</f>
        <v>38</v>
      </c>
    </row>
    <row r="1313" spans="3:16" x14ac:dyDescent="0.3">
      <c r="C1313" t="s">
        <v>1402</v>
      </c>
      <c r="D1313" t="s">
        <v>59</v>
      </c>
      <c r="E1313">
        <v>1</v>
      </c>
      <c r="F1313" t="s">
        <v>56</v>
      </c>
      <c r="G1313" t="s">
        <v>6</v>
      </c>
      <c r="H1313" t="s">
        <v>71</v>
      </c>
      <c r="I1313" s="4">
        <v>61455</v>
      </c>
      <c r="J1313">
        <v>23</v>
      </c>
      <c r="K1313" s="3">
        <v>44316</v>
      </c>
      <c r="L1313" s="3">
        <v>20919</v>
      </c>
      <c r="M1313" s="5">
        <f ca="1">(TODAY()-staff[[#This Row],[Date of Join]])/365</f>
        <v>1.3835616438356164</v>
      </c>
      <c r="N1313" t="str">
        <f ca="1">IF(staff[[#This Row],[Tenure]]&lt;0.25,"1. New", IF(staff[[#This Row],[Tenure]]&lt;1, "2. Under 1 yr", IF(staff[[#This Row],[Tenure]]&lt;2, "3. Under 2 yrs","4. Over 2 yrs")))</f>
        <v>3. Under 2 yrs</v>
      </c>
      <c r="O1313" s="5">
        <f ca="1">(TODAY()-staff[[#This Row],[Date of Birth]])/365</f>
        <v>65.484931506849321</v>
      </c>
      <c r="P1313">
        <f ca="1">ROUNDDOWN(staff[[#This Row],[X-Age]],0)</f>
        <v>65</v>
      </c>
    </row>
    <row r="1314" spans="3:16" x14ac:dyDescent="0.3">
      <c r="C1314" t="s">
        <v>1403</v>
      </c>
      <c r="D1314" t="s">
        <v>59</v>
      </c>
      <c r="E1314">
        <v>1</v>
      </c>
      <c r="F1314" t="s">
        <v>56</v>
      </c>
      <c r="G1314" t="s">
        <v>14</v>
      </c>
      <c r="H1314" t="s">
        <v>166</v>
      </c>
      <c r="I1314" s="4">
        <v>107985</v>
      </c>
      <c r="J1314">
        <v>20</v>
      </c>
      <c r="K1314" s="3">
        <v>44145</v>
      </c>
      <c r="L1314" s="3">
        <v>24734</v>
      </c>
      <c r="M1314" s="5">
        <f ca="1">(TODAY()-staff[[#This Row],[Date of Join]])/365</f>
        <v>1.8520547945205479</v>
      </c>
      <c r="N1314" t="str">
        <f ca="1">IF(staff[[#This Row],[Tenure]]&lt;0.25,"1. New", IF(staff[[#This Row],[Tenure]]&lt;1, "2. Under 1 yr", IF(staff[[#This Row],[Tenure]]&lt;2, "3. Under 2 yrs","4. Over 2 yrs")))</f>
        <v>3. Under 2 yrs</v>
      </c>
      <c r="O1314" s="5">
        <f ca="1">(TODAY()-staff[[#This Row],[Date of Birth]])/365</f>
        <v>55.032876712328765</v>
      </c>
      <c r="P1314">
        <f ca="1">ROUNDDOWN(staff[[#This Row],[X-Age]],0)</f>
        <v>55</v>
      </c>
    </row>
    <row r="1315" spans="3:16" x14ac:dyDescent="0.3">
      <c r="C1315" t="s">
        <v>1404</v>
      </c>
      <c r="D1315" t="s">
        <v>59</v>
      </c>
      <c r="E1315">
        <v>0.8</v>
      </c>
      <c r="F1315" t="s">
        <v>56</v>
      </c>
      <c r="G1315" t="s">
        <v>11</v>
      </c>
      <c r="H1315" t="s">
        <v>242</v>
      </c>
      <c r="I1315" s="4">
        <v>50075</v>
      </c>
      <c r="J1315">
        <v>18</v>
      </c>
      <c r="K1315" s="3">
        <v>44595</v>
      </c>
      <c r="L1315" s="3">
        <v>29050</v>
      </c>
      <c r="M1315" s="5">
        <f ca="1">(TODAY()-staff[[#This Row],[Date of Join]])/365</f>
        <v>0.61917808219178083</v>
      </c>
      <c r="N1315" t="str">
        <f ca="1">IF(staff[[#This Row],[Tenure]]&lt;0.25,"1. New", IF(staff[[#This Row],[Tenure]]&lt;1, "2. Under 1 yr", IF(staff[[#This Row],[Tenure]]&lt;2, "3. Under 2 yrs","4. Over 2 yrs")))</f>
        <v>2. Under 1 yr</v>
      </c>
      <c r="O1315" s="5">
        <f ca="1">(TODAY()-staff[[#This Row],[Date of Birth]])/365</f>
        <v>43.208219178082189</v>
      </c>
      <c r="P1315">
        <f ca="1">ROUNDDOWN(staff[[#This Row],[X-Age]],0)</f>
        <v>43</v>
      </c>
    </row>
    <row r="1316" spans="3:16" x14ac:dyDescent="0.3">
      <c r="C1316" t="s">
        <v>1405</v>
      </c>
      <c r="D1316" t="s">
        <v>55</v>
      </c>
      <c r="E1316">
        <v>1</v>
      </c>
      <c r="F1316" t="s">
        <v>61</v>
      </c>
      <c r="G1316" t="s">
        <v>9</v>
      </c>
      <c r="H1316" t="s">
        <v>62</v>
      </c>
      <c r="I1316" s="4">
        <v>54685</v>
      </c>
      <c r="J1316">
        <v>19</v>
      </c>
      <c r="K1316" s="3">
        <v>44739</v>
      </c>
      <c r="L1316" s="3">
        <v>7246</v>
      </c>
      <c r="M1316" s="5">
        <f ca="1">(TODAY()-staff[[#This Row],[Date of Join]])/365</f>
        <v>0.22465753424657534</v>
      </c>
      <c r="N1316" t="str">
        <f ca="1">IF(staff[[#This Row],[Tenure]]&lt;0.25,"1. New", IF(staff[[#This Row],[Tenure]]&lt;1, "2. Under 1 yr", IF(staff[[#This Row],[Tenure]]&lt;2, "3. Under 2 yrs","4. Over 2 yrs")))</f>
        <v>1. New</v>
      </c>
      <c r="O1316" s="5">
        <f ca="1">(TODAY()-staff[[#This Row],[Date of Birth]])/365</f>
        <v>102.94520547945206</v>
      </c>
      <c r="P1316">
        <f ca="1">ROUNDDOWN(staff[[#This Row],[X-Age]],0)</f>
        <v>102</v>
      </c>
    </row>
    <row r="1317" spans="3:16" x14ac:dyDescent="0.3">
      <c r="C1317" t="s">
        <v>1406</v>
      </c>
      <c r="D1317" t="s">
        <v>59</v>
      </c>
      <c r="E1317">
        <v>1</v>
      </c>
      <c r="F1317" t="s">
        <v>56</v>
      </c>
      <c r="G1317" t="s">
        <v>18</v>
      </c>
      <c r="H1317" t="s">
        <v>78</v>
      </c>
      <c r="I1317" s="4">
        <v>60295</v>
      </c>
      <c r="J1317">
        <v>9</v>
      </c>
      <c r="K1317" s="3">
        <v>44424</v>
      </c>
      <c r="L1317" s="3">
        <v>20015</v>
      </c>
      <c r="M1317" s="5">
        <f ca="1">(TODAY()-staff[[#This Row],[Date of Join]])/365</f>
        <v>1.0876712328767124</v>
      </c>
      <c r="N1317" t="str">
        <f ca="1">IF(staff[[#This Row],[Tenure]]&lt;0.25,"1. New", IF(staff[[#This Row],[Tenure]]&lt;1, "2. Under 1 yr", IF(staff[[#This Row],[Tenure]]&lt;2, "3. Under 2 yrs","4. Over 2 yrs")))</f>
        <v>3. Under 2 yrs</v>
      </c>
      <c r="O1317" s="5">
        <f ca="1">(TODAY()-staff[[#This Row],[Date of Birth]])/365</f>
        <v>67.961643835616442</v>
      </c>
      <c r="P1317">
        <f ca="1">ROUNDDOWN(staff[[#This Row],[X-Age]],0)</f>
        <v>67</v>
      </c>
    </row>
    <row r="1318" spans="3:16" x14ac:dyDescent="0.3">
      <c r="C1318" t="s">
        <v>1407</v>
      </c>
      <c r="D1318" t="s">
        <v>59</v>
      </c>
      <c r="E1318">
        <v>1</v>
      </c>
      <c r="F1318" t="s">
        <v>56</v>
      </c>
      <c r="G1318" t="s">
        <v>18</v>
      </c>
      <c r="H1318" t="s">
        <v>71</v>
      </c>
      <c r="I1318" s="4">
        <v>89670</v>
      </c>
      <c r="J1318">
        <v>11</v>
      </c>
      <c r="K1318" s="3">
        <v>44685</v>
      </c>
      <c r="L1318" s="3">
        <v>32540</v>
      </c>
      <c r="M1318" s="5">
        <f ca="1">(TODAY()-staff[[#This Row],[Date of Join]])/365</f>
        <v>0.37260273972602742</v>
      </c>
      <c r="N1318" t="str">
        <f ca="1">IF(staff[[#This Row],[Tenure]]&lt;0.25,"1. New", IF(staff[[#This Row],[Tenure]]&lt;1, "2. Under 1 yr", IF(staff[[#This Row],[Tenure]]&lt;2, "3. Under 2 yrs","4. Over 2 yrs")))</f>
        <v>2. Under 1 yr</v>
      </c>
      <c r="O1318" s="5">
        <f ca="1">(TODAY()-staff[[#This Row],[Date of Birth]])/365</f>
        <v>33.646575342465752</v>
      </c>
      <c r="P1318">
        <f ca="1">ROUNDDOWN(staff[[#This Row],[X-Age]],0)</f>
        <v>33</v>
      </c>
    </row>
    <row r="1319" spans="3:16" x14ac:dyDescent="0.3">
      <c r="C1319" t="s">
        <v>1408</v>
      </c>
      <c r="D1319" t="s">
        <v>55</v>
      </c>
      <c r="E1319">
        <v>1</v>
      </c>
      <c r="F1319" t="s">
        <v>56</v>
      </c>
      <c r="G1319" t="s">
        <v>6</v>
      </c>
      <c r="H1319" t="s">
        <v>68</v>
      </c>
      <c r="I1319" s="4">
        <v>70425</v>
      </c>
      <c r="J1319">
        <v>9</v>
      </c>
      <c r="K1319" s="3">
        <v>44347</v>
      </c>
      <c r="L1319" s="3">
        <v>26037</v>
      </c>
      <c r="M1319" s="5">
        <f ca="1">(TODAY()-staff[[#This Row],[Date of Join]])/365</f>
        <v>1.2986301369863014</v>
      </c>
      <c r="N1319" t="str">
        <f ca="1">IF(staff[[#This Row],[Tenure]]&lt;0.25,"1. New", IF(staff[[#This Row],[Tenure]]&lt;1, "2. Under 1 yr", IF(staff[[#This Row],[Tenure]]&lt;2, "3. Under 2 yrs","4. Over 2 yrs")))</f>
        <v>3. Under 2 yrs</v>
      </c>
      <c r="O1319" s="5">
        <f ca="1">(TODAY()-staff[[#This Row],[Date of Birth]])/365</f>
        <v>51.463013698630135</v>
      </c>
      <c r="P1319">
        <f ca="1">ROUNDDOWN(staff[[#This Row],[X-Age]],0)</f>
        <v>51</v>
      </c>
    </row>
    <row r="1320" spans="3:16" x14ac:dyDescent="0.3">
      <c r="C1320" t="s">
        <v>1409</v>
      </c>
      <c r="D1320" t="s">
        <v>55</v>
      </c>
      <c r="E1320">
        <v>1</v>
      </c>
      <c r="F1320" t="s">
        <v>56</v>
      </c>
      <c r="G1320" t="s">
        <v>18</v>
      </c>
      <c r="H1320" t="s">
        <v>78</v>
      </c>
      <c r="I1320" s="4">
        <v>86805</v>
      </c>
      <c r="J1320">
        <v>9</v>
      </c>
      <c r="K1320" s="3">
        <v>44655</v>
      </c>
      <c r="L1320" s="3">
        <v>23922</v>
      </c>
      <c r="M1320" s="5">
        <f ca="1">(TODAY()-staff[[#This Row],[Date of Join]])/365</f>
        <v>0.45479452054794522</v>
      </c>
      <c r="N1320" t="str">
        <f ca="1">IF(staff[[#This Row],[Tenure]]&lt;0.25,"1. New", IF(staff[[#This Row],[Tenure]]&lt;1, "2. Under 1 yr", IF(staff[[#This Row],[Tenure]]&lt;2, "3. Under 2 yrs","4. Over 2 yrs")))</f>
        <v>2. Under 1 yr</v>
      </c>
      <c r="O1320" s="5">
        <f ca="1">(TODAY()-staff[[#This Row],[Date of Birth]])/365</f>
        <v>57.257534246575339</v>
      </c>
      <c r="P1320">
        <f ca="1">ROUNDDOWN(staff[[#This Row],[X-Age]],0)</f>
        <v>57</v>
      </c>
    </row>
    <row r="1321" spans="3:16" x14ac:dyDescent="0.3">
      <c r="C1321" t="s">
        <v>1410</v>
      </c>
      <c r="D1321" t="s">
        <v>59</v>
      </c>
      <c r="E1321">
        <v>1</v>
      </c>
      <c r="F1321" t="s">
        <v>56</v>
      </c>
      <c r="G1321" t="s">
        <v>14</v>
      </c>
      <c r="H1321" t="s">
        <v>377</v>
      </c>
      <c r="I1321" s="4">
        <v>87010</v>
      </c>
      <c r="J1321">
        <v>20</v>
      </c>
      <c r="K1321" s="3">
        <v>44767</v>
      </c>
      <c r="L1321" s="3">
        <v>7246</v>
      </c>
      <c r="M1321" s="5">
        <f ca="1">(TODAY()-staff[[#This Row],[Date of Join]])/365</f>
        <v>0.14794520547945206</v>
      </c>
      <c r="N1321" t="str">
        <f ca="1">IF(staff[[#This Row],[Tenure]]&lt;0.25,"1. New", IF(staff[[#This Row],[Tenure]]&lt;1, "2. Under 1 yr", IF(staff[[#This Row],[Tenure]]&lt;2, "3. Under 2 yrs","4. Over 2 yrs")))</f>
        <v>1. New</v>
      </c>
      <c r="O1321" s="5">
        <f ca="1">(TODAY()-staff[[#This Row],[Date of Birth]])/365</f>
        <v>102.94520547945206</v>
      </c>
      <c r="P1321">
        <f ca="1">ROUNDDOWN(staff[[#This Row],[X-Age]],0)</f>
        <v>102</v>
      </c>
    </row>
    <row r="1322" spans="3:16" x14ac:dyDescent="0.3">
      <c r="C1322" t="s">
        <v>1411</v>
      </c>
      <c r="D1322" t="s">
        <v>59</v>
      </c>
      <c r="E1322">
        <v>1</v>
      </c>
      <c r="F1322" t="s">
        <v>56</v>
      </c>
      <c r="G1322" t="s">
        <v>6</v>
      </c>
      <c r="H1322" t="s">
        <v>68</v>
      </c>
      <c r="I1322" s="4">
        <v>79650</v>
      </c>
      <c r="J1322">
        <v>14</v>
      </c>
      <c r="K1322" s="3">
        <v>44672</v>
      </c>
      <c r="L1322" s="3">
        <v>7300</v>
      </c>
      <c r="M1322" s="5">
        <f ca="1">(TODAY()-staff[[#This Row],[Date of Join]])/365</f>
        <v>0.40821917808219177</v>
      </c>
      <c r="N1322" t="str">
        <f ca="1">IF(staff[[#This Row],[Tenure]]&lt;0.25,"1. New", IF(staff[[#This Row],[Tenure]]&lt;1, "2. Under 1 yr", IF(staff[[#This Row],[Tenure]]&lt;2, "3. Under 2 yrs","4. Over 2 yrs")))</f>
        <v>2. Under 1 yr</v>
      </c>
      <c r="O1322" s="5">
        <f ca="1">(TODAY()-staff[[#This Row],[Date of Birth]])/365</f>
        <v>102.7972602739726</v>
      </c>
      <c r="P1322">
        <f ca="1">ROUNDDOWN(staff[[#This Row],[X-Age]],0)</f>
        <v>102</v>
      </c>
    </row>
    <row r="1323" spans="3:16" x14ac:dyDescent="0.3">
      <c r="C1323" t="s">
        <v>1412</v>
      </c>
      <c r="D1323" t="s">
        <v>55</v>
      </c>
      <c r="E1323">
        <v>1</v>
      </c>
      <c r="F1323" t="s">
        <v>61</v>
      </c>
      <c r="G1323" t="s">
        <v>9</v>
      </c>
      <c r="H1323" t="s">
        <v>62</v>
      </c>
      <c r="I1323" s="4">
        <v>50430</v>
      </c>
      <c r="J1323">
        <v>17</v>
      </c>
      <c r="K1323" s="3">
        <v>44711</v>
      </c>
      <c r="L1323" s="3">
        <v>7285</v>
      </c>
      <c r="M1323" s="5">
        <f ca="1">(TODAY()-staff[[#This Row],[Date of Join]])/365</f>
        <v>0.30136986301369861</v>
      </c>
      <c r="N1323" t="str">
        <f ca="1">IF(staff[[#This Row],[Tenure]]&lt;0.25,"1. New", IF(staff[[#This Row],[Tenure]]&lt;1, "2. Under 1 yr", IF(staff[[#This Row],[Tenure]]&lt;2, "3. Under 2 yrs","4. Over 2 yrs")))</f>
        <v>2. Under 1 yr</v>
      </c>
      <c r="O1323" s="5">
        <f ca="1">(TODAY()-staff[[#This Row],[Date of Birth]])/365</f>
        <v>102.83835616438355</v>
      </c>
      <c r="P1323">
        <f ca="1">ROUNDDOWN(staff[[#This Row],[X-Age]],0)</f>
        <v>102</v>
      </c>
    </row>
    <row r="1324" spans="3:16" x14ac:dyDescent="0.3">
      <c r="C1324" t="s">
        <v>1413</v>
      </c>
      <c r="D1324" t="s">
        <v>59</v>
      </c>
      <c r="E1324">
        <v>1</v>
      </c>
      <c r="F1324" t="s">
        <v>56</v>
      </c>
      <c r="G1324" t="s">
        <v>20</v>
      </c>
      <c r="H1324" t="s">
        <v>75</v>
      </c>
      <c r="I1324" s="4">
        <v>59160</v>
      </c>
      <c r="J1324">
        <v>14</v>
      </c>
      <c r="K1324" s="3">
        <v>44753</v>
      </c>
      <c r="L1324" s="3">
        <v>31587</v>
      </c>
      <c r="M1324" s="5">
        <f ca="1">(TODAY()-staff[[#This Row],[Date of Join]])/365</f>
        <v>0.18630136986301371</v>
      </c>
      <c r="N1324" t="str">
        <f ca="1">IF(staff[[#This Row],[Tenure]]&lt;0.25,"1. New", IF(staff[[#This Row],[Tenure]]&lt;1, "2. Under 1 yr", IF(staff[[#This Row],[Tenure]]&lt;2, "3. Under 2 yrs","4. Over 2 yrs")))</f>
        <v>1. New</v>
      </c>
      <c r="O1324" s="5">
        <f ca="1">(TODAY()-staff[[#This Row],[Date of Birth]])/365</f>
        <v>36.257534246575339</v>
      </c>
      <c r="P1324">
        <f ca="1">ROUNDDOWN(staff[[#This Row],[X-Age]],0)</f>
        <v>36</v>
      </c>
    </row>
    <row r="1325" spans="3:16" x14ac:dyDescent="0.3">
      <c r="C1325" t="s">
        <v>1414</v>
      </c>
      <c r="D1325" t="s">
        <v>59</v>
      </c>
      <c r="E1325">
        <v>1</v>
      </c>
      <c r="F1325" t="s">
        <v>56</v>
      </c>
      <c r="G1325" t="s">
        <v>6</v>
      </c>
      <c r="H1325" t="s">
        <v>98</v>
      </c>
      <c r="I1325" s="4">
        <v>101045</v>
      </c>
      <c r="J1325">
        <v>3</v>
      </c>
      <c r="K1325" s="3">
        <v>44531</v>
      </c>
      <c r="L1325" s="3">
        <v>28969</v>
      </c>
      <c r="M1325" s="5">
        <f ca="1">(TODAY()-staff[[#This Row],[Date of Join]])/365</f>
        <v>0.79452054794520544</v>
      </c>
      <c r="N1325" t="str">
        <f ca="1">IF(staff[[#This Row],[Tenure]]&lt;0.25,"1. New", IF(staff[[#This Row],[Tenure]]&lt;1, "2. Under 1 yr", IF(staff[[#This Row],[Tenure]]&lt;2, "3. Under 2 yrs","4. Over 2 yrs")))</f>
        <v>2. Under 1 yr</v>
      </c>
      <c r="O1325" s="5">
        <f ca="1">(TODAY()-staff[[#This Row],[Date of Birth]])/365</f>
        <v>43.43013698630137</v>
      </c>
      <c r="P1325">
        <f ca="1">ROUNDDOWN(staff[[#This Row],[X-Age]],0)</f>
        <v>43</v>
      </c>
    </row>
    <row r="1326" spans="3:16" x14ac:dyDescent="0.3">
      <c r="C1326" t="s">
        <v>1415</v>
      </c>
      <c r="D1326" t="s">
        <v>59</v>
      </c>
      <c r="E1326">
        <v>1</v>
      </c>
      <c r="F1326" t="s">
        <v>56</v>
      </c>
      <c r="G1326" t="s">
        <v>6</v>
      </c>
      <c r="H1326" t="s">
        <v>68</v>
      </c>
      <c r="I1326" s="4">
        <v>104410</v>
      </c>
      <c r="J1326">
        <v>23</v>
      </c>
      <c r="K1326" s="3">
        <v>44550</v>
      </c>
      <c r="L1326" s="3">
        <v>32300</v>
      </c>
      <c r="M1326" s="5">
        <f ca="1">(TODAY()-staff[[#This Row],[Date of Join]])/365</f>
        <v>0.74246575342465748</v>
      </c>
      <c r="N1326" t="str">
        <f ca="1">IF(staff[[#This Row],[Tenure]]&lt;0.25,"1. New", IF(staff[[#This Row],[Tenure]]&lt;1, "2. Under 1 yr", IF(staff[[#This Row],[Tenure]]&lt;2, "3. Under 2 yrs","4. Over 2 yrs")))</f>
        <v>2. Under 1 yr</v>
      </c>
      <c r="O1326" s="5">
        <f ca="1">(TODAY()-staff[[#This Row],[Date of Birth]])/365</f>
        <v>34.304109589041097</v>
      </c>
      <c r="P1326">
        <f ca="1">ROUNDDOWN(staff[[#This Row],[X-Age]],0)</f>
        <v>34</v>
      </c>
    </row>
    <row r="1327" spans="3:16" x14ac:dyDescent="0.3">
      <c r="C1327" t="s">
        <v>1416</v>
      </c>
      <c r="D1327" t="s">
        <v>55</v>
      </c>
      <c r="E1327">
        <v>1</v>
      </c>
      <c r="F1327" t="s">
        <v>56</v>
      </c>
      <c r="G1327" t="s">
        <v>6</v>
      </c>
      <c r="H1327" t="s">
        <v>68</v>
      </c>
      <c r="I1327" s="4">
        <v>88560</v>
      </c>
      <c r="J1327">
        <v>20</v>
      </c>
      <c r="K1327" s="3">
        <v>44739</v>
      </c>
      <c r="L1327" s="3">
        <v>7275</v>
      </c>
      <c r="M1327" s="5">
        <f ca="1">(TODAY()-staff[[#This Row],[Date of Join]])/365</f>
        <v>0.22465753424657534</v>
      </c>
      <c r="N1327" t="str">
        <f ca="1">IF(staff[[#This Row],[Tenure]]&lt;0.25,"1. New", IF(staff[[#This Row],[Tenure]]&lt;1, "2. Under 1 yr", IF(staff[[#This Row],[Tenure]]&lt;2, "3. Under 2 yrs","4. Over 2 yrs")))</f>
        <v>1. New</v>
      </c>
      <c r="O1327" s="5">
        <f ca="1">(TODAY()-staff[[#This Row],[Date of Birth]])/365</f>
        <v>102.86575342465754</v>
      </c>
      <c r="P1327">
        <f ca="1">ROUNDDOWN(staff[[#This Row],[X-Age]],0)</f>
        <v>102</v>
      </c>
    </row>
    <row r="1328" spans="3:16" x14ac:dyDescent="0.3">
      <c r="C1328" t="s">
        <v>1417</v>
      </c>
      <c r="D1328" t="s">
        <v>59</v>
      </c>
      <c r="E1328">
        <v>1</v>
      </c>
      <c r="F1328" t="s">
        <v>56</v>
      </c>
      <c r="G1328" t="s">
        <v>6</v>
      </c>
      <c r="H1328" t="s">
        <v>68</v>
      </c>
      <c r="I1328" s="4">
        <v>69820</v>
      </c>
      <c r="J1328">
        <v>18</v>
      </c>
      <c r="K1328" s="3">
        <v>44446</v>
      </c>
      <c r="L1328" s="3">
        <v>27661</v>
      </c>
      <c r="M1328" s="5">
        <f ca="1">(TODAY()-staff[[#This Row],[Date of Join]])/365</f>
        <v>1.0273972602739727</v>
      </c>
      <c r="N1328" t="str">
        <f ca="1">IF(staff[[#This Row],[Tenure]]&lt;0.25,"1. New", IF(staff[[#This Row],[Tenure]]&lt;1, "2. Under 1 yr", IF(staff[[#This Row],[Tenure]]&lt;2, "3. Under 2 yrs","4. Over 2 yrs")))</f>
        <v>3. Under 2 yrs</v>
      </c>
      <c r="O1328" s="5">
        <f ca="1">(TODAY()-staff[[#This Row],[Date of Birth]])/365</f>
        <v>47.013698630136986</v>
      </c>
      <c r="P1328">
        <f ca="1">ROUNDDOWN(staff[[#This Row],[X-Age]],0)</f>
        <v>47</v>
      </c>
    </row>
    <row r="1329" spans="3:16" x14ac:dyDescent="0.3">
      <c r="C1329" t="s">
        <v>1418</v>
      </c>
      <c r="D1329" t="s">
        <v>59</v>
      </c>
      <c r="E1329">
        <v>1</v>
      </c>
      <c r="F1329" t="s">
        <v>56</v>
      </c>
      <c r="G1329" t="s">
        <v>6</v>
      </c>
      <c r="H1329" t="s">
        <v>68</v>
      </c>
      <c r="I1329" s="4">
        <v>86015</v>
      </c>
      <c r="J1329">
        <v>17</v>
      </c>
      <c r="K1329" s="3">
        <v>44560</v>
      </c>
      <c r="L1329" s="3">
        <v>30603</v>
      </c>
      <c r="M1329" s="5">
        <f ca="1">(TODAY()-staff[[#This Row],[Date of Join]])/365</f>
        <v>0.71506849315068488</v>
      </c>
      <c r="N1329" t="str">
        <f ca="1">IF(staff[[#This Row],[Tenure]]&lt;0.25,"1. New", IF(staff[[#This Row],[Tenure]]&lt;1, "2. Under 1 yr", IF(staff[[#This Row],[Tenure]]&lt;2, "3. Under 2 yrs","4. Over 2 yrs")))</f>
        <v>2. Under 1 yr</v>
      </c>
      <c r="O1329" s="5">
        <f ca="1">(TODAY()-staff[[#This Row],[Date of Birth]])/365</f>
        <v>38.953424657534249</v>
      </c>
      <c r="P1329">
        <f ca="1">ROUNDDOWN(staff[[#This Row],[X-Age]],0)</f>
        <v>38</v>
      </c>
    </row>
    <row r="1330" spans="3:16" x14ac:dyDescent="0.3">
      <c r="C1330" t="s">
        <v>1419</v>
      </c>
      <c r="D1330" t="s">
        <v>55</v>
      </c>
      <c r="E1330">
        <v>1</v>
      </c>
      <c r="F1330" t="s">
        <v>56</v>
      </c>
      <c r="G1330" t="s">
        <v>6</v>
      </c>
      <c r="H1330" t="s">
        <v>68</v>
      </c>
      <c r="I1330" s="4">
        <v>73230</v>
      </c>
      <c r="J1330">
        <v>19</v>
      </c>
      <c r="K1330" s="3">
        <v>44623</v>
      </c>
      <c r="L1330" s="3">
        <v>31275</v>
      </c>
      <c r="M1330" s="5">
        <f ca="1">(TODAY()-staff[[#This Row],[Date of Join]])/365</f>
        <v>0.54246575342465753</v>
      </c>
      <c r="N1330" t="str">
        <f ca="1">IF(staff[[#This Row],[Tenure]]&lt;0.25,"1. New", IF(staff[[#This Row],[Tenure]]&lt;1, "2. Under 1 yr", IF(staff[[#This Row],[Tenure]]&lt;2, "3. Under 2 yrs","4. Over 2 yrs")))</f>
        <v>2. Under 1 yr</v>
      </c>
      <c r="O1330" s="5">
        <f ca="1">(TODAY()-staff[[#This Row],[Date of Birth]])/365</f>
        <v>37.112328767123287</v>
      </c>
      <c r="P1330">
        <f ca="1">ROUNDDOWN(staff[[#This Row],[X-Age]],0)</f>
        <v>37</v>
      </c>
    </row>
    <row r="1331" spans="3:16" x14ac:dyDescent="0.3">
      <c r="C1331" t="s">
        <v>1420</v>
      </c>
      <c r="D1331" t="s">
        <v>55</v>
      </c>
      <c r="E1331">
        <v>1</v>
      </c>
      <c r="F1331" t="s">
        <v>56</v>
      </c>
      <c r="G1331" t="s">
        <v>18</v>
      </c>
      <c r="H1331" t="s">
        <v>71</v>
      </c>
      <c r="I1331" s="4">
        <v>80560</v>
      </c>
      <c r="J1331">
        <v>10</v>
      </c>
      <c r="K1331" s="3">
        <v>44501</v>
      </c>
      <c r="L1331" s="3">
        <v>32007</v>
      </c>
      <c r="M1331" s="5">
        <f ca="1">(TODAY()-staff[[#This Row],[Date of Join]])/365</f>
        <v>0.87671232876712324</v>
      </c>
      <c r="N1331" t="str">
        <f ca="1">IF(staff[[#This Row],[Tenure]]&lt;0.25,"1. New", IF(staff[[#This Row],[Tenure]]&lt;1, "2. Under 1 yr", IF(staff[[#This Row],[Tenure]]&lt;2, "3. Under 2 yrs","4. Over 2 yrs")))</f>
        <v>2. Under 1 yr</v>
      </c>
      <c r="O1331" s="5">
        <f ca="1">(TODAY()-staff[[#This Row],[Date of Birth]])/365</f>
        <v>35.106849315068494</v>
      </c>
      <c r="P1331">
        <f ca="1">ROUNDDOWN(staff[[#This Row],[X-Age]],0)</f>
        <v>35</v>
      </c>
    </row>
    <row r="1332" spans="3:16" x14ac:dyDescent="0.3">
      <c r="C1332" t="s">
        <v>1421</v>
      </c>
      <c r="D1332" t="s">
        <v>59</v>
      </c>
      <c r="E1332">
        <v>1</v>
      </c>
      <c r="F1332" t="s">
        <v>56</v>
      </c>
      <c r="G1332" t="s">
        <v>6</v>
      </c>
      <c r="H1332" t="s">
        <v>68</v>
      </c>
      <c r="I1332" s="4">
        <v>60445</v>
      </c>
      <c r="J1332">
        <v>10</v>
      </c>
      <c r="K1332" s="3">
        <v>44727</v>
      </c>
      <c r="L1332" s="3">
        <v>32588</v>
      </c>
      <c r="M1332" s="5">
        <f ca="1">(TODAY()-staff[[#This Row],[Date of Join]])/365</f>
        <v>0.25753424657534246</v>
      </c>
      <c r="N1332" t="str">
        <f ca="1">IF(staff[[#This Row],[Tenure]]&lt;0.25,"1. New", IF(staff[[#This Row],[Tenure]]&lt;1, "2. Under 1 yr", IF(staff[[#This Row],[Tenure]]&lt;2, "3. Under 2 yrs","4. Over 2 yrs")))</f>
        <v>2. Under 1 yr</v>
      </c>
      <c r="O1332" s="5">
        <f ca="1">(TODAY()-staff[[#This Row],[Date of Birth]])/365</f>
        <v>33.515068493150686</v>
      </c>
      <c r="P1332">
        <f ca="1">ROUNDDOWN(staff[[#This Row],[X-Age]],0)</f>
        <v>33</v>
      </c>
    </row>
    <row r="1333" spans="3:16" x14ac:dyDescent="0.3">
      <c r="C1333" t="s">
        <v>1422</v>
      </c>
      <c r="D1333" t="s">
        <v>55</v>
      </c>
      <c r="E1333">
        <v>1</v>
      </c>
      <c r="F1333" t="s">
        <v>56</v>
      </c>
      <c r="G1333" t="s">
        <v>20</v>
      </c>
      <c r="H1333" t="s">
        <v>66</v>
      </c>
      <c r="I1333" s="4">
        <v>53510</v>
      </c>
      <c r="J1333">
        <v>20</v>
      </c>
      <c r="K1333" s="3">
        <v>44763</v>
      </c>
      <c r="L1333" s="3">
        <v>29678</v>
      </c>
      <c r="M1333" s="5">
        <f ca="1">(TODAY()-staff[[#This Row],[Date of Join]])/365</f>
        <v>0.15890410958904111</v>
      </c>
      <c r="N1333" t="str">
        <f ca="1">IF(staff[[#This Row],[Tenure]]&lt;0.25,"1. New", IF(staff[[#This Row],[Tenure]]&lt;1, "2. Under 1 yr", IF(staff[[#This Row],[Tenure]]&lt;2, "3. Under 2 yrs","4. Over 2 yrs")))</f>
        <v>1. New</v>
      </c>
      <c r="O1333" s="5">
        <f ca="1">(TODAY()-staff[[#This Row],[Date of Birth]])/365</f>
        <v>41.487671232876714</v>
      </c>
      <c r="P1333">
        <f ca="1">ROUNDDOWN(staff[[#This Row],[X-Age]],0)</f>
        <v>41</v>
      </c>
    </row>
    <row r="1334" spans="3:16" x14ac:dyDescent="0.3">
      <c r="C1334" t="s">
        <v>1423</v>
      </c>
      <c r="D1334" t="s">
        <v>59</v>
      </c>
      <c r="E1334">
        <v>1</v>
      </c>
      <c r="F1334" t="s">
        <v>56</v>
      </c>
      <c r="G1334" t="s">
        <v>9</v>
      </c>
      <c r="H1334" t="s">
        <v>57</v>
      </c>
      <c r="I1334" s="4">
        <v>65175</v>
      </c>
      <c r="J1334">
        <v>11</v>
      </c>
      <c r="K1334" s="3">
        <v>44347</v>
      </c>
      <c r="L1334" s="3">
        <v>28040</v>
      </c>
      <c r="M1334" s="5">
        <f ca="1">(TODAY()-staff[[#This Row],[Date of Join]])/365</f>
        <v>1.2986301369863014</v>
      </c>
      <c r="N1334" t="str">
        <f ca="1">IF(staff[[#This Row],[Tenure]]&lt;0.25,"1. New", IF(staff[[#This Row],[Tenure]]&lt;1, "2. Under 1 yr", IF(staff[[#This Row],[Tenure]]&lt;2, "3. Under 2 yrs","4. Over 2 yrs")))</f>
        <v>3. Under 2 yrs</v>
      </c>
      <c r="O1334" s="5">
        <f ca="1">(TODAY()-staff[[#This Row],[Date of Birth]])/365</f>
        <v>45.975342465753428</v>
      </c>
      <c r="P1334">
        <f ca="1">ROUNDDOWN(staff[[#This Row],[X-Age]],0)</f>
        <v>45</v>
      </c>
    </row>
    <row r="1335" spans="3:16" x14ac:dyDescent="0.3">
      <c r="C1335" t="s">
        <v>1424</v>
      </c>
      <c r="D1335" t="s">
        <v>59</v>
      </c>
      <c r="E1335">
        <v>1</v>
      </c>
      <c r="F1335" t="s">
        <v>124</v>
      </c>
      <c r="G1335" t="s">
        <v>11</v>
      </c>
      <c r="H1335" t="s">
        <v>246</v>
      </c>
      <c r="I1335" s="4">
        <v>74495</v>
      </c>
      <c r="J1335">
        <v>16</v>
      </c>
      <c r="K1335" s="3">
        <v>44739</v>
      </c>
      <c r="L1335" s="3">
        <v>25460</v>
      </c>
      <c r="M1335" s="5">
        <f ca="1">(TODAY()-staff[[#This Row],[Date of Join]])/365</f>
        <v>0.22465753424657534</v>
      </c>
      <c r="N1335" t="str">
        <f ca="1">IF(staff[[#This Row],[Tenure]]&lt;0.25,"1. New", IF(staff[[#This Row],[Tenure]]&lt;1, "2. Under 1 yr", IF(staff[[#This Row],[Tenure]]&lt;2, "3. Under 2 yrs","4. Over 2 yrs")))</f>
        <v>1. New</v>
      </c>
      <c r="O1335" s="5">
        <f ca="1">(TODAY()-staff[[#This Row],[Date of Birth]])/365</f>
        <v>53.043835616438358</v>
      </c>
      <c r="P1335">
        <f ca="1">ROUNDDOWN(staff[[#This Row],[X-Age]],0)</f>
        <v>53</v>
      </c>
    </row>
    <row r="1336" spans="3:16" x14ac:dyDescent="0.3">
      <c r="C1336" t="s">
        <v>1425</v>
      </c>
      <c r="D1336" t="s">
        <v>59</v>
      </c>
      <c r="E1336">
        <v>1</v>
      </c>
      <c r="F1336" t="s">
        <v>56</v>
      </c>
      <c r="G1336" t="s">
        <v>9</v>
      </c>
      <c r="H1336" t="s">
        <v>62</v>
      </c>
      <c r="I1336" s="4">
        <v>56375</v>
      </c>
      <c r="J1336">
        <v>21</v>
      </c>
      <c r="K1336" s="3">
        <v>44680</v>
      </c>
      <c r="L1336" s="3">
        <v>25127</v>
      </c>
      <c r="M1336" s="5">
        <f ca="1">(TODAY()-staff[[#This Row],[Date of Join]])/365</f>
        <v>0.38630136986301372</v>
      </c>
      <c r="N1336" t="str">
        <f ca="1">IF(staff[[#This Row],[Tenure]]&lt;0.25,"1. New", IF(staff[[#This Row],[Tenure]]&lt;1, "2. Under 1 yr", IF(staff[[#This Row],[Tenure]]&lt;2, "3. Under 2 yrs","4. Over 2 yrs")))</f>
        <v>2. Under 1 yr</v>
      </c>
      <c r="O1336" s="5">
        <f ca="1">(TODAY()-staff[[#This Row],[Date of Birth]])/365</f>
        <v>53.956164383561642</v>
      </c>
      <c r="P1336">
        <f ca="1">ROUNDDOWN(staff[[#This Row],[X-Age]],0)</f>
        <v>53</v>
      </c>
    </row>
    <row r="1337" spans="3:16" x14ac:dyDescent="0.3">
      <c r="C1337" t="s">
        <v>1426</v>
      </c>
      <c r="D1337" t="s">
        <v>55</v>
      </c>
      <c r="E1337">
        <v>1</v>
      </c>
      <c r="F1337" t="s">
        <v>56</v>
      </c>
      <c r="G1337" t="s">
        <v>9</v>
      </c>
      <c r="H1337" t="s">
        <v>106</v>
      </c>
      <c r="I1337" s="4">
        <v>103430</v>
      </c>
      <c r="J1337">
        <v>19</v>
      </c>
      <c r="K1337" s="3">
        <v>44578</v>
      </c>
      <c r="L1337" s="3">
        <v>25245</v>
      </c>
      <c r="M1337" s="5">
        <f ca="1">(TODAY()-staff[[#This Row],[Date of Join]])/365</f>
        <v>0.66575342465753429</v>
      </c>
      <c r="N1337" t="str">
        <f ca="1">IF(staff[[#This Row],[Tenure]]&lt;0.25,"1. New", IF(staff[[#This Row],[Tenure]]&lt;1, "2. Under 1 yr", IF(staff[[#This Row],[Tenure]]&lt;2, "3. Under 2 yrs","4. Over 2 yrs")))</f>
        <v>2. Under 1 yr</v>
      </c>
      <c r="O1337" s="5">
        <f ca="1">(TODAY()-staff[[#This Row],[Date of Birth]])/365</f>
        <v>53.632876712328766</v>
      </c>
      <c r="P1337">
        <f ca="1">ROUNDDOWN(staff[[#This Row],[X-Age]],0)</f>
        <v>53</v>
      </c>
    </row>
    <row r="1338" spans="3:16" x14ac:dyDescent="0.3">
      <c r="C1338" t="s">
        <v>1427</v>
      </c>
      <c r="D1338" t="s">
        <v>59</v>
      </c>
      <c r="E1338">
        <v>1</v>
      </c>
      <c r="F1338" t="s">
        <v>56</v>
      </c>
      <c r="G1338" t="s">
        <v>20</v>
      </c>
      <c r="H1338" t="s">
        <v>66</v>
      </c>
      <c r="I1338" s="4">
        <v>75865</v>
      </c>
      <c r="J1338">
        <v>21</v>
      </c>
      <c r="K1338" s="3">
        <v>44383</v>
      </c>
      <c r="L1338" s="3">
        <v>27101</v>
      </c>
      <c r="M1338" s="5">
        <f ca="1">(TODAY()-staff[[#This Row],[Date of Join]])/365</f>
        <v>1.2</v>
      </c>
      <c r="N1338" t="str">
        <f ca="1">IF(staff[[#This Row],[Tenure]]&lt;0.25,"1. New", IF(staff[[#This Row],[Tenure]]&lt;1, "2. Under 1 yr", IF(staff[[#This Row],[Tenure]]&lt;2, "3. Under 2 yrs","4. Over 2 yrs")))</f>
        <v>3. Under 2 yrs</v>
      </c>
      <c r="O1338" s="5">
        <f ca="1">(TODAY()-staff[[#This Row],[Date of Birth]])/365</f>
        <v>48.547945205479451</v>
      </c>
      <c r="P1338">
        <f ca="1">ROUNDDOWN(staff[[#This Row],[X-Age]],0)</f>
        <v>48</v>
      </c>
    </row>
    <row r="1339" spans="3:16" x14ac:dyDescent="0.3">
      <c r="C1339" t="s">
        <v>1428</v>
      </c>
      <c r="D1339" t="s">
        <v>59</v>
      </c>
      <c r="E1339">
        <v>1</v>
      </c>
      <c r="F1339" t="s">
        <v>56</v>
      </c>
      <c r="G1339" t="s">
        <v>11</v>
      </c>
      <c r="H1339" t="s">
        <v>83</v>
      </c>
      <c r="I1339" s="4">
        <v>82565</v>
      </c>
      <c r="J1339">
        <v>3</v>
      </c>
      <c r="K1339" s="3">
        <v>44719</v>
      </c>
      <c r="L1339" s="3">
        <v>21747</v>
      </c>
      <c r="M1339" s="5">
        <f ca="1">(TODAY()-staff[[#This Row],[Date of Join]])/365</f>
        <v>0.27945205479452057</v>
      </c>
      <c r="N1339" t="str">
        <f ca="1">IF(staff[[#This Row],[Tenure]]&lt;0.25,"1. New", IF(staff[[#This Row],[Tenure]]&lt;1, "2. Under 1 yr", IF(staff[[#This Row],[Tenure]]&lt;2, "3. Under 2 yrs","4. Over 2 yrs")))</f>
        <v>2. Under 1 yr</v>
      </c>
      <c r="O1339" s="5">
        <f ca="1">(TODAY()-staff[[#This Row],[Date of Birth]])/365</f>
        <v>63.216438356164382</v>
      </c>
      <c r="P1339">
        <f ca="1">ROUNDDOWN(staff[[#This Row],[X-Age]],0)</f>
        <v>63</v>
      </c>
    </row>
    <row r="1340" spans="3:16" x14ac:dyDescent="0.3">
      <c r="C1340" t="s">
        <v>1429</v>
      </c>
      <c r="D1340" t="s">
        <v>59</v>
      </c>
      <c r="E1340">
        <v>1</v>
      </c>
      <c r="F1340" t="s">
        <v>56</v>
      </c>
      <c r="G1340" t="s">
        <v>18</v>
      </c>
      <c r="H1340" t="s">
        <v>96</v>
      </c>
      <c r="I1340" s="4">
        <v>96810</v>
      </c>
      <c r="J1340">
        <v>21</v>
      </c>
      <c r="K1340" s="3">
        <v>44567</v>
      </c>
      <c r="L1340" s="3">
        <v>31187</v>
      </c>
      <c r="M1340" s="5">
        <f ca="1">(TODAY()-staff[[#This Row],[Date of Join]])/365</f>
        <v>0.69589041095890414</v>
      </c>
      <c r="N1340" t="str">
        <f ca="1">IF(staff[[#This Row],[Tenure]]&lt;0.25,"1. New", IF(staff[[#This Row],[Tenure]]&lt;1, "2. Under 1 yr", IF(staff[[#This Row],[Tenure]]&lt;2, "3. Under 2 yrs","4. Over 2 yrs")))</f>
        <v>2. Under 1 yr</v>
      </c>
      <c r="O1340" s="5">
        <f ca="1">(TODAY()-staff[[#This Row],[Date of Birth]])/365</f>
        <v>37.353424657534248</v>
      </c>
      <c r="P1340">
        <f ca="1">ROUNDDOWN(staff[[#This Row],[X-Age]],0)</f>
        <v>37</v>
      </c>
    </row>
    <row r="1341" spans="3:16" x14ac:dyDescent="0.3">
      <c r="C1341" t="s">
        <v>1430</v>
      </c>
      <c r="D1341" t="s">
        <v>59</v>
      </c>
      <c r="E1341">
        <v>1</v>
      </c>
      <c r="F1341" t="s">
        <v>56</v>
      </c>
      <c r="G1341" t="s">
        <v>17</v>
      </c>
      <c r="H1341" t="s">
        <v>526</v>
      </c>
      <c r="I1341" s="4">
        <v>88705</v>
      </c>
      <c r="J1341">
        <v>19</v>
      </c>
      <c r="K1341" s="3">
        <v>44719</v>
      </c>
      <c r="L1341" s="3">
        <v>23422</v>
      </c>
      <c r="M1341" s="5">
        <f ca="1">(TODAY()-staff[[#This Row],[Date of Join]])/365</f>
        <v>0.27945205479452057</v>
      </c>
      <c r="N1341" t="str">
        <f ca="1">IF(staff[[#This Row],[Tenure]]&lt;0.25,"1. New", IF(staff[[#This Row],[Tenure]]&lt;1, "2. Under 1 yr", IF(staff[[#This Row],[Tenure]]&lt;2, "3. Under 2 yrs","4. Over 2 yrs")))</f>
        <v>2. Under 1 yr</v>
      </c>
      <c r="O1341" s="5">
        <f ca="1">(TODAY()-staff[[#This Row],[Date of Birth]])/365</f>
        <v>58.627397260273973</v>
      </c>
      <c r="P1341">
        <f ca="1">ROUNDDOWN(staff[[#This Row],[X-Age]],0)</f>
        <v>58</v>
      </c>
    </row>
    <row r="1342" spans="3:16" x14ac:dyDescent="0.3">
      <c r="C1342" t="s">
        <v>1431</v>
      </c>
      <c r="D1342" t="s">
        <v>55</v>
      </c>
      <c r="E1342">
        <v>0.95</v>
      </c>
      <c r="F1342" t="s">
        <v>56</v>
      </c>
      <c r="G1342" t="s">
        <v>11</v>
      </c>
      <c r="H1342" t="s">
        <v>98</v>
      </c>
      <c r="I1342" s="4">
        <v>91370</v>
      </c>
      <c r="J1342">
        <v>10</v>
      </c>
      <c r="K1342" s="3">
        <v>44761</v>
      </c>
      <c r="L1342" s="3">
        <v>7305</v>
      </c>
      <c r="M1342" s="5">
        <f ca="1">(TODAY()-staff[[#This Row],[Date of Join]])/365</f>
        <v>0.16438356164383561</v>
      </c>
      <c r="N1342" t="str">
        <f ca="1">IF(staff[[#This Row],[Tenure]]&lt;0.25,"1. New", IF(staff[[#This Row],[Tenure]]&lt;1, "2. Under 1 yr", IF(staff[[#This Row],[Tenure]]&lt;2, "3. Under 2 yrs","4. Over 2 yrs")))</f>
        <v>1. New</v>
      </c>
      <c r="O1342" s="5">
        <f ca="1">(TODAY()-staff[[#This Row],[Date of Birth]])/365</f>
        <v>102.78356164383561</v>
      </c>
      <c r="P1342">
        <f ca="1">ROUNDDOWN(staff[[#This Row],[X-Age]],0)</f>
        <v>102</v>
      </c>
    </row>
    <row r="1343" spans="3:16" x14ac:dyDescent="0.3">
      <c r="C1343" t="s">
        <v>1432</v>
      </c>
      <c r="D1343" t="s">
        <v>59</v>
      </c>
      <c r="E1343">
        <v>1</v>
      </c>
      <c r="F1343" t="s">
        <v>56</v>
      </c>
      <c r="G1343" t="s">
        <v>18</v>
      </c>
      <c r="H1343" t="s">
        <v>96</v>
      </c>
      <c r="I1343" s="4">
        <v>80420</v>
      </c>
      <c r="J1343">
        <v>9</v>
      </c>
      <c r="K1343" s="3">
        <v>44728</v>
      </c>
      <c r="L1343" s="3">
        <v>32251</v>
      </c>
      <c r="M1343" s="5">
        <f ca="1">(TODAY()-staff[[#This Row],[Date of Join]])/365</f>
        <v>0.25479452054794521</v>
      </c>
      <c r="N1343" t="str">
        <f ca="1">IF(staff[[#This Row],[Tenure]]&lt;0.25,"1. New", IF(staff[[#This Row],[Tenure]]&lt;1, "2. Under 1 yr", IF(staff[[#This Row],[Tenure]]&lt;2, "3. Under 2 yrs","4. Over 2 yrs")))</f>
        <v>2. Under 1 yr</v>
      </c>
      <c r="O1343" s="5">
        <f ca="1">(TODAY()-staff[[#This Row],[Date of Birth]])/365</f>
        <v>34.438356164383563</v>
      </c>
      <c r="P1343">
        <f ca="1">ROUNDDOWN(staff[[#This Row],[X-Age]],0)</f>
        <v>34</v>
      </c>
    </row>
    <row r="1344" spans="3:16" x14ac:dyDescent="0.3">
      <c r="C1344" t="s">
        <v>1433</v>
      </c>
      <c r="D1344" t="s">
        <v>55</v>
      </c>
      <c r="E1344">
        <v>1</v>
      </c>
      <c r="F1344" t="s">
        <v>56</v>
      </c>
      <c r="G1344" t="s">
        <v>11</v>
      </c>
      <c r="H1344" t="s">
        <v>242</v>
      </c>
      <c r="I1344" s="4">
        <v>75420</v>
      </c>
      <c r="J1344">
        <v>16</v>
      </c>
      <c r="K1344" s="3">
        <v>44771</v>
      </c>
      <c r="L1344" s="3">
        <v>28660</v>
      </c>
      <c r="M1344" s="5">
        <f ca="1">(TODAY()-staff[[#This Row],[Date of Join]])/365</f>
        <v>0.13698630136986301</v>
      </c>
      <c r="N1344" t="str">
        <f ca="1">IF(staff[[#This Row],[Tenure]]&lt;0.25,"1. New", IF(staff[[#This Row],[Tenure]]&lt;1, "2. Under 1 yr", IF(staff[[#This Row],[Tenure]]&lt;2, "3. Under 2 yrs","4. Over 2 yrs")))</f>
        <v>1. New</v>
      </c>
      <c r="O1344" s="5">
        <f ca="1">(TODAY()-staff[[#This Row],[Date of Birth]])/365</f>
        <v>44.276712328767125</v>
      </c>
      <c r="P1344">
        <f ca="1">ROUNDDOWN(staff[[#This Row],[X-Age]],0)</f>
        <v>44</v>
      </c>
    </row>
    <row r="1345" spans="3:16" x14ac:dyDescent="0.3">
      <c r="C1345" t="s">
        <v>1434</v>
      </c>
      <c r="D1345" t="s">
        <v>55</v>
      </c>
      <c r="E1345">
        <v>1</v>
      </c>
      <c r="F1345" t="s">
        <v>56</v>
      </c>
      <c r="G1345" t="s">
        <v>20</v>
      </c>
      <c r="H1345" t="s">
        <v>66</v>
      </c>
      <c r="I1345" s="4">
        <v>106260</v>
      </c>
      <c r="J1345">
        <v>10</v>
      </c>
      <c r="K1345" s="3">
        <v>44578</v>
      </c>
      <c r="L1345" s="3">
        <v>21659</v>
      </c>
      <c r="M1345" s="5">
        <f ca="1">(TODAY()-staff[[#This Row],[Date of Join]])/365</f>
        <v>0.66575342465753429</v>
      </c>
      <c r="N1345" t="str">
        <f ca="1">IF(staff[[#This Row],[Tenure]]&lt;0.25,"1. New", IF(staff[[#This Row],[Tenure]]&lt;1, "2. Under 1 yr", IF(staff[[#This Row],[Tenure]]&lt;2, "3. Under 2 yrs","4. Over 2 yrs")))</f>
        <v>2. Under 1 yr</v>
      </c>
      <c r="O1345" s="5">
        <f ca="1">(TODAY()-staff[[#This Row],[Date of Birth]])/365</f>
        <v>63.457534246575342</v>
      </c>
      <c r="P1345">
        <f ca="1">ROUNDDOWN(staff[[#This Row],[X-Age]],0)</f>
        <v>63</v>
      </c>
    </row>
    <row r="1346" spans="3:16" x14ac:dyDescent="0.3">
      <c r="C1346" t="s">
        <v>1435</v>
      </c>
      <c r="D1346" t="s">
        <v>55</v>
      </c>
      <c r="E1346">
        <v>1</v>
      </c>
      <c r="F1346" t="s">
        <v>56</v>
      </c>
      <c r="G1346" t="s">
        <v>14</v>
      </c>
      <c r="H1346" t="s">
        <v>166</v>
      </c>
      <c r="I1346" s="4">
        <v>93895</v>
      </c>
      <c r="J1346">
        <v>19</v>
      </c>
      <c r="K1346" s="3">
        <v>44515</v>
      </c>
      <c r="L1346" s="3">
        <v>22659</v>
      </c>
      <c r="M1346" s="5">
        <f ca="1">(TODAY()-staff[[#This Row],[Date of Join]])/365</f>
        <v>0.83835616438356164</v>
      </c>
      <c r="N1346" t="str">
        <f ca="1">IF(staff[[#This Row],[Tenure]]&lt;0.25,"1. New", IF(staff[[#This Row],[Tenure]]&lt;1, "2. Under 1 yr", IF(staff[[#This Row],[Tenure]]&lt;2, "3. Under 2 yrs","4. Over 2 yrs")))</f>
        <v>2. Under 1 yr</v>
      </c>
      <c r="O1346" s="5">
        <f ca="1">(TODAY()-staff[[#This Row],[Date of Birth]])/365</f>
        <v>60.717808219178082</v>
      </c>
      <c r="P1346">
        <f ca="1">ROUNDDOWN(staff[[#This Row],[X-Age]],0)</f>
        <v>60</v>
      </c>
    </row>
    <row r="1347" spans="3:16" x14ac:dyDescent="0.3">
      <c r="C1347" t="s">
        <v>1436</v>
      </c>
      <c r="D1347" t="s">
        <v>59</v>
      </c>
      <c r="E1347">
        <v>1</v>
      </c>
      <c r="F1347" t="s">
        <v>124</v>
      </c>
      <c r="G1347" t="s">
        <v>9</v>
      </c>
      <c r="H1347" t="s">
        <v>106</v>
      </c>
      <c r="I1347" s="4">
        <v>77185</v>
      </c>
      <c r="J1347">
        <v>10</v>
      </c>
      <c r="K1347" s="3">
        <v>44746</v>
      </c>
      <c r="L1347" s="3">
        <v>24534</v>
      </c>
      <c r="M1347" s="5">
        <f ca="1">(TODAY()-staff[[#This Row],[Date of Join]])/365</f>
        <v>0.20547945205479451</v>
      </c>
      <c r="N1347" t="str">
        <f ca="1">IF(staff[[#This Row],[Tenure]]&lt;0.25,"1. New", IF(staff[[#This Row],[Tenure]]&lt;1, "2. Under 1 yr", IF(staff[[#This Row],[Tenure]]&lt;2, "3. Under 2 yrs","4. Over 2 yrs")))</f>
        <v>1. New</v>
      </c>
      <c r="O1347" s="5">
        <f ca="1">(TODAY()-staff[[#This Row],[Date of Birth]])/365</f>
        <v>55.580821917808223</v>
      </c>
      <c r="P1347">
        <f ca="1">ROUNDDOWN(staff[[#This Row],[X-Age]],0)</f>
        <v>55</v>
      </c>
    </row>
    <row r="1348" spans="3:16" x14ac:dyDescent="0.3">
      <c r="C1348" t="s">
        <v>1437</v>
      </c>
      <c r="D1348" t="s">
        <v>59</v>
      </c>
      <c r="E1348">
        <v>1</v>
      </c>
      <c r="F1348" t="s">
        <v>56</v>
      </c>
      <c r="G1348" t="s">
        <v>18</v>
      </c>
      <c r="H1348" t="s">
        <v>71</v>
      </c>
      <c r="I1348" s="4">
        <v>93440</v>
      </c>
      <c r="J1348">
        <v>12</v>
      </c>
      <c r="K1348" s="3">
        <v>44753</v>
      </c>
      <c r="L1348" s="3">
        <v>28676</v>
      </c>
      <c r="M1348" s="5">
        <f ca="1">(TODAY()-staff[[#This Row],[Date of Join]])/365</f>
        <v>0.18630136986301371</v>
      </c>
      <c r="N1348" t="str">
        <f ca="1">IF(staff[[#This Row],[Tenure]]&lt;0.25,"1. New", IF(staff[[#This Row],[Tenure]]&lt;1, "2. Under 1 yr", IF(staff[[#This Row],[Tenure]]&lt;2, "3. Under 2 yrs","4. Over 2 yrs")))</f>
        <v>1. New</v>
      </c>
      <c r="O1348" s="5">
        <f ca="1">(TODAY()-staff[[#This Row],[Date of Birth]])/365</f>
        <v>44.232876712328768</v>
      </c>
      <c r="P1348">
        <f ca="1">ROUNDDOWN(staff[[#This Row],[X-Age]],0)</f>
        <v>44</v>
      </c>
    </row>
    <row r="1349" spans="3:16" x14ac:dyDescent="0.3">
      <c r="C1349" t="s">
        <v>1438</v>
      </c>
      <c r="D1349" t="s">
        <v>59</v>
      </c>
      <c r="E1349">
        <v>1</v>
      </c>
      <c r="F1349" t="s">
        <v>56</v>
      </c>
      <c r="G1349" t="s">
        <v>6</v>
      </c>
      <c r="H1349" t="s">
        <v>68</v>
      </c>
      <c r="I1349" s="4">
        <v>68430</v>
      </c>
      <c r="J1349">
        <v>4</v>
      </c>
      <c r="K1349" s="3">
        <v>44543</v>
      </c>
      <c r="L1349" s="3">
        <v>30616</v>
      </c>
      <c r="M1349" s="5">
        <f ca="1">(TODAY()-staff[[#This Row],[Date of Join]])/365</f>
        <v>0.76164383561643834</v>
      </c>
      <c r="N1349" t="str">
        <f ca="1">IF(staff[[#This Row],[Tenure]]&lt;0.25,"1. New", IF(staff[[#This Row],[Tenure]]&lt;1, "2. Under 1 yr", IF(staff[[#This Row],[Tenure]]&lt;2, "3. Under 2 yrs","4. Over 2 yrs")))</f>
        <v>2. Under 1 yr</v>
      </c>
      <c r="O1349" s="5">
        <f ca="1">(TODAY()-staff[[#This Row],[Date of Birth]])/365</f>
        <v>38.917808219178085</v>
      </c>
      <c r="P1349">
        <f ca="1">ROUNDDOWN(staff[[#This Row],[X-Age]],0)</f>
        <v>38</v>
      </c>
    </row>
    <row r="1350" spans="3:16" x14ac:dyDescent="0.3">
      <c r="C1350" t="s">
        <v>1439</v>
      </c>
      <c r="D1350" t="s">
        <v>59</v>
      </c>
      <c r="E1350">
        <v>1</v>
      </c>
      <c r="F1350" t="s">
        <v>124</v>
      </c>
      <c r="G1350" t="s">
        <v>9</v>
      </c>
      <c r="H1350" t="s">
        <v>57</v>
      </c>
      <c r="I1350" s="4">
        <v>65820</v>
      </c>
      <c r="J1350">
        <v>2</v>
      </c>
      <c r="K1350" s="3">
        <v>44753</v>
      </c>
      <c r="L1350" s="3">
        <v>30429</v>
      </c>
      <c r="M1350" s="5">
        <f ca="1">(TODAY()-staff[[#This Row],[Date of Join]])/365</f>
        <v>0.18630136986301371</v>
      </c>
      <c r="N1350" t="str">
        <f ca="1">IF(staff[[#This Row],[Tenure]]&lt;0.25,"1. New", IF(staff[[#This Row],[Tenure]]&lt;1, "2. Under 1 yr", IF(staff[[#This Row],[Tenure]]&lt;2, "3. Under 2 yrs","4. Over 2 yrs")))</f>
        <v>1. New</v>
      </c>
      <c r="O1350" s="5">
        <f ca="1">(TODAY()-staff[[#This Row],[Date of Birth]])/365</f>
        <v>39.43013698630137</v>
      </c>
      <c r="P1350">
        <f ca="1">ROUNDDOWN(staff[[#This Row],[X-Age]],0)</f>
        <v>39</v>
      </c>
    </row>
    <row r="1351" spans="3:16" x14ac:dyDescent="0.3">
      <c r="C1351" t="s">
        <v>1440</v>
      </c>
      <c r="D1351" t="s">
        <v>59</v>
      </c>
      <c r="E1351">
        <v>1</v>
      </c>
      <c r="F1351" t="s">
        <v>56</v>
      </c>
      <c r="G1351" t="s">
        <v>6</v>
      </c>
      <c r="H1351" t="s">
        <v>68</v>
      </c>
      <c r="I1351" s="4">
        <v>102485</v>
      </c>
      <c r="J1351">
        <v>9</v>
      </c>
      <c r="K1351" s="3">
        <v>44727</v>
      </c>
      <c r="L1351" s="3">
        <v>7291</v>
      </c>
      <c r="M1351" s="5">
        <f ca="1">(TODAY()-staff[[#This Row],[Date of Join]])/365</f>
        <v>0.25753424657534246</v>
      </c>
      <c r="N1351" t="str">
        <f ca="1">IF(staff[[#This Row],[Tenure]]&lt;0.25,"1. New", IF(staff[[#This Row],[Tenure]]&lt;1, "2. Under 1 yr", IF(staff[[#This Row],[Tenure]]&lt;2, "3. Under 2 yrs","4. Over 2 yrs")))</f>
        <v>2. Under 1 yr</v>
      </c>
      <c r="O1351" s="5">
        <f ca="1">(TODAY()-staff[[#This Row],[Date of Birth]])/365</f>
        <v>102.82191780821918</v>
      </c>
      <c r="P1351">
        <f ca="1">ROUNDDOWN(staff[[#This Row],[X-Age]],0)</f>
        <v>102</v>
      </c>
    </row>
    <row r="1352" spans="3:16" x14ac:dyDescent="0.3">
      <c r="C1352" t="s">
        <v>1441</v>
      </c>
      <c r="D1352" t="s">
        <v>55</v>
      </c>
      <c r="E1352">
        <v>1</v>
      </c>
      <c r="F1352" t="s">
        <v>56</v>
      </c>
      <c r="G1352" t="s">
        <v>6</v>
      </c>
      <c r="H1352" t="s">
        <v>68</v>
      </c>
      <c r="I1352" s="4">
        <v>93000</v>
      </c>
      <c r="J1352">
        <v>23</v>
      </c>
      <c r="K1352" s="3">
        <v>44372</v>
      </c>
      <c r="L1352" s="3">
        <v>-36</v>
      </c>
      <c r="M1352" s="5">
        <f ca="1">(TODAY()-staff[[#This Row],[Date of Join]])/365</f>
        <v>1.2301369863013698</v>
      </c>
      <c r="N1352" t="str">
        <f ca="1">IF(staff[[#This Row],[Tenure]]&lt;0.25,"1. New", IF(staff[[#This Row],[Tenure]]&lt;1, "2. Under 1 yr", IF(staff[[#This Row],[Tenure]]&lt;2, "3. Under 2 yrs","4. Over 2 yrs")))</f>
        <v>3. Under 2 yrs</v>
      </c>
      <c r="O1352" s="5">
        <f ca="1">(TODAY()-staff[[#This Row],[Date of Birth]])/365</f>
        <v>122.8958904109589</v>
      </c>
      <c r="P1352">
        <f ca="1">ROUNDDOWN(staff[[#This Row],[X-Age]],0)</f>
        <v>122</v>
      </c>
    </row>
    <row r="1353" spans="3:16" x14ac:dyDescent="0.3">
      <c r="C1353" t="s">
        <v>1442</v>
      </c>
      <c r="D1353" t="s">
        <v>59</v>
      </c>
      <c r="E1353">
        <v>1</v>
      </c>
      <c r="F1353" t="s">
        <v>56</v>
      </c>
      <c r="G1353" t="s">
        <v>6</v>
      </c>
      <c r="H1353" t="s">
        <v>68</v>
      </c>
      <c r="I1353" s="4">
        <v>72170</v>
      </c>
      <c r="J1353">
        <v>14</v>
      </c>
      <c r="K1353" s="3">
        <v>44515</v>
      </c>
      <c r="L1353" s="3">
        <v>-48</v>
      </c>
      <c r="M1353" s="5">
        <f ca="1">(TODAY()-staff[[#This Row],[Date of Join]])/365</f>
        <v>0.83835616438356164</v>
      </c>
      <c r="N1353" t="str">
        <f ca="1">IF(staff[[#This Row],[Tenure]]&lt;0.25,"1. New", IF(staff[[#This Row],[Tenure]]&lt;1, "2. Under 1 yr", IF(staff[[#This Row],[Tenure]]&lt;2, "3. Under 2 yrs","4. Over 2 yrs")))</f>
        <v>2. Under 1 yr</v>
      </c>
      <c r="O1353" s="5">
        <f ca="1">(TODAY()-staff[[#This Row],[Date of Birth]])/365</f>
        <v>122.92876712328767</v>
      </c>
      <c r="P1353">
        <f ca="1">ROUNDDOWN(staff[[#This Row],[X-Age]],0)</f>
        <v>122</v>
      </c>
    </row>
    <row r="1354" spans="3:16" x14ac:dyDescent="0.3">
      <c r="C1354" t="s">
        <v>1443</v>
      </c>
      <c r="D1354" t="s">
        <v>59</v>
      </c>
      <c r="E1354">
        <v>1</v>
      </c>
      <c r="F1354" t="s">
        <v>56</v>
      </c>
      <c r="G1354" t="s">
        <v>14</v>
      </c>
      <c r="H1354" t="s">
        <v>115</v>
      </c>
      <c r="I1354" s="4">
        <v>92025</v>
      </c>
      <c r="J1354">
        <v>16</v>
      </c>
      <c r="K1354" s="3">
        <v>44564</v>
      </c>
      <c r="L1354" s="3">
        <v>30900</v>
      </c>
      <c r="M1354" s="5">
        <f ca="1">(TODAY()-staff[[#This Row],[Date of Join]])/365</f>
        <v>0.70410958904109588</v>
      </c>
      <c r="N1354" t="str">
        <f ca="1">IF(staff[[#This Row],[Tenure]]&lt;0.25,"1. New", IF(staff[[#This Row],[Tenure]]&lt;1, "2. Under 1 yr", IF(staff[[#This Row],[Tenure]]&lt;2, "3. Under 2 yrs","4. Over 2 yrs")))</f>
        <v>2. Under 1 yr</v>
      </c>
      <c r="O1354" s="5">
        <f ca="1">(TODAY()-staff[[#This Row],[Date of Birth]])/365</f>
        <v>38.139726027397259</v>
      </c>
      <c r="P1354">
        <f ca="1">ROUNDDOWN(staff[[#This Row],[X-Age]],0)</f>
        <v>38</v>
      </c>
    </row>
    <row r="1355" spans="3:16" x14ac:dyDescent="0.3">
      <c r="C1355" t="s">
        <v>1444</v>
      </c>
      <c r="D1355" t="s">
        <v>59</v>
      </c>
      <c r="E1355">
        <v>1</v>
      </c>
      <c r="F1355" t="s">
        <v>56</v>
      </c>
      <c r="G1355" t="s">
        <v>9</v>
      </c>
      <c r="H1355" t="s">
        <v>106</v>
      </c>
      <c r="I1355" s="4">
        <v>77220</v>
      </c>
      <c r="J1355">
        <v>12</v>
      </c>
      <c r="K1355" s="3">
        <v>44743</v>
      </c>
      <c r="L1355" s="3">
        <v>26339</v>
      </c>
      <c r="M1355" s="5">
        <f ca="1">(TODAY()-staff[[#This Row],[Date of Join]])/365</f>
        <v>0.21369863013698631</v>
      </c>
      <c r="N1355" t="str">
        <f ca="1">IF(staff[[#This Row],[Tenure]]&lt;0.25,"1. New", IF(staff[[#This Row],[Tenure]]&lt;1, "2. Under 1 yr", IF(staff[[#This Row],[Tenure]]&lt;2, "3. Under 2 yrs","4. Over 2 yrs")))</f>
        <v>1. New</v>
      </c>
      <c r="O1355" s="5">
        <f ca="1">(TODAY()-staff[[#This Row],[Date of Birth]])/365</f>
        <v>50.635616438356166</v>
      </c>
      <c r="P1355">
        <f ca="1">ROUNDDOWN(staff[[#This Row],[X-Age]],0)</f>
        <v>50</v>
      </c>
    </row>
    <row r="1356" spans="3:16" x14ac:dyDescent="0.3">
      <c r="C1356" t="s">
        <v>1445</v>
      </c>
      <c r="D1356" t="s">
        <v>59</v>
      </c>
      <c r="E1356">
        <v>1</v>
      </c>
      <c r="F1356" t="s">
        <v>56</v>
      </c>
      <c r="G1356" t="s">
        <v>6</v>
      </c>
      <c r="H1356" t="s">
        <v>68</v>
      </c>
      <c r="I1356" s="4">
        <v>51135</v>
      </c>
      <c r="J1356">
        <v>11</v>
      </c>
      <c r="K1356" s="3">
        <v>44739</v>
      </c>
      <c r="L1356" s="3">
        <v>30585</v>
      </c>
      <c r="M1356" s="5">
        <f ca="1">(TODAY()-staff[[#This Row],[Date of Join]])/365</f>
        <v>0.22465753424657534</v>
      </c>
      <c r="N1356" t="str">
        <f ca="1">IF(staff[[#This Row],[Tenure]]&lt;0.25,"1. New", IF(staff[[#This Row],[Tenure]]&lt;1, "2. Under 1 yr", IF(staff[[#This Row],[Tenure]]&lt;2, "3. Under 2 yrs","4. Over 2 yrs")))</f>
        <v>1. New</v>
      </c>
      <c r="O1356" s="5">
        <f ca="1">(TODAY()-staff[[#This Row],[Date of Birth]])/365</f>
        <v>39.0027397260274</v>
      </c>
      <c r="P1356">
        <f ca="1">ROUNDDOWN(staff[[#This Row],[X-Age]],0)</f>
        <v>39</v>
      </c>
    </row>
    <row r="1357" spans="3:16" x14ac:dyDescent="0.3">
      <c r="C1357" t="s">
        <v>1446</v>
      </c>
      <c r="D1357" t="s">
        <v>55</v>
      </c>
      <c r="E1357">
        <v>0.95</v>
      </c>
      <c r="F1357" t="s">
        <v>56</v>
      </c>
      <c r="G1357" t="s">
        <v>9</v>
      </c>
      <c r="H1357" t="s">
        <v>62</v>
      </c>
      <c r="I1357" s="4">
        <v>73000</v>
      </c>
      <c r="J1357">
        <v>20</v>
      </c>
      <c r="K1357" s="3">
        <v>44431</v>
      </c>
      <c r="L1357" s="3">
        <v>23300</v>
      </c>
      <c r="M1357" s="5">
        <f ca="1">(TODAY()-staff[[#This Row],[Date of Join]])/365</f>
        <v>1.0684931506849316</v>
      </c>
      <c r="N1357" t="str">
        <f ca="1">IF(staff[[#This Row],[Tenure]]&lt;0.25,"1. New", IF(staff[[#This Row],[Tenure]]&lt;1, "2. Under 1 yr", IF(staff[[#This Row],[Tenure]]&lt;2, "3. Under 2 yrs","4. Over 2 yrs")))</f>
        <v>3. Under 2 yrs</v>
      </c>
      <c r="O1357" s="5">
        <f ca="1">(TODAY()-staff[[#This Row],[Date of Birth]])/365</f>
        <v>58.961643835616435</v>
      </c>
      <c r="P1357">
        <f ca="1">ROUNDDOWN(staff[[#This Row],[X-Age]],0)</f>
        <v>58</v>
      </c>
    </row>
    <row r="1358" spans="3:16" x14ac:dyDescent="0.3">
      <c r="C1358" t="s">
        <v>1447</v>
      </c>
      <c r="D1358" t="s">
        <v>59</v>
      </c>
      <c r="E1358">
        <v>1</v>
      </c>
      <c r="F1358" t="s">
        <v>56</v>
      </c>
      <c r="G1358" t="s">
        <v>6</v>
      </c>
      <c r="H1358" t="s">
        <v>93</v>
      </c>
      <c r="I1358" s="4">
        <v>64670</v>
      </c>
      <c r="J1358">
        <v>23</v>
      </c>
      <c r="K1358" s="3">
        <v>44239</v>
      </c>
      <c r="L1358" s="3">
        <v>24769</v>
      </c>
      <c r="M1358" s="5">
        <f ca="1">(TODAY()-staff[[#This Row],[Date of Join]])/365</f>
        <v>1.5945205479452054</v>
      </c>
      <c r="N1358" t="str">
        <f ca="1">IF(staff[[#This Row],[Tenure]]&lt;0.25,"1. New", IF(staff[[#This Row],[Tenure]]&lt;1, "2. Under 1 yr", IF(staff[[#This Row],[Tenure]]&lt;2, "3. Under 2 yrs","4. Over 2 yrs")))</f>
        <v>3. Under 2 yrs</v>
      </c>
      <c r="O1358" s="5">
        <f ca="1">(TODAY()-staff[[#This Row],[Date of Birth]])/365</f>
        <v>54.936986301369863</v>
      </c>
      <c r="P1358">
        <f ca="1">ROUNDDOWN(staff[[#This Row],[X-Age]],0)</f>
        <v>54</v>
      </c>
    </row>
    <row r="1359" spans="3:16" x14ac:dyDescent="0.3">
      <c r="C1359" t="s">
        <v>1448</v>
      </c>
      <c r="D1359" t="s">
        <v>59</v>
      </c>
      <c r="E1359">
        <v>1</v>
      </c>
      <c r="F1359" t="s">
        <v>56</v>
      </c>
      <c r="G1359" t="s">
        <v>14</v>
      </c>
      <c r="H1359" t="s">
        <v>115</v>
      </c>
      <c r="I1359" s="4">
        <v>68940</v>
      </c>
      <c r="J1359">
        <v>6</v>
      </c>
      <c r="K1359" s="3">
        <v>44356</v>
      </c>
      <c r="L1359" s="3">
        <v>30736</v>
      </c>
      <c r="M1359" s="5">
        <f ca="1">(TODAY()-staff[[#This Row],[Date of Join]])/365</f>
        <v>1.273972602739726</v>
      </c>
      <c r="N1359" t="str">
        <f ca="1">IF(staff[[#This Row],[Tenure]]&lt;0.25,"1. New", IF(staff[[#This Row],[Tenure]]&lt;1, "2. Under 1 yr", IF(staff[[#This Row],[Tenure]]&lt;2, "3. Under 2 yrs","4. Over 2 yrs")))</f>
        <v>3. Under 2 yrs</v>
      </c>
      <c r="O1359" s="5">
        <f ca="1">(TODAY()-staff[[#This Row],[Date of Birth]])/365</f>
        <v>38.589041095890408</v>
      </c>
      <c r="P1359">
        <f ca="1">ROUNDDOWN(staff[[#This Row],[X-Age]],0)</f>
        <v>38</v>
      </c>
    </row>
    <row r="1360" spans="3:16" x14ac:dyDescent="0.3">
      <c r="C1360" t="s">
        <v>1449</v>
      </c>
      <c r="D1360" t="s">
        <v>55</v>
      </c>
      <c r="E1360">
        <v>1</v>
      </c>
      <c r="F1360" t="s">
        <v>56</v>
      </c>
      <c r="G1360" t="s">
        <v>6</v>
      </c>
      <c r="H1360" t="s">
        <v>68</v>
      </c>
      <c r="I1360" s="4">
        <v>89690</v>
      </c>
      <c r="J1360">
        <v>14</v>
      </c>
      <c r="K1360" s="3">
        <v>44113</v>
      </c>
      <c r="L1360" s="3">
        <v>17856</v>
      </c>
      <c r="M1360" s="5">
        <f ca="1">(TODAY()-staff[[#This Row],[Date of Join]])/365</f>
        <v>1.9397260273972603</v>
      </c>
      <c r="N1360" t="str">
        <f ca="1">IF(staff[[#This Row],[Tenure]]&lt;0.25,"1. New", IF(staff[[#This Row],[Tenure]]&lt;1, "2. Under 1 yr", IF(staff[[#This Row],[Tenure]]&lt;2, "3. Under 2 yrs","4. Over 2 yrs")))</f>
        <v>3. Under 2 yrs</v>
      </c>
      <c r="O1360" s="5">
        <f ca="1">(TODAY()-staff[[#This Row],[Date of Birth]])/365</f>
        <v>73.876712328767127</v>
      </c>
      <c r="P1360">
        <f ca="1">ROUNDDOWN(staff[[#This Row],[X-Age]],0)</f>
        <v>73</v>
      </c>
    </row>
    <row r="1361" spans="3:16" x14ac:dyDescent="0.3">
      <c r="C1361" t="s">
        <v>1450</v>
      </c>
      <c r="D1361" t="s">
        <v>59</v>
      </c>
      <c r="E1361">
        <v>1</v>
      </c>
      <c r="F1361" t="s">
        <v>124</v>
      </c>
      <c r="G1361" t="s">
        <v>17</v>
      </c>
      <c r="H1361" t="s">
        <v>280</v>
      </c>
      <c r="I1361" s="4">
        <v>85115</v>
      </c>
      <c r="J1361">
        <v>8</v>
      </c>
      <c r="K1361" s="3">
        <v>44718</v>
      </c>
      <c r="L1361" s="3">
        <v>22943</v>
      </c>
      <c r="M1361" s="5">
        <f ca="1">(TODAY()-staff[[#This Row],[Date of Join]])/365</f>
        <v>0.28219178082191781</v>
      </c>
      <c r="N1361" t="str">
        <f ca="1">IF(staff[[#This Row],[Tenure]]&lt;0.25,"1. New", IF(staff[[#This Row],[Tenure]]&lt;1, "2. Under 1 yr", IF(staff[[#This Row],[Tenure]]&lt;2, "3. Under 2 yrs","4. Over 2 yrs")))</f>
        <v>2. Under 1 yr</v>
      </c>
      <c r="O1361" s="5">
        <f ca="1">(TODAY()-staff[[#This Row],[Date of Birth]])/365</f>
        <v>59.939726027397263</v>
      </c>
      <c r="P1361">
        <f ca="1">ROUNDDOWN(staff[[#This Row],[X-Age]],0)</f>
        <v>59</v>
      </c>
    </row>
    <row r="1362" spans="3:16" x14ac:dyDescent="0.3">
      <c r="C1362" t="s">
        <v>1451</v>
      </c>
      <c r="D1362" t="s">
        <v>59</v>
      </c>
      <c r="E1362">
        <v>1</v>
      </c>
      <c r="F1362" t="s">
        <v>61</v>
      </c>
      <c r="G1362" t="s">
        <v>18</v>
      </c>
      <c r="H1362" t="s">
        <v>78</v>
      </c>
      <c r="I1362" s="4">
        <v>70165</v>
      </c>
      <c r="J1362">
        <v>24</v>
      </c>
      <c r="K1362" s="3">
        <v>44742</v>
      </c>
      <c r="L1362" s="3">
        <v>7287</v>
      </c>
      <c r="M1362" s="5">
        <f ca="1">(TODAY()-staff[[#This Row],[Date of Join]])/365</f>
        <v>0.21643835616438356</v>
      </c>
      <c r="N1362" t="str">
        <f ca="1">IF(staff[[#This Row],[Tenure]]&lt;0.25,"1. New", IF(staff[[#This Row],[Tenure]]&lt;1, "2. Under 1 yr", IF(staff[[#This Row],[Tenure]]&lt;2, "3. Under 2 yrs","4. Over 2 yrs")))</f>
        <v>1. New</v>
      </c>
      <c r="O1362" s="5">
        <f ca="1">(TODAY()-staff[[#This Row],[Date of Birth]])/365</f>
        <v>102.83287671232877</v>
      </c>
      <c r="P1362">
        <f ca="1">ROUNDDOWN(staff[[#This Row],[X-Age]],0)</f>
        <v>102</v>
      </c>
    </row>
    <row r="1363" spans="3:16" x14ac:dyDescent="0.3">
      <c r="C1363" t="s">
        <v>1452</v>
      </c>
      <c r="D1363" t="s">
        <v>59</v>
      </c>
      <c r="E1363">
        <v>1</v>
      </c>
      <c r="F1363" t="s">
        <v>56</v>
      </c>
      <c r="G1363" t="s">
        <v>18</v>
      </c>
      <c r="H1363" t="s">
        <v>117</v>
      </c>
      <c r="I1363" s="4">
        <v>58880</v>
      </c>
      <c r="J1363">
        <v>21</v>
      </c>
      <c r="K1363" s="3">
        <v>44693</v>
      </c>
      <c r="L1363" s="3">
        <v>27647</v>
      </c>
      <c r="M1363" s="5">
        <f ca="1">(TODAY()-staff[[#This Row],[Date of Join]])/365</f>
        <v>0.35068493150684932</v>
      </c>
      <c r="N1363" t="str">
        <f ca="1">IF(staff[[#This Row],[Tenure]]&lt;0.25,"1. New", IF(staff[[#This Row],[Tenure]]&lt;1, "2. Under 1 yr", IF(staff[[#This Row],[Tenure]]&lt;2, "3. Under 2 yrs","4. Over 2 yrs")))</f>
        <v>2. Under 1 yr</v>
      </c>
      <c r="O1363" s="5">
        <f ca="1">(TODAY()-staff[[#This Row],[Date of Birth]])/365</f>
        <v>47.052054794520551</v>
      </c>
      <c r="P1363">
        <f ca="1">ROUNDDOWN(staff[[#This Row],[X-Age]],0)</f>
        <v>47</v>
      </c>
    </row>
    <row r="1364" spans="3:16" x14ac:dyDescent="0.3">
      <c r="C1364" t="s">
        <v>1453</v>
      </c>
      <c r="D1364" t="s">
        <v>59</v>
      </c>
      <c r="E1364">
        <v>1</v>
      </c>
      <c r="F1364" t="s">
        <v>56</v>
      </c>
      <c r="G1364" t="s">
        <v>6</v>
      </c>
      <c r="H1364" t="s">
        <v>68</v>
      </c>
      <c r="I1364" s="4">
        <v>62225</v>
      </c>
      <c r="J1364">
        <v>15</v>
      </c>
      <c r="K1364" s="3">
        <v>44725</v>
      </c>
      <c r="L1364" s="3">
        <v>28862</v>
      </c>
      <c r="M1364" s="5">
        <f ca="1">(TODAY()-staff[[#This Row],[Date of Join]])/365</f>
        <v>0.26301369863013696</v>
      </c>
      <c r="N1364" t="str">
        <f ca="1">IF(staff[[#This Row],[Tenure]]&lt;0.25,"1. New", IF(staff[[#This Row],[Tenure]]&lt;1, "2. Under 1 yr", IF(staff[[#This Row],[Tenure]]&lt;2, "3. Under 2 yrs","4. Over 2 yrs")))</f>
        <v>2. Under 1 yr</v>
      </c>
      <c r="O1364" s="5">
        <f ca="1">(TODAY()-staff[[#This Row],[Date of Birth]])/365</f>
        <v>43.723287671232875</v>
      </c>
      <c r="P1364">
        <f ca="1">ROUNDDOWN(staff[[#This Row],[X-Age]],0)</f>
        <v>43</v>
      </c>
    </row>
    <row r="1365" spans="3:16" x14ac:dyDescent="0.3">
      <c r="C1365" t="s">
        <v>1454</v>
      </c>
      <c r="D1365" t="s">
        <v>59</v>
      </c>
      <c r="E1365">
        <v>1</v>
      </c>
      <c r="F1365" t="s">
        <v>56</v>
      </c>
      <c r="G1365" t="s">
        <v>11</v>
      </c>
      <c r="H1365" t="s">
        <v>246</v>
      </c>
      <c r="I1365" s="4">
        <v>94520</v>
      </c>
      <c r="J1365">
        <v>20</v>
      </c>
      <c r="K1365" s="3">
        <v>44627</v>
      </c>
      <c r="L1365" s="3">
        <v>31582</v>
      </c>
      <c r="M1365" s="5">
        <f ca="1">(TODAY()-staff[[#This Row],[Date of Join]])/365</f>
        <v>0.53150684931506853</v>
      </c>
      <c r="N1365" t="str">
        <f ca="1">IF(staff[[#This Row],[Tenure]]&lt;0.25,"1. New", IF(staff[[#This Row],[Tenure]]&lt;1, "2. Under 1 yr", IF(staff[[#This Row],[Tenure]]&lt;2, "3. Under 2 yrs","4. Over 2 yrs")))</f>
        <v>2. Under 1 yr</v>
      </c>
      <c r="O1365" s="5">
        <f ca="1">(TODAY()-staff[[#This Row],[Date of Birth]])/365</f>
        <v>36.271232876712325</v>
      </c>
      <c r="P1365">
        <f ca="1">ROUNDDOWN(staff[[#This Row],[X-Age]],0)</f>
        <v>36</v>
      </c>
    </row>
    <row r="1366" spans="3:16" x14ac:dyDescent="0.3">
      <c r="C1366" t="s">
        <v>1455</v>
      </c>
      <c r="D1366" t="s">
        <v>59</v>
      </c>
      <c r="E1366">
        <v>1</v>
      </c>
      <c r="F1366" t="s">
        <v>56</v>
      </c>
      <c r="G1366" t="s">
        <v>18</v>
      </c>
      <c r="H1366" t="s">
        <v>117</v>
      </c>
      <c r="I1366" s="4">
        <v>64605</v>
      </c>
      <c r="J1366">
        <v>16</v>
      </c>
      <c r="K1366" s="3">
        <v>44760</v>
      </c>
      <c r="L1366" s="3">
        <v>30300</v>
      </c>
      <c r="M1366" s="5">
        <f ca="1">(TODAY()-staff[[#This Row],[Date of Join]])/365</f>
        <v>0.16712328767123288</v>
      </c>
      <c r="N1366" t="str">
        <f ca="1">IF(staff[[#This Row],[Tenure]]&lt;0.25,"1. New", IF(staff[[#This Row],[Tenure]]&lt;1, "2. Under 1 yr", IF(staff[[#This Row],[Tenure]]&lt;2, "3. Under 2 yrs","4. Over 2 yrs")))</f>
        <v>1. New</v>
      </c>
      <c r="O1366" s="5">
        <f ca="1">(TODAY()-staff[[#This Row],[Date of Birth]])/365</f>
        <v>39.783561643835618</v>
      </c>
      <c r="P1366">
        <f ca="1">ROUNDDOWN(staff[[#This Row],[X-Age]],0)</f>
        <v>39</v>
      </c>
    </row>
    <row r="1367" spans="3:16" x14ac:dyDescent="0.3">
      <c r="C1367" t="s">
        <v>1456</v>
      </c>
      <c r="D1367" t="s">
        <v>59</v>
      </c>
      <c r="E1367">
        <v>1</v>
      </c>
      <c r="F1367" t="s">
        <v>56</v>
      </c>
      <c r="G1367" t="s">
        <v>6</v>
      </c>
      <c r="H1367" t="s">
        <v>68</v>
      </c>
      <c r="I1367" s="4">
        <v>98960</v>
      </c>
      <c r="J1367">
        <v>10</v>
      </c>
      <c r="K1367" s="3">
        <v>44533</v>
      </c>
      <c r="L1367" s="3">
        <v>31254</v>
      </c>
      <c r="M1367" s="5">
        <f ca="1">(TODAY()-staff[[#This Row],[Date of Join]])/365</f>
        <v>0.78904109589041094</v>
      </c>
      <c r="N1367" t="str">
        <f ca="1">IF(staff[[#This Row],[Tenure]]&lt;0.25,"1. New", IF(staff[[#This Row],[Tenure]]&lt;1, "2. Under 1 yr", IF(staff[[#This Row],[Tenure]]&lt;2, "3. Under 2 yrs","4. Over 2 yrs")))</f>
        <v>2. Under 1 yr</v>
      </c>
      <c r="O1367" s="5">
        <f ca="1">(TODAY()-staff[[#This Row],[Date of Birth]])/365</f>
        <v>37.169863013698631</v>
      </c>
      <c r="P1367">
        <f ca="1">ROUNDDOWN(staff[[#This Row],[X-Age]],0)</f>
        <v>37</v>
      </c>
    </row>
    <row r="1368" spans="3:16" x14ac:dyDescent="0.3">
      <c r="C1368" t="s">
        <v>1457</v>
      </c>
      <c r="D1368" t="s">
        <v>59</v>
      </c>
      <c r="E1368">
        <v>1</v>
      </c>
      <c r="F1368" t="s">
        <v>56</v>
      </c>
      <c r="G1368" t="s">
        <v>9</v>
      </c>
      <c r="H1368" t="s">
        <v>57</v>
      </c>
      <c r="I1368" s="4">
        <v>54660</v>
      </c>
      <c r="J1368">
        <v>23</v>
      </c>
      <c r="K1368" s="3">
        <v>44708</v>
      </c>
      <c r="L1368" s="3">
        <v>31600</v>
      </c>
      <c r="M1368" s="5">
        <f ca="1">(TODAY()-staff[[#This Row],[Date of Join]])/365</f>
        <v>0.30958904109589042</v>
      </c>
      <c r="N1368" t="str">
        <f ca="1">IF(staff[[#This Row],[Tenure]]&lt;0.25,"1. New", IF(staff[[#This Row],[Tenure]]&lt;1, "2. Under 1 yr", IF(staff[[#This Row],[Tenure]]&lt;2, "3. Under 2 yrs","4. Over 2 yrs")))</f>
        <v>2. Under 1 yr</v>
      </c>
      <c r="O1368" s="5">
        <f ca="1">(TODAY()-staff[[#This Row],[Date of Birth]])/365</f>
        <v>36.221917808219175</v>
      </c>
      <c r="P1368">
        <f ca="1">ROUNDDOWN(staff[[#This Row],[X-Age]],0)</f>
        <v>36</v>
      </c>
    </row>
    <row r="1369" spans="3:16" x14ac:dyDescent="0.3">
      <c r="C1369" t="s">
        <v>1458</v>
      </c>
      <c r="D1369" t="s">
        <v>55</v>
      </c>
      <c r="E1369">
        <v>1</v>
      </c>
      <c r="F1369" t="s">
        <v>56</v>
      </c>
      <c r="G1369" t="s">
        <v>18</v>
      </c>
      <c r="H1369" t="s">
        <v>64</v>
      </c>
      <c r="I1369" s="4">
        <v>84965</v>
      </c>
      <c r="J1369">
        <v>15</v>
      </c>
      <c r="K1369" s="3">
        <v>44579</v>
      </c>
      <c r="L1369" s="3">
        <v>32200</v>
      </c>
      <c r="M1369" s="5">
        <f ca="1">(TODAY()-staff[[#This Row],[Date of Join]])/365</f>
        <v>0.66301369863013704</v>
      </c>
      <c r="N1369" t="str">
        <f ca="1">IF(staff[[#This Row],[Tenure]]&lt;0.25,"1. New", IF(staff[[#This Row],[Tenure]]&lt;1, "2. Under 1 yr", IF(staff[[#This Row],[Tenure]]&lt;2, "3. Under 2 yrs","4. Over 2 yrs")))</f>
        <v>2. Under 1 yr</v>
      </c>
      <c r="O1369" s="5">
        <f ca="1">(TODAY()-staff[[#This Row],[Date of Birth]])/365</f>
        <v>34.578082191780823</v>
      </c>
      <c r="P1369">
        <f ca="1">ROUNDDOWN(staff[[#This Row],[X-Age]],0)</f>
        <v>34</v>
      </c>
    </row>
    <row r="1370" spans="3:16" x14ac:dyDescent="0.3">
      <c r="C1370" t="s">
        <v>1459</v>
      </c>
      <c r="D1370" t="s">
        <v>59</v>
      </c>
      <c r="E1370">
        <v>0.8</v>
      </c>
      <c r="F1370" t="s">
        <v>56</v>
      </c>
      <c r="G1370" t="s">
        <v>18</v>
      </c>
      <c r="H1370" t="s">
        <v>71</v>
      </c>
      <c r="I1370" s="4">
        <v>63280</v>
      </c>
      <c r="J1370">
        <v>5</v>
      </c>
      <c r="K1370" s="3">
        <v>44144</v>
      </c>
      <c r="L1370" s="3">
        <v>22516</v>
      </c>
      <c r="M1370" s="5">
        <f ca="1">(TODAY()-staff[[#This Row],[Date of Join]])/365</f>
        <v>1.8547945205479452</v>
      </c>
      <c r="N1370" t="str">
        <f ca="1">IF(staff[[#This Row],[Tenure]]&lt;0.25,"1. New", IF(staff[[#This Row],[Tenure]]&lt;1, "2. Under 1 yr", IF(staff[[#This Row],[Tenure]]&lt;2, "3. Under 2 yrs","4. Over 2 yrs")))</f>
        <v>3. Under 2 yrs</v>
      </c>
      <c r="O1370" s="5">
        <f ca="1">(TODAY()-staff[[#This Row],[Date of Birth]])/365</f>
        <v>61.109589041095887</v>
      </c>
      <c r="P1370">
        <f ca="1">ROUNDDOWN(staff[[#This Row],[X-Age]],0)</f>
        <v>61</v>
      </c>
    </row>
    <row r="1371" spans="3:16" x14ac:dyDescent="0.3">
      <c r="C1371" t="s">
        <v>1460</v>
      </c>
      <c r="D1371" t="s">
        <v>59</v>
      </c>
      <c r="E1371">
        <v>0.8</v>
      </c>
      <c r="F1371" t="s">
        <v>56</v>
      </c>
      <c r="G1371" t="s">
        <v>9</v>
      </c>
      <c r="H1371" t="s">
        <v>201</v>
      </c>
      <c r="I1371" s="4">
        <v>83295</v>
      </c>
      <c r="J1371">
        <v>18</v>
      </c>
      <c r="K1371" s="3">
        <v>44609</v>
      </c>
      <c r="L1371" s="3">
        <v>30506</v>
      </c>
      <c r="M1371" s="5">
        <f ca="1">(TODAY()-staff[[#This Row],[Date of Join]])/365</f>
        <v>0.58082191780821912</v>
      </c>
      <c r="N1371" t="str">
        <f ca="1">IF(staff[[#This Row],[Tenure]]&lt;0.25,"1. New", IF(staff[[#This Row],[Tenure]]&lt;1, "2. Under 1 yr", IF(staff[[#This Row],[Tenure]]&lt;2, "3. Under 2 yrs","4. Over 2 yrs")))</f>
        <v>2. Under 1 yr</v>
      </c>
      <c r="O1371" s="5">
        <f ca="1">(TODAY()-staff[[#This Row],[Date of Birth]])/365</f>
        <v>39.219178082191782</v>
      </c>
      <c r="P1371">
        <f ca="1">ROUNDDOWN(staff[[#This Row],[X-Age]],0)</f>
        <v>39</v>
      </c>
    </row>
    <row r="1372" spans="3:16" x14ac:dyDescent="0.3">
      <c r="C1372" t="s">
        <v>1461</v>
      </c>
      <c r="D1372" t="s">
        <v>59</v>
      </c>
      <c r="E1372">
        <v>1</v>
      </c>
      <c r="F1372" t="s">
        <v>56</v>
      </c>
      <c r="G1372" t="s">
        <v>9</v>
      </c>
      <c r="H1372" t="s">
        <v>57</v>
      </c>
      <c r="I1372" s="4">
        <v>107070</v>
      </c>
      <c r="J1372">
        <v>9</v>
      </c>
      <c r="K1372" s="3">
        <v>44735</v>
      </c>
      <c r="L1372" s="3">
        <v>26707</v>
      </c>
      <c r="M1372" s="5">
        <f ca="1">(TODAY()-staff[[#This Row],[Date of Join]])/365</f>
        <v>0.23561643835616439</v>
      </c>
      <c r="N1372" t="str">
        <f ca="1">IF(staff[[#This Row],[Tenure]]&lt;0.25,"1. New", IF(staff[[#This Row],[Tenure]]&lt;1, "2. Under 1 yr", IF(staff[[#This Row],[Tenure]]&lt;2, "3. Under 2 yrs","4. Over 2 yrs")))</f>
        <v>1. New</v>
      </c>
      <c r="O1372" s="5">
        <f ca="1">(TODAY()-staff[[#This Row],[Date of Birth]])/365</f>
        <v>49.627397260273973</v>
      </c>
      <c r="P1372">
        <f ca="1">ROUNDDOWN(staff[[#This Row],[X-Age]],0)</f>
        <v>49</v>
      </c>
    </row>
    <row r="1373" spans="3:16" x14ac:dyDescent="0.3">
      <c r="C1373" t="s">
        <v>1462</v>
      </c>
      <c r="D1373" t="s">
        <v>55</v>
      </c>
      <c r="E1373">
        <v>1</v>
      </c>
      <c r="F1373" t="s">
        <v>56</v>
      </c>
      <c r="G1373" t="s">
        <v>6</v>
      </c>
      <c r="H1373" t="s">
        <v>68</v>
      </c>
      <c r="I1373" s="4">
        <v>83260</v>
      </c>
      <c r="J1373">
        <v>7</v>
      </c>
      <c r="K1373" s="3">
        <v>44714</v>
      </c>
      <c r="L1373" s="3">
        <v>26650</v>
      </c>
      <c r="M1373" s="5">
        <f ca="1">(TODAY()-staff[[#This Row],[Date of Join]])/365</f>
        <v>0.29315068493150687</v>
      </c>
      <c r="N1373" t="str">
        <f ca="1">IF(staff[[#This Row],[Tenure]]&lt;0.25,"1. New", IF(staff[[#This Row],[Tenure]]&lt;1, "2. Under 1 yr", IF(staff[[#This Row],[Tenure]]&lt;2, "3. Under 2 yrs","4. Over 2 yrs")))</f>
        <v>2. Under 1 yr</v>
      </c>
      <c r="O1373" s="5">
        <f ca="1">(TODAY()-staff[[#This Row],[Date of Birth]])/365</f>
        <v>49.783561643835618</v>
      </c>
      <c r="P1373">
        <f ca="1">ROUNDDOWN(staff[[#This Row],[X-Age]],0)</f>
        <v>49</v>
      </c>
    </row>
    <row r="1374" spans="3:16" x14ac:dyDescent="0.3">
      <c r="C1374" t="s">
        <v>1463</v>
      </c>
      <c r="D1374" t="s">
        <v>59</v>
      </c>
      <c r="E1374">
        <v>1</v>
      </c>
      <c r="F1374" t="s">
        <v>56</v>
      </c>
      <c r="G1374" t="s">
        <v>18</v>
      </c>
      <c r="H1374" t="s">
        <v>96</v>
      </c>
      <c r="I1374" s="4">
        <v>77560</v>
      </c>
      <c r="J1374">
        <v>8</v>
      </c>
      <c r="K1374" s="3">
        <v>44459</v>
      </c>
      <c r="L1374" s="3">
        <v>22539</v>
      </c>
      <c r="M1374" s="5">
        <f ca="1">(TODAY()-staff[[#This Row],[Date of Join]])/365</f>
        <v>0.99178082191780825</v>
      </c>
      <c r="N1374" t="str">
        <f ca="1">IF(staff[[#This Row],[Tenure]]&lt;0.25,"1. New", IF(staff[[#This Row],[Tenure]]&lt;1, "2. Under 1 yr", IF(staff[[#This Row],[Tenure]]&lt;2, "3. Under 2 yrs","4. Over 2 yrs")))</f>
        <v>2. Under 1 yr</v>
      </c>
      <c r="O1374" s="5">
        <f ca="1">(TODAY()-staff[[#This Row],[Date of Birth]])/365</f>
        <v>61.046575342465751</v>
      </c>
      <c r="P1374">
        <f ca="1">ROUNDDOWN(staff[[#This Row],[X-Age]],0)</f>
        <v>61</v>
      </c>
    </row>
    <row r="1375" spans="3:16" x14ac:dyDescent="0.3">
      <c r="C1375" t="s">
        <v>1464</v>
      </c>
      <c r="D1375" t="s">
        <v>55</v>
      </c>
      <c r="E1375">
        <v>1</v>
      </c>
      <c r="F1375" t="s">
        <v>56</v>
      </c>
      <c r="G1375" t="s">
        <v>6</v>
      </c>
      <c r="H1375" t="s">
        <v>68</v>
      </c>
      <c r="I1375" s="4">
        <v>80725</v>
      </c>
      <c r="J1375">
        <v>9</v>
      </c>
      <c r="K1375" s="3">
        <v>44680</v>
      </c>
      <c r="L1375" s="3">
        <v>7280</v>
      </c>
      <c r="M1375" s="5">
        <f ca="1">(TODAY()-staff[[#This Row],[Date of Join]])/365</f>
        <v>0.38630136986301372</v>
      </c>
      <c r="N1375" t="str">
        <f ca="1">IF(staff[[#This Row],[Tenure]]&lt;0.25,"1. New", IF(staff[[#This Row],[Tenure]]&lt;1, "2. Under 1 yr", IF(staff[[#This Row],[Tenure]]&lt;2, "3. Under 2 yrs","4. Over 2 yrs")))</f>
        <v>2. Under 1 yr</v>
      </c>
      <c r="O1375" s="5">
        <f ca="1">(TODAY()-staff[[#This Row],[Date of Birth]])/365</f>
        <v>102.85205479452055</v>
      </c>
      <c r="P1375">
        <f ca="1">ROUNDDOWN(staff[[#This Row],[X-Age]],0)</f>
        <v>102</v>
      </c>
    </row>
    <row r="1376" spans="3:16" x14ac:dyDescent="0.3">
      <c r="C1376" t="s">
        <v>1465</v>
      </c>
      <c r="D1376" t="s">
        <v>59</v>
      </c>
      <c r="E1376">
        <v>1</v>
      </c>
      <c r="F1376" t="s">
        <v>56</v>
      </c>
      <c r="G1376" t="s">
        <v>6</v>
      </c>
      <c r="H1376" t="s">
        <v>68</v>
      </c>
      <c r="I1376" s="4">
        <v>90140</v>
      </c>
      <c r="J1376">
        <v>9</v>
      </c>
      <c r="K1376" s="3">
        <v>44614</v>
      </c>
      <c r="L1376" s="3">
        <v>30907</v>
      </c>
      <c r="M1376" s="5">
        <f ca="1">(TODAY()-staff[[#This Row],[Date of Join]])/365</f>
        <v>0.56712328767123288</v>
      </c>
      <c r="N1376" t="str">
        <f ca="1">IF(staff[[#This Row],[Tenure]]&lt;0.25,"1. New", IF(staff[[#This Row],[Tenure]]&lt;1, "2. Under 1 yr", IF(staff[[#This Row],[Tenure]]&lt;2, "3. Under 2 yrs","4. Over 2 yrs")))</f>
        <v>2. Under 1 yr</v>
      </c>
      <c r="O1376" s="5">
        <f ca="1">(TODAY()-staff[[#This Row],[Date of Birth]])/365</f>
        <v>38.12054794520548</v>
      </c>
      <c r="P1376">
        <f ca="1">ROUNDDOWN(staff[[#This Row],[X-Age]],0)</f>
        <v>38</v>
      </c>
    </row>
    <row r="1377" spans="3:16" x14ac:dyDescent="0.3">
      <c r="C1377" t="s">
        <v>1466</v>
      </c>
      <c r="D1377" t="s">
        <v>59</v>
      </c>
      <c r="E1377">
        <v>0.95</v>
      </c>
      <c r="F1377" t="s">
        <v>56</v>
      </c>
      <c r="G1377" t="s">
        <v>9</v>
      </c>
      <c r="H1377" t="s">
        <v>106</v>
      </c>
      <c r="I1377" s="4">
        <v>119415</v>
      </c>
      <c r="J1377">
        <v>14</v>
      </c>
      <c r="K1377" s="3">
        <v>44284</v>
      </c>
      <c r="L1377" s="3">
        <v>26362</v>
      </c>
      <c r="M1377" s="5">
        <f ca="1">(TODAY()-staff[[#This Row],[Date of Join]])/365</f>
        <v>1.4712328767123288</v>
      </c>
      <c r="N1377" t="str">
        <f ca="1">IF(staff[[#This Row],[Tenure]]&lt;0.25,"1. New", IF(staff[[#This Row],[Tenure]]&lt;1, "2. Under 1 yr", IF(staff[[#This Row],[Tenure]]&lt;2, "3. Under 2 yrs","4. Over 2 yrs")))</f>
        <v>3. Under 2 yrs</v>
      </c>
      <c r="O1377" s="5">
        <f ca="1">(TODAY()-staff[[#This Row],[Date of Birth]])/365</f>
        <v>50.57260273972603</v>
      </c>
      <c r="P1377">
        <f ca="1">ROUNDDOWN(staff[[#This Row],[X-Age]],0)</f>
        <v>50</v>
      </c>
    </row>
    <row r="1378" spans="3:16" x14ac:dyDescent="0.3">
      <c r="C1378" t="s">
        <v>1467</v>
      </c>
      <c r="D1378" t="s">
        <v>59</v>
      </c>
      <c r="E1378">
        <v>1</v>
      </c>
      <c r="F1378" t="s">
        <v>56</v>
      </c>
      <c r="G1378" t="s">
        <v>6</v>
      </c>
      <c r="H1378" t="s">
        <v>68</v>
      </c>
      <c r="I1378" s="4">
        <v>64620</v>
      </c>
      <c r="J1378">
        <v>7</v>
      </c>
      <c r="K1378" s="3">
        <v>44725</v>
      </c>
      <c r="L1378" s="3">
        <v>7253</v>
      </c>
      <c r="M1378" s="5">
        <f ca="1">(TODAY()-staff[[#This Row],[Date of Join]])/365</f>
        <v>0.26301369863013696</v>
      </c>
      <c r="N1378" t="str">
        <f ca="1">IF(staff[[#This Row],[Tenure]]&lt;0.25,"1. New", IF(staff[[#This Row],[Tenure]]&lt;1, "2. Under 1 yr", IF(staff[[#This Row],[Tenure]]&lt;2, "3. Under 2 yrs","4. Over 2 yrs")))</f>
        <v>2. Under 1 yr</v>
      </c>
      <c r="O1378" s="5">
        <f ca="1">(TODAY()-staff[[#This Row],[Date of Birth]])/365</f>
        <v>102.92602739726027</v>
      </c>
      <c r="P1378">
        <f ca="1">ROUNDDOWN(staff[[#This Row],[X-Age]],0)</f>
        <v>102</v>
      </c>
    </row>
    <row r="1379" spans="3:16" x14ac:dyDescent="0.3">
      <c r="C1379" t="s">
        <v>1468</v>
      </c>
      <c r="D1379" t="s">
        <v>59</v>
      </c>
      <c r="E1379">
        <v>1</v>
      </c>
      <c r="F1379" t="s">
        <v>61</v>
      </c>
      <c r="G1379" t="s">
        <v>9</v>
      </c>
      <c r="H1379" t="s">
        <v>62</v>
      </c>
      <c r="I1379" s="4">
        <v>58590</v>
      </c>
      <c r="J1379">
        <v>21</v>
      </c>
      <c r="K1379" s="3">
        <v>44658</v>
      </c>
      <c r="L1379" s="3">
        <v>7301</v>
      </c>
      <c r="M1379" s="5">
        <f ca="1">(TODAY()-staff[[#This Row],[Date of Join]])/365</f>
        <v>0.44657534246575342</v>
      </c>
      <c r="N1379" t="str">
        <f ca="1">IF(staff[[#This Row],[Tenure]]&lt;0.25,"1. New", IF(staff[[#This Row],[Tenure]]&lt;1, "2. Under 1 yr", IF(staff[[#This Row],[Tenure]]&lt;2, "3. Under 2 yrs","4. Over 2 yrs")))</f>
        <v>2. Under 1 yr</v>
      </c>
      <c r="O1379" s="5">
        <f ca="1">(TODAY()-staff[[#This Row],[Date of Birth]])/365</f>
        <v>102.79452054794521</v>
      </c>
      <c r="P1379">
        <f ca="1">ROUNDDOWN(staff[[#This Row],[X-Age]],0)</f>
        <v>102</v>
      </c>
    </row>
    <row r="1380" spans="3:16" x14ac:dyDescent="0.3">
      <c r="C1380" t="s">
        <v>1469</v>
      </c>
      <c r="D1380" t="s">
        <v>59</v>
      </c>
      <c r="E1380">
        <v>1</v>
      </c>
      <c r="F1380" t="s">
        <v>56</v>
      </c>
      <c r="G1380" t="s">
        <v>18</v>
      </c>
      <c r="H1380" t="s">
        <v>71</v>
      </c>
      <c r="I1380" s="4">
        <v>72825</v>
      </c>
      <c r="J1380">
        <v>21</v>
      </c>
      <c r="K1380" s="3">
        <v>44405</v>
      </c>
      <c r="L1380" s="3">
        <v>29338</v>
      </c>
      <c r="M1380" s="5">
        <f ca="1">(TODAY()-staff[[#This Row],[Date of Join]])/365</f>
        <v>1.1397260273972603</v>
      </c>
      <c r="N1380" t="str">
        <f ca="1">IF(staff[[#This Row],[Tenure]]&lt;0.25,"1. New", IF(staff[[#This Row],[Tenure]]&lt;1, "2. Under 1 yr", IF(staff[[#This Row],[Tenure]]&lt;2, "3. Under 2 yrs","4. Over 2 yrs")))</f>
        <v>3. Under 2 yrs</v>
      </c>
      <c r="O1380" s="5">
        <f ca="1">(TODAY()-staff[[#This Row],[Date of Birth]])/365</f>
        <v>42.419178082191777</v>
      </c>
      <c r="P1380">
        <f ca="1">ROUNDDOWN(staff[[#This Row],[X-Age]],0)</f>
        <v>42</v>
      </c>
    </row>
    <row r="1381" spans="3:16" x14ac:dyDescent="0.3">
      <c r="C1381" t="s">
        <v>1470</v>
      </c>
      <c r="D1381" t="s">
        <v>59</v>
      </c>
      <c r="E1381">
        <v>1</v>
      </c>
      <c r="F1381" t="s">
        <v>124</v>
      </c>
      <c r="G1381" t="s">
        <v>9</v>
      </c>
      <c r="H1381" t="s">
        <v>330</v>
      </c>
      <c r="I1381" s="4">
        <v>87535</v>
      </c>
      <c r="J1381">
        <v>13</v>
      </c>
      <c r="K1381" s="3">
        <v>44767</v>
      </c>
      <c r="L1381" s="3">
        <v>21778</v>
      </c>
      <c r="M1381" s="5">
        <f ca="1">(TODAY()-staff[[#This Row],[Date of Join]])/365</f>
        <v>0.14794520547945206</v>
      </c>
      <c r="N1381" t="str">
        <f ca="1">IF(staff[[#This Row],[Tenure]]&lt;0.25,"1. New", IF(staff[[#This Row],[Tenure]]&lt;1, "2. Under 1 yr", IF(staff[[#This Row],[Tenure]]&lt;2, "3. Under 2 yrs","4. Over 2 yrs")))</f>
        <v>1. New</v>
      </c>
      <c r="O1381" s="5">
        <f ca="1">(TODAY()-staff[[#This Row],[Date of Birth]])/365</f>
        <v>63.131506849315066</v>
      </c>
      <c r="P1381">
        <f ca="1">ROUNDDOWN(staff[[#This Row],[X-Age]],0)</f>
        <v>63</v>
      </c>
    </row>
    <row r="1382" spans="3:16" x14ac:dyDescent="0.3">
      <c r="C1382" t="s">
        <v>1471</v>
      </c>
      <c r="D1382" t="s">
        <v>59</v>
      </c>
      <c r="E1382">
        <v>1</v>
      </c>
      <c r="F1382" t="s">
        <v>56</v>
      </c>
      <c r="G1382" t="s">
        <v>6</v>
      </c>
      <c r="H1382" t="s">
        <v>68</v>
      </c>
      <c r="I1382" s="4">
        <v>98315</v>
      </c>
      <c r="J1382">
        <v>9</v>
      </c>
      <c r="K1382" s="3">
        <v>44742</v>
      </c>
      <c r="L1382" s="3">
        <v>7270</v>
      </c>
      <c r="M1382" s="5">
        <f ca="1">(TODAY()-staff[[#This Row],[Date of Join]])/365</f>
        <v>0.21643835616438356</v>
      </c>
      <c r="N1382" t="str">
        <f ca="1">IF(staff[[#This Row],[Tenure]]&lt;0.25,"1. New", IF(staff[[#This Row],[Tenure]]&lt;1, "2. Under 1 yr", IF(staff[[#This Row],[Tenure]]&lt;2, "3. Under 2 yrs","4. Over 2 yrs")))</f>
        <v>1. New</v>
      </c>
      <c r="O1382" s="5">
        <f ca="1">(TODAY()-staff[[#This Row],[Date of Birth]])/365</f>
        <v>102.87945205479453</v>
      </c>
      <c r="P1382">
        <f ca="1">ROUNDDOWN(staff[[#This Row],[X-Age]],0)</f>
        <v>102</v>
      </c>
    </row>
    <row r="1383" spans="3:16" x14ac:dyDescent="0.3">
      <c r="C1383" t="s">
        <v>1472</v>
      </c>
      <c r="D1383" t="s">
        <v>55</v>
      </c>
      <c r="E1383">
        <v>1</v>
      </c>
      <c r="F1383" t="s">
        <v>56</v>
      </c>
      <c r="G1383" t="s">
        <v>20</v>
      </c>
      <c r="H1383" t="s">
        <v>66</v>
      </c>
      <c r="I1383" s="4">
        <v>74160</v>
      </c>
      <c r="J1383">
        <v>14</v>
      </c>
      <c r="K1383" s="3">
        <v>44554</v>
      </c>
      <c r="L1383" s="3">
        <v>21503</v>
      </c>
      <c r="M1383" s="5">
        <f ca="1">(TODAY()-staff[[#This Row],[Date of Join]])/365</f>
        <v>0.73150684931506849</v>
      </c>
      <c r="N1383" t="str">
        <f ca="1">IF(staff[[#This Row],[Tenure]]&lt;0.25,"1. New", IF(staff[[#This Row],[Tenure]]&lt;1, "2. Under 1 yr", IF(staff[[#This Row],[Tenure]]&lt;2, "3. Under 2 yrs","4. Over 2 yrs")))</f>
        <v>2. Under 1 yr</v>
      </c>
      <c r="O1383" s="5">
        <f ca="1">(TODAY()-staff[[#This Row],[Date of Birth]])/365</f>
        <v>63.884931506849313</v>
      </c>
      <c r="P1383">
        <f ca="1">ROUNDDOWN(staff[[#This Row],[X-Age]],0)</f>
        <v>63</v>
      </c>
    </row>
    <row r="1384" spans="3:16" x14ac:dyDescent="0.3">
      <c r="C1384" t="s">
        <v>1473</v>
      </c>
      <c r="D1384" t="s">
        <v>59</v>
      </c>
      <c r="E1384">
        <v>1</v>
      </c>
      <c r="F1384" t="s">
        <v>56</v>
      </c>
      <c r="G1384" t="s">
        <v>9</v>
      </c>
      <c r="H1384" t="s">
        <v>62</v>
      </c>
      <c r="I1384" s="4">
        <v>78540</v>
      </c>
      <c r="J1384">
        <v>11</v>
      </c>
      <c r="K1384" s="3">
        <v>44389</v>
      </c>
      <c r="L1384" s="3">
        <v>23571</v>
      </c>
      <c r="M1384" s="5">
        <f ca="1">(TODAY()-staff[[#This Row],[Date of Join]])/365</f>
        <v>1.1835616438356165</v>
      </c>
      <c r="N1384" t="str">
        <f ca="1">IF(staff[[#This Row],[Tenure]]&lt;0.25,"1. New", IF(staff[[#This Row],[Tenure]]&lt;1, "2. Under 1 yr", IF(staff[[#This Row],[Tenure]]&lt;2, "3. Under 2 yrs","4. Over 2 yrs")))</f>
        <v>3. Under 2 yrs</v>
      </c>
      <c r="O1384" s="5">
        <f ca="1">(TODAY()-staff[[#This Row],[Date of Birth]])/365</f>
        <v>58.219178082191782</v>
      </c>
      <c r="P1384">
        <f ca="1">ROUNDDOWN(staff[[#This Row],[X-Age]],0)</f>
        <v>58</v>
      </c>
    </row>
    <row r="1385" spans="3:16" x14ac:dyDescent="0.3">
      <c r="C1385" t="s">
        <v>1474</v>
      </c>
      <c r="D1385" t="s">
        <v>59</v>
      </c>
      <c r="E1385">
        <v>1</v>
      </c>
      <c r="F1385" t="s">
        <v>61</v>
      </c>
      <c r="G1385" t="s">
        <v>18</v>
      </c>
      <c r="H1385" t="s">
        <v>71</v>
      </c>
      <c r="I1385" s="4">
        <v>83160</v>
      </c>
      <c r="J1385">
        <v>16</v>
      </c>
      <c r="K1385" s="3">
        <v>44740</v>
      </c>
      <c r="L1385" s="3">
        <v>7278</v>
      </c>
      <c r="M1385" s="5">
        <f ca="1">(TODAY()-staff[[#This Row],[Date of Join]])/365</f>
        <v>0.22191780821917809</v>
      </c>
      <c r="N1385" t="str">
        <f ca="1">IF(staff[[#This Row],[Tenure]]&lt;0.25,"1. New", IF(staff[[#This Row],[Tenure]]&lt;1, "2. Under 1 yr", IF(staff[[#This Row],[Tenure]]&lt;2, "3. Under 2 yrs","4. Over 2 yrs")))</f>
        <v>1. New</v>
      </c>
      <c r="O1385" s="5">
        <f ca="1">(TODAY()-staff[[#This Row],[Date of Birth]])/365</f>
        <v>102.85753424657534</v>
      </c>
      <c r="P1385">
        <f ca="1">ROUNDDOWN(staff[[#This Row],[X-Age]],0)</f>
        <v>102</v>
      </c>
    </row>
    <row r="1386" spans="3:16" x14ac:dyDescent="0.3">
      <c r="C1386" t="s">
        <v>1475</v>
      </c>
      <c r="D1386" t="s">
        <v>59</v>
      </c>
      <c r="E1386">
        <v>1</v>
      </c>
      <c r="F1386" t="s">
        <v>56</v>
      </c>
      <c r="G1386" t="s">
        <v>9</v>
      </c>
      <c r="H1386" t="s">
        <v>330</v>
      </c>
      <c r="I1386" s="4">
        <v>78635</v>
      </c>
      <c r="J1386">
        <v>11</v>
      </c>
      <c r="K1386" s="3">
        <v>44631</v>
      </c>
      <c r="L1386" s="3">
        <v>33247</v>
      </c>
      <c r="M1386" s="5">
        <f ca="1">(TODAY()-staff[[#This Row],[Date of Join]])/365</f>
        <v>0.52054794520547942</v>
      </c>
      <c r="N1386" t="str">
        <f ca="1">IF(staff[[#This Row],[Tenure]]&lt;0.25,"1. New", IF(staff[[#This Row],[Tenure]]&lt;1, "2. Under 1 yr", IF(staff[[#This Row],[Tenure]]&lt;2, "3. Under 2 yrs","4. Over 2 yrs")))</f>
        <v>2. Under 1 yr</v>
      </c>
      <c r="O1386" s="5">
        <f ca="1">(TODAY()-staff[[#This Row],[Date of Birth]])/365</f>
        <v>31.709589041095889</v>
      </c>
      <c r="P1386">
        <f ca="1">ROUNDDOWN(staff[[#This Row],[X-Age]],0)</f>
        <v>31</v>
      </c>
    </row>
    <row r="1387" spans="3:16" x14ac:dyDescent="0.3">
      <c r="C1387" t="s">
        <v>1476</v>
      </c>
      <c r="D1387" t="s">
        <v>59</v>
      </c>
      <c r="E1387">
        <v>1</v>
      </c>
      <c r="F1387" t="s">
        <v>61</v>
      </c>
      <c r="G1387" t="s">
        <v>18</v>
      </c>
      <c r="H1387" t="s">
        <v>96</v>
      </c>
      <c r="I1387" s="4">
        <v>75130</v>
      </c>
      <c r="J1387">
        <v>6</v>
      </c>
      <c r="K1387" s="3">
        <v>44750</v>
      </c>
      <c r="L1387" s="3">
        <v>7278</v>
      </c>
      <c r="M1387" s="5">
        <f ca="1">(TODAY()-staff[[#This Row],[Date of Join]])/365</f>
        <v>0.19452054794520549</v>
      </c>
      <c r="N1387" t="str">
        <f ca="1">IF(staff[[#This Row],[Tenure]]&lt;0.25,"1. New", IF(staff[[#This Row],[Tenure]]&lt;1, "2. Under 1 yr", IF(staff[[#This Row],[Tenure]]&lt;2, "3. Under 2 yrs","4. Over 2 yrs")))</f>
        <v>1. New</v>
      </c>
      <c r="O1387" s="5">
        <f ca="1">(TODAY()-staff[[#This Row],[Date of Birth]])/365</f>
        <v>102.85753424657534</v>
      </c>
      <c r="P1387">
        <f ca="1">ROUNDDOWN(staff[[#This Row],[X-Age]],0)</f>
        <v>102</v>
      </c>
    </row>
    <row r="1388" spans="3:16" x14ac:dyDescent="0.3">
      <c r="C1388" t="s">
        <v>1477</v>
      </c>
      <c r="D1388" t="s">
        <v>59</v>
      </c>
      <c r="E1388">
        <v>0.5</v>
      </c>
      <c r="F1388" t="s">
        <v>56</v>
      </c>
      <c r="G1388" t="s">
        <v>6</v>
      </c>
      <c r="H1388" t="s">
        <v>93</v>
      </c>
      <c r="I1388" s="4">
        <v>84875</v>
      </c>
      <c r="J1388">
        <v>10</v>
      </c>
      <c r="K1388" s="3">
        <v>44756</v>
      </c>
      <c r="L1388" s="3">
        <v>24562</v>
      </c>
      <c r="M1388" s="5">
        <f ca="1">(TODAY()-staff[[#This Row],[Date of Join]])/365</f>
        <v>0.17808219178082191</v>
      </c>
      <c r="N1388" t="str">
        <f ca="1">IF(staff[[#This Row],[Tenure]]&lt;0.25,"1. New", IF(staff[[#This Row],[Tenure]]&lt;1, "2. Under 1 yr", IF(staff[[#This Row],[Tenure]]&lt;2, "3. Under 2 yrs","4. Over 2 yrs")))</f>
        <v>1. New</v>
      </c>
      <c r="O1388" s="5">
        <f ca="1">(TODAY()-staff[[#This Row],[Date of Birth]])/365</f>
        <v>55.504109589041093</v>
      </c>
      <c r="P1388">
        <f ca="1">ROUNDDOWN(staff[[#This Row],[X-Age]],0)</f>
        <v>55</v>
      </c>
    </row>
    <row r="1389" spans="3:16" x14ac:dyDescent="0.3">
      <c r="C1389" t="s">
        <v>1478</v>
      </c>
      <c r="D1389" t="s">
        <v>59</v>
      </c>
      <c r="E1389">
        <v>1</v>
      </c>
      <c r="F1389" t="s">
        <v>56</v>
      </c>
      <c r="G1389" t="s">
        <v>6</v>
      </c>
      <c r="H1389" t="s">
        <v>68</v>
      </c>
      <c r="I1389" s="4">
        <v>70460</v>
      </c>
      <c r="J1389">
        <v>16</v>
      </c>
      <c r="K1389" s="3">
        <v>44755</v>
      </c>
      <c r="L1389" s="3">
        <v>35805</v>
      </c>
      <c r="M1389" s="5">
        <f ca="1">(TODAY()-staff[[#This Row],[Date of Join]])/365</f>
        <v>0.18082191780821918</v>
      </c>
      <c r="N1389" t="str">
        <f ca="1">IF(staff[[#This Row],[Tenure]]&lt;0.25,"1. New", IF(staff[[#This Row],[Tenure]]&lt;1, "2. Under 1 yr", IF(staff[[#This Row],[Tenure]]&lt;2, "3. Under 2 yrs","4. Over 2 yrs")))</f>
        <v>1. New</v>
      </c>
      <c r="O1389" s="5">
        <f ca="1">(TODAY()-staff[[#This Row],[Date of Birth]])/365</f>
        <v>24.701369863013699</v>
      </c>
      <c r="P1389">
        <f ca="1">ROUNDDOWN(staff[[#This Row],[X-Age]],0)</f>
        <v>24</v>
      </c>
    </row>
    <row r="1390" spans="3:16" x14ac:dyDescent="0.3">
      <c r="C1390" t="s">
        <v>1479</v>
      </c>
      <c r="D1390" t="s">
        <v>59</v>
      </c>
      <c r="E1390">
        <v>1</v>
      </c>
      <c r="F1390" t="s">
        <v>56</v>
      </c>
      <c r="G1390" t="s">
        <v>18</v>
      </c>
      <c r="H1390" t="s">
        <v>64</v>
      </c>
      <c r="I1390" s="4">
        <v>122745</v>
      </c>
      <c r="J1390">
        <v>7</v>
      </c>
      <c r="K1390" s="3">
        <v>44249</v>
      </c>
      <c r="L1390" s="3">
        <v>25017</v>
      </c>
      <c r="M1390" s="5">
        <f ca="1">(TODAY()-staff[[#This Row],[Date of Join]])/365</f>
        <v>1.5671232876712329</v>
      </c>
      <c r="N1390" t="str">
        <f ca="1">IF(staff[[#This Row],[Tenure]]&lt;0.25,"1. New", IF(staff[[#This Row],[Tenure]]&lt;1, "2. Under 1 yr", IF(staff[[#This Row],[Tenure]]&lt;2, "3. Under 2 yrs","4. Over 2 yrs")))</f>
        <v>3. Under 2 yrs</v>
      </c>
      <c r="O1390" s="5">
        <f ca="1">(TODAY()-staff[[#This Row],[Date of Birth]])/365</f>
        <v>54.257534246575339</v>
      </c>
      <c r="P1390">
        <f ca="1">ROUNDDOWN(staff[[#This Row],[X-Age]],0)</f>
        <v>54</v>
      </c>
    </row>
    <row r="1391" spans="3:16" x14ac:dyDescent="0.3">
      <c r="C1391" t="s">
        <v>1480</v>
      </c>
      <c r="D1391" t="s">
        <v>55</v>
      </c>
      <c r="E1391">
        <v>1</v>
      </c>
      <c r="F1391" t="s">
        <v>56</v>
      </c>
      <c r="G1391" t="s">
        <v>18</v>
      </c>
      <c r="H1391" t="s">
        <v>78</v>
      </c>
      <c r="I1391" s="4">
        <v>93860</v>
      </c>
      <c r="J1391">
        <v>10</v>
      </c>
      <c r="K1391" s="3">
        <v>44774</v>
      </c>
      <c r="L1391" s="3">
        <v>34704</v>
      </c>
      <c r="M1391" s="5">
        <f ca="1">(TODAY()-staff[[#This Row],[Date of Join]])/365</f>
        <v>0.12876712328767123</v>
      </c>
      <c r="N1391" t="str">
        <f ca="1">IF(staff[[#This Row],[Tenure]]&lt;0.25,"1. New", IF(staff[[#This Row],[Tenure]]&lt;1, "2. Under 1 yr", IF(staff[[#This Row],[Tenure]]&lt;2, "3. Under 2 yrs","4. Over 2 yrs")))</f>
        <v>1. New</v>
      </c>
      <c r="O1391" s="5">
        <f ca="1">(TODAY()-staff[[#This Row],[Date of Birth]])/365</f>
        <v>27.717808219178082</v>
      </c>
      <c r="P1391">
        <f ca="1">ROUNDDOWN(staff[[#This Row],[X-Age]],0)</f>
        <v>27</v>
      </c>
    </row>
    <row r="1392" spans="3:16" x14ac:dyDescent="0.3">
      <c r="C1392" t="s">
        <v>1481</v>
      </c>
      <c r="D1392" t="s">
        <v>59</v>
      </c>
      <c r="E1392">
        <v>1</v>
      </c>
      <c r="F1392" t="s">
        <v>56</v>
      </c>
      <c r="G1392" t="s">
        <v>20</v>
      </c>
      <c r="H1392" t="s">
        <v>75</v>
      </c>
      <c r="I1392" s="4">
        <v>79795</v>
      </c>
      <c r="J1392">
        <v>13</v>
      </c>
      <c r="K1392" s="3">
        <v>44711</v>
      </c>
      <c r="L1392" s="3">
        <v>33499</v>
      </c>
      <c r="M1392" s="5">
        <f ca="1">(TODAY()-staff[[#This Row],[Date of Join]])/365</f>
        <v>0.30136986301369861</v>
      </c>
      <c r="N1392" t="str">
        <f ca="1">IF(staff[[#This Row],[Tenure]]&lt;0.25,"1. New", IF(staff[[#This Row],[Tenure]]&lt;1, "2. Under 1 yr", IF(staff[[#This Row],[Tenure]]&lt;2, "3. Under 2 yrs","4. Over 2 yrs")))</f>
        <v>2. Under 1 yr</v>
      </c>
      <c r="O1392" s="5">
        <f ca="1">(TODAY()-staff[[#This Row],[Date of Birth]])/365</f>
        <v>31.019178082191782</v>
      </c>
      <c r="P1392">
        <f ca="1">ROUNDDOWN(staff[[#This Row],[X-Age]],0)</f>
        <v>31</v>
      </c>
    </row>
    <row r="1393" spans="3:16" x14ac:dyDescent="0.3">
      <c r="C1393" t="s">
        <v>1482</v>
      </c>
      <c r="D1393" t="s">
        <v>55</v>
      </c>
      <c r="E1393">
        <v>1</v>
      </c>
      <c r="F1393" t="s">
        <v>56</v>
      </c>
      <c r="G1393" t="s">
        <v>11</v>
      </c>
      <c r="H1393" t="s">
        <v>98</v>
      </c>
      <c r="I1393" s="4">
        <v>108610</v>
      </c>
      <c r="J1393">
        <v>13</v>
      </c>
      <c r="K1393" s="3">
        <v>44770</v>
      </c>
      <c r="L1393" s="3">
        <v>26709</v>
      </c>
      <c r="M1393" s="5">
        <f ca="1">(TODAY()-staff[[#This Row],[Date of Join]])/365</f>
        <v>0.13972602739726028</v>
      </c>
      <c r="N1393" t="str">
        <f ca="1">IF(staff[[#This Row],[Tenure]]&lt;0.25,"1. New", IF(staff[[#This Row],[Tenure]]&lt;1, "2. Under 1 yr", IF(staff[[#This Row],[Tenure]]&lt;2, "3. Under 2 yrs","4. Over 2 yrs")))</f>
        <v>1. New</v>
      </c>
      <c r="O1393" s="5">
        <f ca="1">(TODAY()-staff[[#This Row],[Date of Birth]])/365</f>
        <v>49.62191780821918</v>
      </c>
      <c r="P1393">
        <f ca="1">ROUNDDOWN(staff[[#This Row],[X-Age]],0)</f>
        <v>49</v>
      </c>
    </row>
    <row r="1394" spans="3:16" x14ac:dyDescent="0.3">
      <c r="C1394" t="s">
        <v>1483</v>
      </c>
      <c r="D1394" t="s">
        <v>59</v>
      </c>
      <c r="E1394">
        <v>1</v>
      </c>
      <c r="F1394" t="s">
        <v>56</v>
      </c>
      <c r="G1394" t="s">
        <v>6</v>
      </c>
      <c r="H1394" t="s">
        <v>68</v>
      </c>
      <c r="I1394" s="4">
        <v>91030</v>
      </c>
      <c r="J1394">
        <v>11</v>
      </c>
      <c r="K1394" s="3">
        <v>44746</v>
      </c>
      <c r="L1394" s="3">
        <v>28218</v>
      </c>
      <c r="M1394" s="5">
        <f ca="1">(TODAY()-staff[[#This Row],[Date of Join]])/365</f>
        <v>0.20547945205479451</v>
      </c>
      <c r="N1394" t="str">
        <f ca="1">IF(staff[[#This Row],[Tenure]]&lt;0.25,"1. New", IF(staff[[#This Row],[Tenure]]&lt;1, "2. Under 1 yr", IF(staff[[#This Row],[Tenure]]&lt;2, "3. Under 2 yrs","4. Over 2 yrs")))</f>
        <v>1. New</v>
      </c>
      <c r="O1394" s="5">
        <f ca="1">(TODAY()-staff[[#This Row],[Date of Birth]])/365</f>
        <v>45.487671232876714</v>
      </c>
      <c r="P1394">
        <f ca="1">ROUNDDOWN(staff[[#This Row],[X-Age]],0)</f>
        <v>45</v>
      </c>
    </row>
    <row r="1395" spans="3:16" x14ac:dyDescent="0.3">
      <c r="C1395" t="s">
        <v>1484</v>
      </c>
      <c r="D1395" t="s">
        <v>59</v>
      </c>
      <c r="E1395">
        <v>1</v>
      </c>
      <c r="F1395" t="s">
        <v>61</v>
      </c>
      <c r="G1395" t="s">
        <v>18</v>
      </c>
      <c r="H1395" t="s">
        <v>64</v>
      </c>
      <c r="I1395" s="4">
        <v>66200</v>
      </c>
      <c r="J1395">
        <v>4</v>
      </c>
      <c r="K1395" s="3">
        <v>44762</v>
      </c>
      <c r="L1395" s="3">
        <v>7295</v>
      </c>
      <c r="M1395" s="5">
        <f ca="1">(TODAY()-staff[[#This Row],[Date of Join]])/365</f>
        <v>0.16164383561643836</v>
      </c>
      <c r="N1395" t="str">
        <f ca="1">IF(staff[[#This Row],[Tenure]]&lt;0.25,"1. New", IF(staff[[#This Row],[Tenure]]&lt;1, "2. Under 1 yr", IF(staff[[#This Row],[Tenure]]&lt;2, "3. Under 2 yrs","4. Over 2 yrs")))</f>
        <v>1. New</v>
      </c>
      <c r="O1395" s="5">
        <f ca="1">(TODAY()-staff[[#This Row],[Date of Birth]])/365</f>
        <v>102.81095890410958</v>
      </c>
      <c r="P1395">
        <f ca="1">ROUNDDOWN(staff[[#This Row],[X-Age]],0)</f>
        <v>102</v>
      </c>
    </row>
    <row r="1396" spans="3:16" x14ac:dyDescent="0.3">
      <c r="C1396" t="s">
        <v>1485</v>
      </c>
      <c r="D1396" t="s">
        <v>55</v>
      </c>
      <c r="E1396">
        <v>1</v>
      </c>
      <c r="F1396" t="s">
        <v>56</v>
      </c>
      <c r="G1396" t="s">
        <v>6</v>
      </c>
      <c r="H1396" t="s">
        <v>68</v>
      </c>
      <c r="I1396" s="4">
        <v>51670</v>
      </c>
      <c r="J1396">
        <v>14</v>
      </c>
      <c r="K1396" s="3">
        <v>44182</v>
      </c>
      <c r="L1396" s="3">
        <v>26270</v>
      </c>
      <c r="M1396" s="5">
        <f ca="1">(TODAY()-staff[[#This Row],[Date of Join]])/365</f>
        <v>1.7506849315068493</v>
      </c>
      <c r="N1396" t="str">
        <f ca="1">IF(staff[[#This Row],[Tenure]]&lt;0.25,"1. New", IF(staff[[#This Row],[Tenure]]&lt;1, "2. Under 1 yr", IF(staff[[#This Row],[Tenure]]&lt;2, "3. Under 2 yrs","4. Over 2 yrs")))</f>
        <v>3. Under 2 yrs</v>
      </c>
      <c r="O1396" s="5">
        <f ca="1">(TODAY()-staff[[#This Row],[Date of Birth]])/365</f>
        <v>50.824657534246576</v>
      </c>
      <c r="P1396">
        <f ca="1">ROUNDDOWN(staff[[#This Row],[X-Age]],0)</f>
        <v>50</v>
      </c>
    </row>
    <row r="1397" spans="3:16" x14ac:dyDescent="0.3">
      <c r="C1397" t="s">
        <v>1486</v>
      </c>
      <c r="D1397" t="s">
        <v>59</v>
      </c>
      <c r="E1397">
        <v>1</v>
      </c>
      <c r="F1397" t="s">
        <v>56</v>
      </c>
      <c r="G1397" t="s">
        <v>6</v>
      </c>
      <c r="H1397" t="s">
        <v>68</v>
      </c>
      <c r="I1397" s="4">
        <v>70285</v>
      </c>
      <c r="J1397">
        <v>7</v>
      </c>
      <c r="K1397" s="3">
        <v>44732</v>
      </c>
      <c r="L1397" s="3">
        <v>33255</v>
      </c>
      <c r="M1397" s="5">
        <f ca="1">(TODAY()-staff[[#This Row],[Date of Join]])/365</f>
        <v>0.24383561643835616</v>
      </c>
      <c r="N1397" t="str">
        <f ca="1">IF(staff[[#This Row],[Tenure]]&lt;0.25,"1. New", IF(staff[[#This Row],[Tenure]]&lt;1, "2. Under 1 yr", IF(staff[[#This Row],[Tenure]]&lt;2, "3. Under 2 yrs","4. Over 2 yrs")))</f>
        <v>1. New</v>
      </c>
      <c r="O1397" s="5">
        <f ca="1">(TODAY()-staff[[#This Row],[Date of Birth]])/365</f>
        <v>31.687671232876713</v>
      </c>
      <c r="P1397">
        <f ca="1">ROUNDDOWN(staff[[#This Row],[X-Age]],0)</f>
        <v>31</v>
      </c>
    </row>
    <row r="1398" spans="3:16" x14ac:dyDescent="0.3">
      <c r="C1398" t="s">
        <v>1487</v>
      </c>
      <c r="D1398" t="s">
        <v>55</v>
      </c>
      <c r="E1398">
        <v>0.8</v>
      </c>
      <c r="F1398" t="s">
        <v>56</v>
      </c>
      <c r="G1398" t="s">
        <v>17</v>
      </c>
      <c r="H1398" t="s">
        <v>280</v>
      </c>
      <c r="I1398" s="4">
        <v>61815</v>
      </c>
      <c r="J1398">
        <v>5</v>
      </c>
      <c r="K1398" s="3">
        <v>44613</v>
      </c>
      <c r="L1398" s="3">
        <v>25876</v>
      </c>
      <c r="M1398" s="5">
        <f ca="1">(TODAY()-staff[[#This Row],[Date of Join]])/365</f>
        <v>0.56986301369863013</v>
      </c>
      <c r="N1398" t="str">
        <f ca="1">IF(staff[[#This Row],[Tenure]]&lt;0.25,"1. New", IF(staff[[#This Row],[Tenure]]&lt;1, "2. Under 1 yr", IF(staff[[#This Row],[Tenure]]&lt;2, "3. Under 2 yrs","4. Over 2 yrs")))</f>
        <v>2. Under 1 yr</v>
      </c>
      <c r="O1398" s="5">
        <f ca="1">(TODAY()-staff[[#This Row],[Date of Birth]])/365</f>
        <v>51.904109589041099</v>
      </c>
      <c r="P1398">
        <f ca="1">ROUNDDOWN(staff[[#This Row],[X-Age]],0)</f>
        <v>51</v>
      </c>
    </row>
    <row r="1399" spans="3:16" x14ac:dyDescent="0.3">
      <c r="C1399" t="s">
        <v>1488</v>
      </c>
      <c r="D1399" t="s">
        <v>55</v>
      </c>
      <c r="E1399">
        <v>1</v>
      </c>
      <c r="F1399" t="s">
        <v>56</v>
      </c>
      <c r="G1399" t="s">
        <v>6</v>
      </c>
      <c r="H1399" t="s">
        <v>68</v>
      </c>
      <c r="I1399" s="4">
        <v>64750</v>
      </c>
      <c r="J1399">
        <v>14</v>
      </c>
      <c r="K1399" s="3">
        <v>44725</v>
      </c>
      <c r="L1399" s="3">
        <v>22871</v>
      </c>
      <c r="M1399" s="5">
        <f ca="1">(TODAY()-staff[[#This Row],[Date of Join]])/365</f>
        <v>0.26301369863013696</v>
      </c>
      <c r="N1399" t="str">
        <f ca="1">IF(staff[[#This Row],[Tenure]]&lt;0.25,"1. New", IF(staff[[#This Row],[Tenure]]&lt;1, "2. Under 1 yr", IF(staff[[#This Row],[Tenure]]&lt;2, "3. Under 2 yrs","4. Over 2 yrs")))</f>
        <v>2. Under 1 yr</v>
      </c>
      <c r="O1399" s="5">
        <f ca="1">(TODAY()-staff[[#This Row],[Date of Birth]])/365</f>
        <v>60.136986301369866</v>
      </c>
      <c r="P1399">
        <f ca="1">ROUNDDOWN(staff[[#This Row],[X-Age]],0)</f>
        <v>60</v>
      </c>
    </row>
    <row r="1400" spans="3:16" x14ac:dyDescent="0.3">
      <c r="C1400" t="s">
        <v>1489</v>
      </c>
      <c r="D1400" t="s">
        <v>59</v>
      </c>
      <c r="E1400">
        <v>1</v>
      </c>
      <c r="F1400" t="s">
        <v>56</v>
      </c>
      <c r="G1400" t="s">
        <v>9</v>
      </c>
      <c r="H1400" t="s">
        <v>57</v>
      </c>
      <c r="I1400" s="4">
        <v>72385</v>
      </c>
      <c r="J1400">
        <v>15</v>
      </c>
      <c r="K1400" s="3">
        <v>44648</v>
      </c>
      <c r="L1400" s="3">
        <v>25472</v>
      </c>
      <c r="M1400" s="5">
        <f ca="1">(TODAY()-staff[[#This Row],[Date of Join]])/365</f>
        <v>0.47397260273972602</v>
      </c>
      <c r="N1400" t="str">
        <f ca="1">IF(staff[[#This Row],[Tenure]]&lt;0.25,"1. New", IF(staff[[#This Row],[Tenure]]&lt;1, "2. Under 1 yr", IF(staff[[#This Row],[Tenure]]&lt;2, "3. Under 2 yrs","4. Over 2 yrs")))</f>
        <v>2. Under 1 yr</v>
      </c>
      <c r="O1400" s="5">
        <f ca="1">(TODAY()-staff[[#This Row],[Date of Birth]])/365</f>
        <v>53.010958904109586</v>
      </c>
      <c r="P1400">
        <f ca="1">ROUNDDOWN(staff[[#This Row],[X-Age]],0)</f>
        <v>53</v>
      </c>
    </row>
    <row r="1401" spans="3:16" x14ac:dyDescent="0.3">
      <c r="C1401" t="s">
        <v>1490</v>
      </c>
      <c r="D1401" t="s">
        <v>55</v>
      </c>
      <c r="E1401">
        <v>1</v>
      </c>
      <c r="F1401" t="s">
        <v>56</v>
      </c>
      <c r="G1401" t="s">
        <v>6</v>
      </c>
      <c r="H1401" t="s">
        <v>68</v>
      </c>
      <c r="I1401" s="4">
        <v>75010</v>
      </c>
      <c r="J1401">
        <v>20</v>
      </c>
      <c r="K1401" s="3">
        <v>44347</v>
      </c>
      <c r="L1401" s="3">
        <v>24382</v>
      </c>
      <c r="M1401" s="5">
        <f ca="1">(TODAY()-staff[[#This Row],[Date of Join]])/365</f>
        <v>1.2986301369863014</v>
      </c>
      <c r="N1401" t="str">
        <f ca="1">IF(staff[[#This Row],[Tenure]]&lt;0.25,"1. New", IF(staff[[#This Row],[Tenure]]&lt;1, "2. Under 1 yr", IF(staff[[#This Row],[Tenure]]&lt;2, "3. Under 2 yrs","4. Over 2 yrs")))</f>
        <v>3. Under 2 yrs</v>
      </c>
      <c r="O1401" s="5">
        <f ca="1">(TODAY()-staff[[#This Row],[Date of Birth]])/365</f>
        <v>55.9972602739726</v>
      </c>
      <c r="P1401">
        <f ca="1">ROUNDDOWN(staff[[#This Row],[X-Age]],0)</f>
        <v>55</v>
      </c>
    </row>
    <row r="1402" spans="3:16" x14ac:dyDescent="0.3">
      <c r="C1402" t="s">
        <v>1491</v>
      </c>
      <c r="D1402" t="s">
        <v>55</v>
      </c>
      <c r="E1402">
        <v>1</v>
      </c>
      <c r="F1402" t="s">
        <v>56</v>
      </c>
      <c r="G1402" t="s">
        <v>6</v>
      </c>
      <c r="H1402" t="s">
        <v>71</v>
      </c>
      <c r="I1402" s="4">
        <v>56440</v>
      </c>
      <c r="J1402">
        <v>20</v>
      </c>
      <c r="K1402" s="3">
        <v>44441</v>
      </c>
      <c r="L1402" s="3">
        <v>29560</v>
      </c>
      <c r="M1402" s="5">
        <f ca="1">(TODAY()-staff[[#This Row],[Date of Join]])/365</f>
        <v>1.0410958904109588</v>
      </c>
      <c r="N1402" t="str">
        <f ca="1">IF(staff[[#This Row],[Tenure]]&lt;0.25,"1. New", IF(staff[[#This Row],[Tenure]]&lt;1, "2. Under 1 yr", IF(staff[[#This Row],[Tenure]]&lt;2, "3. Under 2 yrs","4. Over 2 yrs")))</f>
        <v>3. Under 2 yrs</v>
      </c>
      <c r="O1402" s="5">
        <f ca="1">(TODAY()-staff[[#This Row],[Date of Birth]])/365</f>
        <v>41.81095890410959</v>
      </c>
      <c r="P1402">
        <f ca="1">ROUNDDOWN(staff[[#This Row],[X-Age]],0)</f>
        <v>41</v>
      </c>
    </row>
    <row r="1403" spans="3:16" x14ac:dyDescent="0.3">
      <c r="C1403" t="s">
        <v>1492</v>
      </c>
      <c r="D1403" t="s">
        <v>59</v>
      </c>
      <c r="E1403">
        <v>1</v>
      </c>
      <c r="F1403" t="s">
        <v>56</v>
      </c>
      <c r="G1403" t="s">
        <v>6</v>
      </c>
      <c r="H1403" t="s">
        <v>68</v>
      </c>
      <c r="I1403" s="4">
        <v>61480</v>
      </c>
      <c r="J1403">
        <v>10</v>
      </c>
      <c r="K1403" s="3">
        <v>44676</v>
      </c>
      <c r="L1403" s="3">
        <v>7290</v>
      </c>
      <c r="M1403" s="5">
        <f ca="1">(TODAY()-staff[[#This Row],[Date of Join]])/365</f>
        <v>0.39726027397260272</v>
      </c>
      <c r="N1403" t="str">
        <f ca="1">IF(staff[[#This Row],[Tenure]]&lt;0.25,"1. New", IF(staff[[#This Row],[Tenure]]&lt;1, "2. Under 1 yr", IF(staff[[#This Row],[Tenure]]&lt;2, "3. Under 2 yrs","4. Over 2 yrs")))</f>
        <v>2. Under 1 yr</v>
      </c>
      <c r="O1403" s="5">
        <f ca="1">(TODAY()-staff[[#This Row],[Date of Birth]])/365</f>
        <v>102.82465753424657</v>
      </c>
      <c r="P1403">
        <f ca="1">ROUNDDOWN(staff[[#This Row],[X-Age]],0)</f>
        <v>102</v>
      </c>
    </row>
    <row r="1404" spans="3:16" x14ac:dyDescent="0.3">
      <c r="C1404" t="s">
        <v>1493</v>
      </c>
      <c r="D1404" t="s">
        <v>59</v>
      </c>
      <c r="E1404">
        <v>1</v>
      </c>
      <c r="F1404" t="s">
        <v>56</v>
      </c>
      <c r="G1404" t="s">
        <v>20</v>
      </c>
      <c r="H1404" t="s">
        <v>75</v>
      </c>
      <c r="I1404" s="4">
        <v>59275</v>
      </c>
      <c r="J1404">
        <v>11</v>
      </c>
      <c r="K1404" s="3">
        <v>44764</v>
      </c>
      <c r="L1404" s="3">
        <v>7263</v>
      </c>
      <c r="M1404" s="5">
        <f ca="1">(TODAY()-staff[[#This Row],[Date of Join]])/365</f>
        <v>0.15616438356164383</v>
      </c>
      <c r="N1404" t="str">
        <f ca="1">IF(staff[[#This Row],[Tenure]]&lt;0.25,"1. New", IF(staff[[#This Row],[Tenure]]&lt;1, "2. Under 1 yr", IF(staff[[#This Row],[Tenure]]&lt;2, "3. Under 2 yrs","4. Over 2 yrs")))</f>
        <v>1. New</v>
      </c>
      <c r="O1404" s="5">
        <f ca="1">(TODAY()-staff[[#This Row],[Date of Birth]])/365</f>
        <v>102.8986301369863</v>
      </c>
      <c r="P1404">
        <f ca="1">ROUNDDOWN(staff[[#This Row],[X-Age]],0)</f>
        <v>102</v>
      </c>
    </row>
    <row r="1405" spans="3:16" x14ac:dyDescent="0.3">
      <c r="C1405" t="s">
        <v>1494</v>
      </c>
      <c r="D1405" t="s">
        <v>59</v>
      </c>
      <c r="E1405">
        <v>1</v>
      </c>
      <c r="F1405" t="s">
        <v>56</v>
      </c>
      <c r="G1405" t="s">
        <v>6</v>
      </c>
      <c r="H1405" t="s">
        <v>68</v>
      </c>
      <c r="I1405" s="4">
        <v>57705</v>
      </c>
      <c r="J1405">
        <v>23</v>
      </c>
      <c r="K1405" s="3">
        <v>44680</v>
      </c>
      <c r="L1405" s="3">
        <v>7262</v>
      </c>
      <c r="M1405" s="5">
        <f ca="1">(TODAY()-staff[[#This Row],[Date of Join]])/365</f>
        <v>0.38630136986301372</v>
      </c>
      <c r="N1405" t="str">
        <f ca="1">IF(staff[[#This Row],[Tenure]]&lt;0.25,"1. New", IF(staff[[#This Row],[Tenure]]&lt;1, "2. Under 1 yr", IF(staff[[#This Row],[Tenure]]&lt;2, "3. Under 2 yrs","4. Over 2 yrs")))</f>
        <v>2. Under 1 yr</v>
      </c>
      <c r="O1405" s="5">
        <f ca="1">(TODAY()-staff[[#This Row],[Date of Birth]])/365</f>
        <v>102.9013698630137</v>
      </c>
      <c r="P1405">
        <f ca="1">ROUNDDOWN(staff[[#This Row],[X-Age]],0)</f>
        <v>102</v>
      </c>
    </row>
    <row r="1406" spans="3:16" x14ac:dyDescent="0.3">
      <c r="C1406" t="s">
        <v>1495</v>
      </c>
      <c r="D1406" t="s">
        <v>59</v>
      </c>
      <c r="E1406">
        <v>0.53</v>
      </c>
      <c r="F1406" t="s">
        <v>56</v>
      </c>
      <c r="G1406" t="s">
        <v>14</v>
      </c>
      <c r="H1406" t="s">
        <v>166</v>
      </c>
      <c r="I1406" s="4">
        <v>100100</v>
      </c>
      <c r="J1406">
        <v>23</v>
      </c>
      <c r="K1406" s="3">
        <v>44390</v>
      </c>
      <c r="L1406" s="3">
        <v>25647</v>
      </c>
      <c r="M1406" s="5">
        <f ca="1">(TODAY()-staff[[#This Row],[Date of Join]])/365</f>
        <v>1.1808219178082191</v>
      </c>
      <c r="N1406" t="str">
        <f ca="1">IF(staff[[#This Row],[Tenure]]&lt;0.25,"1. New", IF(staff[[#This Row],[Tenure]]&lt;1, "2. Under 1 yr", IF(staff[[#This Row],[Tenure]]&lt;2, "3. Under 2 yrs","4. Over 2 yrs")))</f>
        <v>3. Under 2 yrs</v>
      </c>
      <c r="O1406" s="5">
        <f ca="1">(TODAY()-staff[[#This Row],[Date of Birth]])/365</f>
        <v>52.531506849315072</v>
      </c>
      <c r="P1406">
        <f ca="1">ROUNDDOWN(staff[[#This Row],[X-Age]],0)</f>
        <v>52</v>
      </c>
    </row>
    <row r="1407" spans="3:16" x14ac:dyDescent="0.3">
      <c r="C1407" t="s">
        <v>1496</v>
      </c>
      <c r="D1407" t="s">
        <v>59</v>
      </c>
      <c r="E1407">
        <v>1</v>
      </c>
      <c r="F1407" t="s">
        <v>124</v>
      </c>
      <c r="G1407" t="s">
        <v>18</v>
      </c>
      <c r="H1407" t="s">
        <v>117</v>
      </c>
      <c r="I1407" s="4">
        <v>83830</v>
      </c>
      <c r="J1407">
        <v>7</v>
      </c>
      <c r="K1407" s="3">
        <v>44739</v>
      </c>
      <c r="L1407" s="3">
        <v>31910</v>
      </c>
      <c r="M1407" s="5">
        <f ca="1">(TODAY()-staff[[#This Row],[Date of Join]])/365</f>
        <v>0.22465753424657534</v>
      </c>
      <c r="N1407" t="str">
        <f ca="1">IF(staff[[#This Row],[Tenure]]&lt;0.25,"1. New", IF(staff[[#This Row],[Tenure]]&lt;1, "2. Under 1 yr", IF(staff[[#This Row],[Tenure]]&lt;2, "3. Under 2 yrs","4. Over 2 yrs")))</f>
        <v>1. New</v>
      </c>
      <c r="O1407" s="5">
        <f ca="1">(TODAY()-staff[[#This Row],[Date of Birth]])/365</f>
        <v>35.372602739726027</v>
      </c>
      <c r="P1407">
        <f ca="1">ROUNDDOWN(staff[[#This Row],[X-Age]],0)</f>
        <v>35</v>
      </c>
    </row>
    <row r="1408" spans="3:16" x14ac:dyDescent="0.3">
      <c r="C1408" t="s">
        <v>1497</v>
      </c>
      <c r="D1408" t="s">
        <v>59</v>
      </c>
      <c r="E1408">
        <v>1</v>
      </c>
      <c r="F1408" t="s">
        <v>56</v>
      </c>
      <c r="G1408" t="s">
        <v>6</v>
      </c>
      <c r="H1408" t="s">
        <v>68</v>
      </c>
      <c r="I1408" s="4">
        <v>75835</v>
      </c>
      <c r="J1408">
        <v>3</v>
      </c>
      <c r="K1408" s="3">
        <v>44691</v>
      </c>
      <c r="L1408" s="3">
        <v>7305</v>
      </c>
      <c r="M1408" s="5">
        <f ca="1">(TODAY()-staff[[#This Row],[Date of Join]])/365</f>
        <v>0.35616438356164382</v>
      </c>
      <c r="N1408" t="str">
        <f ca="1">IF(staff[[#This Row],[Tenure]]&lt;0.25,"1. New", IF(staff[[#This Row],[Tenure]]&lt;1, "2. Under 1 yr", IF(staff[[#This Row],[Tenure]]&lt;2, "3. Under 2 yrs","4. Over 2 yrs")))</f>
        <v>2. Under 1 yr</v>
      </c>
      <c r="O1408" s="5">
        <f ca="1">(TODAY()-staff[[#This Row],[Date of Birth]])/365</f>
        <v>102.78356164383561</v>
      </c>
      <c r="P1408">
        <f ca="1">ROUNDDOWN(staff[[#This Row],[X-Age]],0)</f>
        <v>102</v>
      </c>
    </row>
    <row r="1409" spans="3:16" x14ac:dyDescent="0.3">
      <c r="C1409" t="s">
        <v>1498</v>
      </c>
      <c r="D1409" t="s">
        <v>59</v>
      </c>
      <c r="E1409">
        <v>1</v>
      </c>
      <c r="F1409" t="s">
        <v>56</v>
      </c>
      <c r="G1409" t="s">
        <v>6</v>
      </c>
      <c r="H1409" t="s">
        <v>68</v>
      </c>
      <c r="I1409" s="4">
        <v>84270</v>
      </c>
      <c r="J1409">
        <v>18</v>
      </c>
      <c r="K1409" s="3">
        <v>44691</v>
      </c>
      <c r="L1409" s="3">
        <v>31936</v>
      </c>
      <c r="M1409" s="5">
        <f ca="1">(TODAY()-staff[[#This Row],[Date of Join]])/365</f>
        <v>0.35616438356164382</v>
      </c>
      <c r="N1409" t="str">
        <f ca="1">IF(staff[[#This Row],[Tenure]]&lt;0.25,"1. New", IF(staff[[#This Row],[Tenure]]&lt;1, "2. Under 1 yr", IF(staff[[#This Row],[Tenure]]&lt;2, "3. Under 2 yrs","4. Over 2 yrs")))</f>
        <v>2. Under 1 yr</v>
      </c>
      <c r="O1409" s="5">
        <f ca="1">(TODAY()-staff[[#This Row],[Date of Birth]])/365</f>
        <v>35.301369863013697</v>
      </c>
      <c r="P1409">
        <f ca="1">ROUNDDOWN(staff[[#This Row],[X-Age]],0)</f>
        <v>35</v>
      </c>
    </row>
    <row r="1410" spans="3:16" x14ac:dyDescent="0.3">
      <c r="C1410" t="s">
        <v>1499</v>
      </c>
      <c r="D1410" t="s">
        <v>59</v>
      </c>
      <c r="E1410">
        <v>1</v>
      </c>
      <c r="F1410" t="s">
        <v>56</v>
      </c>
      <c r="G1410" t="s">
        <v>18</v>
      </c>
      <c r="H1410" t="s">
        <v>78</v>
      </c>
      <c r="I1410" s="4">
        <v>68160</v>
      </c>
      <c r="J1410">
        <v>9</v>
      </c>
      <c r="K1410" s="3">
        <v>44715</v>
      </c>
      <c r="L1410" s="3">
        <v>24656</v>
      </c>
      <c r="M1410" s="5">
        <f ca="1">(TODAY()-staff[[#This Row],[Date of Join]])/365</f>
        <v>0.29041095890410956</v>
      </c>
      <c r="N1410" t="str">
        <f ca="1">IF(staff[[#This Row],[Tenure]]&lt;0.25,"1. New", IF(staff[[#This Row],[Tenure]]&lt;1, "2. Under 1 yr", IF(staff[[#This Row],[Tenure]]&lt;2, "3. Under 2 yrs","4. Over 2 yrs")))</f>
        <v>2. Under 1 yr</v>
      </c>
      <c r="O1410" s="5">
        <f ca="1">(TODAY()-staff[[#This Row],[Date of Birth]])/365</f>
        <v>55.246575342465754</v>
      </c>
      <c r="P1410">
        <f ca="1">ROUNDDOWN(staff[[#This Row],[X-Age]],0)</f>
        <v>55</v>
      </c>
    </row>
    <row r="1411" spans="3:16" x14ac:dyDescent="0.3">
      <c r="C1411" t="s">
        <v>1500</v>
      </c>
      <c r="D1411" t="s">
        <v>59</v>
      </c>
      <c r="E1411">
        <v>1</v>
      </c>
      <c r="F1411" t="s">
        <v>56</v>
      </c>
      <c r="G1411" t="s">
        <v>9</v>
      </c>
      <c r="H1411" t="s">
        <v>57</v>
      </c>
      <c r="I1411" s="4">
        <v>95650</v>
      </c>
      <c r="J1411">
        <v>10</v>
      </c>
      <c r="K1411" s="3">
        <v>44700</v>
      </c>
      <c r="L1411" s="3">
        <v>18011</v>
      </c>
      <c r="M1411" s="5">
        <f ca="1">(TODAY()-staff[[#This Row],[Date of Join]])/365</f>
        <v>0.33150684931506852</v>
      </c>
      <c r="N1411" t="str">
        <f ca="1">IF(staff[[#This Row],[Tenure]]&lt;0.25,"1. New", IF(staff[[#This Row],[Tenure]]&lt;1, "2. Under 1 yr", IF(staff[[#This Row],[Tenure]]&lt;2, "3. Under 2 yrs","4. Over 2 yrs")))</f>
        <v>2. Under 1 yr</v>
      </c>
      <c r="O1411" s="5">
        <f ca="1">(TODAY()-staff[[#This Row],[Date of Birth]])/365</f>
        <v>73.452054794520549</v>
      </c>
      <c r="P1411">
        <f ca="1">ROUNDDOWN(staff[[#This Row],[X-Age]],0)</f>
        <v>73</v>
      </c>
    </row>
    <row r="1412" spans="3:16" x14ac:dyDescent="0.3">
      <c r="C1412" t="s">
        <v>1501</v>
      </c>
      <c r="D1412" t="s">
        <v>55</v>
      </c>
      <c r="E1412">
        <v>1</v>
      </c>
      <c r="F1412" t="s">
        <v>61</v>
      </c>
      <c r="G1412" t="s">
        <v>18</v>
      </c>
      <c r="H1412" t="s">
        <v>71</v>
      </c>
      <c r="I1412" s="4">
        <v>89390</v>
      </c>
      <c r="J1412">
        <v>14</v>
      </c>
      <c r="K1412" s="3">
        <v>44740</v>
      </c>
      <c r="L1412" s="3">
        <v>7251</v>
      </c>
      <c r="M1412" s="5">
        <f ca="1">(TODAY()-staff[[#This Row],[Date of Join]])/365</f>
        <v>0.22191780821917809</v>
      </c>
      <c r="N1412" t="str">
        <f ca="1">IF(staff[[#This Row],[Tenure]]&lt;0.25,"1. New", IF(staff[[#This Row],[Tenure]]&lt;1, "2. Under 1 yr", IF(staff[[#This Row],[Tenure]]&lt;2, "3. Under 2 yrs","4. Over 2 yrs")))</f>
        <v>1. New</v>
      </c>
      <c r="O1412" s="5">
        <f ca="1">(TODAY()-staff[[#This Row],[Date of Birth]])/365</f>
        <v>102.93150684931507</v>
      </c>
      <c r="P1412">
        <f ca="1">ROUNDDOWN(staff[[#This Row],[X-Age]],0)</f>
        <v>102</v>
      </c>
    </row>
    <row r="1413" spans="3:16" x14ac:dyDescent="0.3">
      <c r="C1413" t="s">
        <v>1502</v>
      </c>
      <c r="D1413" t="s">
        <v>55</v>
      </c>
      <c r="E1413">
        <v>0</v>
      </c>
      <c r="F1413" t="s">
        <v>61</v>
      </c>
      <c r="G1413" t="s">
        <v>6</v>
      </c>
      <c r="H1413" t="s">
        <v>68</v>
      </c>
      <c r="I1413" s="4">
        <v>81585</v>
      </c>
      <c r="J1413">
        <v>17</v>
      </c>
      <c r="K1413" s="3">
        <v>44740</v>
      </c>
      <c r="L1413" s="3">
        <v>34851</v>
      </c>
      <c r="M1413" s="5">
        <f ca="1">(TODAY()-staff[[#This Row],[Date of Join]])/365</f>
        <v>0.22191780821917809</v>
      </c>
      <c r="N1413" t="str">
        <f ca="1">IF(staff[[#This Row],[Tenure]]&lt;0.25,"1. New", IF(staff[[#This Row],[Tenure]]&lt;1, "2. Under 1 yr", IF(staff[[#This Row],[Tenure]]&lt;2, "3. Under 2 yrs","4. Over 2 yrs")))</f>
        <v>1. New</v>
      </c>
      <c r="O1413" s="5">
        <f ca="1">(TODAY()-staff[[#This Row],[Date of Birth]])/365</f>
        <v>27.315068493150687</v>
      </c>
      <c r="P1413">
        <f ca="1">ROUNDDOWN(staff[[#This Row],[X-Age]],0)</f>
        <v>27</v>
      </c>
    </row>
    <row r="1414" spans="3:16" x14ac:dyDescent="0.3">
      <c r="C1414" t="s">
        <v>1503</v>
      </c>
      <c r="D1414" t="s">
        <v>55</v>
      </c>
      <c r="E1414">
        <v>1</v>
      </c>
      <c r="F1414" t="s">
        <v>56</v>
      </c>
      <c r="G1414" t="s">
        <v>18</v>
      </c>
      <c r="H1414" t="s">
        <v>64</v>
      </c>
      <c r="I1414" s="4">
        <v>77000</v>
      </c>
      <c r="J1414">
        <v>20</v>
      </c>
      <c r="K1414" s="3">
        <v>44700</v>
      </c>
      <c r="L1414" s="3">
        <v>29956</v>
      </c>
      <c r="M1414" s="5">
        <f ca="1">(TODAY()-staff[[#This Row],[Date of Join]])/365</f>
        <v>0.33150684931506852</v>
      </c>
      <c r="N1414" t="str">
        <f ca="1">IF(staff[[#This Row],[Tenure]]&lt;0.25,"1. New", IF(staff[[#This Row],[Tenure]]&lt;1, "2. Under 1 yr", IF(staff[[#This Row],[Tenure]]&lt;2, "3. Under 2 yrs","4. Over 2 yrs")))</f>
        <v>2. Under 1 yr</v>
      </c>
      <c r="O1414" s="5">
        <f ca="1">(TODAY()-staff[[#This Row],[Date of Birth]])/365</f>
        <v>40.726027397260275</v>
      </c>
      <c r="P1414">
        <f ca="1">ROUNDDOWN(staff[[#This Row],[X-Age]],0)</f>
        <v>40</v>
      </c>
    </row>
    <row r="1415" spans="3:16" x14ac:dyDescent="0.3">
      <c r="C1415" t="s">
        <v>1504</v>
      </c>
      <c r="D1415" t="s">
        <v>59</v>
      </c>
      <c r="E1415">
        <v>1</v>
      </c>
      <c r="F1415" t="s">
        <v>56</v>
      </c>
      <c r="G1415" t="s">
        <v>6</v>
      </c>
      <c r="H1415" t="s">
        <v>68</v>
      </c>
      <c r="I1415" s="4">
        <v>87440</v>
      </c>
      <c r="J1415">
        <v>10</v>
      </c>
      <c r="K1415" s="3">
        <v>44025</v>
      </c>
      <c r="L1415" s="3">
        <v>28851</v>
      </c>
      <c r="M1415" s="5">
        <f ca="1">(TODAY()-staff[[#This Row],[Date of Join]])/365</f>
        <v>2.1808219178082191</v>
      </c>
      <c r="N1415" t="str">
        <f ca="1">IF(staff[[#This Row],[Tenure]]&lt;0.25,"1. New", IF(staff[[#This Row],[Tenure]]&lt;1, "2. Under 1 yr", IF(staff[[#This Row],[Tenure]]&lt;2, "3. Under 2 yrs","4. Over 2 yrs")))</f>
        <v>4. Over 2 yrs</v>
      </c>
      <c r="O1415" s="5">
        <f ca="1">(TODAY()-staff[[#This Row],[Date of Birth]])/365</f>
        <v>43.753424657534246</v>
      </c>
      <c r="P1415">
        <f ca="1">ROUNDDOWN(staff[[#This Row],[X-Age]],0)</f>
        <v>43</v>
      </c>
    </row>
    <row r="1416" spans="3:16" x14ac:dyDescent="0.3">
      <c r="C1416" t="s">
        <v>1505</v>
      </c>
      <c r="D1416" t="s">
        <v>55</v>
      </c>
      <c r="E1416">
        <v>1</v>
      </c>
      <c r="F1416" t="s">
        <v>56</v>
      </c>
      <c r="G1416" t="s">
        <v>9</v>
      </c>
      <c r="H1416" t="s">
        <v>308</v>
      </c>
      <c r="I1416" s="4">
        <v>79695</v>
      </c>
      <c r="J1416">
        <v>22</v>
      </c>
      <c r="K1416" s="3">
        <v>44490</v>
      </c>
      <c r="L1416" s="3">
        <v>26266</v>
      </c>
      <c r="M1416" s="5">
        <f ca="1">(TODAY()-staff[[#This Row],[Date of Join]])/365</f>
        <v>0.9068493150684932</v>
      </c>
      <c r="N1416" t="str">
        <f ca="1">IF(staff[[#This Row],[Tenure]]&lt;0.25,"1. New", IF(staff[[#This Row],[Tenure]]&lt;1, "2. Under 1 yr", IF(staff[[#This Row],[Tenure]]&lt;2, "3. Under 2 yrs","4. Over 2 yrs")))</f>
        <v>2. Under 1 yr</v>
      </c>
      <c r="O1416" s="5">
        <f ca="1">(TODAY()-staff[[#This Row],[Date of Birth]])/365</f>
        <v>50.835616438356162</v>
      </c>
      <c r="P1416">
        <f ca="1">ROUNDDOWN(staff[[#This Row],[X-Age]],0)</f>
        <v>50</v>
      </c>
    </row>
    <row r="1417" spans="3:16" x14ac:dyDescent="0.3">
      <c r="C1417" t="s">
        <v>1506</v>
      </c>
      <c r="D1417" t="s">
        <v>59</v>
      </c>
      <c r="E1417">
        <v>1</v>
      </c>
      <c r="F1417" t="s">
        <v>56</v>
      </c>
      <c r="G1417" t="s">
        <v>6</v>
      </c>
      <c r="H1417" t="s">
        <v>93</v>
      </c>
      <c r="I1417" s="4">
        <v>61470</v>
      </c>
      <c r="J1417">
        <v>19</v>
      </c>
      <c r="K1417" s="3">
        <v>44720</v>
      </c>
      <c r="L1417" s="3">
        <v>26018</v>
      </c>
      <c r="M1417" s="5">
        <f ca="1">(TODAY()-staff[[#This Row],[Date of Join]])/365</f>
        <v>0.27671232876712326</v>
      </c>
      <c r="N1417" t="str">
        <f ca="1">IF(staff[[#This Row],[Tenure]]&lt;0.25,"1. New", IF(staff[[#This Row],[Tenure]]&lt;1, "2. Under 1 yr", IF(staff[[#This Row],[Tenure]]&lt;2, "3. Under 2 yrs","4. Over 2 yrs")))</f>
        <v>2. Under 1 yr</v>
      </c>
      <c r="O1417" s="5">
        <f ca="1">(TODAY()-staff[[#This Row],[Date of Birth]])/365</f>
        <v>51.515068493150686</v>
      </c>
      <c r="P1417">
        <f ca="1">ROUNDDOWN(staff[[#This Row],[X-Age]],0)</f>
        <v>51</v>
      </c>
    </row>
    <row r="1418" spans="3:16" x14ac:dyDescent="0.3">
      <c r="C1418" t="s">
        <v>1507</v>
      </c>
      <c r="D1418" t="s">
        <v>55</v>
      </c>
      <c r="E1418">
        <v>1</v>
      </c>
      <c r="F1418" t="s">
        <v>61</v>
      </c>
      <c r="G1418" t="s">
        <v>9</v>
      </c>
      <c r="H1418" t="s">
        <v>106</v>
      </c>
      <c r="I1418" s="4">
        <v>100335</v>
      </c>
      <c r="J1418">
        <v>21</v>
      </c>
      <c r="K1418" s="3">
        <v>44770</v>
      </c>
      <c r="L1418" s="3">
        <v>7294</v>
      </c>
      <c r="M1418" s="5">
        <f ca="1">(TODAY()-staff[[#This Row],[Date of Join]])/365</f>
        <v>0.13972602739726028</v>
      </c>
      <c r="N1418" t="str">
        <f ca="1">IF(staff[[#This Row],[Tenure]]&lt;0.25,"1. New", IF(staff[[#This Row],[Tenure]]&lt;1, "2. Under 1 yr", IF(staff[[#This Row],[Tenure]]&lt;2, "3. Under 2 yrs","4. Over 2 yrs")))</f>
        <v>1. New</v>
      </c>
      <c r="O1418" s="5">
        <f ca="1">(TODAY()-staff[[#This Row],[Date of Birth]])/365</f>
        <v>102.81369863013698</v>
      </c>
      <c r="P1418">
        <f ca="1">ROUNDDOWN(staff[[#This Row],[X-Age]],0)</f>
        <v>102</v>
      </c>
    </row>
    <row r="1419" spans="3:16" x14ac:dyDescent="0.3">
      <c r="C1419" t="s">
        <v>1508</v>
      </c>
      <c r="D1419" t="s">
        <v>55</v>
      </c>
      <c r="E1419">
        <v>1</v>
      </c>
      <c r="F1419" t="s">
        <v>61</v>
      </c>
      <c r="G1419" t="s">
        <v>9</v>
      </c>
      <c r="H1419" t="s">
        <v>106</v>
      </c>
      <c r="I1419" s="4">
        <v>67280</v>
      </c>
      <c r="J1419">
        <v>13</v>
      </c>
      <c r="K1419" s="3">
        <v>44743</v>
      </c>
      <c r="L1419" s="3">
        <v>7279</v>
      </c>
      <c r="M1419" s="5">
        <f ca="1">(TODAY()-staff[[#This Row],[Date of Join]])/365</f>
        <v>0.21369863013698631</v>
      </c>
      <c r="N1419" t="str">
        <f ca="1">IF(staff[[#This Row],[Tenure]]&lt;0.25,"1. New", IF(staff[[#This Row],[Tenure]]&lt;1, "2. Under 1 yr", IF(staff[[#This Row],[Tenure]]&lt;2, "3. Under 2 yrs","4. Over 2 yrs")))</f>
        <v>1. New</v>
      </c>
      <c r="O1419" s="5">
        <f ca="1">(TODAY()-staff[[#This Row],[Date of Birth]])/365</f>
        <v>102.85479452054794</v>
      </c>
      <c r="P1419">
        <f ca="1">ROUNDDOWN(staff[[#This Row],[X-Age]],0)</f>
        <v>102</v>
      </c>
    </row>
    <row r="1420" spans="3:16" x14ac:dyDescent="0.3">
      <c r="C1420" t="s">
        <v>1509</v>
      </c>
      <c r="D1420" t="s">
        <v>55</v>
      </c>
      <c r="E1420">
        <v>1</v>
      </c>
      <c r="F1420" t="s">
        <v>61</v>
      </c>
      <c r="G1420" t="s">
        <v>18</v>
      </c>
      <c r="H1420" t="s">
        <v>78</v>
      </c>
      <c r="I1420" s="4">
        <v>90845</v>
      </c>
      <c r="J1420">
        <v>12</v>
      </c>
      <c r="K1420" s="3">
        <v>44754</v>
      </c>
      <c r="L1420" s="3">
        <v>7269</v>
      </c>
      <c r="M1420" s="5">
        <f ca="1">(TODAY()-staff[[#This Row],[Date of Join]])/365</f>
        <v>0.18356164383561643</v>
      </c>
      <c r="N1420" t="str">
        <f ca="1">IF(staff[[#This Row],[Tenure]]&lt;0.25,"1. New", IF(staff[[#This Row],[Tenure]]&lt;1, "2. Under 1 yr", IF(staff[[#This Row],[Tenure]]&lt;2, "3. Under 2 yrs","4. Over 2 yrs")))</f>
        <v>1. New</v>
      </c>
      <c r="O1420" s="5">
        <f ca="1">(TODAY()-staff[[#This Row],[Date of Birth]])/365</f>
        <v>102.88219178082191</v>
      </c>
      <c r="P1420">
        <f ca="1">ROUNDDOWN(staff[[#This Row],[X-Age]],0)</f>
        <v>102</v>
      </c>
    </row>
    <row r="1421" spans="3:16" x14ac:dyDescent="0.3">
      <c r="C1421" t="s">
        <v>1510</v>
      </c>
      <c r="D1421" t="s">
        <v>55</v>
      </c>
      <c r="E1421">
        <v>1</v>
      </c>
      <c r="F1421" t="s">
        <v>56</v>
      </c>
      <c r="G1421" t="s">
        <v>6</v>
      </c>
      <c r="H1421" t="s">
        <v>68</v>
      </c>
      <c r="I1421" s="4">
        <v>48230</v>
      </c>
      <c r="J1421">
        <v>10</v>
      </c>
      <c r="K1421" s="3">
        <v>44742</v>
      </c>
      <c r="L1421" s="3">
        <v>33450</v>
      </c>
      <c r="M1421" s="5">
        <f ca="1">(TODAY()-staff[[#This Row],[Date of Join]])/365</f>
        <v>0.21643835616438356</v>
      </c>
      <c r="N1421" t="str">
        <f ca="1">IF(staff[[#This Row],[Tenure]]&lt;0.25,"1. New", IF(staff[[#This Row],[Tenure]]&lt;1, "2. Under 1 yr", IF(staff[[#This Row],[Tenure]]&lt;2, "3. Under 2 yrs","4. Over 2 yrs")))</f>
        <v>1. New</v>
      </c>
      <c r="O1421" s="5">
        <f ca="1">(TODAY()-staff[[#This Row],[Date of Birth]])/365</f>
        <v>31.153424657534245</v>
      </c>
      <c r="P1421">
        <f ca="1">ROUNDDOWN(staff[[#This Row],[X-Age]],0)</f>
        <v>31</v>
      </c>
    </row>
    <row r="1422" spans="3:16" x14ac:dyDescent="0.3">
      <c r="C1422" t="s">
        <v>1511</v>
      </c>
      <c r="D1422" t="s">
        <v>55</v>
      </c>
      <c r="E1422">
        <v>1</v>
      </c>
      <c r="F1422" t="s">
        <v>56</v>
      </c>
      <c r="G1422" t="s">
        <v>18</v>
      </c>
      <c r="H1422" t="s">
        <v>64</v>
      </c>
      <c r="I1422" s="4">
        <v>67790</v>
      </c>
      <c r="J1422">
        <v>17</v>
      </c>
      <c r="K1422" s="3">
        <v>44748</v>
      </c>
      <c r="L1422" s="3">
        <v>31895</v>
      </c>
      <c r="M1422" s="5">
        <f ca="1">(TODAY()-staff[[#This Row],[Date of Join]])/365</f>
        <v>0.2</v>
      </c>
      <c r="N1422" t="str">
        <f ca="1">IF(staff[[#This Row],[Tenure]]&lt;0.25,"1. New", IF(staff[[#This Row],[Tenure]]&lt;1, "2. Under 1 yr", IF(staff[[#This Row],[Tenure]]&lt;2, "3. Under 2 yrs","4. Over 2 yrs")))</f>
        <v>1. New</v>
      </c>
      <c r="O1422" s="5">
        <f ca="1">(TODAY()-staff[[#This Row],[Date of Birth]])/365</f>
        <v>35.413698630136984</v>
      </c>
      <c r="P1422">
        <f ca="1">ROUNDDOWN(staff[[#This Row],[X-Age]],0)</f>
        <v>35</v>
      </c>
    </row>
    <row r="1423" spans="3:16" x14ac:dyDescent="0.3">
      <c r="C1423" t="s">
        <v>1512</v>
      </c>
      <c r="D1423" t="s">
        <v>59</v>
      </c>
      <c r="E1423">
        <v>0.32</v>
      </c>
      <c r="F1423" t="s">
        <v>56</v>
      </c>
      <c r="G1423" t="s">
        <v>6</v>
      </c>
      <c r="H1423" t="s">
        <v>68</v>
      </c>
      <c r="I1423" s="4">
        <v>65105</v>
      </c>
      <c r="J1423">
        <v>3</v>
      </c>
      <c r="K1423" s="3">
        <v>44467</v>
      </c>
      <c r="L1423" s="3">
        <v>31590</v>
      </c>
      <c r="M1423" s="5">
        <f ca="1">(TODAY()-staff[[#This Row],[Date of Join]])/365</f>
        <v>0.96986301369863015</v>
      </c>
      <c r="N1423" t="str">
        <f ca="1">IF(staff[[#This Row],[Tenure]]&lt;0.25,"1. New", IF(staff[[#This Row],[Tenure]]&lt;1, "2. Under 1 yr", IF(staff[[#This Row],[Tenure]]&lt;2, "3. Under 2 yrs","4. Over 2 yrs")))</f>
        <v>2. Under 1 yr</v>
      </c>
      <c r="O1423" s="5">
        <f ca="1">(TODAY()-staff[[#This Row],[Date of Birth]])/365</f>
        <v>36.249315068493154</v>
      </c>
      <c r="P1423">
        <f ca="1">ROUNDDOWN(staff[[#This Row],[X-Age]],0)</f>
        <v>36</v>
      </c>
    </row>
    <row r="1424" spans="3:16" x14ac:dyDescent="0.3">
      <c r="C1424" t="s">
        <v>1513</v>
      </c>
      <c r="D1424" t="s">
        <v>59</v>
      </c>
      <c r="E1424">
        <v>1</v>
      </c>
      <c r="F1424" t="s">
        <v>56</v>
      </c>
      <c r="G1424" t="s">
        <v>6</v>
      </c>
      <c r="H1424" t="s">
        <v>68</v>
      </c>
      <c r="I1424" s="4">
        <v>74285</v>
      </c>
      <c r="J1424">
        <v>12</v>
      </c>
      <c r="K1424" s="3">
        <v>44340</v>
      </c>
      <c r="L1424" s="3">
        <v>28439</v>
      </c>
      <c r="M1424" s="5">
        <f ca="1">(TODAY()-staff[[#This Row],[Date of Join]])/365</f>
        <v>1.3178082191780822</v>
      </c>
      <c r="N1424" t="str">
        <f ca="1">IF(staff[[#This Row],[Tenure]]&lt;0.25,"1. New", IF(staff[[#This Row],[Tenure]]&lt;1, "2. Under 1 yr", IF(staff[[#This Row],[Tenure]]&lt;2, "3. Under 2 yrs","4. Over 2 yrs")))</f>
        <v>3. Under 2 yrs</v>
      </c>
      <c r="O1424" s="5">
        <f ca="1">(TODAY()-staff[[#This Row],[Date of Birth]])/365</f>
        <v>44.88219178082192</v>
      </c>
      <c r="P1424">
        <f ca="1">ROUNDDOWN(staff[[#This Row],[X-Age]],0)</f>
        <v>44</v>
      </c>
    </row>
    <row r="1425" spans="3:16" x14ac:dyDescent="0.3">
      <c r="C1425" t="s">
        <v>1514</v>
      </c>
      <c r="D1425" t="s">
        <v>59</v>
      </c>
      <c r="E1425">
        <v>1</v>
      </c>
      <c r="F1425" t="s">
        <v>56</v>
      </c>
      <c r="G1425" t="s">
        <v>20</v>
      </c>
      <c r="H1425" t="s">
        <v>66</v>
      </c>
      <c r="I1425" s="4">
        <v>64075</v>
      </c>
      <c r="J1425">
        <v>18</v>
      </c>
      <c r="K1425" s="3">
        <v>44694</v>
      </c>
      <c r="L1425" s="3">
        <v>22406</v>
      </c>
      <c r="M1425" s="5">
        <f ca="1">(TODAY()-staff[[#This Row],[Date of Join]])/365</f>
        <v>0.34794520547945207</v>
      </c>
      <c r="N1425" t="str">
        <f ca="1">IF(staff[[#This Row],[Tenure]]&lt;0.25,"1. New", IF(staff[[#This Row],[Tenure]]&lt;1, "2. Under 1 yr", IF(staff[[#This Row],[Tenure]]&lt;2, "3. Under 2 yrs","4. Over 2 yrs")))</f>
        <v>2. Under 1 yr</v>
      </c>
      <c r="O1425" s="5">
        <f ca="1">(TODAY()-staff[[#This Row],[Date of Birth]])/365</f>
        <v>61.410958904109592</v>
      </c>
      <c r="P1425">
        <f ca="1">ROUNDDOWN(staff[[#This Row],[X-Age]],0)</f>
        <v>61</v>
      </c>
    </row>
    <row r="1426" spans="3:16" x14ac:dyDescent="0.3">
      <c r="C1426" t="s">
        <v>1515</v>
      </c>
      <c r="D1426" t="s">
        <v>55</v>
      </c>
      <c r="E1426">
        <v>1</v>
      </c>
      <c r="F1426" t="s">
        <v>124</v>
      </c>
      <c r="G1426" t="s">
        <v>6</v>
      </c>
      <c r="H1426" t="s">
        <v>71</v>
      </c>
      <c r="I1426" s="4">
        <v>86415</v>
      </c>
      <c r="J1426">
        <v>13</v>
      </c>
      <c r="K1426" s="3">
        <v>44764</v>
      </c>
      <c r="L1426" s="3">
        <v>32347</v>
      </c>
      <c r="M1426" s="5">
        <f ca="1">(TODAY()-staff[[#This Row],[Date of Join]])/365</f>
        <v>0.15616438356164383</v>
      </c>
      <c r="N1426" t="str">
        <f ca="1">IF(staff[[#This Row],[Tenure]]&lt;0.25,"1. New", IF(staff[[#This Row],[Tenure]]&lt;1, "2. Under 1 yr", IF(staff[[#This Row],[Tenure]]&lt;2, "3. Under 2 yrs","4. Over 2 yrs")))</f>
        <v>1. New</v>
      </c>
      <c r="O1426" s="5">
        <f ca="1">(TODAY()-staff[[#This Row],[Date of Birth]])/365</f>
        <v>34.175342465753424</v>
      </c>
      <c r="P1426">
        <f ca="1">ROUNDDOWN(staff[[#This Row],[X-Age]],0)</f>
        <v>34</v>
      </c>
    </row>
    <row r="1427" spans="3:16" x14ac:dyDescent="0.3">
      <c r="C1427" t="s">
        <v>1516</v>
      </c>
      <c r="D1427" t="s">
        <v>55</v>
      </c>
      <c r="E1427">
        <v>1</v>
      </c>
      <c r="F1427" t="s">
        <v>56</v>
      </c>
      <c r="G1427" t="s">
        <v>6</v>
      </c>
      <c r="H1427" t="s">
        <v>68</v>
      </c>
      <c r="I1427" s="4">
        <v>49380</v>
      </c>
      <c r="J1427">
        <v>9</v>
      </c>
      <c r="K1427" s="3">
        <v>44536</v>
      </c>
      <c r="L1427" s="3">
        <v>28915</v>
      </c>
      <c r="M1427" s="5">
        <f ca="1">(TODAY()-staff[[#This Row],[Date of Join]])/365</f>
        <v>0.78082191780821919</v>
      </c>
      <c r="N1427" t="str">
        <f ca="1">IF(staff[[#This Row],[Tenure]]&lt;0.25,"1. New", IF(staff[[#This Row],[Tenure]]&lt;1, "2. Under 1 yr", IF(staff[[#This Row],[Tenure]]&lt;2, "3. Under 2 yrs","4. Over 2 yrs")))</f>
        <v>2. Under 1 yr</v>
      </c>
      <c r="O1427" s="5">
        <f ca="1">(TODAY()-staff[[#This Row],[Date of Birth]])/365</f>
        <v>43.578082191780823</v>
      </c>
      <c r="P1427">
        <f ca="1">ROUNDDOWN(staff[[#This Row],[X-Age]],0)</f>
        <v>43</v>
      </c>
    </row>
    <row r="1428" spans="3:16" x14ac:dyDescent="0.3">
      <c r="C1428" t="s">
        <v>1517</v>
      </c>
      <c r="D1428" t="s">
        <v>55</v>
      </c>
      <c r="E1428">
        <v>1</v>
      </c>
      <c r="F1428" t="s">
        <v>56</v>
      </c>
      <c r="G1428" t="s">
        <v>6</v>
      </c>
      <c r="H1428" t="s">
        <v>68</v>
      </c>
      <c r="I1428" s="4">
        <v>68080</v>
      </c>
      <c r="J1428">
        <v>9</v>
      </c>
      <c r="K1428" s="3">
        <v>44522</v>
      </c>
      <c r="L1428" s="3">
        <v>30291</v>
      </c>
      <c r="M1428" s="5">
        <f ca="1">(TODAY()-staff[[#This Row],[Date of Join]])/365</f>
        <v>0.81917808219178079</v>
      </c>
      <c r="N1428" t="str">
        <f ca="1">IF(staff[[#This Row],[Tenure]]&lt;0.25,"1. New", IF(staff[[#This Row],[Tenure]]&lt;1, "2. Under 1 yr", IF(staff[[#This Row],[Tenure]]&lt;2, "3. Under 2 yrs","4. Over 2 yrs")))</f>
        <v>2. Under 1 yr</v>
      </c>
      <c r="O1428" s="5">
        <f ca="1">(TODAY()-staff[[#This Row],[Date of Birth]])/365</f>
        <v>39.80821917808219</v>
      </c>
      <c r="P1428">
        <f ca="1">ROUNDDOWN(staff[[#This Row],[X-Age]],0)</f>
        <v>39</v>
      </c>
    </row>
    <row r="1429" spans="3:16" x14ac:dyDescent="0.3">
      <c r="C1429" t="s">
        <v>1518</v>
      </c>
      <c r="D1429" t="s">
        <v>59</v>
      </c>
      <c r="E1429">
        <v>1</v>
      </c>
      <c r="F1429" t="s">
        <v>56</v>
      </c>
      <c r="G1429" t="s">
        <v>18</v>
      </c>
      <c r="H1429" t="s">
        <v>117</v>
      </c>
      <c r="I1429" s="4">
        <v>57210</v>
      </c>
      <c r="J1429">
        <v>9</v>
      </c>
      <c r="K1429" s="3">
        <v>44627</v>
      </c>
      <c r="L1429" s="3">
        <v>23418</v>
      </c>
      <c r="M1429" s="5">
        <f ca="1">(TODAY()-staff[[#This Row],[Date of Join]])/365</f>
        <v>0.53150684931506853</v>
      </c>
      <c r="N1429" t="str">
        <f ca="1">IF(staff[[#This Row],[Tenure]]&lt;0.25,"1. New", IF(staff[[#This Row],[Tenure]]&lt;1, "2. Under 1 yr", IF(staff[[#This Row],[Tenure]]&lt;2, "3. Under 2 yrs","4. Over 2 yrs")))</f>
        <v>2. Under 1 yr</v>
      </c>
      <c r="O1429" s="5">
        <f ca="1">(TODAY()-staff[[#This Row],[Date of Birth]])/365</f>
        <v>58.638356164383559</v>
      </c>
      <c r="P1429">
        <f ca="1">ROUNDDOWN(staff[[#This Row],[X-Age]],0)</f>
        <v>58</v>
      </c>
    </row>
    <row r="1430" spans="3:16" x14ac:dyDescent="0.3">
      <c r="C1430" t="s">
        <v>1519</v>
      </c>
      <c r="D1430" t="s">
        <v>59</v>
      </c>
      <c r="E1430">
        <v>1</v>
      </c>
      <c r="F1430" t="s">
        <v>56</v>
      </c>
      <c r="G1430" t="s">
        <v>6</v>
      </c>
      <c r="H1430" t="s">
        <v>68</v>
      </c>
      <c r="I1430" s="4">
        <v>79365</v>
      </c>
      <c r="J1430">
        <v>8</v>
      </c>
      <c r="K1430" s="3">
        <v>44718</v>
      </c>
      <c r="L1430" s="3">
        <v>7275</v>
      </c>
      <c r="M1430" s="5">
        <f ca="1">(TODAY()-staff[[#This Row],[Date of Join]])/365</f>
        <v>0.28219178082191781</v>
      </c>
      <c r="N1430" t="str">
        <f ca="1">IF(staff[[#This Row],[Tenure]]&lt;0.25,"1. New", IF(staff[[#This Row],[Tenure]]&lt;1, "2. Under 1 yr", IF(staff[[#This Row],[Tenure]]&lt;2, "3. Under 2 yrs","4. Over 2 yrs")))</f>
        <v>2. Under 1 yr</v>
      </c>
      <c r="O1430" s="5">
        <f ca="1">(TODAY()-staff[[#This Row],[Date of Birth]])/365</f>
        <v>102.86575342465754</v>
      </c>
      <c r="P1430">
        <f ca="1">ROUNDDOWN(staff[[#This Row],[X-Age]],0)</f>
        <v>102</v>
      </c>
    </row>
    <row r="1431" spans="3:16" x14ac:dyDescent="0.3">
      <c r="C1431" t="s">
        <v>1520</v>
      </c>
      <c r="D1431" t="s">
        <v>59</v>
      </c>
      <c r="E1431">
        <v>1</v>
      </c>
      <c r="F1431" t="s">
        <v>56</v>
      </c>
      <c r="G1431" t="s">
        <v>14</v>
      </c>
      <c r="H1431" t="s">
        <v>141</v>
      </c>
      <c r="I1431" s="4">
        <v>64720</v>
      </c>
      <c r="J1431">
        <v>9</v>
      </c>
      <c r="K1431" s="3">
        <v>44755</v>
      </c>
      <c r="L1431" s="3">
        <v>27800</v>
      </c>
      <c r="M1431" s="5">
        <f ca="1">(TODAY()-staff[[#This Row],[Date of Join]])/365</f>
        <v>0.18082191780821918</v>
      </c>
      <c r="N1431" t="str">
        <f ca="1">IF(staff[[#This Row],[Tenure]]&lt;0.25,"1. New", IF(staff[[#This Row],[Tenure]]&lt;1, "2. Under 1 yr", IF(staff[[#This Row],[Tenure]]&lt;2, "3. Under 2 yrs","4. Over 2 yrs")))</f>
        <v>1. New</v>
      </c>
      <c r="O1431" s="5">
        <f ca="1">(TODAY()-staff[[#This Row],[Date of Birth]])/365</f>
        <v>46.632876712328766</v>
      </c>
      <c r="P1431">
        <f ca="1">ROUNDDOWN(staff[[#This Row],[X-Age]],0)</f>
        <v>46</v>
      </c>
    </row>
    <row r="1432" spans="3:16" x14ac:dyDescent="0.3">
      <c r="C1432" t="s">
        <v>1521</v>
      </c>
      <c r="D1432" t="s">
        <v>55</v>
      </c>
      <c r="E1432">
        <v>1</v>
      </c>
      <c r="F1432" t="s">
        <v>56</v>
      </c>
      <c r="G1432" t="s">
        <v>6</v>
      </c>
      <c r="H1432" t="s">
        <v>68</v>
      </c>
      <c r="I1432" s="4">
        <v>74915</v>
      </c>
      <c r="J1432">
        <v>20</v>
      </c>
      <c r="K1432" s="3">
        <v>44616</v>
      </c>
      <c r="L1432" s="3">
        <v>32802</v>
      </c>
      <c r="M1432" s="5">
        <f ca="1">(TODAY()-staff[[#This Row],[Date of Join]])/365</f>
        <v>0.56164383561643838</v>
      </c>
      <c r="N1432" t="str">
        <f ca="1">IF(staff[[#This Row],[Tenure]]&lt;0.25,"1. New", IF(staff[[#This Row],[Tenure]]&lt;1, "2. Under 1 yr", IF(staff[[#This Row],[Tenure]]&lt;2, "3. Under 2 yrs","4. Over 2 yrs")))</f>
        <v>2. Under 1 yr</v>
      </c>
      <c r="O1432" s="5">
        <f ca="1">(TODAY()-staff[[#This Row],[Date of Birth]])/365</f>
        <v>32.92876712328767</v>
      </c>
      <c r="P1432">
        <f ca="1">ROUNDDOWN(staff[[#This Row],[X-Age]],0)</f>
        <v>32</v>
      </c>
    </row>
    <row r="1433" spans="3:16" x14ac:dyDescent="0.3">
      <c r="C1433" t="s">
        <v>1522</v>
      </c>
      <c r="D1433" t="s">
        <v>59</v>
      </c>
      <c r="E1433">
        <v>1</v>
      </c>
      <c r="F1433" t="s">
        <v>56</v>
      </c>
      <c r="G1433" t="s">
        <v>6</v>
      </c>
      <c r="H1433" t="s">
        <v>68</v>
      </c>
      <c r="I1433" s="4">
        <v>70650</v>
      </c>
      <c r="J1433">
        <v>11</v>
      </c>
      <c r="K1433" s="3">
        <v>44546</v>
      </c>
      <c r="L1433" s="3">
        <v>29218</v>
      </c>
      <c r="M1433" s="5">
        <f ca="1">(TODAY()-staff[[#This Row],[Date of Join]])/365</f>
        <v>0.75342465753424659</v>
      </c>
      <c r="N1433" t="str">
        <f ca="1">IF(staff[[#This Row],[Tenure]]&lt;0.25,"1. New", IF(staff[[#This Row],[Tenure]]&lt;1, "2. Under 1 yr", IF(staff[[#This Row],[Tenure]]&lt;2, "3. Under 2 yrs","4. Over 2 yrs")))</f>
        <v>2. Under 1 yr</v>
      </c>
      <c r="O1433" s="5">
        <f ca="1">(TODAY()-staff[[#This Row],[Date of Birth]])/365</f>
        <v>42.747945205479454</v>
      </c>
      <c r="P1433">
        <f ca="1">ROUNDDOWN(staff[[#This Row],[X-Age]],0)</f>
        <v>42</v>
      </c>
    </row>
    <row r="1434" spans="3:16" x14ac:dyDescent="0.3">
      <c r="C1434" t="s">
        <v>1523</v>
      </c>
      <c r="D1434" t="s">
        <v>55</v>
      </c>
      <c r="E1434">
        <v>1</v>
      </c>
      <c r="F1434" t="s">
        <v>56</v>
      </c>
      <c r="G1434" t="s">
        <v>18</v>
      </c>
      <c r="H1434" t="s">
        <v>64</v>
      </c>
      <c r="I1434" s="4">
        <v>69975</v>
      </c>
      <c r="J1434">
        <v>30</v>
      </c>
      <c r="K1434" s="3">
        <v>44706</v>
      </c>
      <c r="L1434" s="3">
        <v>31150</v>
      </c>
      <c r="M1434" s="5">
        <f ca="1">(TODAY()-staff[[#This Row],[Date of Join]])/365</f>
        <v>0.31506849315068491</v>
      </c>
      <c r="N1434" t="str">
        <f ca="1">IF(staff[[#This Row],[Tenure]]&lt;0.25,"1. New", IF(staff[[#This Row],[Tenure]]&lt;1, "2. Under 1 yr", IF(staff[[#This Row],[Tenure]]&lt;2, "3. Under 2 yrs","4. Over 2 yrs")))</f>
        <v>2. Under 1 yr</v>
      </c>
      <c r="O1434" s="5">
        <f ca="1">(TODAY()-staff[[#This Row],[Date of Birth]])/365</f>
        <v>37.454794520547942</v>
      </c>
      <c r="P1434">
        <f ca="1">ROUNDDOWN(staff[[#This Row],[X-Age]],0)</f>
        <v>37</v>
      </c>
    </row>
    <row r="1435" spans="3:16" x14ac:dyDescent="0.3">
      <c r="C1435" t="s">
        <v>1524</v>
      </c>
      <c r="D1435" t="s">
        <v>59</v>
      </c>
      <c r="E1435">
        <v>1</v>
      </c>
      <c r="F1435" t="s">
        <v>56</v>
      </c>
      <c r="G1435" t="s">
        <v>9</v>
      </c>
      <c r="H1435" t="s">
        <v>57</v>
      </c>
      <c r="I1435" s="4">
        <v>66015</v>
      </c>
      <c r="J1435">
        <v>20</v>
      </c>
      <c r="K1435" s="3">
        <v>44655</v>
      </c>
      <c r="L1435" s="3">
        <v>29866</v>
      </c>
      <c r="M1435" s="5">
        <f ca="1">(TODAY()-staff[[#This Row],[Date of Join]])/365</f>
        <v>0.45479452054794522</v>
      </c>
      <c r="N1435" t="str">
        <f ca="1">IF(staff[[#This Row],[Tenure]]&lt;0.25,"1. New", IF(staff[[#This Row],[Tenure]]&lt;1, "2. Under 1 yr", IF(staff[[#This Row],[Tenure]]&lt;2, "3. Under 2 yrs","4. Over 2 yrs")))</f>
        <v>2. Under 1 yr</v>
      </c>
      <c r="O1435" s="5">
        <f ca="1">(TODAY()-staff[[#This Row],[Date of Birth]])/365</f>
        <v>40.972602739726028</v>
      </c>
      <c r="P1435">
        <f ca="1">ROUNDDOWN(staff[[#This Row],[X-Age]],0)</f>
        <v>40</v>
      </c>
    </row>
    <row r="1436" spans="3:16" x14ac:dyDescent="0.3">
      <c r="C1436" t="s">
        <v>1525</v>
      </c>
      <c r="D1436" t="s">
        <v>59</v>
      </c>
      <c r="E1436">
        <v>1</v>
      </c>
      <c r="F1436" t="s">
        <v>56</v>
      </c>
      <c r="G1436" t="s">
        <v>6</v>
      </c>
      <c r="H1436" t="s">
        <v>68</v>
      </c>
      <c r="I1436" s="4">
        <v>61270</v>
      </c>
      <c r="J1436">
        <v>21</v>
      </c>
      <c r="K1436" s="3">
        <v>44770</v>
      </c>
      <c r="L1436" s="3">
        <v>35372</v>
      </c>
      <c r="M1436" s="5">
        <f ca="1">(TODAY()-staff[[#This Row],[Date of Join]])/365</f>
        <v>0.13972602739726028</v>
      </c>
      <c r="N1436" t="str">
        <f ca="1">IF(staff[[#This Row],[Tenure]]&lt;0.25,"1. New", IF(staff[[#This Row],[Tenure]]&lt;1, "2. Under 1 yr", IF(staff[[#This Row],[Tenure]]&lt;2, "3. Under 2 yrs","4. Over 2 yrs")))</f>
        <v>1. New</v>
      </c>
      <c r="O1436" s="5">
        <f ca="1">(TODAY()-staff[[#This Row],[Date of Birth]])/365</f>
        <v>25.887671232876713</v>
      </c>
      <c r="P1436">
        <f ca="1">ROUNDDOWN(staff[[#This Row],[X-Age]],0)</f>
        <v>25</v>
      </c>
    </row>
    <row r="1437" spans="3:16" x14ac:dyDescent="0.3">
      <c r="C1437" t="s">
        <v>1526</v>
      </c>
      <c r="D1437" t="s">
        <v>55</v>
      </c>
      <c r="E1437">
        <v>1</v>
      </c>
      <c r="F1437" t="s">
        <v>56</v>
      </c>
      <c r="G1437" t="s">
        <v>18</v>
      </c>
      <c r="H1437" t="s">
        <v>64</v>
      </c>
      <c r="I1437" s="4">
        <v>65110</v>
      </c>
      <c r="J1437">
        <v>14</v>
      </c>
      <c r="K1437" s="3">
        <v>44718</v>
      </c>
      <c r="L1437" s="3">
        <v>23917</v>
      </c>
      <c r="M1437" s="5">
        <f ca="1">(TODAY()-staff[[#This Row],[Date of Join]])/365</f>
        <v>0.28219178082191781</v>
      </c>
      <c r="N1437" t="str">
        <f ca="1">IF(staff[[#This Row],[Tenure]]&lt;0.25,"1. New", IF(staff[[#This Row],[Tenure]]&lt;1, "2. Under 1 yr", IF(staff[[#This Row],[Tenure]]&lt;2, "3. Under 2 yrs","4. Over 2 yrs")))</f>
        <v>2. Under 1 yr</v>
      </c>
      <c r="O1437" s="5">
        <f ca="1">(TODAY()-staff[[#This Row],[Date of Birth]])/365</f>
        <v>57.271232876712325</v>
      </c>
      <c r="P1437">
        <f ca="1">ROUNDDOWN(staff[[#This Row],[X-Age]],0)</f>
        <v>57</v>
      </c>
    </row>
    <row r="1438" spans="3:16" x14ac:dyDescent="0.3">
      <c r="C1438" t="s">
        <v>1527</v>
      </c>
      <c r="D1438" t="s">
        <v>55</v>
      </c>
      <c r="E1438">
        <v>1</v>
      </c>
      <c r="F1438" t="s">
        <v>56</v>
      </c>
      <c r="G1438" t="s">
        <v>6</v>
      </c>
      <c r="H1438" t="s">
        <v>71</v>
      </c>
      <c r="I1438" s="4">
        <v>51220</v>
      </c>
      <c r="J1438">
        <v>12</v>
      </c>
      <c r="K1438" s="3">
        <v>44580</v>
      </c>
      <c r="L1438" s="3">
        <v>24831</v>
      </c>
      <c r="M1438" s="5">
        <f ca="1">(TODAY()-staff[[#This Row],[Date of Join]])/365</f>
        <v>0.66027397260273968</v>
      </c>
      <c r="N1438" t="str">
        <f ca="1">IF(staff[[#This Row],[Tenure]]&lt;0.25,"1. New", IF(staff[[#This Row],[Tenure]]&lt;1, "2. Under 1 yr", IF(staff[[#This Row],[Tenure]]&lt;2, "3. Under 2 yrs","4. Over 2 yrs")))</f>
        <v>2. Under 1 yr</v>
      </c>
      <c r="O1438" s="5">
        <f ca="1">(TODAY()-staff[[#This Row],[Date of Birth]])/365</f>
        <v>54.767123287671232</v>
      </c>
      <c r="P1438">
        <f ca="1">ROUNDDOWN(staff[[#This Row],[X-Age]],0)</f>
        <v>54</v>
      </c>
    </row>
    <row r="1439" spans="3:16" x14ac:dyDescent="0.3">
      <c r="C1439" t="s">
        <v>1528</v>
      </c>
      <c r="D1439" t="s">
        <v>55</v>
      </c>
      <c r="E1439">
        <v>1</v>
      </c>
      <c r="F1439" t="s">
        <v>61</v>
      </c>
      <c r="G1439" t="s">
        <v>9</v>
      </c>
      <c r="H1439" t="s">
        <v>62</v>
      </c>
      <c r="I1439" s="4">
        <v>80900</v>
      </c>
      <c r="J1439">
        <v>3</v>
      </c>
      <c r="K1439" s="3">
        <v>44762</v>
      </c>
      <c r="L1439" s="3">
        <v>7277</v>
      </c>
      <c r="M1439" s="5">
        <f ca="1">(TODAY()-staff[[#This Row],[Date of Join]])/365</f>
        <v>0.16164383561643836</v>
      </c>
      <c r="N1439" t="str">
        <f ca="1">IF(staff[[#This Row],[Tenure]]&lt;0.25,"1. New", IF(staff[[#This Row],[Tenure]]&lt;1, "2. Under 1 yr", IF(staff[[#This Row],[Tenure]]&lt;2, "3. Under 2 yrs","4. Over 2 yrs")))</f>
        <v>1. New</v>
      </c>
      <c r="O1439" s="5">
        <f ca="1">(TODAY()-staff[[#This Row],[Date of Birth]])/365</f>
        <v>102.86027397260274</v>
      </c>
      <c r="P1439">
        <f ca="1">ROUNDDOWN(staff[[#This Row],[X-Age]],0)</f>
        <v>102</v>
      </c>
    </row>
    <row r="1440" spans="3:16" x14ac:dyDescent="0.3">
      <c r="C1440" t="s">
        <v>1529</v>
      </c>
      <c r="D1440" t="s">
        <v>59</v>
      </c>
      <c r="E1440">
        <v>1</v>
      </c>
      <c r="F1440" t="s">
        <v>56</v>
      </c>
      <c r="G1440" t="s">
        <v>6</v>
      </c>
      <c r="H1440" t="s">
        <v>71</v>
      </c>
      <c r="I1440" s="4">
        <v>86850</v>
      </c>
      <c r="J1440">
        <v>6</v>
      </c>
      <c r="K1440" s="3">
        <v>44425</v>
      </c>
      <c r="L1440" s="3">
        <v>21380</v>
      </c>
      <c r="M1440" s="5">
        <f ca="1">(TODAY()-staff[[#This Row],[Date of Join]])/365</f>
        <v>1.0849315068493151</v>
      </c>
      <c r="N1440" t="str">
        <f ca="1">IF(staff[[#This Row],[Tenure]]&lt;0.25,"1. New", IF(staff[[#This Row],[Tenure]]&lt;1, "2. Under 1 yr", IF(staff[[#This Row],[Tenure]]&lt;2, "3. Under 2 yrs","4. Over 2 yrs")))</f>
        <v>3. Under 2 yrs</v>
      </c>
      <c r="O1440" s="5">
        <f ca="1">(TODAY()-staff[[#This Row],[Date of Birth]])/365</f>
        <v>64.221917808219175</v>
      </c>
      <c r="P1440">
        <f ca="1">ROUNDDOWN(staff[[#This Row],[X-Age]],0)</f>
        <v>64</v>
      </c>
    </row>
    <row r="1441" spans="3:16" x14ac:dyDescent="0.3">
      <c r="C1441" t="s">
        <v>1530</v>
      </c>
      <c r="D1441" t="s">
        <v>59</v>
      </c>
      <c r="E1441">
        <v>1</v>
      </c>
      <c r="F1441" t="s">
        <v>56</v>
      </c>
      <c r="G1441" t="s">
        <v>6</v>
      </c>
      <c r="H1441" t="s">
        <v>68</v>
      </c>
      <c r="I1441" s="4">
        <v>84515</v>
      </c>
      <c r="J1441">
        <v>11</v>
      </c>
      <c r="K1441" s="3">
        <v>44207</v>
      </c>
      <c r="L1441" s="3">
        <v>27018</v>
      </c>
      <c r="M1441" s="5">
        <f ca="1">(TODAY()-staff[[#This Row],[Date of Join]])/365</f>
        <v>1.6821917808219178</v>
      </c>
      <c r="N1441" t="str">
        <f ca="1">IF(staff[[#This Row],[Tenure]]&lt;0.25,"1. New", IF(staff[[#This Row],[Tenure]]&lt;1, "2. Under 1 yr", IF(staff[[#This Row],[Tenure]]&lt;2, "3. Under 2 yrs","4. Over 2 yrs")))</f>
        <v>3. Under 2 yrs</v>
      </c>
      <c r="O1441" s="5">
        <f ca="1">(TODAY()-staff[[#This Row],[Date of Birth]])/365</f>
        <v>48.775342465753425</v>
      </c>
      <c r="P1441">
        <f ca="1">ROUNDDOWN(staff[[#This Row],[X-Age]],0)</f>
        <v>48</v>
      </c>
    </row>
    <row r="1442" spans="3:16" x14ac:dyDescent="0.3">
      <c r="C1442" t="s">
        <v>1531</v>
      </c>
      <c r="D1442" t="s">
        <v>59</v>
      </c>
      <c r="E1442">
        <v>1</v>
      </c>
      <c r="F1442" t="s">
        <v>61</v>
      </c>
      <c r="G1442" t="s">
        <v>14</v>
      </c>
      <c r="H1442" t="s">
        <v>115</v>
      </c>
      <c r="I1442" s="4">
        <v>89935</v>
      </c>
      <c r="J1442">
        <v>20</v>
      </c>
      <c r="K1442" s="3">
        <v>44750</v>
      </c>
      <c r="L1442" s="3">
        <v>7247</v>
      </c>
      <c r="M1442" s="5">
        <f ca="1">(TODAY()-staff[[#This Row],[Date of Join]])/365</f>
        <v>0.19452054794520549</v>
      </c>
      <c r="N1442" t="str">
        <f ca="1">IF(staff[[#This Row],[Tenure]]&lt;0.25,"1. New", IF(staff[[#This Row],[Tenure]]&lt;1, "2. Under 1 yr", IF(staff[[#This Row],[Tenure]]&lt;2, "3. Under 2 yrs","4. Over 2 yrs")))</f>
        <v>1. New</v>
      </c>
      <c r="O1442" s="5">
        <f ca="1">(TODAY()-staff[[#This Row],[Date of Birth]])/365</f>
        <v>102.94246575342466</v>
      </c>
      <c r="P1442">
        <f ca="1">ROUNDDOWN(staff[[#This Row],[X-Age]],0)</f>
        <v>102</v>
      </c>
    </row>
    <row r="1443" spans="3:16" x14ac:dyDescent="0.3">
      <c r="C1443" t="s">
        <v>1532</v>
      </c>
      <c r="D1443" t="s">
        <v>59</v>
      </c>
      <c r="E1443">
        <v>1</v>
      </c>
      <c r="F1443" t="s">
        <v>56</v>
      </c>
      <c r="G1443" t="s">
        <v>18</v>
      </c>
      <c r="H1443" t="s">
        <v>71</v>
      </c>
      <c r="I1443" s="4">
        <v>68080</v>
      </c>
      <c r="J1443">
        <v>24</v>
      </c>
      <c r="K1443" s="3">
        <v>44551</v>
      </c>
      <c r="L1443" s="3">
        <v>30695</v>
      </c>
      <c r="M1443" s="5">
        <f ca="1">(TODAY()-staff[[#This Row],[Date of Join]])/365</f>
        <v>0.73972602739726023</v>
      </c>
      <c r="N1443" t="str">
        <f ca="1">IF(staff[[#This Row],[Tenure]]&lt;0.25,"1. New", IF(staff[[#This Row],[Tenure]]&lt;1, "2. Under 1 yr", IF(staff[[#This Row],[Tenure]]&lt;2, "3. Under 2 yrs","4. Over 2 yrs")))</f>
        <v>2. Under 1 yr</v>
      </c>
      <c r="O1443" s="5">
        <f ca="1">(TODAY()-staff[[#This Row],[Date of Birth]])/365</f>
        <v>38.701369863013696</v>
      </c>
      <c r="P1443">
        <f ca="1">ROUNDDOWN(staff[[#This Row],[X-Age]],0)</f>
        <v>38</v>
      </c>
    </row>
    <row r="1444" spans="3:16" x14ac:dyDescent="0.3">
      <c r="C1444" t="s">
        <v>1533</v>
      </c>
      <c r="D1444" t="s">
        <v>55</v>
      </c>
      <c r="E1444">
        <v>1</v>
      </c>
      <c r="F1444" t="s">
        <v>56</v>
      </c>
      <c r="G1444" t="s">
        <v>6</v>
      </c>
      <c r="H1444" t="s">
        <v>68</v>
      </c>
      <c r="I1444" s="4">
        <v>50515</v>
      </c>
      <c r="J1444">
        <v>6</v>
      </c>
      <c r="K1444" s="3">
        <v>44553</v>
      </c>
      <c r="L1444" s="3">
        <v>28502</v>
      </c>
      <c r="M1444" s="5">
        <f ca="1">(TODAY()-staff[[#This Row],[Date of Join]])/365</f>
        <v>0.73424657534246573</v>
      </c>
      <c r="N1444" t="str">
        <f ca="1">IF(staff[[#This Row],[Tenure]]&lt;0.25,"1. New", IF(staff[[#This Row],[Tenure]]&lt;1, "2. Under 1 yr", IF(staff[[#This Row],[Tenure]]&lt;2, "3. Under 2 yrs","4. Over 2 yrs")))</f>
        <v>2. Under 1 yr</v>
      </c>
      <c r="O1444" s="5">
        <f ca="1">(TODAY()-staff[[#This Row],[Date of Birth]])/365</f>
        <v>44.709589041095889</v>
      </c>
      <c r="P1444">
        <f ca="1">ROUNDDOWN(staff[[#This Row],[X-Age]],0)</f>
        <v>44</v>
      </c>
    </row>
    <row r="1445" spans="3:16" x14ac:dyDescent="0.3">
      <c r="C1445" t="s">
        <v>1534</v>
      </c>
      <c r="D1445" t="s">
        <v>59</v>
      </c>
      <c r="E1445">
        <v>0</v>
      </c>
      <c r="F1445" t="s">
        <v>61</v>
      </c>
      <c r="G1445" t="s">
        <v>9</v>
      </c>
      <c r="H1445" t="s">
        <v>201</v>
      </c>
      <c r="I1445" s="4">
        <v>49805</v>
      </c>
      <c r="J1445">
        <v>9</v>
      </c>
      <c r="K1445" s="3">
        <v>44753</v>
      </c>
      <c r="L1445" s="3">
        <v>25471</v>
      </c>
      <c r="M1445" s="5">
        <f ca="1">(TODAY()-staff[[#This Row],[Date of Join]])/365</f>
        <v>0.18630136986301371</v>
      </c>
      <c r="N1445" t="str">
        <f ca="1">IF(staff[[#This Row],[Tenure]]&lt;0.25,"1. New", IF(staff[[#This Row],[Tenure]]&lt;1, "2. Under 1 yr", IF(staff[[#This Row],[Tenure]]&lt;2, "3. Under 2 yrs","4. Over 2 yrs")))</f>
        <v>1. New</v>
      </c>
      <c r="O1445" s="5">
        <f ca="1">(TODAY()-staff[[#This Row],[Date of Birth]])/365</f>
        <v>53.013698630136986</v>
      </c>
      <c r="P1445">
        <f ca="1">ROUNDDOWN(staff[[#This Row],[X-Age]],0)</f>
        <v>53</v>
      </c>
    </row>
    <row r="1446" spans="3:16" x14ac:dyDescent="0.3">
      <c r="C1446" t="s">
        <v>1535</v>
      </c>
      <c r="D1446" t="s">
        <v>59</v>
      </c>
      <c r="E1446">
        <v>1</v>
      </c>
      <c r="F1446" t="s">
        <v>56</v>
      </c>
      <c r="G1446" t="s">
        <v>6</v>
      </c>
      <c r="H1446" t="s">
        <v>68</v>
      </c>
      <c r="I1446" s="4">
        <v>76400</v>
      </c>
      <c r="J1446">
        <v>6</v>
      </c>
      <c r="K1446" s="3">
        <v>43719</v>
      </c>
      <c r="L1446" s="3">
        <v>23880</v>
      </c>
      <c r="M1446" s="5">
        <f ca="1">(TODAY()-staff[[#This Row],[Date of Join]])/365</f>
        <v>3.0191780821917806</v>
      </c>
      <c r="N1446" t="str">
        <f ca="1">IF(staff[[#This Row],[Tenure]]&lt;0.25,"1. New", IF(staff[[#This Row],[Tenure]]&lt;1, "2. Under 1 yr", IF(staff[[#This Row],[Tenure]]&lt;2, "3. Under 2 yrs","4. Over 2 yrs")))</f>
        <v>4. Over 2 yrs</v>
      </c>
      <c r="O1446" s="5">
        <f ca="1">(TODAY()-staff[[#This Row],[Date of Birth]])/365</f>
        <v>57.372602739726027</v>
      </c>
      <c r="P1446">
        <f ca="1">ROUNDDOWN(staff[[#This Row],[X-Age]],0)</f>
        <v>57</v>
      </c>
    </row>
    <row r="1447" spans="3:16" x14ac:dyDescent="0.3">
      <c r="C1447" t="s">
        <v>1536</v>
      </c>
      <c r="D1447" t="s">
        <v>59</v>
      </c>
      <c r="E1447">
        <v>1</v>
      </c>
      <c r="F1447" t="s">
        <v>56</v>
      </c>
      <c r="G1447" t="s">
        <v>6</v>
      </c>
      <c r="H1447" t="s">
        <v>68</v>
      </c>
      <c r="I1447" s="4">
        <v>74085</v>
      </c>
      <c r="J1447">
        <v>6</v>
      </c>
      <c r="K1447" s="3">
        <v>44624</v>
      </c>
      <c r="L1447" s="3">
        <v>7262</v>
      </c>
      <c r="M1447" s="5">
        <f ca="1">(TODAY()-staff[[#This Row],[Date of Join]])/365</f>
        <v>0.53972602739726028</v>
      </c>
      <c r="N1447" t="str">
        <f ca="1">IF(staff[[#This Row],[Tenure]]&lt;0.25,"1. New", IF(staff[[#This Row],[Tenure]]&lt;1, "2. Under 1 yr", IF(staff[[#This Row],[Tenure]]&lt;2, "3. Under 2 yrs","4. Over 2 yrs")))</f>
        <v>2. Under 1 yr</v>
      </c>
      <c r="O1447" s="5">
        <f ca="1">(TODAY()-staff[[#This Row],[Date of Birth]])/365</f>
        <v>102.9013698630137</v>
      </c>
      <c r="P1447">
        <f ca="1">ROUNDDOWN(staff[[#This Row],[X-Age]],0)</f>
        <v>102</v>
      </c>
    </row>
    <row r="1448" spans="3:16" x14ac:dyDescent="0.3">
      <c r="C1448" t="s">
        <v>1537</v>
      </c>
      <c r="D1448" t="s">
        <v>55</v>
      </c>
      <c r="E1448">
        <v>1</v>
      </c>
      <c r="F1448" t="s">
        <v>56</v>
      </c>
      <c r="G1448" t="s">
        <v>9</v>
      </c>
      <c r="H1448" t="s">
        <v>106</v>
      </c>
      <c r="I1448" s="4">
        <v>86335</v>
      </c>
      <c r="J1448">
        <v>13</v>
      </c>
      <c r="K1448" s="3">
        <v>44732</v>
      </c>
      <c r="L1448" s="3">
        <v>33139</v>
      </c>
      <c r="M1448" s="5">
        <f ca="1">(TODAY()-staff[[#This Row],[Date of Join]])/365</f>
        <v>0.24383561643835616</v>
      </c>
      <c r="N1448" t="str">
        <f ca="1">IF(staff[[#This Row],[Tenure]]&lt;0.25,"1. New", IF(staff[[#This Row],[Tenure]]&lt;1, "2. Under 1 yr", IF(staff[[#This Row],[Tenure]]&lt;2, "3. Under 2 yrs","4. Over 2 yrs")))</f>
        <v>1. New</v>
      </c>
      <c r="O1448" s="5">
        <f ca="1">(TODAY()-staff[[#This Row],[Date of Birth]])/365</f>
        <v>32.005479452054793</v>
      </c>
      <c r="P1448">
        <f ca="1">ROUNDDOWN(staff[[#This Row],[X-Age]],0)</f>
        <v>32</v>
      </c>
    </row>
    <row r="1449" spans="3:16" x14ac:dyDescent="0.3">
      <c r="C1449" t="s">
        <v>1538</v>
      </c>
      <c r="D1449" t="s">
        <v>55</v>
      </c>
      <c r="E1449">
        <v>1</v>
      </c>
      <c r="F1449" t="s">
        <v>56</v>
      </c>
      <c r="G1449" t="s">
        <v>18</v>
      </c>
      <c r="H1449" t="s">
        <v>96</v>
      </c>
      <c r="I1449" s="4">
        <v>77660</v>
      </c>
      <c r="J1449">
        <v>17</v>
      </c>
      <c r="K1449" s="3">
        <v>44546</v>
      </c>
      <c r="L1449" s="3">
        <v>25748</v>
      </c>
      <c r="M1449" s="5">
        <f ca="1">(TODAY()-staff[[#This Row],[Date of Join]])/365</f>
        <v>0.75342465753424659</v>
      </c>
      <c r="N1449" t="str">
        <f ca="1">IF(staff[[#This Row],[Tenure]]&lt;0.25,"1. New", IF(staff[[#This Row],[Tenure]]&lt;1, "2. Under 1 yr", IF(staff[[#This Row],[Tenure]]&lt;2, "3. Under 2 yrs","4. Over 2 yrs")))</f>
        <v>2. Under 1 yr</v>
      </c>
      <c r="O1449" s="5">
        <f ca="1">(TODAY()-staff[[#This Row],[Date of Birth]])/365</f>
        <v>52.254794520547946</v>
      </c>
      <c r="P1449">
        <f ca="1">ROUNDDOWN(staff[[#This Row],[X-Age]],0)</f>
        <v>52</v>
      </c>
    </row>
    <row r="1450" spans="3:16" x14ac:dyDescent="0.3">
      <c r="C1450" t="s">
        <v>1539</v>
      </c>
      <c r="D1450" t="s">
        <v>59</v>
      </c>
      <c r="E1450">
        <v>0.5</v>
      </c>
      <c r="F1450" t="s">
        <v>56</v>
      </c>
      <c r="G1450" t="s">
        <v>18</v>
      </c>
      <c r="H1450" t="s">
        <v>64</v>
      </c>
      <c r="I1450" s="4">
        <v>68690</v>
      </c>
      <c r="J1450">
        <v>4</v>
      </c>
      <c r="K1450" s="3">
        <v>44462</v>
      </c>
      <c r="L1450" s="3">
        <v>30898</v>
      </c>
      <c r="M1450" s="5">
        <f ca="1">(TODAY()-staff[[#This Row],[Date of Join]])/365</f>
        <v>0.98356164383561639</v>
      </c>
      <c r="N1450" t="str">
        <f ca="1">IF(staff[[#This Row],[Tenure]]&lt;0.25,"1. New", IF(staff[[#This Row],[Tenure]]&lt;1, "2. Under 1 yr", IF(staff[[#This Row],[Tenure]]&lt;2, "3. Under 2 yrs","4. Over 2 yrs")))</f>
        <v>2. Under 1 yr</v>
      </c>
      <c r="O1450" s="5">
        <f ca="1">(TODAY()-staff[[#This Row],[Date of Birth]])/365</f>
        <v>38.145205479452052</v>
      </c>
      <c r="P1450">
        <f ca="1">ROUNDDOWN(staff[[#This Row],[X-Age]],0)</f>
        <v>38</v>
      </c>
    </row>
    <row r="1451" spans="3:16" x14ac:dyDescent="0.3">
      <c r="C1451" t="s">
        <v>1540</v>
      </c>
      <c r="D1451" t="s">
        <v>59</v>
      </c>
      <c r="E1451">
        <v>1</v>
      </c>
      <c r="F1451" t="s">
        <v>56</v>
      </c>
      <c r="G1451" t="s">
        <v>20</v>
      </c>
      <c r="H1451" t="s">
        <v>75</v>
      </c>
      <c r="I1451" s="4">
        <v>84815</v>
      </c>
      <c r="J1451">
        <v>14</v>
      </c>
      <c r="K1451" s="3">
        <v>44638</v>
      </c>
      <c r="L1451" s="3">
        <v>30614</v>
      </c>
      <c r="M1451" s="5">
        <f ca="1">(TODAY()-staff[[#This Row],[Date of Join]])/365</f>
        <v>0.50136986301369868</v>
      </c>
      <c r="N1451" t="str">
        <f ca="1">IF(staff[[#This Row],[Tenure]]&lt;0.25,"1. New", IF(staff[[#This Row],[Tenure]]&lt;1, "2. Under 1 yr", IF(staff[[#This Row],[Tenure]]&lt;2, "3. Under 2 yrs","4. Over 2 yrs")))</f>
        <v>2. Under 1 yr</v>
      </c>
      <c r="O1451" s="5">
        <f ca="1">(TODAY()-staff[[#This Row],[Date of Birth]])/365</f>
        <v>38.923287671232877</v>
      </c>
      <c r="P1451">
        <f ca="1">ROUNDDOWN(staff[[#This Row],[X-Age]],0)</f>
        <v>38</v>
      </c>
    </row>
    <row r="1452" spans="3:16" x14ac:dyDescent="0.3">
      <c r="C1452" t="s">
        <v>1541</v>
      </c>
      <c r="D1452" t="s">
        <v>59</v>
      </c>
      <c r="E1452">
        <v>1</v>
      </c>
      <c r="F1452" t="s">
        <v>56</v>
      </c>
      <c r="G1452" t="s">
        <v>6</v>
      </c>
      <c r="H1452" t="s">
        <v>68</v>
      </c>
      <c r="I1452" s="4">
        <v>93695</v>
      </c>
      <c r="J1452">
        <v>17</v>
      </c>
      <c r="K1452" s="3">
        <v>44631</v>
      </c>
      <c r="L1452" s="3">
        <v>28184</v>
      </c>
      <c r="M1452" s="5">
        <f ca="1">(TODAY()-staff[[#This Row],[Date of Join]])/365</f>
        <v>0.52054794520547942</v>
      </c>
      <c r="N1452" t="str">
        <f ca="1">IF(staff[[#This Row],[Tenure]]&lt;0.25,"1. New", IF(staff[[#This Row],[Tenure]]&lt;1, "2. Under 1 yr", IF(staff[[#This Row],[Tenure]]&lt;2, "3. Under 2 yrs","4. Over 2 yrs")))</f>
        <v>2. Under 1 yr</v>
      </c>
      <c r="O1452" s="5">
        <f ca="1">(TODAY()-staff[[#This Row],[Date of Birth]])/365</f>
        <v>45.580821917808223</v>
      </c>
      <c r="P1452">
        <f ca="1">ROUNDDOWN(staff[[#This Row],[X-Age]],0)</f>
        <v>45</v>
      </c>
    </row>
    <row r="1453" spans="3:16" x14ac:dyDescent="0.3">
      <c r="C1453" t="s">
        <v>1542</v>
      </c>
      <c r="D1453" t="s">
        <v>55</v>
      </c>
      <c r="E1453">
        <v>1</v>
      </c>
      <c r="F1453" t="s">
        <v>56</v>
      </c>
      <c r="G1453" t="s">
        <v>18</v>
      </c>
      <c r="H1453" t="s">
        <v>78</v>
      </c>
      <c r="I1453" s="4">
        <v>86500</v>
      </c>
      <c r="J1453">
        <v>5</v>
      </c>
      <c r="K1453" s="3">
        <v>44767</v>
      </c>
      <c r="L1453" s="3">
        <v>34936</v>
      </c>
      <c r="M1453" s="5">
        <f ca="1">(TODAY()-staff[[#This Row],[Date of Join]])/365</f>
        <v>0.14794520547945206</v>
      </c>
      <c r="N1453" t="str">
        <f ca="1">IF(staff[[#This Row],[Tenure]]&lt;0.25,"1. New", IF(staff[[#This Row],[Tenure]]&lt;1, "2. Under 1 yr", IF(staff[[#This Row],[Tenure]]&lt;2, "3. Under 2 yrs","4. Over 2 yrs")))</f>
        <v>1. New</v>
      </c>
      <c r="O1453" s="5">
        <f ca="1">(TODAY()-staff[[#This Row],[Date of Birth]])/365</f>
        <v>27.082191780821919</v>
      </c>
      <c r="P1453">
        <f ca="1">ROUNDDOWN(staff[[#This Row],[X-Age]],0)</f>
        <v>27</v>
      </c>
    </row>
    <row r="1454" spans="3:16" x14ac:dyDescent="0.3">
      <c r="C1454" t="s">
        <v>1543</v>
      </c>
      <c r="D1454" t="s">
        <v>55</v>
      </c>
      <c r="E1454">
        <v>1</v>
      </c>
      <c r="F1454" t="s">
        <v>61</v>
      </c>
      <c r="G1454" t="s">
        <v>9</v>
      </c>
      <c r="H1454" t="s">
        <v>205</v>
      </c>
      <c r="I1454" s="4">
        <v>93685</v>
      </c>
      <c r="J1454">
        <v>17</v>
      </c>
      <c r="K1454" s="3">
        <v>44753</v>
      </c>
      <c r="L1454" s="3">
        <v>7258</v>
      </c>
      <c r="M1454" s="5">
        <f ca="1">(TODAY()-staff[[#This Row],[Date of Join]])/365</f>
        <v>0.18630136986301371</v>
      </c>
      <c r="N1454" t="str">
        <f ca="1">IF(staff[[#This Row],[Tenure]]&lt;0.25,"1. New", IF(staff[[#This Row],[Tenure]]&lt;1, "2. Under 1 yr", IF(staff[[#This Row],[Tenure]]&lt;2, "3. Under 2 yrs","4. Over 2 yrs")))</f>
        <v>1. New</v>
      </c>
      <c r="O1454" s="5">
        <f ca="1">(TODAY()-staff[[#This Row],[Date of Birth]])/365</f>
        <v>102.91232876712328</v>
      </c>
      <c r="P1454">
        <f ca="1">ROUNDDOWN(staff[[#This Row],[X-Age]],0)</f>
        <v>102</v>
      </c>
    </row>
    <row r="1455" spans="3:16" x14ac:dyDescent="0.3">
      <c r="C1455" t="s">
        <v>1544</v>
      </c>
      <c r="D1455" t="s">
        <v>59</v>
      </c>
      <c r="E1455">
        <v>1</v>
      </c>
      <c r="F1455" t="s">
        <v>56</v>
      </c>
      <c r="G1455" t="s">
        <v>6</v>
      </c>
      <c r="H1455" t="s">
        <v>93</v>
      </c>
      <c r="I1455" s="4">
        <v>66770</v>
      </c>
      <c r="J1455">
        <v>21</v>
      </c>
      <c r="K1455" s="3">
        <v>44533</v>
      </c>
      <c r="L1455" s="3">
        <v>30422</v>
      </c>
      <c r="M1455" s="5">
        <f ca="1">(TODAY()-staff[[#This Row],[Date of Join]])/365</f>
        <v>0.78904109589041094</v>
      </c>
      <c r="N1455" t="str">
        <f ca="1">IF(staff[[#This Row],[Tenure]]&lt;0.25,"1. New", IF(staff[[#This Row],[Tenure]]&lt;1, "2. Under 1 yr", IF(staff[[#This Row],[Tenure]]&lt;2, "3. Under 2 yrs","4. Over 2 yrs")))</f>
        <v>2. Under 1 yr</v>
      </c>
      <c r="O1455" s="5">
        <f ca="1">(TODAY()-staff[[#This Row],[Date of Birth]])/365</f>
        <v>39.449315068493149</v>
      </c>
      <c r="P1455">
        <f ca="1">ROUNDDOWN(staff[[#This Row],[X-Age]],0)</f>
        <v>39</v>
      </c>
    </row>
    <row r="1456" spans="3:16" x14ac:dyDescent="0.3">
      <c r="C1456" t="s">
        <v>1545</v>
      </c>
      <c r="D1456" t="s">
        <v>59</v>
      </c>
      <c r="E1456">
        <v>1</v>
      </c>
      <c r="F1456" t="s">
        <v>56</v>
      </c>
      <c r="G1456" t="s">
        <v>18</v>
      </c>
      <c r="H1456" t="s">
        <v>78</v>
      </c>
      <c r="I1456" s="4">
        <v>50345</v>
      </c>
      <c r="J1456">
        <v>14</v>
      </c>
      <c r="K1456" s="3">
        <v>44634</v>
      </c>
      <c r="L1456" s="3">
        <v>29668</v>
      </c>
      <c r="M1456" s="5">
        <f ca="1">(TODAY()-staff[[#This Row],[Date of Join]])/365</f>
        <v>0.51232876712328768</v>
      </c>
      <c r="N1456" t="str">
        <f ca="1">IF(staff[[#This Row],[Tenure]]&lt;0.25,"1. New", IF(staff[[#This Row],[Tenure]]&lt;1, "2. Under 1 yr", IF(staff[[#This Row],[Tenure]]&lt;2, "3. Under 2 yrs","4. Over 2 yrs")))</f>
        <v>2. Under 1 yr</v>
      </c>
      <c r="O1456" s="5">
        <f ca="1">(TODAY()-staff[[#This Row],[Date of Birth]])/365</f>
        <v>41.515068493150686</v>
      </c>
      <c r="P1456">
        <f ca="1">ROUNDDOWN(staff[[#This Row],[X-Age]],0)</f>
        <v>41</v>
      </c>
    </row>
    <row r="1457" spans="3:16" x14ac:dyDescent="0.3">
      <c r="C1457" t="s">
        <v>1546</v>
      </c>
      <c r="D1457" t="s">
        <v>59</v>
      </c>
      <c r="E1457">
        <v>0.53</v>
      </c>
      <c r="F1457" t="s">
        <v>56</v>
      </c>
      <c r="G1457" t="s">
        <v>6</v>
      </c>
      <c r="H1457" t="s">
        <v>68</v>
      </c>
      <c r="I1457" s="4">
        <v>57350</v>
      </c>
      <c r="J1457">
        <v>20</v>
      </c>
      <c r="K1457" s="3">
        <v>44491</v>
      </c>
      <c r="L1457" s="3">
        <v>27756</v>
      </c>
      <c r="M1457" s="5">
        <f ca="1">(TODAY()-staff[[#This Row],[Date of Join]])/365</f>
        <v>0.90410958904109584</v>
      </c>
      <c r="N1457" t="str">
        <f ca="1">IF(staff[[#This Row],[Tenure]]&lt;0.25,"1. New", IF(staff[[#This Row],[Tenure]]&lt;1, "2. Under 1 yr", IF(staff[[#This Row],[Tenure]]&lt;2, "3. Under 2 yrs","4. Over 2 yrs")))</f>
        <v>2. Under 1 yr</v>
      </c>
      <c r="O1457" s="5">
        <f ca="1">(TODAY()-staff[[#This Row],[Date of Birth]])/365</f>
        <v>46.753424657534246</v>
      </c>
      <c r="P1457">
        <f ca="1">ROUNDDOWN(staff[[#This Row],[X-Age]],0)</f>
        <v>46</v>
      </c>
    </row>
    <row r="1458" spans="3:16" x14ac:dyDescent="0.3">
      <c r="C1458" t="s">
        <v>1547</v>
      </c>
      <c r="D1458" t="s">
        <v>59</v>
      </c>
      <c r="E1458">
        <v>0.8</v>
      </c>
      <c r="F1458" t="s">
        <v>56</v>
      </c>
      <c r="G1458" t="s">
        <v>11</v>
      </c>
      <c r="H1458" t="s">
        <v>83</v>
      </c>
      <c r="I1458" s="4">
        <v>69175</v>
      </c>
      <c r="J1458">
        <v>23</v>
      </c>
      <c r="K1458" s="3">
        <v>44434</v>
      </c>
      <c r="L1458" s="3">
        <v>30112</v>
      </c>
      <c r="M1458" s="5">
        <f ca="1">(TODAY()-staff[[#This Row],[Date of Join]])/365</f>
        <v>1.0602739726027397</v>
      </c>
      <c r="N1458" t="str">
        <f ca="1">IF(staff[[#This Row],[Tenure]]&lt;0.25,"1. New", IF(staff[[#This Row],[Tenure]]&lt;1, "2. Under 1 yr", IF(staff[[#This Row],[Tenure]]&lt;2, "3. Under 2 yrs","4. Over 2 yrs")))</f>
        <v>3. Under 2 yrs</v>
      </c>
      <c r="O1458" s="5">
        <f ca="1">(TODAY()-staff[[#This Row],[Date of Birth]])/365</f>
        <v>40.298630136986304</v>
      </c>
      <c r="P1458">
        <f ca="1">ROUNDDOWN(staff[[#This Row],[X-Age]],0)</f>
        <v>40</v>
      </c>
    </row>
    <row r="1459" spans="3:16" x14ac:dyDescent="0.3">
      <c r="C1459" t="s">
        <v>1548</v>
      </c>
      <c r="D1459" t="s">
        <v>55</v>
      </c>
      <c r="E1459">
        <v>1</v>
      </c>
      <c r="F1459" t="s">
        <v>56</v>
      </c>
      <c r="G1459" t="s">
        <v>6</v>
      </c>
      <c r="H1459" t="s">
        <v>68</v>
      </c>
      <c r="I1459" s="4">
        <v>86040</v>
      </c>
      <c r="J1459">
        <v>6</v>
      </c>
      <c r="K1459" s="3">
        <v>43811</v>
      </c>
      <c r="L1459" s="3">
        <v>22875</v>
      </c>
      <c r="M1459" s="5">
        <f ca="1">(TODAY()-staff[[#This Row],[Date of Join]])/365</f>
        <v>2.7671232876712328</v>
      </c>
      <c r="N1459" t="str">
        <f ca="1">IF(staff[[#This Row],[Tenure]]&lt;0.25,"1. New", IF(staff[[#This Row],[Tenure]]&lt;1, "2. Under 1 yr", IF(staff[[#This Row],[Tenure]]&lt;2, "3. Under 2 yrs","4. Over 2 yrs")))</f>
        <v>4. Over 2 yrs</v>
      </c>
      <c r="O1459" s="5">
        <f ca="1">(TODAY()-staff[[#This Row],[Date of Birth]])/365</f>
        <v>60.126027397260273</v>
      </c>
      <c r="P1459">
        <f ca="1">ROUNDDOWN(staff[[#This Row],[X-Age]],0)</f>
        <v>60</v>
      </c>
    </row>
    <row r="1460" spans="3:16" x14ac:dyDescent="0.3">
      <c r="C1460" t="s">
        <v>1549</v>
      </c>
      <c r="D1460" t="s">
        <v>59</v>
      </c>
      <c r="E1460">
        <v>1</v>
      </c>
      <c r="F1460" t="s">
        <v>56</v>
      </c>
      <c r="G1460" t="s">
        <v>18</v>
      </c>
      <c r="H1460" t="s">
        <v>71</v>
      </c>
      <c r="I1460" s="4">
        <v>55360</v>
      </c>
      <c r="J1460">
        <v>17</v>
      </c>
      <c r="K1460" s="3">
        <v>44706</v>
      </c>
      <c r="L1460" s="3">
        <v>32691</v>
      </c>
      <c r="M1460" s="5">
        <f ca="1">(TODAY()-staff[[#This Row],[Date of Join]])/365</f>
        <v>0.31506849315068491</v>
      </c>
      <c r="N1460" t="str">
        <f ca="1">IF(staff[[#This Row],[Tenure]]&lt;0.25,"1. New", IF(staff[[#This Row],[Tenure]]&lt;1, "2. Under 1 yr", IF(staff[[#This Row],[Tenure]]&lt;2, "3. Under 2 yrs","4. Over 2 yrs")))</f>
        <v>2. Under 1 yr</v>
      </c>
      <c r="O1460" s="5">
        <f ca="1">(TODAY()-staff[[#This Row],[Date of Birth]])/365</f>
        <v>33.232876712328768</v>
      </c>
      <c r="P1460">
        <f ca="1">ROUNDDOWN(staff[[#This Row],[X-Age]],0)</f>
        <v>33</v>
      </c>
    </row>
    <row r="1461" spans="3:16" x14ac:dyDescent="0.3">
      <c r="C1461" t="s">
        <v>1550</v>
      </c>
      <c r="D1461" t="s">
        <v>59</v>
      </c>
      <c r="E1461">
        <v>1</v>
      </c>
      <c r="F1461" t="s">
        <v>56</v>
      </c>
      <c r="G1461" t="s">
        <v>6</v>
      </c>
      <c r="H1461" t="s">
        <v>68</v>
      </c>
      <c r="I1461" s="4">
        <v>72995</v>
      </c>
      <c r="J1461">
        <v>11</v>
      </c>
      <c r="K1461" s="3">
        <v>44449</v>
      </c>
      <c r="L1461" s="3">
        <v>20157</v>
      </c>
      <c r="M1461" s="5">
        <f ca="1">(TODAY()-staff[[#This Row],[Date of Join]])/365</f>
        <v>1.0191780821917809</v>
      </c>
      <c r="N1461" t="str">
        <f ca="1">IF(staff[[#This Row],[Tenure]]&lt;0.25,"1. New", IF(staff[[#This Row],[Tenure]]&lt;1, "2. Under 1 yr", IF(staff[[#This Row],[Tenure]]&lt;2, "3. Under 2 yrs","4. Over 2 yrs")))</f>
        <v>3. Under 2 yrs</v>
      </c>
      <c r="O1461" s="5">
        <f ca="1">(TODAY()-staff[[#This Row],[Date of Birth]])/365</f>
        <v>67.572602739726022</v>
      </c>
      <c r="P1461">
        <f ca="1">ROUNDDOWN(staff[[#This Row],[X-Age]],0)</f>
        <v>67</v>
      </c>
    </row>
    <row r="1462" spans="3:16" x14ac:dyDescent="0.3">
      <c r="C1462" t="s">
        <v>1551</v>
      </c>
      <c r="D1462" t="s">
        <v>59</v>
      </c>
      <c r="E1462">
        <v>0.8</v>
      </c>
      <c r="F1462" t="s">
        <v>56</v>
      </c>
      <c r="G1462" t="s">
        <v>11</v>
      </c>
      <c r="H1462" t="s">
        <v>98</v>
      </c>
      <c r="I1462" s="4">
        <v>65280</v>
      </c>
      <c r="J1462">
        <v>11</v>
      </c>
      <c r="K1462" s="3">
        <v>44714</v>
      </c>
      <c r="L1462" s="3">
        <v>28510</v>
      </c>
      <c r="M1462" s="5">
        <f ca="1">(TODAY()-staff[[#This Row],[Date of Join]])/365</f>
        <v>0.29315068493150687</v>
      </c>
      <c r="N1462" t="str">
        <f ca="1">IF(staff[[#This Row],[Tenure]]&lt;0.25,"1. New", IF(staff[[#This Row],[Tenure]]&lt;1, "2. Under 1 yr", IF(staff[[#This Row],[Tenure]]&lt;2, "3. Under 2 yrs","4. Over 2 yrs")))</f>
        <v>2. Under 1 yr</v>
      </c>
      <c r="O1462" s="5">
        <f ca="1">(TODAY()-staff[[#This Row],[Date of Birth]])/365</f>
        <v>44.68767123287671</v>
      </c>
      <c r="P1462">
        <f ca="1">ROUNDDOWN(staff[[#This Row],[X-Age]],0)</f>
        <v>44</v>
      </c>
    </row>
    <row r="1463" spans="3:16" x14ac:dyDescent="0.3">
      <c r="C1463" t="s">
        <v>1552</v>
      </c>
      <c r="D1463" t="s">
        <v>59</v>
      </c>
      <c r="E1463">
        <v>1</v>
      </c>
      <c r="F1463" t="s">
        <v>56</v>
      </c>
      <c r="G1463" t="s">
        <v>6</v>
      </c>
      <c r="H1463" t="s">
        <v>71</v>
      </c>
      <c r="I1463" s="4">
        <v>83545</v>
      </c>
      <c r="J1463">
        <v>17</v>
      </c>
      <c r="K1463" s="3">
        <v>44701</v>
      </c>
      <c r="L1463" s="3">
        <v>32137</v>
      </c>
      <c r="M1463" s="5">
        <f ca="1">(TODAY()-staff[[#This Row],[Date of Join]])/365</f>
        <v>0.32876712328767121</v>
      </c>
      <c r="N1463" t="str">
        <f ca="1">IF(staff[[#This Row],[Tenure]]&lt;0.25,"1. New", IF(staff[[#This Row],[Tenure]]&lt;1, "2. Under 1 yr", IF(staff[[#This Row],[Tenure]]&lt;2, "3. Under 2 yrs","4. Over 2 yrs")))</f>
        <v>2. Under 1 yr</v>
      </c>
      <c r="O1463" s="5">
        <f ca="1">(TODAY()-staff[[#This Row],[Date of Birth]])/365</f>
        <v>34.750684931506846</v>
      </c>
      <c r="P1463">
        <f ca="1">ROUNDDOWN(staff[[#This Row],[X-Age]],0)</f>
        <v>34</v>
      </c>
    </row>
    <row r="1464" spans="3:16" x14ac:dyDescent="0.3">
      <c r="C1464" t="s">
        <v>1553</v>
      </c>
      <c r="D1464" t="s">
        <v>59</v>
      </c>
      <c r="E1464">
        <v>1</v>
      </c>
      <c r="F1464" t="s">
        <v>56</v>
      </c>
      <c r="G1464" t="s">
        <v>6</v>
      </c>
      <c r="H1464" t="s">
        <v>68</v>
      </c>
      <c r="I1464" s="4">
        <v>98120</v>
      </c>
      <c r="J1464">
        <v>12</v>
      </c>
      <c r="K1464" s="3">
        <v>44599</v>
      </c>
      <c r="L1464" s="3">
        <v>27477</v>
      </c>
      <c r="M1464" s="5">
        <f ca="1">(TODAY()-staff[[#This Row],[Date of Join]])/365</f>
        <v>0.60821917808219184</v>
      </c>
      <c r="N1464" t="str">
        <f ca="1">IF(staff[[#This Row],[Tenure]]&lt;0.25,"1. New", IF(staff[[#This Row],[Tenure]]&lt;1, "2. Under 1 yr", IF(staff[[#This Row],[Tenure]]&lt;2, "3. Under 2 yrs","4. Over 2 yrs")))</f>
        <v>2. Under 1 yr</v>
      </c>
      <c r="O1464" s="5">
        <f ca="1">(TODAY()-staff[[#This Row],[Date of Birth]])/365</f>
        <v>47.517808219178079</v>
      </c>
      <c r="P1464">
        <f ca="1">ROUNDDOWN(staff[[#This Row],[X-Age]],0)</f>
        <v>47</v>
      </c>
    </row>
    <row r="1465" spans="3:16" x14ac:dyDescent="0.3">
      <c r="C1465" t="s">
        <v>1554</v>
      </c>
      <c r="D1465" t="s">
        <v>59</v>
      </c>
      <c r="E1465">
        <v>0.8</v>
      </c>
      <c r="F1465" t="s">
        <v>56</v>
      </c>
      <c r="G1465" t="s">
        <v>9</v>
      </c>
      <c r="H1465" t="s">
        <v>57</v>
      </c>
      <c r="I1465" s="4">
        <v>87750</v>
      </c>
      <c r="J1465">
        <v>17</v>
      </c>
      <c r="K1465" s="3">
        <v>44736</v>
      </c>
      <c r="L1465" s="3">
        <v>28993</v>
      </c>
      <c r="M1465" s="5">
        <f ca="1">(TODAY()-staff[[#This Row],[Date of Join]])/365</f>
        <v>0.23287671232876711</v>
      </c>
      <c r="N1465" t="str">
        <f ca="1">IF(staff[[#This Row],[Tenure]]&lt;0.25,"1. New", IF(staff[[#This Row],[Tenure]]&lt;1, "2. Under 1 yr", IF(staff[[#This Row],[Tenure]]&lt;2, "3. Under 2 yrs","4. Over 2 yrs")))</f>
        <v>1. New</v>
      </c>
      <c r="O1465" s="5">
        <f ca="1">(TODAY()-staff[[#This Row],[Date of Birth]])/365</f>
        <v>43.364383561643834</v>
      </c>
      <c r="P1465">
        <f ca="1">ROUNDDOWN(staff[[#This Row],[X-Age]],0)</f>
        <v>43</v>
      </c>
    </row>
    <row r="1466" spans="3:16" x14ac:dyDescent="0.3">
      <c r="C1466" t="s">
        <v>1555</v>
      </c>
      <c r="D1466" t="s">
        <v>59</v>
      </c>
      <c r="E1466">
        <v>1</v>
      </c>
      <c r="F1466" t="s">
        <v>56</v>
      </c>
      <c r="G1466" t="s">
        <v>6</v>
      </c>
      <c r="H1466" t="s">
        <v>98</v>
      </c>
      <c r="I1466" s="4">
        <v>61685</v>
      </c>
      <c r="J1466">
        <v>31</v>
      </c>
      <c r="K1466" s="3">
        <v>44620</v>
      </c>
      <c r="L1466" s="3">
        <v>32482</v>
      </c>
      <c r="M1466" s="5">
        <f ca="1">(TODAY()-staff[[#This Row],[Date of Join]])/365</f>
        <v>0.55068493150684927</v>
      </c>
      <c r="N1466" t="str">
        <f ca="1">IF(staff[[#This Row],[Tenure]]&lt;0.25,"1. New", IF(staff[[#This Row],[Tenure]]&lt;1, "2. Under 1 yr", IF(staff[[#This Row],[Tenure]]&lt;2, "3. Under 2 yrs","4. Over 2 yrs")))</f>
        <v>2. Under 1 yr</v>
      </c>
      <c r="O1466" s="5">
        <f ca="1">(TODAY()-staff[[#This Row],[Date of Birth]])/365</f>
        <v>33.805479452054797</v>
      </c>
      <c r="P1466">
        <f ca="1">ROUNDDOWN(staff[[#This Row],[X-Age]],0)</f>
        <v>33</v>
      </c>
    </row>
    <row r="1467" spans="3:16" x14ac:dyDescent="0.3">
      <c r="C1467" t="s">
        <v>1556</v>
      </c>
      <c r="D1467" t="s">
        <v>55</v>
      </c>
      <c r="E1467">
        <v>1</v>
      </c>
      <c r="F1467" t="s">
        <v>56</v>
      </c>
      <c r="G1467" t="s">
        <v>18</v>
      </c>
      <c r="H1467" t="s">
        <v>78</v>
      </c>
      <c r="I1467" s="4">
        <v>69105</v>
      </c>
      <c r="J1467">
        <v>7</v>
      </c>
      <c r="K1467" s="3">
        <v>44757</v>
      </c>
      <c r="L1467" s="3">
        <v>30868</v>
      </c>
      <c r="M1467" s="5">
        <f ca="1">(TODAY()-staff[[#This Row],[Date of Join]])/365</f>
        <v>0.17534246575342466</v>
      </c>
      <c r="N1467" t="str">
        <f ca="1">IF(staff[[#This Row],[Tenure]]&lt;0.25,"1. New", IF(staff[[#This Row],[Tenure]]&lt;1, "2. Under 1 yr", IF(staff[[#This Row],[Tenure]]&lt;2, "3. Under 2 yrs","4. Over 2 yrs")))</f>
        <v>1. New</v>
      </c>
      <c r="O1467" s="5">
        <f ca="1">(TODAY()-staff[[#This Row],[Date of Birth]])/365</f>
        <v>38.227397260273975</v>
      </c>
      <c r="P1467">
        <f ca="1">ROUNDDOWN(staff[[#This Row],[X-Age]],0)</f>
        <v>38</v>
      </c>
    </row>
    <row r="1468" spans="3:16" x14ac:dyDescent="0.3">
      <c r="C1468" t="s">
        <v>1557</v>
      </c>
      <c r="D1468" t="s">
        <v>55</v>
      </c>
      <c r="E1468">
        <v>1</v>
      </c>
      <c r="F1468" t="s">
        <v>56</v>
      </c>
      <c r="G1468" t="s">
        <v>9</v>
      </c>
      <c r="H1468" t="s">
        <v>62</v>
      </c>
      <c r="I1468" s="4">
        <v>56920</v>
      </c>
      <c r="J1468">
        <v>17</v>
      </c>
      <c r="K1468" s="3">
        <v>44371</v>
      </c>
      <c r="L1468" s="3">
        <v>28566</v>
      </c>
      <c r="M1468" s="5">
        <f ca="1">(TODAY()-staff[[#This Row],[Date of Join]])/365</f>
        <v>1.2328767123287672</v>
      </c>
      <c r="N1468" t="str">
        <f ca="1">IF(staff[[#This Row],[Tenure]]&lt;0.25,"1. New", IF(staff[[#This Row],[Tenure]]&lt;1, "2. Under 1 yr", IF(staff[[#This Row],[Tenure]]&lt;2, "3. Under 2 yrs","4. Over 2 yrs")))</f>
        <v>3. Under 2 yrs</v>
      </c>
      <c r="O1468" s="5">
        <f ca="1">(TODAY()-staff[[#This Row],[Date of Birth]])/365</f>
        <v>44.534246575342465</v>
      </c>
      <c r="P1468">
        <f ca="1">ROUNDDOWN(staff[[#This Row],[X-Age]],0)</f>
        <v>44</v>
      </c>
    </row>
    <row r="1469" spans="3:16" x14ac:dyDescent="0.3">
      <c r="C1469" t="s">
        <v>1558</v>
      </c>
      <c r="D1469" t="s">
        <v>55</v>
      </c>
      <c r="E1469">
        <v>1</v>
      </c>
      <c r="F1469" t="s">
        <v>56</v>
      </c>
      <c r="G1469" t="s">
        <v>20</v>
      </c>
      <c r="H1469" t="s">
        <v>102</v>
      </c>
      <c r="I1469" s="4">
        <v>67315</v>
      </c>
      <c r="J1469">
        <v>19</v>
      </c>
      <c r="K1469" s="3">
        <v>44704</v>
      </c>
      <c r="L1469" s="3">
        <v>34355</v>
      </c>
      <c r="M1469" s="5">
        <f ca="1">(TODAY()-staff[[#This Row],[Date of Join]])/365</f>
        <v>0.32054794520547947</v>
      </c>
      <c r="N1469" t="str">
        <f ca="1">IF(staff[[#This Row],[Tenure]]&lt;0.25,"1. New", IF(staff[[#This Row],[Tenure]]&lt;1, "2. Under 1 yr", IF(staff[[#This Row],[Tenure]]&lt;2, "3. Under 2 yrs","4. Over 2 yrs")))</f>
        <v>2. Under 1 yr</v>
      </c>
      <c r="O1469" s="5">
        <f ca="1">(TODAY()-staff[[#This Row],[Date of Birth]])/365</f>
        <v>28.673972602739727</v>
      </c>
      <c r="P1469">
        <f ca="1">ROUNDDOWN(staff[[#This Row],[X-Age]],0)</f>
        <v>28</v>
      </c>
    </row>
    <row r="1470" spans="3:16" x14ac:dyDescent="0.3">
      <c r="C1470" t="s">
        <v>1559</v>
      </c>
      <c r="D1470" t="s">
        <v>59</v>
      </c>
      <c r="E1470">
        <v>1</v>
      </c>
      <c r="F1470" t="s">
        <v>56</v>
      </c>
      <c r="G1470" t="s">
        <v>9</v>
      </c>
      <c r="H1470" t="s">
        <v>201</v>
      </c>
      <c r="I1470" s="4">
        <v>76075</v>
      </c>
      <c r="J1470">
        <v>22</v>
      </c>
      <c r="K1470" s="3">
        <v>44770</v>
      </c>
      <c r="L1470" s="3">
        <v>24822</v>
      </c>
      <c r="M1470" s="5">
        <f ca="1">(TODAY()-staff[[#This Row],[Date of Join]])/365</f>
        <v>0.13972602739726028</v>
      </c>
      <c r="N1470" t="str">
        <f ca="1">IF(staff[[#This Row],[Tenure]]&lt;0.25,"1. New", IF(staff[[#This Row],[Tenure]]&lt;1, "2. Under 1 yr", IF(staff[[#This Row],[Tenure]]&lt;2, "3. Under 2 yrs","4. Over 2 yrs")))</f>
        <v>1. New</v>
      </c>
      <c r="O1470" s="5">
        <f ca="1">(TODAY()-staff[[#This Row],[Date of Birth]])/365</f>
        <v>54.791780821917811</v>
      </c>
      <c r="P1470">
        <f ca="1">ROUNDDOWN(staff[[#This Row],[X-Age]],0)</f>
        <v>54</v>
      </c>
    </row>
    <row r="1471" spans="3:16" x14ac:dyDescent="0.3">
      <c r="C1471" t="s">
        <v>1560</v>
      </c>
      <c r="D1471" t="s">
        <v>55</v>
      </c>
      <c r="E1471">
        <v>1</v>
      </c>
      <c r="F1471" t="s">
        <v>56</v>
      </c>
      <c r="G1471" t="s">
        <v>6</v>
      </c>
      <c r="H1471" t="s">
        <v>71</v>
      </c>
      <c r="I1471" s="4">
        <v>89760</v>
      </c>
      <c r="J1471">
        <v>10</v>
      </c>
      <c r="K1471" s="3">
        <v>44742</v>
      </c>
      <c r="L1471" s="3">
        <v>28627</v>
      </c>
      <c r="M1471" s="5">
        <f ca="1">(TODAY()-staff[[#This Row],[Date of Join]])/365</f>
        <v>0.21643835616438356</v>
      </c>
      <c r="N1471" t="str">
        <f ca="1">IF(staff[[#This Row],[Tenure]]&lt;0.25,"1. New", IF(staff[[#This Row],[Tenure]]&lt;1, "2. Under 1 yr", IF(staff[[#This Row],[Tenure]]&lt;2, "3. Under 2 yrs","4. Over 2 yrs")))</f>
        <v>1. New</v>
      </c>
      <c r="O1471" s="5">
        <f ca="1">(TODAY()-staff[[#This Row],[Date of Birth]])/365</f>
        <v>44.367123287671234</v>
      </c>
      <c r="P1471">
        <f ca="1">ROUNDDOWN(staff[[#This Row],[X-Age]],0)</f>
        <v>44</v>
      </c>
    </row>
    <row r="1472" spans="3:16" x14ac:dyDescent="0.3">
      <c r="C1472" t="s">
        <v>1561</v>
      </c>
      <c r="D1472" t="s">
        <v>59</v>
      </c>
      <c r="E1472">
        <v>1</v>
      </c>
      <c r="F1472" t="s">
        <v>61</v>
      </c>
      <c r="G1472" t="s">
        <v>9</v>
      </c>
      <c r="H1472" t="s">
        <v>62</v>
      </c>
      <c r="I1472" s="4">
        <v>79170</v>
      </c>
      <c r="J1472">
        <v>15</v>
      </c>
      <c r="K1472" s="3">
        <v>44739</v>
      </c>
      <c r="L1472" s="3">
        <v>7280</v>
      </c>
      <c r="M1472" s="5">
        <f ca="1">(TODAY()-staff[[#This Row],[Date of Join]])/365</f>
        <v>0.22465753424657534</v>
      </c>
      <c r="N1472" t="str">
        <f ca="1">IF(staff[[#This Row],[Tenure]]&lt;0.25,"1. New", IF(staff[[#This Row],[Tenure]]&lt;1, "2. Under 1 yr", IF(staff[[#This Row],[Tenure]]&lt;2, "3. Under 2 yrs","4. Over 2 yrs")))</f>
        <v>1. New</v>
      </c>
      <c r="O1472" s="5">
        <f ca="1">(TODAY()-staff[[#This Row],[Date of Birth]])/365</f>
        <v>102.85205479452055</v>
      </c>
      <c r="P1472">
        <f ca="1">ROUNDDOWN(staff[[#This Row],[X-Age]],0)</f>
        <v>102</v>
      </c>
    </row>
    <row r="1473" spans="3:16" x14ac:dyDescent="0.3">
      <c r="C1473" t="s">
        <v>1562</v>
      </c>
      <c r="D1473" t="s">
        <v>59</v>
      </c>
      <c r="E1473">
        <v>1</v>
      </c>
      <c r="F1473" t="s">
        <v>56</v>
      </c>
      <c r="G1473" t="s">
        <v>6</v>
      </c>
      <c r="H1473" t="s">
        <v>68</v>
      </c>
      <c r="I1473" s="4">
        <v>71495</v>
      </c>
      <c r="J1473">
        <v>-1</v>
      </c>
      <c r="K1473" s="3">
        <v>44706</v>
      </c>
      <c r="L1473" s="3">
        <v>32288</v>
      </c>
      <c r="M1473" s="5">
        <f ca="1">(TODAY()-staff[[#This Row],[Date of Join]])/365</f>
        <v>0.31506849315068491</v>
      </c>
      <c r="N1473" t="str">
        <f ca="1">IF(staff[[#This Row],[Tenure]]&lt;0.25,"1. New", IF(staff[[#This Row],[Tenure]]&lt;1, "2. Under 1 yr", IF(staff[[#This Row],[Tenure]]&lt;2, "3. Under 2 yrs","4. Over 2 yrs")))</f>
        <v>2. Under 1 yr</v>
      </c>
      <c r="O1473" s="5">
        <f ca="1">(TODAY()-staff[[#This Row],[Date of Birth]])/365</f>
        <v>34.336986301369862</v>
      </c>
      <c r="P1473">
        <f ca="1">ROUNDDOWN(staff[[#This Row],[X-Age]],0)</f>
        <v>34</v>
      </c>
    </row>
    <row r="1474" spans="3:16" x14ac:dyDescent="0.3">
      <c r="C1474" t="s">
        <v>1563</v>
      </c>
      <c r="D1474" t="s">
        <v>59</v>
      </c>
      <c r="E1474">
        <v>1</v>
      </c>
      <c r="F1474" t="s">
        <v>56</v>
      </c>
      <c r="G1474" t="s">
        <v>6</v>
      </c>
      <c r="H1474" t="s">
        <v>68</v>
      </c>
      <c r="I1474" s="4">
        <v>71700</v>
      </c>
      <c r="J1474">
        <v>20</v>
      </c>
      <c r="K1474" s="3">
        <v>44508</v>
      </c>
      <c r="L1474" s="3">
        <v>30475</v>
      </c>
      <c r="M1474" s="5">
        <f ca="1">(TODAY()-staff[[#This Row],[Date of Join]])/365</f>
        <v>0.8575342465753425</v>
      </c>
      <c r="N1474" t="str">
        <f ca="1">IF(staff[[#This Row],[Tenure]]&lt;0.25,"1. New", IF(staff[[#This Row],[Tenure]]&lt;1, "2. Under 1 yr", IF(staff[[#This Row],[Tenure]]&lt;2, "3. Under 2 yrs","4. Over 2 yrs")))</f>
        <v>2. Under 1 yr</v>
      </c>
      <c r="O1474" s="5">
        <f ca="1">(TODAY()-staff[[#This Row],[Date of Birth]])/365</f>
        <v>39.304109589041097</v>
      </c>
      <c r="P1474">
        <f ca="1">ROUNDDOWN(staff[[#This Row],[X-Age]],0)</f>
        <v>39</v>
      </c>
    </row>
    <row r="1475" spans="3:16" x14ac:dyDescent="0.3">
      <c r="C1475" t="s">
        <v>1564</v>
      </c>
      <c r="D1475" t="s">
        <v>59</v>
      </c>
      <c r="E1475">
        <v>1</v>
      </c>
      <c r="F1475" t="s">
        <v>56</v>
      </c>
      <c r="G1475" t="s">
        <v>18</v>
      </c>
      <c r="H1475" t="s">
        <v>71</v>
      </c>
      <c r="I1475" s="4">
        <v>72895</v>
      </c>
      <c r="J1475">
        <v>23</v>
      </c>
      <c r="K1475" s="3">
        <v>44750</v>
      </c>
      <c r="L1475" s="3">
        <v>24864</v>
      </c>
      <c r="M1475" s="5">
        <f ca="1">(TODAY()-staff[[#This Row],[Date of Join]])/365</f>
        <v>0.19452054794520549</v>
      </c>
      <c r="N1475" t="str">
        <f ca="1">IF(staff[[#This Row],[Tenure]]&lt;0.25,"1. New", IF(staff[[#This Row],[Tenure]]&lt;1, "2. Under 1 yr", IF(staff[[#This Row],[Tenure]]&lt;2, "3. Under 2 yrs","4. Over 2 yrs")))</f>
        <v>1. New</v>
      </c>
      <c r="O1475" s="5">
        <f ca="1">(TODAY()-staff[[#This Row],[Date of Birth]])/365</f>
        <v>54.676712328767124</v>
      </c>
      <c r="P1475">
        <f ca="1">ROUNDDOWN(staff[[#This Row],[X-Age]],0)</f>
        <v>54</v>
      </c>
    </row>
    <row r="1476" spans="3:16" x14ac:dyDescent="0.3">
      <c r="C1476" t="s">
        <v>1565</v>
      </c>
      <c r="D1476" t="s">
        <v>59</v>
      </c>
      <c r="E1476">
        <v>1</v>
      </c>
      <c r="F1476" t="s">
        <v>56</v>
      </c>
      <c r="G1476" t="s">
        <v>17</v>
      </c>
      <c r="H1476" t="s">
        <v>526</v>
      </c>
      <c r="I1476" s="4">
        <v>84775</v>
      </c>
      <c r="J1476">
        <v>8</v>
      </c>
      <c r="K1476" s="3">
        <v>44771</v>
      </c>
      <c r="L1476" s="3">
        <v>24446</v>
      </c>
      <c r="M1476" s="5">
        <f ca="1">(TODAY()-staff[[#This Row],[Date of Join]])/365</f>
        <v>0.13698630136986301</v>
      </c>
      <c r="N1476" t="str">
        <f ca="1">IF(staff[[#This Row],[Tenure]]&lt;0.25,"1. New", IF(staff[[#This Row],[Tenure]]&lt;1, "2. Under 1 yr", IF(staff[[#This Row],[Tenure]]&lt;2, "3. Under 2 yrs","4. Over 2 yrs")))</f>
        <v>1. New</v>
      </c>
      <c r="O1476" s="5">
        <f ca="1">(TODAY()-staff[[#This Row],[Date of Birth]])/365</f>
        <v>55.821917808219176</v>
      </c>
      <c r="P1476">
        <f ca="1">ROUNDDOWN(staff[[#This Row],[X-Age]],0)</f>
        <v>55</v>
      </c>
    </row>
    <row r="1477" spans="3:16" x14ac:dyDescent="0.3">
      <c r="C1477" t="s">
        <v>1566</v>
      </c>
      <c r="D1477" t="s">
        <v>55</v>
      </c>
      <c r="E1477">
        <v>1</v>
      </c>
      <c r="F1477" t="s">
        <v>56</v>
      </c>
      <c r="G1477" t="s">
        <v>18</v>
      </c>
      <c r="H1477" t="s">
        <v>71</v>
      </c>
      <c r="I1477" s="4">
        <v>97165</v>
      </c>
      <c r="J1477">
        <v>3</v>
      </c>
      <c r="K1477" s="3">
        <v>44762</v>
      </c>
      <c r="L1477" s="3">
        <v>30534</v>
      </c>
      <c r="M1477" s="5">
        <f ca="1">(TODAY()-staff[[#This Row],[Date of Join]])/365</f>
        <v>0.16164383561643836</v>
      </c>
      <c r="N1477" t="str">
        <f ca="1">IF(staff[[#This Row],[Tenure]]&lt;0.25,"1. New", IF(staff[[#This Row],[Tenure]]&lt;1, "2. Under 1 yr", IF(staff[[#This Row],[Tenure]]&lt;2, "3. Under 2 yrs","4. Over 2 yrs")))</f>
        <v>1. New</v>
      </c>
      <c r="O1477" s="5">
        <f ca="1">(TODAY()-staff[[#This Row],[Date of Birth]])/365</f>
        <v>39.142465753424659</v>
      </c>
      <c r="P1477">
        <f ca="1">ROUNDDOWN(staff[[#This Row],[X-Age]],0)</f>
        <v>39</v>
      </c>
    </row>
    <row r="1478" spans="3:16" x14ac:dyDescent="0.3">
      <c r="C1478" t="s">
        <v>1567</v>
      </c>
      <c r="D1478" t="s">
        <v>59</v>
      </c>
      <c r="E1478">
        <v>1</v>
      </c>
      <c r="F1478" t="s">
        <v>56</v>
      </c>
      <c r="G1478" t="s">
        <v>18</v>
      </c>
      <c r="H1478" t="s">
        <v>78</v>
      </c>
      <c r="I1478" s="4">
        <v>72625</v>
      </c>
      <c r="J1478">
        <v>9</v>
      </c>
      <c r="K1478" s="3">
        <v>44467</v>
      </c>
      <c r="L1478" s="3">
        <v>29528</v>
      </c>
      <c r="M1478" s="5">
        <f ca="1">(TODAY()-staff[[#This Row],[Date of Join]])/365</f>
        <v>0.96986301369863015</v>
      </c>
      <c r="N1478" t="str">
        <f ca="1">IF(staff[[#This Row],[Tenure]]&lt;0.25,"1. New", IF(staff[[#This Row],[Tenure]]&lt;1, "2. Under 1 yr", IF(staff[[#This Row],[Tenure]]&lt;2, "3. Under 2 yrs","4. Over 2 yrs")))</f>
        <v>2. Under 1 yr</v>
      </c>
      <c r="O1478" s="5">
        <f ca="1">(TODAY()-staff[[#This Row],[Date of Birth]])/365</f>
        <v>41.898630136986299</v>
      </c>
      <c r="P1478">
        <f ca="1">ROUNDDOWN(staff[[#This Row],[X-Age]],0)</f>
        <v>41</v>
      </c>
    </row>
    <row r="1479" spans="3:16" x14ac:dyDescent="0.3">
      <c r="C1479" t="s">
        <v>1568</v>
      </c>
      <c r="D1479" t="s">
        <v>59</v>
      </c>
      <c r="E1479">
        <v>1</v>
      </c>
      <c r="F1479" t="s">
        <v>56</v>
      </c>
      <c r="G1479" t="s">
        <v>18</v>
      </c>
      <c r="H1479" t="s">
        <v>96</v>
      </c>
      <c r="I1479" s="4">
        <v>51720</v>
      </c>
      <c r="J1479">
        <v>10</v>
      </c>
      <c r="K1479" s="3">
        <v>44445</v>
      </c>
      <c r="L1479" s="3">
        <v>20087</v>
      </c>
      <c r="M1479" s="5">
        <f ca="1">(TODAY()-staff[[#This Row],[Date of Join]])/365</f>
        <v>1.0301369863013699</v>
      </c>
      <c r="N1479" t="str">
        <f ca="1">IF(staff[[#This Row],[Tenure]]&lt;0.25,"1. New", IF(staff[[#This Row],[Tenure]]&lt;1, "2. Under 1 yr", IF(staff[[#This Row],[Tenure]]&lt;2, "3. Under 2 yrs","4. Over 2 yrs")))</f>
        <v>3. Under 2 yrs</v>
      </c>
      <c r="O1479" s="5">
        <f ca="1">(TODAY()-staff[[#This Row],[Date of Birth]])/365</f>
        <v>67.764383561643839</v>
      </c>
      <c r="P1479">
        <f ca="1">ROUNDDOWN(staff[[#This Row],[X-Age]],0)</f>
        <v>67</v>
      </c>
    </row>
    <row r="1480" spans="3:16" x14ac:dyDescent="0.3">
      <c r="C1480" t="s">
        <v>1569</v>
      </c>
      <c r="D1480" t="s">
        <v>55</v>
      </c>
      <c r="E1480">
        <v>1</v>
      </c>
      <c r="F1480" t="s">
        <v>56</v>
      </c>
      <c r="G1480" t="s">
        <v>6</v>
      </c>
      <c r="H1480" t="s">
        <v>98</v>
      </c>
      <c r="I1480" s="4">
        <v>101435</v>
      </c>
      <c r="J1480">
        <v>14</v>
      </c>
      <c r="K1480" s="3">
        <v>44573</v>
      </c>
      <c r="L1480" s="3">
        <v>30820</v>
      </c>
      <c r="M1480" s="5">
        <f ca="1">(TODAY()-staff[[#This Row],[Date of Join]])/365</f>
        <v>0.67945205479452053</v>
      </c>
      <c r="N1480" t="str">
        <f ca="1">IF(staff[[#This Row],[Tenure]]&lt;0.25,"1. New", IF(staff[[#This Row],[Tenure]]&lt;1, "2. Under 1 yr", IF(staff[[#This Row],[Tenure]]&lt;2, "3. Under 2 yrs","4. Over 2 yrs")))</f>
        <v>2. Under 1 yr</v>
      </c>
      <c r="O1480" s="5">
        <f ca="1">(TODAY()-staff[[#This Row],[Date of Birth]])/365</f>
        <v>38.358904109589041</v>
      </c>
      <c r="P1480">
        <f ca="1">ROUNDDOWN(staff[[#This Row],[X-Age]],0)</f>
        <v>38</v>
      </c>
    </row>
    <row r="1481" spans="3:16" x14ac:dyDescent="0.3">
      <c r="C1481" t="s">
        <v>1570</v>
      </c>
      <c r="D1481" t="s">
        <v>55</v>
      </c>
      <c r="E1481">
        <v>1</v>
      </c>
      <c r="F1481" t="s">
        <v>61</v>
      </c>
      <c r="G1481" t="s">
        <v>18</v>
      </c>
      <c r="H1481" t="s">
        <v>64</v>
      </c>
      <c r="I1481" s="4">
        <v>82230</v>
      </c>
      <c r="J1481">
        <v>8</v>
      </c>
      <c r="K1481" s="3">
        <v>44774</v>
      </c>
      <c r="L1481" s="3">
        <v>7275</v>
      </c>
      <c r="M1481" s="5">
        <f ca="1">(TODAY()-staff[[#This Row],[Date of Join]])/365</f>
        <v>0.12876712328767123</v>
      </c>
      <c r="N1481" t="str">
        <f ca="1">IF(staff[[#This Row],[Tenure]]&lt;0.25,"1. New", IF(staff[[#This Row],[Tenure]]&lt;1, "2. Under 1 yr", IF(staff[[#This Row],[Tenure]]&lt;2, "3. Under 2 yrs","4. Over 2 yrs")))</f>
        <v>1. New</v>
      </c>
      <c r="O1481" s="5">
        <f ca="1">(TODAY()-staff[[#This Row],[Date of Birth]])/365</f>
        <v>102.86575342465754</v>
      </c>
      <c r="P1481">
        <f ca="1">ROUNDDOWN(staff[[#This Row],[X-Age]],0)</f>
        <v>102</v>
      </c>
    </row>
    <row r="1482" spans="3:16" x14ac:dyDescent="0.3">
      <c r="C1482" t="s">
        <v>1571</v>
      </c>
      <c r="D1482" t="s">
        <v>59</v>
      </c>
      <c r="E1482">
        <v>1</v>
      </c>
      <c r="F1482" t="s">
        <v>56</v>
      </c>
      <c r="G1482" t="s">
        <v>18</v>
      </c>
      <c r="H1482" t="s">
        <v>117</v>
      </c>
      <c r="I1482" s="4">
        <v>85855</v>
      </c>
      <c r="J1482">
        <v>9</v>
      </c>
      <c r="K1482" s="3">
        <v>44764</v>
      </c>
      <c r="L1482" s="3">
        <v>35267</v>
      </c>
      <c r="M1482" s="5">
        <f ca="1">(TODAY()-staff[[#This Row],[Date of Join]])/365</f>
        <v>0.15616438356164383</v>
      </c>
      <c r="N1482" t="str">
        <f ca="1">IF(staff[[#This Row],[Tenure]]&lt;0.25,"1. New", IF(staff[[#This Row],[Tenure]]&lt;1, "2. Under 1 yr", IF(staff[[#This Row],[Tenure]]&lt;2, "3. Under 2 yrs","4. Over 2 yrs")))</f>
        <v>1. New</v>
      </c>
      <c r="O1482" s="5">
        <f ca="1">(TODAY()-staff[[#This Row],[Date of Birth]])/365</f>
        <v>26.175342465753424</v>
      </c>
      <c r="P1482">
        <f ca="1">ROUNDDOWN(staff[[#This Row],[X-Age]],0)</f>
        <v>26</v>
      </c>
    </row>
    <row r="1483" spans="3:16" x14ac:dyDescent="0.3">
      <c r="C1483" t="s">
        <v>1572</v>
      </c>
      <c r="D1483" t="s">
        <v>59</v>
      </c>
      <c r="E1483">
        <v>1</v>
      </c>
      <c r="F1483" t="s">
        <v>56</v>
      </c>
      <c r="G1483" t="s">
        <v>6</v>
      </c>
      <c r="H1483" t="s">
        <v>68</v>
      </c>
      <c r="I1483" s="4">
        <v>63280</v>
      </c>
      <c r="J1483">
        <v>8</v>
      </c>
      <c r="K1483" s="3">
        <v>44676</v>
      </c>
      <c r="L1483" s="3">
        <v>7252</v>
      </c>
      <c r="M1483" s="5">
        <f ca="1">(TODAY()-staff[[#This Row],[Date of Join]])/365</f>
        <v>0.39726027397260272</v>
      </c>
      <c r="N1483" t="str">
        <f ca="1">IF(staff[[#This Row],[Tenure]]&lt;0.25,"1. New", IF(staff[[#This Row],[Tenure]]&lt;1, "2. Under 1 yr", IF(staff[[#This Row],[Tenure]]&lt;2, "3. Under 2 yrs","4. Over 2 yrs")))</f>
        <v>2. Under 1 yr</v>
      </c>
      <c r="O1483" s="5">
        <f ca="1">(TODAY()-staff[[#This Row],[Date of Birth]])/365</f>
        <v>102.92876712328767</v>
      </c>
      <c r="P1483">
        <f ca="1">ROUNDDOWN(staff[[#This Row],[X-Age]],0)</f>
        <v>102</v>
      </c>
    </row>
    <row r="1484" spans="3:16" x14ac:dyDescent="0.3">
      <c r="C1484" t="s">
        <v>1573</v>
      </c>
      <c r="D1484" t="s">
        <v>55</v>
      </c>
      <c r="E1484">
        <v>1</v>
      </c>
      <c r="F1484" t="s">
        <v>124</v>
      </c>
      <c r="G1484" t="s">
        <v>14</v>
      </c>
      <c r="H1484" t="s">
        <v>115</v>
      </c>
      <c r="I1484" s="4">
        <v>77065</v>
      </c>
      <c r="J1484">
        <v>19</v>
      </c>
      <c r="K1484" s="3">
        <v>44739</v>
      </c>
      <c r="L1484" s="3">
        <v>20521</v>
      </c>
      <c r="M1484" s="5">
        <f ca="1">(TODAY()-staff[[#This Row],[Date of Join]])/365</f>
        <v>0.22465753424657534</v>
      </c>
      <c r="N1484" t="str">
        <f ca="1">IF(staff[[#This Row],[Tenure]]&lt;0.25,"1. New", IF(staff[[#This Row],[Tenure]]&lt;1, "2. Under 1 yr", IF(staff[[#This Row],[Tenure]]&lt;2, "3. Under 2 yrs","4. Over 2 yrs")))</f>
        <v>1. New</v>
      </c>
      <c r="O1484" s="5">
        <f ca="1">(TODAY()-staff[[#This Row],[Date of Birth]])/365</f>
        <v>66.575342465753423</v>
      </c>
      <c r="P1484">
        <f ca="1">ROUNDDOWN(staff[[#This Row],[X-Age]],0)</f>
        <v>66</v>
      </c>
    </row>
    <row r="1485" spans="3:16" x14ac:dyDescent="0.3">
      <c r="C1485" t="s">
        <v>1574</v>
      </c>
      <c r="D1485" t="s">
        <v>55</v>
      </c>
      <c r="E1485">
        <v>1</v>
      </c>
      <c r="F1485" t="s">
        <v>124</v>
      </c>
      <c r="G1485" t="s">
        <v>11</v>
      </c>
      <c r="H1485" t="s">
        <v>98</v>
      </c>
      <c r="I1485" s="4">
        <v>85335</v>
      </c>
      <c r="J1485">
        <v>9</v>
      </c>
      <c r="K1485" s="3">
        <v>44768</v>
      </c>
      <c r="L1485" s="3">
        <v>32474</v>
      </c>
      <c r="M1485" s="5">
        <f ca="1">(TODAY()-staff[[#This Row],[Date of Join]])/365</f>
        <v>0.14520547945205478</v>
      </c>
      <c r="N1485" t="str">
        <f ca="1">IF(staff[[#This Row],[Tenure]]&lt;0.25,"1. New", IF(staff[[#This Row],[Tenure]]&lt;1, "2. Under 1 yr", IF(staff[[#This Row],[Tenure]]&lt;2, "3. Under 2 yrs","4. Over 2 yrs")))</f>
        <v>1. New</v>
      </c>
      <c r="O1485" s="5">
        <f ca="1">(TODAY()-staff[[#This Row],[Date of Birth]])/365</f>
        <v>33.827397260273976</v>
      </c>
      <c r="P1485">
        <f ca="1">ROUNDDOWN(staff[[#This Row],[X-Age]],0)</f>
        <v>33</v>
      </c>
    </row>
    <row r="1486" spans="3:16" x14ac:dyDescent="0.3">
      <c r="C1486" t="s">
        <v>1575</v>
      </c>
      <c r="D1486" t="s">
        <v>55</v>
      </c>
      <c r="E1486">
        <v>1</v>
      </c>
      <c r="F1486" t="s">
        <v>56</v>
      </c>
      <c r="G1486" t="s">
        <v>6</v>
      </c>
      <c r="H1486" t="s">
        <v>68</v>
      </c>
      <c r="I1486" s="4">
        <v>93685</v>
      </c>
      <c r="J1486">
        <v>4</v>
      </c>
      <c r="K1486" s="3">
        <v>44301</v>
      </c>
      <c r="L1486" s="3">
        <v>19191</v>
      </c>
      <c r="M1486" s="5">
        <f ca="1">(TODAY()-staff[[#This Row],[Date of Join]])/365</f>
        <v>1.4246575342465753</v>
      </c>
      <c r="N1486" t="str">
        <f ca="1">IF(staff[[#This Row],[Tenure]]&lt;0.25,"1. New", IF(staff[[#This Row],[Tenure]]&lt;1, "2. Under 1 yr", IF(staff[[#This Row],[Tenure]]&lt;2, "3. Under 2 yrs","4. Over 2 yrs")))</f>
        <v>3. Under 2 yrs</v>
      </c>
      <c r="O1486" s="5">
        <f ca="1">(TODAY()-staff[[#This Row],[Date of Birth]])/365</f>
        <v>70.219178082191775</v>
      </c>
      <c r="P1486">
        <f ca="1">ROUNDDOWN(staff[[#This Row],[X-Age]],0)</f>
        <v>70</v>
      </c>
    </row>
    <row r="1487" spans="3:16" x14ac:dyDescent="0.3">
      <c r="C1487" t="s">
        <v>1576</v>
      </c>
      <c r="D1487" t="s">
        <v>59</v>
      </c>
      <c r="E1487">
        <v>1</v>
      </c>
      <c r="F1487" t="s">
        <v>56</v>
      </c>
      <c r="G1487" t="s">
        <v>11</v>
      </c>
      <c r="H1487" t="s">
        <v>83</v>
      </c>
      <c r="I1487" s="4">
        <v>83060</v>
      </c>
      <c r="J1487">
        <v>12</v>
      </c>
      <c r="K1487" s="3">
        <v>44746</v>
      </c>
      <c r="L1487" s="3">
        <v>26584</v>
      </c>
      <c r="M1487" s="5">
        <f ca="1">(TODAY()-staff[[#This Row],[Date of Join]])/365</f>
        <v>0.20547945205479451</v>
      </c>
      <c r="N1487" t="str">
        <f ca="1">IF(staff[[#This Row],[Tenure]]&lt;0.25,"1. New", IF(staff[[#This Row],[Tenure]]&lt;1, "2. Under 1 yr", IF(staff[[#This Row],[Tenure]]&lt;2, "3. Under 2 yrs","4. Over 2 yrs")))</f>
        <v>1. New</v>
      </c>
      <c r="O1487" s="5">
        <f ca="1">(TODAY()-staff[[#This Row],[Date of Birth]])/365</f>
        <v>49.964383561643835</v>
      </c>
      <c r="P1487">
        <f ca="1">ROUNDDOWN(staff[[#This Row],[X-Age]],0)</f>
        <v>49</v>
      </c>
    </row>
    <row r="1488" spans="3:16" x14ac:dyDescent="0.3">
      <c r="C1488" t="s">
        <v>1577</v>
      </c>
      <c r="D1488" t="s">
        <v>55</v>
      </c>
      <c r="E1488">
        <v>1</v>
      </c>
      <c r="F1488" t="s">
        <v>124</v>
      </c>
      <c r="G1488" t="s">
        <v>20</v>
      </c>
      <c r="H1488" t="s">
        <v>75</v>
      </c>
      <c r="I1488" s="4">
        <v>68450</v>
      </c>
      <c r="J1488">
        <v>13</v>
      </c>
      <c r="K1488" s="3">
        <v>44757</v>
      </c>
      <c r="L1488" s="3">
        <v>31022</v>
      </c>
      <c r="M1488" s="5">
        <f ca="1">(TODAY()-staff[[#This Row],[Date of Join]])/365</f>
        <v>0.17534246575342466</v>
      </c>
      <c r="N1488" t="str">
        <f ca="1">IF(staff[[#This Row],[Tenure]]&lt;0.25,"1. New", IF(staff[[#This Row],[Tenure]]&lt;1, "2. Under 1 yr", IF(staff[[#This Row],[Tenure]]&lt;2, "3. Under 2 yrs","4. Over 2 yrs")))</f>
        <v>1. New</v>
      </c>
      <c r="O1488" s="5">
        <f ca="1">(TODAY()-staff[[#This Row],[Date of Birth]])/365</f>
        <v>37.805479452054797</v>
      </c>
      <c r="P1488">
        <f ca="1">ROUNDDOWN(staff[[#This Row],[X-Age]],0)</f>
        <v>37</v>
      </c>
    </row>
    <row r="1489" spans="3:16" x14ac:dyDescent="0.3">
      <c r="C1489" t="s">
        <v>1578</v>
      </c>
      <c r="D1489" t="s">
        <v>59</v>
      </c>
      <c r="E1489">
        <v>1</v>
      </c>
      <c r="F1489" t="s">
        <v>56</v>
      </c>
      <c r="G1489" t="s">
        <v>14</v>
      </c>
      <c r="H1489" t="s">
        <v>166</v>
      </c>
      <c r="I1489" s="4">
        <v>78325</v>
      </c>
      <c r="J1489">
        <v>7</v>
      </c>
      <c r="K1489" s="3">
        <v>44522</v>
      </c>
      <c r="L1489" s="3">
        <v>19642</v>
      </c>
      <c r="M1489" s="5">
        <f ca="1">(TODAY()-staff[[#This Row],[Date of Join]])/365</f>
        <v>0.81917808219178079</v>
      </c>
      <c r="N1489" t="str">
        <f ca="1">IF(staff[[#This Row],[Tenure]]&lt;0.25,"1. New", IF(staff[[#This Row],[Tenure]]&lt;1, "2. Under 1 yr", IF(staff[[#This Row],[Tenure]]&lt;2, "3. Under 2 yrs","4. Over 2 yrs")))</f>
        <v>2. Under 1 yr</v>
      </c>
      <c r="O1489" s="5">
        <f ca="1">(TODAY()-staff[[#This Row],[Date of Birth]])/365</f>
        <v>68.983561643835614</v>
      </c>
      <c r="P1489">
        <f ca="1">ROUNDDOWN(staff[[#This Row],[X-Age]],0)</f>
        <v>68</v>
      </c>
    </row>
    <row r="1490" spans="3:16" x14ac:dyDescent="0.3">
      <c r="C1490" t="s">
        <v>1579</v>
      </c>
      <c r="D1490" t="s">
        <v>59</v>
      </c>
      <c r="E1490">
        <v>1</v>
      </c>
      <c r="F1490" t="s">
        <v>56</v>
      </c>
      <c r="G1490" t="s">
        <v>6</v>
      </c>
      <c r="H1490" t="s">
        <v>68</v>
      </c>
      <c r="I1490" s="4">
        <v>64670</v>
      </c>
      <c r="J1490">
        <v>13</v>
      </c>
      <c r="K1490" s="3">
        <v>44497</v>
      </c>
      <c r="L1490" s="3">
        <v>30779</v>
      </c>
      <c r="M1490" s="5">
        <f ca="1">(TODAY()-staff[[#This Row],[Date of Join]])/365</f>
        <v>0.88767123287671235</v>
      </c>
      <c r="N1490" t="str">
        <f ca="1">IF(staff[[#This Row],[Tenure]]&lt;0.25,"1. New", IF(staff[[#This Row],[Tenure]]&lt;1, "2. Under 1 yr", IF(staff[[#This Row],[Tenure]]&lt;2, "3. Under 2 yrs","4. Over 2 yrs")))</f>
        <v>2. Under 1 yr</v>
      </c>
      <c r="O1490" s="5">
        <f ca="1">(TODAY()-staff[[#This Row],[Date of Birth]])/365</f>
        <v>38.471232876712328</v>
      </c>
      <c r="P1490">
        <f ca="1">ROUNDDOWN(staff[[#This Row],[X-Age]],0)</f>
        <v>38</v>
      </c>
    </row>
    <row r="1491" spans="3:16" x14ac:dyDescent="0.3">
      <c r="C1491" t="s">
        <v>1580</v>
      </c>
      <c r="D1491" t="s">
        <v>59</v>
      </c>
      <c r="E1491">
        <v>1</v>
      </c>
      <c r="F1491" t="s">
        <v>56</v>
      </c>
      <c r="G1491" t="s">
        <v>6</v>
      </c>
      <c r="H1491" t="s">
        <v>68</v>
      </c>
      <c r="I1491" s="4">
        <v>69420</v>
      </c>
      <c r="J1491">
        <v>24</v>
      </c>
      <c r="K1491" s="3">
        <v>44403</v>
      </c>
      <c r="L1491" s="3">
        <v>27930</v>
      </c>
      <c r="M1491" s="5">
        <f ca="1">(TODAY()-staff[[#This Row],[Date of Join]])/365</f>
        <v>1.1452054794520548</v>
      </c>
      <c r="N1491" t="str">
        <f ca="1">IF(staff[[#This Row],[Tenure]]&lt;0.25,"1. New", IF(staff[[#This Row],[Tenure]]&lt;1, "2. Under 1 yr", IF(staff[[#This Row],[Tenure]]&lt;2, "3. Under 2 yrs","4. Over 2 yrs")))</f>
        <v>3. Under 2 yrs</v>
      </c>
      <c r="O1491" s="5">
        <f ca="1">(TODAY()-staff[[#This Row],[Date of Birth]])/365</f>
        <v>46.276712328767125</v>
      </c>
      <c r="P1491">
        <f ca="1">ROUNDDOWN(staff[[#This Row],[X-Age]],0)</f>
        <v>46</v>
      </c>
    </row>
    <row r="1492" spans="3:16" x14ac:dyDescent="0.3">
      <c r="C1492" t="s">
        <v>1581</v>
      </c>
      <c r="D1492" t="s">
        <v>55</v>
      </c>
      <c r="E1492">
        <v>0.8</v>
      </c>
      <c r="F1492" t="s">
        <v>56</v>
      </c>
      <c r="G1492" t="s">
        <v>18</v>
      </c>
      <c r="H1492" t="s">
        <v>71</v>
      </c>
      <c r="I1492" s="4">
        <v>70000</v>
      </c>
      <c r="J1492">
        <v>5</v>
      </c>
      <c r="K1492" s="3">
        <v>44705</v>
      </c>
      <c r="L1492" s="3">
        <v>18565</v>
      </c>
      <c r="M1492" s="5">
        <f ca="1">(TODAY()-staff[[#This Row],[Date of Join]])/365</f>
        <v>0.31780821917808222</v>
      </c>
      <c r="N1492" t="str">
        <f ca="1">IF(staff[[#This Row],[Tenure]]&lt;0.25,"1. New", IF(staff[[#This Row],[Tenure]]&lt;1, "2. Under 1 yr", IF(staff[[#This Row],[Tenure]]&lt;2, "3. Under 2 yrs","4. Over 2 yrs")))</f>
        <v>2. Under 1 yr</v>
      </c>
      <c r="O1492" s="5">
        <f ca="1">(TODAY()-staff[[#This Row],[Date of Birth]])/365</f>
        <v>71.93424657534247</v>
      </c>
      <c r="P1492">
        <f ca="1">ROUNDDOWN(staff[[#This Row],[X-Age]],0)</f>
        <v>71</v>
      </c>
    </row>
    <row r="1493" spans="3:16" x14ac:dyDescent="0.3">
      <c r="C1493" t="s">
        <v>1582</v>
      </c>
      <c r="D1493" t="s">
        <v>55</v>
      </c>
      <c r="E1493">
        <v>1</v>
      </c>
      <c r="F1493" t="s">
        <v>56</v>
      </c>
      <c r="G1493" t="s">
        <v>9</v>
      </c>
      <c r="H1493" t="s">
        <v>57</v>
      </c>
      <c r="I1493" s="4">
        <v>84865</v>
      </c>
      <c r="J1493">
        <v>14</v>
      </c>
      <c r="K1493" s="3">
        <v>44746</v>
      </c>
      <c r="L1493" s="3">
        <v>27615</v>
      </c>
      <c r="M1493" s="5">
        <f ca="1">(TODAY()-staff[[#This Row],[Date of Join]])/365</f>
        <v>0.20547945205479451</v>
      </c>
      <c r="N1493" t="str">
        <f ca="1">IF(staff[[#This Row],[Tenure]]&lt;0.25,"1. New", IF(staff[[#This Row],[Tenure]]&lt;1, "2. Under 1 yr", IF(staff[[#This Row],[Tenure]]&lt;2, "3. Under 2 yrs","4. Over 2 yrs")))</f>
        <v>1. New</v>
      </c>
      <c r="O1493" s="5">
        <f ca="1">(TODAY()-staff[[#This Row],[Date of Birth]])/365</f>
        <v>47.139726027397259</v>
      </c>
      <c r="P1493">
        <f ca="1">ROUNDDOWN(staff[[#This Row],[X-Age]],0)</f>
        <v>47</v>
      </c>
    </row>
    <row r="1494" spans="3:16" x14ac:dyDescent="0.3">
      <c r="C1494" t="s">
        <v>1583</v>
      </c>
      <c r="D1494" t="s">
        <v>55</v>
      </c>
      <c r="E1494">
        <v>1</v>
      </c>
      <c r="F1494" t="s">
        <v>56</v>
      </c>
      <c r="G1494" t="s">
        <v>18</v>
      </c>
      <c r="H1494" t="s">
        <v>78</v>
      </c>
      <c r="I1494" s="4">
        <v>64000</v>
      </c>
      <c r="J1494">
        <v>12</v>
      </c>
      <c r="K1494" s="3">
        <v>44739</v>
      </c>
      <c r="L1494" s="3">
        <v>32016</v>
      </c>
      <c r="M1494" s="5">
        <f ca="1">(TODAY()-staff[[#This Row],[Date of Join]])/365</f>
        <v>0.22465753424657534</v>
      </c>
      <c r="N1494" t="str">
        <f ca="1">IF(staff[[#This Row],[Tenure]]&lt;0.25,"1. New", IF(staff[[#This Row],[Tenure]]&lt;1, "2. Under 1 yr", IF(staff[[#This Row],[Tenure]]&lt;2, "3. Under 2 yrs","4. Over 2 yrs")))</f>
        <v>1. New</v>
      </c>
      <c r="O1494" s="5">
        <f ca="1">(TODAY()-staff[[#This Row],[Date of Birth]])/365</f>
        <v>35.082191780821915</v>
      </c>
      <c r="P1494">
        <f ca="1">ROUNDDOWN(staff[[#This Row],[X-Age]],0)</f>
        <v>35</v>
      </c>
    </row>
    <row r="1495" spans="3:16" x14ac:dyDescent="0.3">
      <c r="C1495" t="s">
        <v>1584</v>
      </c>
      <c r="D1495" t="s">
        <v>55</v>
      </c>
      <c r="E1495">
        <v>1</v>
      </c>
      <c r="F1495" t="s">
        <v>56</v>
      </c>
      <c r="G1495" t="s">
        <v>6</v>
      </c>
      <c r="H1495" t="s">
        <v>68</v>
      </c>
      <c r="I1495" s="4">
        <v>96075</v>
      </c>
      <c r="J1495">
        <v>23</v>
      </c>
      <c r="K1495" s="3">
        <v>44656</v>
      </c>
      <c r="L1495" s="3">
        <v>30248</v>
      </c>
      <c r="M1495" s="5">
        <f ca="1">(TODAY()-staff[[#This Row],[Date of Join]])/365</f>
        <v>0.45205479452054792</v>
      </c>
      <c r="N1495" t="str">
        <f ca="1">IF(staff[[#This Row],[Tenure]]&lt;0.25,"1. New", IF(staff[[#This Row],[Tenure]]&lt;1, "2. Under 1 yr", IF(staff[[#This Row],[Tenure]]&lt;2, "3. Under 2 yrs","4. Over 2 yrs")))</f>
        <v>2. Under 1 yr</v>
      </c>
      <c r="O1495" s="5">
        <f ca="1">(TODAY()-staff[[#This Row],[Date of Birth]])/365</f>
        <v>39.926027397260277</v>
      </c>
      <c r="P1495">
        <f ca="1">ROUNDDOWN(staff[[#This Row],[X-Age]],0)</f>
        <v>39</v>
      </c>
    </row>
    <row r="1496" spans="3:16" x14ac:dyDescent="0.3">
      <c r="C1496" t="s">
        <v>1585</v>
      </c>
      <c r="D1496" t="s">
        <v>55</v>
      </c>
      <c r="E1496">
        <v>1</v>
      </c>
      <c r="F1496" t="s">
        <v>56</v>
      </c>
      <c r="G1496" t="s">
        <v>6</v>
      </c>
      <c r="H1496" t="s">
        <v>68</v>
      </c>
      <c r="I1496" s="4">
        <v>94700</v>
      </c>
      <c r="J1496">
        <v>3</v>
      </c>
      <c r="K1496" s="3">
        <v>44735</v>
      </c>
      <c r="L1496" s="3">
        <v>33718</v>
      </c>
      <c r="M1496" s="5">
        <f ca="1">(TODAY()-staff[[#This Row],[Date of Join]])/365</f>
        <v>0.23561643835616439</v>
      </c>
      <c r="N1496" t="str">
        <f ca="1">IF(staff[[#This Row],[Tenure]]&lt;0.25,"1. New", IF(staff[[#This Row],[Tenure]]&lt;1, "2. Under 1 yr", IF(staff[[#This Row],[Tenure]]&lt;2, "3. Under 2 yrs","4. Over 2 yrs")))</f>
        <v>1. New</v>
      </c>
      <c r="O1496" s="5">
        <f ca="1">(TODAY()-staff[[#This Row],[Date of Birth]])/365</f>
        <v>30.419178082191781</v>
      </c>
      <c r="P1496">
        <f ca="1">ROUNDDOWN(staff[[#This Row],[X-Age]],0)</f>
        <v>30</v>
      </c>
    </row>
    <row r="1497" spans="3:16" x14ac:dyDescent="0.3">
      <c r="C1497" t="s">
        <v>1586</v>
      </c>
      <c r="D1497" t="s">
        <v>55</v>
      </c>
      <c r="E1497">
        <v>1</v>
      </c>
      <c r="F1497" t="s">
        <v>56</v>
      </c>
      <c r="G1497" t="s">
        <v>9</v>
      </c>
      <c r="H1497" t="s">
        <v>57</v>
      </c>
      <c r="I1497" s="4">
        <v>48985</v>
      </c>
      <c r="J1497">
        <v>18</v>
      </c>
      <c r="K1497" s="3">
        <v>44624</v>
      </c>
      <c r="L1497" s="3">
        <v>24661</v>
      </c>
      <c r="M1497" s="5">
        <f ca="1">(TODAY()-staff[[#This Row],[Date of Join]])/365</f>
        <v>0.53972602739726028</v>
      </c>
      <c r="N1497" t="str">
        <f ca="1">IF(staff[[#This Row],[Tenure]]&lt;0.25,"1. New", IF(staff[[#This Row],[Tenure]]&lt;1, "2. Under 1 yr", IF(staff[[#This Row],[Tenure]]&lt;2, "3. Under 2 yrs","4. Over 2 yrs")))</f>
        <v>2. Under 1 yr</v>
      </c>
      <c r="O1497" s="5">
        <f ca="1">(TODAY()-staff[[#This Row],[Date of Birth]])/365</f>
        <v>55.232876712328768</v>
      </c>
      <c r="P1497">
        <f ca="1">ROUNDDOWN(staff[[#This Row],[X-Age]],0)</f>
        <v>55</v>
      </c>
    </row>
    <row r="1498" spans="3:16" x14ac:dyDescent="0.3">
      <c r="C1498" t="s">
        <v>1587</v>
      </c>
      <c r="D1498" t="s">
        <v>59</v>
      </c>
      <c r="E1498">
        <v>1</v>
      </c>
      <c r="F1498" t="s">
        <v>61</v>
      </c>
      <c r="G1498" t="s">
        <v>11</v>
      </c>
      <c r="H1498" t="s">
        <v>83</v>
      </c>
      <c r="I1498" s="4">
        <v>67395</v>
      </c>
      <c r="J1498">
        <v>14</v>
      </c>
      <c r="K1498" s="3">
        <v>44757</v>
      </c>
      <c r="L1498" s="3">
        <v>7249</v>
      </c>
      <c r="M1498" s="5">
        <f ca="1">(TODAY()-staff[[#This Row],[Date of Join]])/365</f>
        <v>0.17534246575342466</v>
      </c>
      <c r="N1498" t="str">
        <f ca="1">IF(staff[[#This Row],[Tenure]]&lt;0.25,"1. New", IF(staff[[#This Row],[Tenure]]&lt;1, "2. Under 1 yr", IF(staff[[#This Row],[Tenure]]&lt;2, "3. Under 2 yrs","4. Over 2 yrs")))</f>
        <v>1. New</v>
      </c>
      <c r="O1498" s="5">
        <f ca="1">(TODAY()-staff[[#This Row],[Date of Birth]])/365</f>
        <v>102.93698630136986</v>
      </c>
      <c r="P1498">
        <f ca="1">ROUNDDOWN(staff[[#This Row],[X-Age]],0)</f>
        <v>102</v>
      </c>
    </row>
    <row r="1499" spans="3:16" x14ac:dyDescent="0.3">
      <c r="C1499" t="s">
        <v>1588</v>
      </c>
      <c r="D1499" t="s">
        <v>59</v>
      </c>
      <c r="E1499">
        <v>1</v>
      </c>
      <c r="F1499" t="s">
        <v>56</v>
      </c>
      <c r="G1499" t="s">
        <v>6</v>
      </c>
      <c r="H1499" t="s">
        <v>68</v>
      </c>
      <c r="I1499" s="4">
        <v>94695</v>
      </c>
      <c r="J1499">
        <v>11</v>
      </c>
      <c r="K1499" s="3">
        <v>44489</v>
      </c>
      <c r="L1499" s="3">
        <v>31965</v>
      </c>
      <c r="M1499" s="5">
        <f ca="1">(TODAY()-staff[[#This Row],[Date of Join]])/365</f>
        <v>0.90958904109589045</v>
      </c>
      <c r="N1499" t="str">
        <f ca="1">IF(staff[[#This Row],[Tenure]]&lt;0.25,"1. New", IF(staff[[#This Row],[Tenure]]&lt;1, "2. Under 1 yr", IF(staff[[#This Row],[Tenure]]&lt;2, "3. Under 2 yrs","4. Over 2 yrs")))</f>
        <v>2. Under 1 yr</v>
      </c>
      <c r="O1499" s="5">
        <f ca="1">(TODAY()-staff[[#This Row],[Date of Birth]])/365</f>
        <v>35.221917808219175</v>
      </c>
      <c r="P1499">
        <f ca="1">ROUNDDOWN(staff[[#This Row],[X-Age]],0)</f>
        <v>35</v>
      </c>
    </row>
    <row r="1500" spans="3:16" x14ac:dyDescent="0.3">
      <c r="C1500" t="s">
        <v>1589</v>
      </c>
      <c r="D1500" t="s">
        <v>59</v>
      </c>
      <c r="E1500">
        <v>1</v>
      </c>
      <c r="F1500" t="s">
        <v>56</v>
      </c>
      <c r="G1500" t="s">
        <v>6</v>
      </c>
      <c r="H1500" t="s">
        <v>68</v>
      </c>
      <c r="I1500" s="4">
        <v>93925</v>
      </c>
      <c r="J1500">
        <v>5</v>
      </c>
      <c r="K1500" s="3">
        <v>44760</v>
      </c>
      <c r="L1500" s="3">
        <v>33903</v>
      </c>
      <c r="M1500" s="5">
        <f ca="1">(TODAY()-staff[[#This Row],[Date of Join]])/365</f>
        <v>0.16712328767123288</v>
      </c>
      <c r="N1500" t="str">
        <f ca="1">IF(staff[[#This Row],[Tenure]]&lt;0.25,"1. New", IF(staff[[#This Row],[Tenure]]&lt;1, "2. Under 1 yr", IF(staff[[#This Row],[Tenure]]&lt;2, "3. Under 2 yrs","4. Over 2 yrs")))</f>
        <v>1. New</v>
      </c>
      <c r="O1500" s="5">
        <f ca="1">(TODAY()-staff[[#This Row],[Date of Birth]])/365</f>
        <v>29.912328767123288</v>
      </c>
      <c r="P1500">
        <f ca="1">ROUNDDOWN(staff[[#This Row],[X-Age]],0)</f>
        <v>29</v>
      </c>
    </row>
    <row r="1501" spans="3:16" x14ac:dyDescent="0.3">
      <c r="C1501" t="s">
        <v>1590</v>
      </c>
      <c r="D1501" t="s">
        <v>59</v>
      </c>
      <c r="E1501">
        <v>1</v>
      </c>
      <c r="F1501" t="s">
        <v>56</v>
      </c>
      <c r="G1501" t="s">
        <v>18</v>
      </c>
      <c r="H1501" t="s">
        <v>117</v>
      </c>
      <c r="I1501" s="4">
        <v>65245</v>
      </c>
      <c r="J1501">
        <v>19</v>
      </c>
      <c r="K1501" s="3">
        <v>44761</v>
      </c>
      <c r="L1501" s="3">
        <v>26219</v>
      </c>
      <c r="M1501" s="5">
        <f ca="1">(TODAY()-staff[[#This Row],[Date of Join]])/365</f>
        <v>0.16438356164383561</v>
      </c>
      <c r="N1501" t="str">
        <f ca="1">IF(staff[[#This Row],[Tenure]]&lt;0.25,"1. New", IF(staff[[#This Row],[Tenure]]&lt;1, "2. Under 1 yr", IF(staff[[#This Row],[Tenure]]&lt;2, "3. Under 2 yrs","4. Over 2 yrs")))</f>
        <v>1. New</v>
      </c>
      <c r="O1501" s="5">
        <f ca="1">(TODAY()-staff[[#This Row],[Date of Birth]])/365</f>
        <v>50.964383561643835</v>
      </c>
      <c r="P1501">
        <f ca="1">ROUNDDOWN(staff[[#This Row],[X-Age]],0)</f>
        <v>50</v>
      </c>
    </row>
    <row r="1502" spans="3:16" x14ac:dyDescent="0.3">
      <c r="C1502" t="s">
        <v>1591</v>
      </c>
      <c r="D1502" t="s">
        <v>59</v>
      </c>
      <c r="E1502">
        <v>1</v>
      </c>
      <c r="F1502" t="s">
        <v>56</v>
      </c>
      <c r="G1502" t="s">
        <v>18</v>
      </c>
      <c r="H1502" t="s">
        <v>78</v>
      </c>
      <c r="I1502" s="4">
        <v>101150</v>
      </c>
      <c r="J1502">
        <v>9</v>
      </c>
      <c r="K1502" s="3">
        <v>44741</v>
      </c>
      <c r="L1502" s="3">
        <v>34549</v>
      </c>
      <c r="M1502" s="5">
        <f ca="1">(TODAY()-staff[[#This Row],[Date of Join]])/365</f>
        <v>0.21917808219178081</v>
      </c>
      <c r="N1502" t="str">
        <f ca="1">IF(staff[[#This Row],[Tenure]]&lt;0.25,"1. New", IF(staff[[#This Row],[Tenure]]&lt;1, "2. Under 1 yr", IF(staff[[#This Row],[Tenure]]&lt;2, "3. Under 2 yrs","4. Over 2 yrs")))</f>
        <v>1. New</v>
      </c>
      <c r="O1502" s="5">
        <f ca="1">(TODAY()-staff[[#This Row],[Date of Birth]])/365</f>
        <v>28.142465753424659</v>
      </c>
      <c r="P1502">
        <f ca="1">ROUNDDOWN(staff[[#This Row],[X-Age]],0)</f>
        <v>28</v>
      </c>
    </row>
    <row r="1503" spans="3:16" x14ac:dyDescent="0.3">
      <c r="C1503" t="s">
        <v>1592</v>
      </c>
      <c r="D1503" t="s">
        <v>55</v>
      </c>
      <c r="E1503">
        <v>1</v>
      </c>
      <c r="F1503" t="s">
        <v>56</v>
      </c>
      <c r="G1503" t="s">
        <v>18</v>
      </c>
      <c r="H1503" t="s">
        <v>96</v>
      </c>
      <c r="I1503" s="4">
        <v>85245</v>
      </c>
      <c r="J1503">
        <v>17</v>
      </c>
      <c r="K1503" s="3">
        <v>44001</v>
      </c>
      <c r="L1503" s="3">
        <v>22694</v>
      </c>
      <c r="M1503" s="5">
        <f ca="1">(TODAY()-staff[[#This Row],[Date of Join]])/365</f>
        <v>2.2465753424657535</v>
      </c>
      <c r="N1503" t="str">
        <f ca="1">IF(staff[[#This Row],[Tenure]]&lt;0.25,"1. New", IF(staff[[#This Row],[Tenure]]&lt;1, "2. Under 1 yr", IF(staff[[#This Row],[Tenure]]&lt;2, "3. Under 2 yrs","4. Over 2 yrs")))</f>
        <v>4. Over 2 yrs</v>
      </c>
      <c r="O1503" s="5">
        <f ca="1">(TODAY()-staff[[#This Row],[Date of Birth]])/365</f>
        <v>60.62191780821918</v>
      </c>
      <c r="P1503">
        <f ca="1">ROUNDDOWN(staff[[#This Row],[X-Age]],0)</f>
        <v>60</v>
      </c>
    </row>
    <row r="1504" spans="3:16" x14ac:dyDescent="0.3">
      <c r="C1504" t="s">
        <v>1593</v>
      </c>
      <c r="D1504" t="s">
        <v>59</v>
      </c>
      <c r="E1504">
        <v>1</v>
      </c>
      <c r="F1504" t="s">
        <v>56</v>
      </c>
      <c r="G1504" t="s">
        <v>18</v>
      </c>
      <c r="H1504" t="s">
        <v>78</v>
      </c>
      <c r="I1504" s="4">
        <v>60905</v>
      </c>
      <c r="J1504">
        <v>11</v>
      </c>
      <c r="K1504" s="3">
        <v>44442</v>
      </c>
      <c r="L1504" s="3">
        <v>27428</v>
      </c>
      <c r="M1504" s="5">
        <f ca="1">(TODAY()-staff[[#This Row],[Date of Join]])/365</f>
        <v>1.0383561643835617</v>
      </c>
      <c r="N1504" t="str">
        <f ca="1">IF(staff[[#This Row],[Tenure]]&lt;0.25,"1. New", IF(staff[[#This Row],[Tenure]]&lt;1, "2. Under 1 yr", IF(staff[[#This Row],[Tenure]]&lt;2, "3. Under 2 yrs","4. Over 2 yrs")))</f>
        <v>3. Under 2 yrs</v>
      </c>
      <c r="O1504" s="5">
        <f ca="1">(TODAY()-staff[[#This Row],[Date of Birth]])/365</f>
        <v>47.652054794520545</v>
      </c>
      <c r="P1504">
        <f ca="1">ROUNDDOWN(staff[[#This Row],[X-Age]],0)</f>
        <v>47</v>
      </c>
    </row>
    <row r="1505" spans="3:16" x14ac:dyDescent="0.3">
      <c r="C1505" t="s">
        <v>1594</v>
      </c>
      <c r="D1505" t="s">
        <v>59</v>
      </c>
      <c r="E1505">
        <v>1</v>
      </c>
      <c r="F1505" t="s">
        <v>56</v>
      </c>
      <c r="G1505" t="s">
        <v>18</v>
      </c>
      <c r="H1505" t="s">
        <v>64</v>
      </c>
      <c r="I1505" s="4">
        <v>75100</v>
      </c>
      <c r="J1505">
        <v>8</v>
      </c>
      <c r="K1505" s="3">
        <v>44770</v>
      </c>
      <c r="L1505" s="3">
        <v>33226</v>
      </c>
      <c r="M1505" s="5">
        <f ca="1">(TODAY()-staff[[#This Row],[Date of Join]])/365</f>
        <v>0.13972602739726028</v>
      </c>
      <c r="N1505" t="str">
        <f ca="1">IF(staff[[#This Row],[Tenure]]&lt;0.25,"1. New", IF(staff[[#This Row],[Tenure]]&lt;1, "2. Under 1 yr", IF(staff[[#This Row],[Tenure]]&lt;2, "3. Under 2 yrs","4. Over 2 yrs")))</f>
        <v>1. New</v>
      </c>
      <c r="O1505" s="5">
        <f ca="1">(TODAY()-staff[[#This Row],[Date of Birth]])/365</f>
        <v>31.767123287671232</v>
      </c>
      <c r="P1505">
        <f ca="1">ROUNDDOWN(staff[[#This Row],[X-Age]],0)</f>
        <v>31</v>
      </c>
    </row>
    <row r="1506" spans="3:16" x14ac:dyDescent="0.3">
      <c r="C1506" t="s">
        <v>1595</v>
      </c>
      <c r="D1506" t="s">
        <v>59</v>
      </c>
      <c r="E1506">
        <v>1</v>
      </c>
      <c r="F1506" t="s">
        <v>56</v>
      </c>
      <c r="G1506" t="s">
        <v>11</v>
      </c>
      <c r="H1506" t="s">
        <v>242</v>
      </c>
      <c r="I1506" s="4">
        <v>74305</v>
      </c>
      <c r="J1506">
        <v>29</v>
      </c>
      <c r="K1506" s="3">
        <v>44431</v>
      </c>
      <c r="L1506" s="3">
        <v>31451</v>
      </c>
      <c r="M1506" s="5">
        <f ca="1">(TODAY()-staff[[#This Row],[Date of Join]])/365</f>
        <v>1.0684931506849316</v>
      </c>
      <c r="N1506" t="str">
        <f ca="1">IF(staff[[#This Row],[Tenure]]&lt;0.25,"1. New", IF(staff[[#This Row],[Tenure]]&lt;1, "2. Under 1 yr", IF(staff[[#This Row],[Tenure]]&lt;2, "3. Under 2 yrs","4. Over 2 yrs")))</f>
        <v>3. Under 2 yrs</v>
      </c>
      <c r="O1506" s="5">
        <f ca="1">(TODAY()-staff[[#This Row],[Date of Birth]])/365</f>
        <v>36.630136986301373</v>
      </c>
      <c r="P1506">
        <f ca="1">ROUNDDOWN(staff[[#This Row],[X-Age]],0)</f>
        <v>36</v>
      </c>
    </row>
    <row r="1507" spans="3:16" x14ac:dyDescent="0.3">
      <c r="C1507" t="s">
        <v>1596</v>
      </c>
      <c r="D1507" t="s">
        <v>55</v>
      </c>
      <c r="E1507">
        <v>1</v>
      </c>
      <c r="F1507" t="s">
        <v>56</v>
      </c>
      <c r="G1507" t="s">
        <v>6</v>
      </c>
      <c r="H1507" t="s">
        <v>68</v>
      </c>
      <c r="I1507" s="4">
        <v>83035</v>
      </c>
      <c r="J1507">
        <v>9</v>
      </c>
      <c r="K1507" s="3">
        <v>44761</v>
      </c>
      <c r="L1507" s="3">
        <v>36335</v>
      </c>
      <c r="M1507" s="5">
        <f ca="1">(TODAY()-staff[[#This Row],[Date of Join]])/365</f>
        <v>0.16438356164383561</v>
      </c>
      <c r="N1507" t="str">
        <f ca="1">IF(staff[[#This Row],[Tenure]]&lt;0.25,"1. New", IF(staff[[#This Row],[Tenure]]&lt;1, "2. Under 1 yr", IF(staff[[#This Row],[Tenure]]&lt;2, "3. Under 2 yrs","4. Over 2 yrs")))</f>
        <v>1. New</v>
      </c>
      <c r="O1507" s="5">
        <f ca="1">(TODAY()-staff[[#This Row],[Date of Birth]])/365</f>
        <v>23.24931506849315</v>
      </c>
      <c r="P1507">
        <f ca="1">ROUNDDOWN(staff[[#This Row],[X-Age]],0)</f>
        <v>23</v>
      </c>
    </row>
    <row r="1508" spans="3:16" x14ac:dyDescent="0.3">
      <c r="C1508" t="s">
        <v>1597</v>
      </c>
      <c r="D1508" t="s">
        <v>59</v>
      </c>
      <c r="E1508">
        <v>1</v>
      </c>
      <c r="F1508" t="s">
        <v>56</v>
      </c>
      <c r="G1508" t="s">
        <v>6</v>
      </c>
      <c r="H1508" t="s">
        <v>68</v>
      </c>
      <c r="I1508" s="4">
        <v>78560</v>
      </c>
      <c r="J1508">
        <v>23</v>
      </c>
      <c r="K1508" s="3">
        <v>44683</v>
      </c>
      <c r="L1508" s="3">
        <v>7254</v>
      </c>
      <c r="M1508" s="5">
        <f ca="1">(TODAY()-staff[[#This Row],[Date of Join]])/365</f>
        <v>0.37808219178082192</v>
      </c>
      <c r="N1508" t="str">
        <f ca="1">IF(staff[[#This Row],[Tenure]]&lt;0.25,"1. New", IF(staff[[#This Row],[Tenure]]&lt;1, "2. Under 1 yr", IF(staff[[#This Row],[Tenure]]&lt;2, "3. Under 2 yrs","4. Over 2 yrs")))</f>
        <v>2. Under 1 yr</v>
      </c>
      <c r="O1508" s="5">
        <f ca="1">(TODAY()-staff[[#This Row],[Date of Birth]])/365</f>
        <v>102.92328767123287</v>
      </c>
      <c r="P1508">
        <f ca="1">ROUNDDOWN(staff[[#This Row],[X-Age]],0)</f>
        <v>102</v>
      </c>
    </row>
    <row r="1509" spans="3:16" x14ac:dyDescent="0.3">
      <c r="C1509" t="s">
        <v>1598</v>
      </c>
      <c r="D1509" t="s">
        <v>59</v>
      </c>
      <c r="E1509">
        <v>0.9</v>
      </c>
      <c r="F1509" t="s">
        <v>56</v>
      </c>
      <c r="G1509" t="s">
        <v>18</v>
      </c>
      <c r="H1509" t="s">
        <v>78</v>
      </c>
      <c r="I1509" s="4">
        <v>83705</v>
      </c>
      <c r="J1509">
        <v>13</v>
      </c>
      <c r="K1509" s="3">
        <v>44687</v>
      </c>
      <c r="L1509" s="3">
        <v>27193</v>
      </c>
      <c r="M1509" s="5">
        <f ca="1">(TODAY()-staff[[#This Row],[Date of Join]])/365</f>
        <v>0.36712328767123287</v>
      </c>
      <c r="N1509" t="str">
        <f ca="1">IF(staff[[#This Row],[Tenure]]&lt;0.25,"1. New", IF(staff[[#This Row],[Tenure]]&lt;1, "2. Under 1 yr", IF(staff[[#This Row],[Tenure]]&lt;2, "3. Under 2 yrs","4. Over 2 yrs")))</f>
        <v>2. Under 1 yr</v>
      </c>
      <c r="O1509" s="5">
        <f ca="1">(TODAY()-staff[[#This Row],[Date of Birth]])/365</f>
        <v>48.295890410958904</v>
      </c>
      <c r="P1509">
        <f ca="1">ROUNDDOWN(staff[[#This Row],[X-Age]],0)</f>
        <v>48</v>
      </c>
    </row>
    <row r="1510" spans="3:16" x14ac:dyDescent="0.3">
      <c r="C1510" t="s">
        <v>1599</v>
      </c>
      <c r="D1510" t="s">
        <v>59</v>
      </c>
      <c r="E1510">
        <v>1</v>
      </c>
      <c r="F1510" t="s">
        <v>56</v>
      </c>
      <c r="G1510" t="s">
        <v>9</v>
      </c>
      <c r="H1510" t="s">
        <v>330</v>
      </c>
      <c r="I1510" s="4">
        <v>109765</v>
      </c>
      <c r="J1510">
        <v>8</v>
      </c>
      <c r="K1510" s="3">
        <v>43675</v>
      </c>
      <c r="L1510" s="3">
        <v>18560</v>
      </c>
      <c r="M1510" s="5">
        <f ca="1">(TODAY()-staff[[#This Row],[Date of Join]])/365</f>
        <v>3.1397260273972605</v>
      </c>
      <c r="N1510" t="str">
        <f ca="1">IF(staff[[#This Row],[Tenure]]&lt;0.25,"1. New", IF(staff[[#This Row],[Tenure]]&lt;1, "2. Under 1 yr", IF(staff[[#This Row],[Tenure]]&lt;2, "3. Under 2 yrs","4. Over 2 yrs")))</f>
        <v>4. Over 2 yrs</v>
      </c>
      <c r="O1510" s="5">
        <f ca="1">(TODAY()-staff[[#This Row],[Date of Birth]])/365</f>
        <v>71.947945205479456</v>
      </c>
      <c r="P1510">
        <f ca="1">ROUNDDOWN(staff[[#This Row],[X-Age]],0)</f>
        <v>71</v>
      </c>
    </row>
    <row r="1511" spans="3:16" x14ac:dyDescent="0.3">
      <c r="C1511" t="s">
        <v>1600</v>
      </c>
      <c r="D1511" t="s">
        <v>59</v>
      </c>
      <c r="E1511">
        <v>1</v>
      </c>
      <c r="F1511" t="s">
        <v>56</v>
      </c>
      <c r="G1511" t="s">
        <v>6</v>
      </c>
      <c r="H1511" t="s">
        <v>68</v>
      </c>
      <c r="I1511" s="4">
        <v>83925</v>
      </c>
      <c r="J1511">
        <v>4</v>
      </c>
      <c r="K1511" s="3">
        <v>44376</v>
      </c>
      <c r="L1511" s="3">
        <v>29799</v>
      </c>
      <c r="M1511" s="5">
        <f ca="1">(TODAY()-staff[[#This Row],[Date of Join]])/365</f>
        <v>1.2191780821917808</v>
      </c>
      <c r="N1511" t="str">
        <f ca="1">IF(staff[[#This Row],[Tenure]]&lt;0.25,"1. New", IF(staff[[#This Row],[Tenure]]&lt;1, "2. Under 1 yr", IF(staff[[#This Row],[Tenure]]&lt;2, "3. Under 2 yrs","4. Over 2 yrs")))</f>
        <v>3. Under 2 yrs</v>
      </c>
      <c r="O1511" s="5">
        <f ca="1">(TODAY()-staff[[#This Row],[Date of Birth]])/365</f>
        <v>41.156164383561645</v>
      </c>
      <c r="P1511">
        <f ca="1">ROUNDDOWN(staff[[#This Row],[X-Age]],0)</f>
        <v>41</v>
      </c>
    </row>
    <row r="1512" spans="3:16" x14ac:dyDescent="0.3">
      <c r="C1512" t="s">
        <v>1601</v>
      </c>
      <c r="D1512" t="s">
        <v>59</v>
      </c>
      <c r="E1512">
        <v>1</v>
      </c>
      <c r="F1512" t="s">
        <v>56</v>
      </c>
      <c r="G1512" t="s">
        <v>6</v>
      </c>
      <c r="H1512" t="s">
        <v>68</v>
      </c>
      <c r="I1512" s="4">
        <v>52070</v>
      </c>
      <c r="J1512">
        <v>28</v>
      </c>
      <c r="K1512" s="3">
        <v>44690</v>
      </c>
      <c r="L1512" s="3">
        <v>7262</v>
      </c>
      <c r="M1512" s="5">
        <f ca="1">(TODAY()-staff[[#This Row],[Date of Join]])/365</f>
        <v>0.35890410958904112</v>
      </c>
      <c r="N1512" t="str">
        <f ca="1">IF(staff[[#This Row],[Tenure]]&lt;0.25,"1. New", IF(staff[[#This Row],[Tenure]]&lt;1, "2. Under 1 yr", IF(staff[[#This Row],[Tenure]]&lt;2, "3. Under 2 yrs","4. Over 2 yrs")))</f>
        <v>2. Under 1 yr</v>
      </c>
      <c r="O1512" s="5">
        <f ca="1">(TODAY()-staff[[#This Row],[Date of Birth]])/365</f>
        <v>102.9013698630137</v>
      </c>
      <c r="P1512">
        <f ca="1">ROUNDDOWN(staff[[#This Row],[X-Age]],0)</f>
        <v>102</v>
      </c>
    </row>
    <row r="1513" spans="3:16" x14ac:dyDescent="0.3">
      <c r="C1513" t="s">
        <v>1602</v>
      </c>
      <c r="D1513" t="s">
        <v>55</v>
      </c>
      <c r="E1513">
        <v>1</v>
      </c>
      <c r="F1513" t="s">
        <v>56</v>
      </c>
      <c r="G1513" t="s">
        <v>6</v>
      </c>
      <c r="H1513" t="s">
        <v>71</v>
      </c>
      <c r="I1513" s="4">
        <v>83040</v>
      </c>
      <c r="J1513">
        <v>6</v>
      </c>
      <c r="K1513" s="3">
        <v>44704</v>
      </c>
      <c r="L1513" s="3">
        <v>21340</v>
      </c>
      <c r="M1513" s="5">
        <f ca="1">(TODAY()-staff[[#This Row],[Date of Join]])/365</f>
        <v>0.32054794520547947</v>
      </c>
      <c r="N1513" t="str">
        <f ca="1">IF(staff[[#This Row],[Tenure]]&lt;0.25,"1. New", IF(staff[[#This Row],[Tenure]]&lt;1, "2. Under 1 yr", IF(staff[[#This Row],[Tenure]]&lt;2, "3. Under 2 yrs","4. Over 2 yrs")))</f>
        <v>2. Under 1 yr</v>
      </c>
      <c r="O1513" s="5">
        <f ca="1">(TODAY()-staff[[#This Row],[Date of Birth]])/365</f>
        <v>64.331506849315062</v>
      </c>
      <c r="P1513">
        <f ca="1">ROUNDDOWN(staff[[#This Row],[X-Age]],0)</f>
        <v>64</v>
      </c>
    </row>
    <row r="1514" spans="3:16" x14ac:dyDescent="0.3">
      <c r="C1514" t="s">
        <v>1603</v>
      </c>
      <c r="D1514" t="s">
        <v>59</v>
      </c>
      <c r="E1514">
        <v>1</v>
      </c>
      <c r="F1514" t="s">
        <v>56</v>
      </c>
      <c r="G1514" t="s">
        <v>20</v>
      </c>
      <c r="H1514" t="s">
        <v>75</v>
      </c>
      <c r="I1514" s="4">
        <v>82430</v>
      </c>
      <c r="J1514">
        <v>20</v>
      </c>
      <c r="K1514" s="3">
        <v>44763</v>
      </c>
      <c r="L1514" s="3">
        <v>19560</v>
      </c>
      <c r="M1514" s="5">
        <f ca="1">(TODAY()-staff[[#This Row],[Date of Join]])/365</f>
        <v>0.15890410958904111</v>
      </c>
      <c r="N1514" t="str">
        <f ca="1">IF(staff[[#This Row],[Tenure]]&lt;0.25,"1. New", IF(staff[[#This Row],[Tenure]]&lt;1, "2. Under 1 yr", IF(staff[[#This Row],[Tenure]]&lt;2, "3. Under 2 yrs","4. Over 2 yrs")))</f>
        <v>1. New</v>
      </c>
      <c r="O1514" s="5">
        <f ca="1">(TODAY()-staff[[#This Row],[Date of Birth]])/365</f>
        <v>69.208219178082189</v>
      </c>
      <c r="P1514">
        <f ca="1">ROUNDDOWN(staff[[#This Row],[X-Age]],0)</f>
        <v>69</v>
      </c>
    </row>
    <row r="1515" spans="3:16" x14ac:dyDescent="0.3">
      <c r="C1515" t="s">
        <v>1604</v>
      </c>
      <c r="D1515" t="s">
        <v>59</v>
      </c>
      <c r="E1515">
        <v>1</v>
      </c>
      <c r="F1515" t="s">
        <v>56</v>
      </c>
      <c r="G1515" t="s">
        <v>11</v>
      </c>
      <c r="H1515" t="s">
        <v>83</v>
      </c>
      <c r="I1515" s="4">
        <v>57395</v>
      </c>
      <c r="J1515">
        <v>23</v>
      </c>
      <c r="K1515" s="3">
        <v>44770</v>
      </c>
      <c r="L1515" s="3">
        <v>7283</v>
      </c>
      <c r="M1515" s="5">
        <f ca="1">(TODAY()-staff[[#This Row],[Date of Join]])/365</f>
        <v>0.13972602739726028</v>
      </c>
      <c r="N1515" t="str">
        <f ca="1">IF(staff[[#This Row],[Tenure]]&lt;0.25,"1. New", IF(staff[[#This Row],[Tenure]]&lt;1, "2. Under 1 yr", IF(staff[[#This Row],[Tenure]]&lt;2, "3. Under 2 yrs","4. Over 2 yrs")))</f>
        <v>1. New</v>
      </c>
      <c r="O1515" s="5">
        <f ca="1">(TODAY()-staff[[#This Row],[Date of Birth]])/365</f>
        <v>102.84383561643835</v>
      </c>
      <c r="P1515">
        <f ca="1">ROUNDDOWN(staff[[#This Row],[X-Age]],0)</f>
        <v>102</v>
      </c>
    </row>
    <row r="1516" spans="3:16" x14ac:dyDescent="0.3">
      <c r="C1516" t="s">
        <v>1605</v>
      </c>
      <c r="D1516" t="s">
        <v>55</v>
      </c>
      <c r="E1516">
        <v>1</v>
      </c>
      <c r="F1516" t="s">
        <v>61</v>
      </c>
      <c r="G1516" t="s">
        <v>9</v>
      </c>
      <c r="H1516" t="s">
        <v>62</v>
      </c>
      <c r="I1516" s="4">
        <v>95420</v>
      </c>
      <c r="J1516">
        <v>13</v>
      </c>
      <c r="K1516" s="3">
        <v>44699</v>
      </c>
      <c r="L1516" s="3">
        <v>7282</v>
      </c>
      <c r="M1516" s="5">
        <f ca="1">(TODAY()-staff[[#This Row],[Date of Join]])/365</f>
        <v>0.33424657534246577</v>
      </c>
      <c r="N1516" t="str">
        <f ca="1">IF(staff[[#This Row],[Tenure]]&lt;0.25,"1. New", IF(staff[[#This Row],[Tenure]]&lt;1, "2. Under 1 yr", IF(staff[[#This Row],[Tenure]]&lt;2, "3. Under 2 yrs","4. Over 2 yrs")))</f>
        <v>2. Under 1 yr</v>
      </c>
      <c r="O1516" s="5">
        <f ca="1">(TODAY()-staff[[#This Row],[Date of Birth]])/365</f>
        <v>102.84657534246575</v>
      </c>
      <c r="P1516">
        <f ca="1">ROUNDDOWN(staff[[#This Row],[X-Age]],0)</f>
        <v>102</v>
      </c>
    </row>
    <row r="1517" spans="3:16" x14ac:dyDescent="0.3">
      <c r="C1517" t="s">
        <v>1606</v>
      </c>
      <c r="D1517" t="s">
        <v>59</v>
      </c>
      <c r="E1517">
        <v>1</v>
      </c>
      <c r="F1517" t="s">
        <v>56</v>
      </c>
      <c r="G1517" t="s">
        <v>6</v>
      </c>
      <c r="H1517" t="s">
        <v>68</v>
      </c>
      <c r="I1517" s="4">
        <v>91080</v>
      </c>
      <c r="J1517">
        <v>13</v>
      </c>
      <c r="K1517" s="3">
        <v>44666</v>
      </c>
      <c r="L1517" s="3">
        <v>32853</v>
      </c>
      <c r="M1517" s="5">
        <f ca="1">(TODAY()-staff[[#This Row],[Date of Join]])/365</f>
        <v>0.42465753424657532</v>
      </c>
      <c r="N1517" t="str">
        <f ca="1">IF(staff[[#This Row],[Tenure]]&lt;0.25,"1. New", IF(staff[[#This Row],[Tenure]]&lt;1, "2. Under 1 yr", IF(staff[[#This Row],[Tenure]]&lt;2, "3. Under 2 yrs","4. Over 2 yrs")))</f>
        <v>2. Under 1 yr</v>
      </c>
      <c r="O1517" s="5">
        <f ca="1">(TODAY()-staff[[#This Row],[Date of Birth]])/365</f>
        <v>32.789041095890411</v>
      </c>
      <c r="P1517">
        <f ca="1">ROUNDDOWN(staff[[#This Row],[X-Age]],0)</f>
        <v>32</v>
      </c>
    </row>
    <row r="1518" spans="3:16" x14ac:dyDescent="0.3">
      <c r="C1518" t="s">
        <v>1607</v>
      </c>
      <c r="D1518" t="s">
        <v>55</v>
      </c>
      <c r="E1518">
        <v>1</v>
      </c>
      <c r="F1518" t="s">
        <v>56</v>
      </c>
      <c r="G1518" t="s">
        <v>6</v>
      </c>
      <c r="H1518" t="s">
        <v>71</v>
      </c>
      <c r="I1518" s="4">
        <v>68035</v>
      </c>
      <c r="J1518">
        <v>14</v>
      </c>
      <c r="K1518" s="3">
        <v>44301</v>
      </c>
      <c r="L1518" s="3">
        <v>25666</v>
      </c>
      <c r="M1518" s="5">
        <f ca="1">(TODAY()-staff[[#This Row],[Date of Join]])/365</f>
        <v>1.4246575342465753</v>
      </c>
      <c r="N1518" t="str">
        <f ca="1">IF(staff[[#This Row],[Tenure]]&lt;0.25,"1. New", IF(staff[[#This Row],[Tenure]]&lt;1, "2. Under 1 yr", IF(staff[[#This Row],[Tenure]]&lt;2, "3. Under 2 yrs","4. Over 2 yrs")))</f>
        <v>3. Under 2 yrs</v>
      </c>
      <c r="O1518" s="5">
        <f ca="1">(TODAY()-staff[[#This Row],[Date of Birth]])/365</f>
        <v>52.479452054794521</v>
      </c>
      <c r="P1518">
        <f ca="1">ROUNDDOWN(staff[[#This Row],[X-Age]],0)</f>
        <v>52</v>
      </c>
    </row>
    <row r="1519" spans="3:16" x14ac:dyDescent="0.3">
      <c r="C1519" t="s">
        <v>1608</v>
      </c>
      <c r="D1519" t="s">
        <v>55</v>
      </c>
      <c r="E1519">
        <v>1</v>
      </c>
      <c r="F1519" t="s">
        <v>56</v>
      </c>
      <c r="G1519" t="s">
        <v>18</v>
      </c>
      <c r="H1519" t="s">
        <v>64</v>
      </c>
      <c r="I1519" s="4">
        <v>104810</v>
      </c>
      <c r="J1519">
        <v>14</v>
      </c>
      <c r="K1519" s="3">
        <v>44130</v>
      </c>
      <c r="L1519" s="3">
        <v>25738</v>
      </c>
      <c r="M1519" s="5">
        <f ca="1">(TODAY()-staff[[#This Row],[Date of Join]])/365</f>
        <v>1.893150684931507</v>
      </c>
      <c r="N1519" t="str">
        <f ca="1">IF(staff[[#This Row],[Tenure]]&lt;0.25,"1. New", IF(staff[[#This Row],[Tenure]]&lt;1, "2. Under 1 yr", IF(staff[[#This Row],[Tenure]]&lt;2, "3. Under 2 yrs","4. Over 2 yrs")))</f>
        <v>3. Under 2 yrs</v>
      </c>
      <c r="O1519" s="5">
        <f ca="1">(TODAY()-staff[[#This Row],[Date of Birth]])/365</f>
        <v>52.282191780821918</v>
      </c>
      <c r="P1519">
        <f ca="1">ROUNDDOWN(staff[[#This Row],[X-Age]],0)</f>
        <v>52</v>
      </c>
    </row>
    <row r="1520" spans="3:16" x14ac:dyDescent="0.3">
      <c r="C1520" t="s">
        <v>1609</v>
      </c>
      <c r="D1520" t="s">
        <v>59</v>
      </c>
      <c r="E1520">
        <v>1</v>
      </c>
      <c r="F1520" t="s">
        <v>56</v>
      </c>
      <c r="G1520" t="s">
        <v>18</v>
      </c>
      <c r="H1520" t="s">
        <v>96</v>
      </c>
      <c r="I1520" s="4">
        <v>69430</v>
      </c>
      <c r="J1520">
        <v>18</v>
      </c>
      <c r="K1520" s="3">
        <v>43983</v>
      </c>
      <c r="L1520" s="3">
        <v>19258</v>
      </c>
      <c r="M1520" s="5">
        <f ca="1">(TODAY()-staff[[#This Row],[Date of Join]])/365</f>
        <v>2.2958904109589042</v>
      </c>
      <c r="N1520" t="str">
        <f ca="1">IF(staff[[#This Row],[Tenure]]&lt;0.25,"1. New", IF(staff[[#This Row],[Tenure]]&lt;1, "2. Under 1 yr", IF(staff[[#This Row],[Tenure]]&lt;2, "3. Under 2 yrs","4. Over 2 yrs")))</f>
        <v>4. Over 2 yrs</v>
      </c>
      <c r="O1520" s="5">
        <f ca="1">(TODAY()-staff[[#This Row],[Date of Birth]])/365</f>
        <v>70.035616438356158</v>
      </c>
      <c r="P1520">
        <f ca="1">ROUNDDOWN(staff[[#This Row],[X-Age]],0)</f>
        <v>70</v>
      </c>
    </row>
    <row r="1521" spans="3:16" x14ac:dyDescent="0.3">
      <c r="C1521" t="s">
        <v>1610</v>
      </c>
      <c r="D1521" t="s">
        <v>59</v>
      </c>
      <c r="E1521">
        <v>1</v>
      </c>
      <c r="F1521" t="s">
        <v>56</v>
      </c>
      <c r="G1521" t="s">
        <v>18</v>
      </c>
      <c r="H1521" t="s">
        <v>96</v>
      </c>
      <c r="I1521" s="4">
        <v>84980</v>
      </c>
      <c r="J1521">
        <v>7</v>
      </c>
      <c r="K1521" s="3">
        <v>44648</v>
      </c>
      <c r="L1521" s="3">
        <v>30157</v>
      </c>
      <c r="M1521" s="5">
        <f ca="1">(TODAY()-staff[[#This Row],[Date of Join]])/365</f>
        <v>0.47397260273972602</v>
      </c>
      <c r="N1521" t="str">
        <f ca="1">IF(staff[[#This Row],[Tenure]]&lt;0.25,"1. New", IF(staff[[#This Row],[Tenure]]&lt;1, "2. Under 1 yr", IF(staff[[#This Row],[Tenure]]&lt;2, "3. Under 2 yrs","4. Over 2 yrs")))</f>
        <v>2. Under 1 yr</v>
      </c>
      <c r="O1521" s="5">
        <f ca="1">(TODAY()-staff[[#This Row],[Date of Birth]])/365</f>
        <v>40.175342465753424</v>
      </c>
      <c r="P1521">
        <f ca="1">ROUNDDOWN(staff[[#This Row],[X-Age]],0)</f>
        <v>40</v>
      </c>
    </row>
    <row r="1522" spans="3:16" x14ac:dyDescent="0.3">
      <c r="C1522" t="s">
        <v>1611</v>
      </c>
      <c r="D1522" t="s">
        <v>59</v>
      </c>
      <c r="E1522">
        <v>1</v>
      </c>
      <c r="F1522" t="s">
        <v>56</v>
      </c>
      <c r="G1522" t="s">
        <v>6</v>
      </c>
      <c r="H1522" t="s">
        <v>93</v>
      </c>
      <c r="I1522" s="4">
        <v>74565</v>
      </c>
      <c r="J1522">
        <v>18</v>
      </c>
      <c r="K1522" s="3">
        <v>44763</v>
      </c>
      <c r="L1522" s="3">
        <v>32921</v>
      </c>
      <c r="M1522" s="5">
        <f ca="1">(TODAY()-staff[[#This Row],[Date of Join]])/365</f>
        <v>0.15890410958904111</v>
      </c>
      <c r="N1522" t="str">
        <f ca="1">IF(staff[[#This Row],[Tenure]]&lt;0.25,"1. New", IF(staff[[#This Row],[Tenure]]&lt;1, "2. Under 1 yr", IF(staff[[#This Row],[Tenure]]&lt;2, "3. Under 2 yrs","4. Over 2 yrs")))</f>
        <v>1. New</v>
      </c>
      <c r="O1522" s="5">
        <f ca="1">(TODAY()-staff[[#This Row],[Date of Birth]])/365</f>
        <v>32.602739726027394</v>
      </c>
      <c r="P1522">
        <f ca="1">ROUNDDOWN(staff[[#This Row],[X-Age]],0)</f>
        <v>32</v>
      </c>
    </row>
    <row r="1523" spans="3:16" x14ac:dyDescent="0.3">
      <c r="C1523" t="s">
        <v>1612</v>
      </c>
      <c r="D1523" t="s">
        <v>59</v>
      </c>
      <c r="E1523">
        <v>1</v>
      </c>
      <c r="F1523" t="s">
        <v>61</v>
      </c>
      <c r="G1523" t="s">
        <v>18</v>
      </c>
      <c r="H1523" t="s">
        <v>78</v>
      </c>
      <c r="I1523" s="4">
        <v>122885</v>
      </c>
      <c r="J1523">
        <v>20</v>
      </c>
      <c r="K1523" s="3">
        <v>44741</v>
      </c>
      <c r="L1523" s="3">
        <v>7247</v>
      </c>
      <c r="M1523" s="5">
        <f ca="1">(TODAY()-staff[[#This Row],[Date of Join]])/365</f>
        <v>0.21917808219178081</v>
      </c>
      <c r="N1523" t="str">
        <f ca="1">IF(staff[[#This Row],[Tenure]]&lt;0.25,"1. New", IF(staff[[#This Row],[Tenure]]&lt;1, "2. Under 1 yr", IF(staff[[#This Row],[Tenure]]&lt;2, "3. Under 2 yrs","4. Over 2 yrs")))</f>
        <v>1. New</v>
      </c>
      <c r="O1523" s="5">
        <f ca="1">(TODAY()-staff[[#This Row],[Date of Birth]])/365</f>
        <v>102.94246575342466</v>
      </c>
      <c r="P1523">
        <f ca="1">ROUNDDOWN(staff[[#This Row],[X-Age]],0)</f>
        <v>102</v>
      </c>
    </row>
    <row r="1524" spans="3:16" x14ac:dyDescent="0.3">
      <c r="C1524" t="s">
        <v>1613</v>
      </c>
      <c r="D1524" t="s">
        <v>59</v>
      </c>
      <c r="E1524">
        <v>1</v>
      </c>
      <c r="F1524" t="s">
        <v>56</v>
      </c>
      <c r="G1524" t="s">
        <v>6</v>
      </c>
      <c r="H1524" t="s">
        <v>68</v>
      </c>
      <c r="I1524" s="4">
        <v>63990</v>
      </c>
      <c r="J1524">
        <v>19</v>
      </c>
      <c r="K1524" s="3">
        <v>44459</v>
      </c>
      <c r="L1524" s="3">
        <v>24174</v>
      </c>
      <c r="M1524" s="5">
        <f ca="1">(TODAY()-staff[[#This Row],[Date of Join]])/365</f>
        <v>0.99178082191780825</v>
      </c>
      <c r="N1524" t="str">
        <f ca="1">IF(staff[[#This Row],[Tenure]]&lt;0.25,"1. New", IF(staff[[#This Row],[Tenure]]&lt;1, "2. Under 1 yr", IF(staff[[#This Row],[Tenure]]&lt;2, "3. Under 2 yrs","4. Over 2 yrs")))</f>
        <v>2. Under 1 yr</v>
      </c>
      <c r="O1524" s="5">
        <f ca="1">(TODAY()-staff[[#This Row],[Date of Birth]])/365</f>
        <v>56.56712328767123</v>
      </c>
      <c r="P1524">
        <f ca="1">ROUNDDOWN(staff[[#This Row],[X-Age]],0)</f>
        <v>56</v>
      </c>
    </row>
    <row r="1525" spans="3:16" x14ac:dyDescent="0.3">
      <c r="C1525" t="s">
        <v>1614</v>
      </c>
      <c r="D1525" t="s">
        <v>55</v>
      </c>
      <c r="E1525">
        <v>1</v>
      </c>
      <c r="F1525" t="s">
        <v>56</v>
      </c>
      <c r="G1525" t="s">
        <v>6</v>
      </c>
      <c r="H1525" t="s">
        <v>98</v>
      </c>
      <c r="I1525" s="4">
        <v>74730</v>
      </c>
      <c r="J1525">
        <v>11</v>
      </c>
      <c r="K1525" s="3">
        <v>44343</v>
      </c>
      <c r="L1525" s="3">
        <v>25150</v>
      </c>
      <c r="M1525" s="5">
        <f ca="1">(TODAY()-staff[[#This Row],[Date of Join]])/365</f>
        <v>1.3095890410958904</v>
      </c>
      <c r="N1525" t="str">
        <f ca="1">IF(staff[[#This Row],[Tenure]]&lt;0.25,"1. New", IF(staff[[#This Row],[Tenure]]&lt;1, "2. Under 1 yr", IF(staff[[#This Row],[Tenure]]&lt;2, "3. Under 2 yrs","4. Over 2 yrs")))</f>
        <v>3. Under 2 yrs</v>
      </c>
      <c r="O1525" s="5">
        <f ca="1">(TODAY()-staff[[#This Row],[Date of Birth]])/365</f>
        <v>53.893150684931506</v>
      </c>
      <c r="P1525">
        <f ca="1">ROUNDDOWN(staff[[#This Row],[X-Age]],0)</f>
        <v>53</v>
      </c>
    </row>
    <row r="1526" spans="3:16" x14ac:dyDescent="0.3">
      <c r="C1526" t="s">
        <v>1615</v>
      </c>
      <c r="D1526" t="s">
        <v>59</v>
      </c>
      <c r="E1526">
        <v>1</v>
      </c>
      <c r="F1526" t="s">
        <v>61</v>
      </c>
      <c r="G1526" t="s">
        <v>9</v>
      </c>
      <c r="H1526" t="s">
        <v>205</v>
      </c>
      <c r="I1526" s="4">
        <v>59555</v>
      </c>
      <c r="J1526">
        <v>15</v>
      </c>
      <c r="K1526" s="3">
        <v>44746</v>
      </c>
      <c r="L1526" s="3">
        <v>7268</v>
      </c>
      <c r="M1526" s="5">
        <f ca="1">(TODAY()-staff[[#This Row],[Date of Join]])/365</f>
        <v>0.20547945205479451</v>
      </c>
      <c r="N1526" t="str">
        <f ca="1">IF(staff[[#This Row],[Tenure]]&lt;0.25,"1. New", IF(staff[[#This Row],[Tenure]]&lt;1, "2. Under 1 yr", IF(staff[[#This Row],[Tenure]]&lt;2, "3. Under 2 yrs","4. Over 2 yrs")))</f>
        <v>1. New</v>
      </c>
      <c r="O1526" s="5">
        <f ca="1">(TODAY()-staff[[#This Row],[Date of Birth]])/365</f>
        <v>102.88493150684931</v>
      </c>
      <c r="P1526">
        <f ca="1">ROUNDDOWN(staff[[#This Row],[X-Age]],0)</f>
        <v>102</v>
      </c>
    </row>
    <row r="1527" spans="3:16" x14ac:dyDescent="0.3">
      <c r="C1527" t="s">
        <v>1616</v>
      </c>
      <c r="D1527" t="s">
        <v>55</v>
      </c>
      <c r="E1527">
        <v>1</v>
      </c>
      <c r="F1527" t="s">
        <v>56</v>
      </c>
      <c r="G1527" t="s">
        <v>6</v>
      </c>
      <c r="H1527" t="s">
        <v>71</v>
      </c>
      <c r="I1527" s="4">
        <v>81720</v>
      </c>
      <c r="J1527">
        <v>3</v>
      </c>
      <c r="K1527" s="3">
        <v>44628</v>
      </c>
      <c r="L1527" s="3">
        <v>31513</v>
      </c>
      <c r="M1527" s="5">
        <f ca="1">(TODAY()-staff[[#This Row],[Date of Join]])/365</f>
        <v>0.52876712328767128</v>
      </c>
      <c r="N1527" t="str">
        <f ca="1">IF(staff[[#This Row],[Tenure]]&lt;0.25,"1. New", IF(staff[[#This Row],[Tenure]]&lt;1, "2. Under 1 yr", IF(staff[[#This Row],[Tenure]]&lt;2, "3. Under 2 yrs","4. Over 2 yrs")))</f>
        <v>2. Under 1 yr</v>
      </c>
      <c r="O1527" s="5">
        <f ca="1">(TODAY()-staff[[#This Row],[Date of Birth]])/365</f>
        <v>36.460273972602742</v>
      </c>
      <c r="P1527">
        <f ca="1">ROUNDDOWN(staff[[#This Row],[X-Age]],0)</f>
        <v>36</v>
      </c>
    </row>
    <row r="1528" spans="3:16" x14ac:dyDescent="0.3">
      <c r="C1528" t="s">
        <v>1617</v>
      </c>
      <c r="D1528" t="s">
        <v>55</v>
      </c>
      <c r="E1528">
        <v>1</v>
      </c>
      <c r="F1528" t="s">
        <v>56</v>
      </c>
      <c r="G1528" t="s">
        <v>6</v>
      </c>
      <c r="H1528" t="s">
        <v>98</v>
      </c>
      <c r="I1528" s="4">
        <v>93130</v>
      </c>
      <c r="J1528">
        <v>8</v>
      </c>
      <c r="K1528" s="3">
        <v>44270</v>
      </c>
      <c r="L1528" s="3">
        <v>26398</v>
      </c>
      <c r="M1528" s="5">
        <f ca="1">(TODAY()-staff[[#This Row],[Date of Join]])/365</f>
        <v>1.5095890410958903</v>
      </c>
      <c r="N1528" t="str">
        <f ca="1">IF(staff[[#This Row],[Tenure]]&lt;0.25,"1. New", IF(staff[[#This Row],[Tenure]]&lt;1, "2. Under 1 yr", IF(staff[[#This Row],[Tenure]]&lt;2, "3. Under 2 yrs","4. Over 2 yrs")))</f>
        <v>3. Under 2 yrs</v>
      </c>
      <c r="O1528" s="5">
        <f ca="1">(TODAY()-staff[[#This Row],[Date of Birth]])/365</f>
        <v>50.473972602739728</v>
      </c>
      <c r="P1528">
        <f ca="1">ROUNDDOWN(staff[[#This Row],[X-Age]],0)</f>
        <v>50</v>
      </c>
    </row>
    <row r="1529" spans="3:16" x14ac:dyDescent="0.3">
      <c r="C1529" t="s">
        <v>1618</v>
      </c>
      <c r="D1529" t="s">
        <v>55</v>
      </c>
      <c r="E1529">
        <v>1</v>
      </c>
      <c r="F1529" t="s">
        <v>56</v>
      </c>
      <c r="G1529" t="s">
        <v>9</v>
      </c>
      <c r="H1529" t="s">
        <v>330</v>
      </c>
      <c r="I1529" s="4">
        <v>76455</v>
      </c>
      <c r="J1529">
        <v>30</v>
      </c>
      <c r="K1529" s="3">
        <v>44763</v>
      </c>
      <c r="L1529" s="3">
        <v>29736</v>
      </c>
      <c r="M1529" s="5">
        <f ca="1">(TODAY()-staff[[#This Row],[Date of Join]])/365</f>
        <v>0.15890410958904111</v>
      </c>
      <c r="N1529" t="str">
        <f ca="1">IF(staff[[#This Row],[Tenure]]&lt;0.25,"1. New", IF(staff[[#This Row],[Tenure]]&lt;1, "2. Under 1 yr", IF(staff[[#This Row],[Tenure]]&lt;2, "3. Under 2 yrs","4. Over 2 yrs")))</f>
        <v>1. New</v>
      </c>
      <c r="O1529" s="5">
        <f ca="1">(TODAY()-staff[[#This Row],[Date of Birth]])/365</f>
        <v>41.328767123287669</v>
      </c>
      <c r="P1529">
        <f ca="1">ROUNDDOWN(staff[[#This Row],[X-Age]],0)</f>
        <v>41</v>
      </c>
    </row>
    <row r="1530" spans="3:16" x14ac:dyDescent="0.3">
      <c r="C1530" t="s">
        <v>1619</v>
      </c>
      <c r="D1530" t="s">
        <v>55</v>
      </c>
      <c r="E1530">
        <v>1</v>
      </c>
      <c r="F1530" t="s">
        <v>56</v>
      </c>
      <c r="G1530" t="s">
        <v>6</v>
      </c>
      <c r="H1530" t="s">
        <v>68</v>
      </c>
      <c r="I1530" s="4">
        <v>63245</v>
      </c>
      <c r="J1530">
        <v>10</v>
      </c>
      <c r="K1530" s="3">
        <v>44448</v>
      </c>
      <c r="L1530" s="3">
        <v>26247</v>
      </c>
      <c r="M1530" s="5">
        <f ca="1">(TODAY()-staff[[#This Row],[Date of Join]])/365</f>
        <v>1.021917808219178</v>
      </c>
      <c r="N1530" t="str">
        <f ca="1">IF(staff[[#This Row],[Tenure]]&lt;0.25,"1. New", IF(staff[[#This Row],[Tenure]]&lt;1, "2. Under 1 yr", IF(staff[[#This Row],[Tenure]]&lt;2, "3. Under 2 yrs","4. Over 2 yrs")))</f>
        <v>3. Under 2 yrs</v>
      </c>
      <c r="O1530" s="5">
        <f ca="1">(TODAY()-staff[[#This Row],[Date of Birth]])/365</f>
        <v>50.887671232876713</v>
      </c>
      <c r="P1530">
        <f ca="1">ROUNDDOWN(staff[[#This Row],[X-Age]],0)</f>
        <v>50</v>
      </c>
    </row>
    <row r="1531" spans="3:16" x14ac:dyDescent="0.3">
      <c r="C1531" t="s">
        <v>1620</v>
      </c>
      <c r="D1531" t="s">
        <v>55</v>
      </c>
      <c r="E1531">
        <v>1</v>
      </c>
      <c r="F1531" t="s">
        <v>56</v>
      </c>
      <c r="G1531" t="s">
        <v>6</v>
      </c>
      <c r="H1531" t="s">
        <v>68</v>
      </c>
      <c r="I1531" s="4">
        <v>63565</v>
      </c>
      <c r="J1531">
        <v>-1</v>
      </c>
      <c r="K1531" s="3">
        <v>44676</v>
      </c>
      <c r="L1531" s="3">
        <v>7302</v>
      </c>
      <c r="M1531" s="5">
        <f ca="1">(TODAY()-staff[[#This Row],[Date of Join]])/365</f>
        <v>0.39726027397260272</v>
      </c>
      <c r="N1531" t="str">
        <f ca="1">IF(staff[[#This Row],[Tenure]]&lt;0.25,"1. New", IF(staff[[#This Row],[Tenure]]&lt;1, "2. Under 1 yr", IF(staff[[#This Row],[Tenure]]&lt;2, "3. Under 2 yrs","4. Over 2 yrs")))</f>
        <v>2. Under 1 yr</v>
      </c>
      <c r="O1531" s="5">
        <f ca="1">(TODAY()-staff[[#This Row],[Date of Birth]])/365</f>
        <v>102.79178082191781</v>
      </c>
      <c r="P1531">
        <f ca="1">ROUNDDOWN(staff[[#This Row],[X-Age]],0)</f>
        <v>102</v>
      </c>
    </row>
    <row r="1532" spans="3:16" x14ac:dyDescent="0.3">
      <c r="C1532" t="s">
        <v>1621</v>
      </c>
      <c r="D1532" t="s">
        <v>55</v>
      </c>
      <c r="E1532">
        <v>1</v>
      </c>
      <c r="F1532" t="s">
        <v>56</v>
      </c>
      <c r="G1532" t="s">
        <v>6</v>
      </c>
      <c r="H1532" t="s">
        <v>68</v>
      </c>
      <c r="I1532" s="4">
        <v>74635</v>
      </c>
      <c r="J1532">
        <v>11</v>
      </c>
      <c r="K1532" s="3">
        <v>44480</v>
      </c>
      <c r="L1532" s="3">
        <v>-3</v>
      </c>
      <c r="M1532" s="5">
        <f ca="1">(TODAY()-staff[[#This Row],[Date of Join]])/365</f>
        <v>0.9342465753424658</v>
      </c>
      <c r="N1532" t="str">
        <f ca="1">IF(staff[[#This Row],[Tenure]]&lt;0.25,"1. New", IF(staff[[#This Row],[Tenure]]&lt;1, "2. Under 1 yr", IF(staff[[#This Row],[Tenure]]&lt;2, "3. Under 2 yrs","4. Over 2 yrs")))</f>
        <v>2. Under 1 yr</v>
      </c>
      <c r="O1532" s="5">
        <f ca="1">(TODAY()-staff[[#This Row],[Date of Birth]])/365</f>
        <v>122.8054794520548</v>
      </c>
      <c r="P1532">
        <f ca="1">ROUNDDOWN(staff[[#This Row],[X-Age]],0)</f>
        <v>122</v>
      </c>
    </row>
    <row r="1533" spans="3:16" x14ac:dyDescent="0.3">
      <c r="C1533" t="s">
        <v>1622</v>
      </c>
      <c r="D1533" t="s">
        <v>59</v>
      </c>
      <c r="E1533">
        <v>1</v>
      </c>
      <c r="F1533" t="s">
        <v>56</v>
      </c>
      <c r="G1533" t="s">
        <v>6</v>
      </c>
      <c r="H1533" t="s">
        <v>68</v>
      </c>
      <c r="I1533" s="4">
        <v>69875</v>
      </c>
      <c r="J1533">
        <v>25</v>
      </c>
      <c r="K1533" s="3">
        <v>44561</v>
      </c>
      <c r="L1533" s="3">
        <v>20243</v>
      </c>
      <c r="M1533" s="5">
        <f ca="1">(TODAY()-staff[[#This Row],[Date of Join]])/365</f>
        <v>0.71232876712328763</v>
      </c>
      <c r="N1533" t="str">
        <f ca="1">IF(staff[[#This Row],[Tenure]]&lt;0.25,"1. New", IF(staff[[#This Row],[Tenure]]&lt;1, "2. Under 1 yr", IF(staff[[#This Row],[Tenure]]&lt;2, "3. Under 2 yrs","4. Over 2 yrs")))</f>
        <v>2. Under 1 yr</v>
      </c>
      <c r="O1533" s="5">
        <f ca="1">(TODAY()-staff[[#This Row],[Date of Birth]])/365</f>
        <v>67.336986301369862</v>
      </c>
      <c r="P1533">
        <f ca="1">ROUNDDOWN(staff[[#This Row],[X-Age]],0)</f>
        <v>67</v>
      </c>
    </row>
    <row r="1534" spans="3:16" x14ac:dyDescent="0.3">
      <c r="C1534" t="s">
        <v>1623</v>
      </c>
      <c r="D1534" t="s">
        <v>59</v>
      </c>
      <c r="E1534">
        <v>0.53</v>
      </c>
      <c r="F1534" t="s">
        <v>56</v>
      </c>
      <c r="G1534" t="s">
        <v>9</v>
      </c>
      <c r="H1534" t="s">
        <v>106</v>
      </c>
      <c r="I1534" s="4">
        <v>79240</v>
      </c>
      <c r="J1534">
        <v>9</v>
      </c>
      <c r="K1534" s="3">
        <v>44301</v>
      </c>
      <c r="L1534" s="3">
        <v>24992</v>
      </c>
      <c r="M1534" s="5">
        <f ca="1">(TODAY()-staff[[#This Row],[Date of Join]])/365</f>
        <v>1.4246575342465753</v>
      </c>
      <c r="N1534" t="str">
        <f ca="1">IF(staff[[#This Row],[Tenure]]&lt;0.25,"1. New", IF(staff[[#This Row],[Tenure]]&lt;1, "2. Under 1 yr", IF(staff[[#This Row],[Tenure]]&lt;2, "3. Under 2 yrs","4. Over 2 yrs")))</f>
        <v>3. Under 2 yrs</v>
      </c>
      <c r="O1534" s="5">
        <f ca="1">(TODAY()-staff[[#This Row],[Date of Birth]])/365</f>
        <v>54.326027397260276</v>
      </c>
      <c r="P1534">
        <f ca="1">ROUNDDOWN(staff[[#This Row],[X-Age]],0)</f>
        <v>54</v>
      </c>
    </row>
    <row r="1535" spans="3:16" x14ac:dyDescent="0.3">
      <c r="C1535" t="s">
        <v>1624</v>
      </c>
      <c r="D1535" t="s">
        <v>59</v>
      </c>
      <c r="E1535">
        <v>1</v>
      </c>
      <c r="F1535" t="s">
        <v>56</v>
      </c>
      <c r="G1535" t="s">
        <v>6</v>
      </c>
      <c r="H1535" t="s">
        <v>68</v>
      </c>
      <c r="I1535" s="4">
        <v>87520</v>
      </c>
      <c r="J1535">
        <v>13</v>
      </c>
      <c r="K1535" s="3">
        <v>44718</v>
      </c>
      <c r="L1535" s="3">
        <v>7284</v>
      </c>
      <c r="M1535" s="5">
        <f ca="1">(TODAY()-staff[[#This Row],[Date of Join]])/365</f>
        <v>0.28219178082191781</v>
      </c>
      <c r="N1535" t="str">
        <f ca="1">IF(staff[[#This Row],[Tenure]]&lt;0.25,"1. New", IF(staff[[#This Row],[Tenure]]&lt;1, "2. Under 1 yr", IF(staff[[#This Row],[Tenure]]&lt;2, "3. Under 2 yrs","4. Over 2 yrs")))</f>
        <v>2. Under 1 yr</v>
      </c>
      <c r="O1535" s="5">
        <f ca="1">(TODAY()-staff[[#This Row],[Date of Birth]])/365</f>
        <v>102.84109589041095</v>
      </c>
      <c r="P1535">
        <f ca="1">ROUNDDOWN(staff[[#This Row],[X-Age]],0)</f>
        <v>102</v>
      </c>
    </row>
    <row r="1536" spans="3:16" x14ac:dyDescent="0.3">
      <c r="C1536" t="s">
        <v>1625</v>
      </c>
      <c r="D1536" t="s">
        <v>59</v>
      </c>
      <c r="E1536">
        <v>1</v>
      </c>
      <c r="F1536" t="s">
        <v>56</v>
      </c>
      <c r="G1536" t="s">
        <v>9</v>
      </c>
      <c r="H1536" t="s">
        <v>308</v>
      </c>
      <c r="I1536" s="4">
        <v>59870</v>
      </c>
      <c r="J1536">
        <v>8</v>
      </c>
      <c r="K1536" s="3">
        <v>44650</v>
      </c>
      <c r="L1536" s="3">
        <v>27855</v>
      </c>
      <c r="M1536" s="5">
        <f ca="1">(TODAY()-staff[[#This Row],[Date of Join]])/365</f>
        <v>0.46849315068493153</v>
      </c>
      <c r="N1536" t="str">
        <f ca="1">IF(staff[[#This Row],[Tenure]]&lt;0.25,"1. New", IF(staff[[#This Row],[Tenure]]&lt;1, "2. Under 1 yr", IF(staff[[#This Row],[Tenure]]&lt;2, "3. Under 2 yrs","4. Over 2 yrs")))</f>
        <v>2. Under 1 yr</v>
      </c>
      <c r="O1536" s="5">
        <f ca="1">(TODAY()-staff[[#This Row],[Date of Birth]])/365</f>
        <v>46.482191780821921</v>
      </c>
      <c r="P1536">
        <f ca="1">ROUNDDOWN(staff[[#This Row],[X-Age]],0)</f>
        <v>46</v>
      </c>
    </row>
    <row r="1537" spans="3:16" x14ac:dyDescent="0.3">
      <c r="C1537" t="s">
        <v>1626</v>
      </c>
      <c r="D1537" t="s">
        <v>59</v>
      </c>
      <c r="E1537">
        <v>1</v>
      </c>
      <c r="F1537" t="s">
        <v>56</v>
      </c>
      <c r="G1537" t="s">
        <v>18</v>
      </c>
      <c r="H1537" t="s">
        <v>64</v>
      </c>
      <c r="I1537" s="4">
        <v>75795</v>
      </c>
      <c r="J1537">
        <v>12</v>
      </c>
      <c r="K1537" s="3">
        <v>43739</v>
      </c>
      <c r="L1537" s="3">
        <v>22942</v>
      </c>
      <c r="M1537" s="5">
        <f ca="1">(TODAY()-staff[[#This Row],[Date of Join]])/365</f>
        <v>2.9643835616438357</v>
      </c>
      <c r="N1537" t="str">
        <f ca="1">IF(staff[[#This Row],[Tenure]]&lt;0.25,"1. New", IF(staff[[#This Row],[Tenure]]&lt;1, "2. Under 1 yr", IF(staff[[#This Row],[Tenure]]&lt;2, "3. Under 2 yrs","4. Over 2 yrs")))</f>
        <v>4. Over 2 yrs</v>
      </c>
      <c r="O1537" s="5">
        <f ca="1">(TODAY()-staff[[#This Row],[Date of Birth]])/365</f>
        <v>59.942465753424656</v>
      </c>
      <c r="P1537">
        <f ca="1">ROUNDDOWN(staff[[#This Row],[X-Age]],0)</f>
        <v>59</v>
      </c>
    </row>
    <row r="1538" spans="3:16" x14ac:dyDescent="0.3">
      <c r="C1538" t="s">
        <v>1627</v>
      </c>
      <c r="D1538" t="s">
        <v>59</v>
      </c>
      <c r="E1538">
        <v>1</v>
      </c>
      <c r="F1538" t="s">
        <v>56</v>
      </c>
      <c r="G1538" t="s">
        <v>9</v>
      </c>
      <c r="H1538" t="s">
        <v>57</v>
      </c>
      <c r="I1538" s="4">
        <v>96580</v>
      </c>
      <c r="J1538">
        <v>3</v>
      </c>
      <c r="K1538" s="3">
        <v>44735</v>
      </c>
      <c r="L1538" s="3">
        <v>24950</v>
      </c>
      <c r="M1538" s="5">
        <f ca="1">(TODAY()-staff[[#This Row],[Date of Join]])/365</f>
        <v>0.23561643835616439</v>
      </c>
      <c r="N1538" t="str">
        <f ca="1">IF(staff[[#This Row],[Tenure]]&lt;0.25,"1. New", IF(staff[[#This Row],[Tenure]]&lt;1, "2. Under 1 yr", IF(staff[[#This Row],[Tenure]]&lt;2, "3. Under 2 yrs","4. Over 2 yrs")))</f>
        <v>1. New</v>
      </c>
      <c r="O1538" s="5">
        <f ca="1">(TODAY()-staff[[#This Row],[Date of Birth]])/365</f>
        <v>54.441095890410956</v>
      </c>
      <c r="P1538">
        <f ca="1">ROUNDDOWN(staff[[#This Row],[X-Age]],0)</f>
        <v>54</v>
      </c>
    </row>
    <row r="1539" spans="3:16" x14ac:dyDescent="0.3">
      <c r="C1539" t="s">
        <v>1628</v>
      </c>
      <c r="D1539" t="s">
        <v>59</v>
      </c>
      <c r="E1539">
        <v>1</v>
      </c>
      <c r="F1539" t="s">
        <v>56</v>
      </c>
      <c r="G1539" t="s">
        <v>6</v>
      </c>
      <c r="H1539" t="s">
        <v>93</v>
      </c>
      <c r="I1539" s="4">
        <v>68510</v>
      </c>
      <c r="J1539">
        <v>24</v>
      </c>
      <c r="K1539" s="3">
        <v>44753</v>
      </c>
      <c r="L1539" s="3">
        <v>28477</v>
      </c>
      <c r="M1539" s="5">
        <f ca="1">(TODAY()-staff[[#This Row],[Date of Join]])/365</f>
        <v>0.18630136986301371</v>
      </c>
      <c r="N1539" t="str">
        <f ca="1">IF(staff[[#This Row],[Tenure]]&lt;0.25,"1. New", IF(staff[[#This Row],[Tenure]]&lt;1, "2. Under 1 yr", IF(staff[[#This Row],[Tenure]]&lt;2, "3. Under 2 yrs","4. Over 2 yrs")))</f>
        <v>1. New</v>
      </c>
      <c r="O1539" s="5">
        <f ca="1">(TODAY()-staff[[#This Row],[Date of Birth]])/365</f>
        <v>44.778082191780825</v>
      </c>
      <c r="P1539">
        <f ca="1">ROUNDDOWN(staff[[#This Row],[X-Age]],0)</f>
        <v>44</v>
      </c>
    </row>
    <row r="1540" spans="3:16" x14ac:dyDescent="0.3">
      <c r="C1540" t="s">
        <v>1629</v>
      </c>
      <c r="D1540" t="s">
        <v>55</v>
      </c>
      <c r="E1540">
        <v>1</v>
      </c>
      <c r="F1540" t="s">
        <v>56</v>
      </c>
      <c r="G1540" t="s">
        <v>18</v>
      </c>
      <c r="H1540" t="s">
        <v>117</v>
      </c>
      <c r="I1540" s="4">
        <v>60475</v>
      </c>
      <c r="J1540">
        <v>11</v>
      </c>
      <c r="K1540" s="3">
        <v>44757</v>
      </c>
      <c r="L1540" s="3">
        <v>23206</v>
      </c>
      <c r="M1540" s="5">
        <f ca="1">(TODAY()-staff[[#This Row],[Date of Join]])/365</f>
        <v>0.17534246575342466</v>
      </c>
      <c r="N1540" t="str">
        <f ca="1">IF(staff[[#This Row],[Tenure]]&lt;0.25,"1. New", IF(staff[[#This Row],[Tenure]]&lt;1, "2. Under 1 yr", IF(staff[[#This Row],[Tenure]]&lt;2, "3. Under 2 yrs","4. Over 2 yrs")))</f>
        <v>1. New</v>
      </c>
      <c r="O1540" s="5">
        <f ca="1">(TODAY()-staff[[#This Row],[Date of Birth]])/365</f>
        <v>59.219178082191782</v>
      </c>
      <c r="P1540">
        <f ca="1">ROUNDDOWN(staff[[#This Row],[X-Age]],0)</f>
        <v>59</v>
      </c>
    </row>
    <row r="1541" spans="3:16" x14ac:dyDescent="0.3">
      <c r="C1541" t="s">
        <v>1630</v>
      </c>
      <c r="D1541" t="s">
        <v>59</v>
      </c>
      <c r="E1541">
        <v>1</v>
      </c>
      <c r="F1541" t="s">
        <v>56</v>
      </c>
      <c r="G1541" t="s">
        <v>6</v>
      </c>
      <c r="H1541" t="s">
        <v>71</v>
      </c>
      <c r="I1541" s="4">
        <v>48230</v>
      </c>
      <c r="J1541">
        <v>18</v>
      </c>
      <c r="K1541" s="3">
        <v>44715</v>
      </c>
      <c r="L1541" s="3">
        <v>31942</v>
      </c>
      <c r="M1541" s="5">
        <f ca="1">(TODAY()-staff[[#This Row],[Date of Join]])/365</f>
        <v>0.29041095890410956</v>
      </c>
      <c r="N1541" t="str">
        <f ca="1">IF(staff[[#This Row],[Tenure]]&lt;0.25,"1. New", IF(staff[[#This Row],[Tenure]]&lt;1, "2. Under 1 yr", IF(staff[[#This Row],[Tenure]]&lt;2, "3. Under 2 yrs","4. Over 2 yrs")))</f>
        <v>2. Under 1 yr</v>
      </c>
      <c r="O1541" s="5">
        <f ca="1">(TODAY()-staff[[#This Row],[Date of Birth]])/365</f>
        <v>35.284931506849318</v>
      </c>
      <c r="P1541">
        <f ca="1">ROUNDDOWN(staff[[#This Row],[X-Age]],0)</f>
        <v>35</v>
      </c>
    </row>
    <row r="1542" spans="3:16" x14ac:dyDescent="0.3">
      <c r="C1542" t="s">
        <v>1631</v>
      </c>
      <c r="D1542" t="s">
        <v>59</v>
      </c>
      <c r="E1542">
        <v>1</v>
      </c>
      <c r="F1542" t="s">
        <v>56</v>
      </c>
      <c r="G1542" t="s">
        <v>6</v>
      </c>
      <c r="H1542" t="s">
        <v>68</v>
      </c>
      <c r="I1542" s="4">
        <v>72835</v>
      </c>
      <c r="J1542">
        <v>4</v>
      </c>
      <c r="K1542" s="3">
        <v>44697</v>
      </c>
      <c r="L1542" s="3">
        <v>29684</v>
      </c>
      <c r="M1542" s="5">
        <f ca="1">(TODAY()-staff[[#This Row],[Date of Join]])/365</f>
        <v>0.33972602739726027</v>
      </c>
      <c r="N1542" t="str">
        <f ca="1">IF(staff[[#This Row],[Tenure]]&lt;0.25,"1. New", IF(staff[[#This Row],[Tenure]]&lt;1, "2. Under 1 yr", IF(staff[[#This Row],[Tenure]]&lt;2, "3. Under 2 yrs","4. Over 2 yrs")))</f>
        <v>2. Under 1 yr</v>
      </c>
      <c r="O1542" s="5">
        <f ca="1">(TODAY()-staff[[#This Row],[Date of Birth]])/365</f>
        <v>41.471232876712328</v>
      </c>
      <c r="P1542">
        <f ca="1">ROUNDDOWN(staff[[#This Row],[X-Age]],0)</f>
        <v>41</v>
      </c>
    </row>
    <row r="1543" spans="3:16" x14ac:dyDescent="0.3">
      <c r="C1543" t="s">
        <v>1632</v>
      </c>
      <c r="D1543" t="s">
        <v>59</v>
      </c>
      <c r="E1543">
        <v>1</v>
      </c>
      <c r="F1543" t="s">
        <v>56</v>
      </c>
      <c r="G1543" t="s">
        <v>20</v>
      </c>
      <c r="H1543" t="s">
        <v>102</v>
      </c>
      <c r="I1543" s="4">
        <v>60515</v>
      </c>
      <c r="J1543">
        <v>12</v>
      </c>
      <c r="K1543" s="3">
        <v>44672</v>
      </c>
      <c r="L1543" s="3">
        <v>32933</v>
      </c>
      <c r="M1543" s="5">
        <f ca="1">(TODAY()-staff[[#This Row],[Date of Join]])/365</f>
        <v>0.40821917808219177</v>
      </c>
      <c r="N1543" t="str">
        <f ca="1">IF(staff[[#This Row],[Tenure]]&lt;0.25,"1. New", IF(staff[[#This Row],[Tenure]]&lt;1, "2. Under 1 yr", IF(staff[[#This Row],[Tenure]]&lt;2, "3. Under 2 yrs","4. Over 2 yrs")))</f>
        <v>2. Under 1 yr</v>
      </c>
      <c r="O1543" s="5">
        <f ca="1">(TODAY()-staff[[#This Row],[Date of Birth]])/365</f>
        <v>32.56986301369863</v>
      </c>
      <c r="P1543">
        <f ca="1">ROUNDDOWN(staff[[#This Row],[X-Age]],0)</f>
        <v>32</v>
      </c>
    </row>
    <row r="1544" spans="3:16" x14ac:dyDescent="0.3">
      <c r="C1544" t="s">
        <v>1633</v>
      </c>
      <c r="D1544" t="s">
        <v>59</v>
      </c>
      <c r="E1544">
        <v>1</v>
      </c>
      <c r="F1544" t="s">
        <v>56</v>
      </c>
      <c r="G1544" t="s">
        <v>14</v>
      </c>
      <c r="H1544" t="s">
        <v>115</v>
      </c>
      <c r="I1544" s="4">
        <v>95895</v>
      </c>
      <c r="J1544">
        <v>13</v>
      </c>
      <c r="K1544" s="3">
        <v>44554</v>
      </c>
      <c r="L1544" s="3">
        <v>30858</v>
      </c>
      <c r="M1544" s="5">
        <f ca="1">(TODAY()-staff[[#This Row],[Date of Join]])/365</f>
        <v>0.73150684931506849</v>
      </c>
      <c r="N1544" t="str">
        <f ca="1">IF(staff[[#This Row],[Tenure]]&lt;0.25,"1. New", IF(staff[[#This Row],[Tenure]]&lt;1, "2. Under 1 yr", IF(staff[[#This Row],[Tenure]]&lt;2, "3. Under 2 yrs","4. Over 2 yrs")))</f>
        <v>2. Under 1 yr</v>
      </c>
      <c r="O1544" s="5">
        <f ca="1">(TODAY()-staff[[#This Row],[Date of Birth]])/365</f>
        <v>38.254794520547946</v>
      </c>
      <c r="P1544">
        <f ca="1">ROUNDDOWN(staff[[#This Row],[X-Age]],0)</f>
        <v>38</v>
      </c>
    </row>
    <row r="1545" spans="3:16" x14ac:dyDescent="0.3">
      <c r="C1545" t="s">
        <v>1634</v>
      </c>
      <c r="D1545" t="s">
        <v>59</v>
      </c>
      <c r="E1545">
        <v>0</v>
      </c>
      <c r="F1545" t="s">
        <v>56</v>
      </c>
      <c r="G1545" t="s">
        <v>9</v>
      </c>
      <c r="H1545" t="s">
        <v>201</v>
      </c>
      <c r="I1545" s="4">
        <v>73390</v>
      </c>
      <c r="J1545">
        <v>8</v>
      </c>
      <c r="K1545" s="3">
        <v>44711</v>
      </c>
      <c r="L1545" s="3">
        <v>7264</v>
      </c>
      <c r="M1545" s="5">
        <f ca="1">(TODAY()-staff[[#This Row],[Date of Join]])/365</f>
        <v>0.30136986301369861</v>
      </c>
      <c r="N1545" t="str">
        <f ca="1">IF(staff[[#This Row],[Tenure]]&lt;0.25,"1. New", IF(staff[[#This Row],[Tenure]]&lt;1, "2. Under 1 yr", IF(staff[[#This Row],[Tenure]]&lt;2, "3. Under 2 yrs","4. Over 2 yrs")))</f>
        <v>2. Under 1 yr</v>
      </c>
      <c r="O1545" s="5">
        <f ca="1">(TODAY()-staff[[#This Row],[Date of Birth]])/365</f>
        <v>102.8958904109589</v>
      </c>
      <c r="P1545">
        <f ca="1">ROUNDDOWN(staff[[#This Row],[X-Age]],0)</f>
        <v>102</v>
      </c>
    </row>
    <row r="1546" spans="3:16" x14ac:dyDescent="0.3">
      <c r="C1546" t="s">
        <v>1635</v>
      </c>
      <c r="D1546" t="s">
        <v>55</v>
      </c>
      <c r="E1546">
        <v>1</v>
      </c>
      <c r="F1546" t="s">
        <v>56</v>
      </c>
      <c r="G1546" t="s">
        <v>9</v>
      </c>
      <c r="H1546" t="s">
        <v>106</v>
      </c>
      <c r="I1546" s="4">
        <v>50860</v>
      </c>
      <c r="J1546">
        <v>10</v>
      </c>
      <c r="K1546" s="3">
        <v>44704</v>
      </c>
      <c r="L1546" s="3">
        <v>26298</v>
      </c>
      <c r="M1546" s="5">
        <f ca="1">(TODAY()-staff[[#This Row],[Date of Join]])/365</f>
        <v>0.32054794520547947</v>
      </c>
      <c r="N1546" t="str">
        <f ca="1">IF(staff[[#This Row],[Tenure]]&lt;0.25,"1. New", IF(staff[[#This Row],[Tenure]]&lt;1, "2. Under 1 yr", IF(staff[[#This Row],[Tenure]]&lt;2, "3. Under 2 yrs","4. Over 2 yrs")))</f>
        <v>2. Under 1 yr</v>
      </c>
      <c r="O1546" s="5">
        <f ca="1">(TODAY()-staff[[#This Row],[Date of Birth]])/365</f>
        <v>50.747945205479454</v>
      </c>
      <c r="P1546">
        <f ca="1">ROUNDDOWN(staff[[#This Row],[X-Age]],0)</f>
        <v>50</v>
      </c>
    </row>
    <row r="1547" spans="3:16" x14ac:dyDescent="0.3">
      <c r="C1547" t="s">
        <v>1636</v>
      </c>
      <c r="D1547" t="s">
        <v>55</v>
      </c>
      <c r="E1547">
        <v>0.49</v>
      </c>
      <c r="F1547" t="s">
        <v>56</v>
      </c>
      <c r="G1547" t="s">
        <v>6</v>
      </c>
      <c r="H1547" t="s">
        <v>68</v>
      </c>
      <c r="I1547" s="4">
        <v>75005</v>
      </c>
      <c r="J1547">
        <v>12</v>
      </c>
      <c r="K1547" s="3">
        <v>44564</v>
      </c>
      <c r="L1547" s="3">
        <v>28160</v>
      </c>
      <c r="M1547" s="5">
        <f ca="1">(TODAY()-staff[[#This Row],[Date of Join]])/365</f>
        <v>0.70410958904109588</v>
      </c>
      <c r="N1547" t="str">
        <f ca="1">IF(staff[[#This Row],[Tenure]]&lt;0.25,"1. New", IF(staff[[#This Row],[Tenure]]&lt;1, "2. Under 1 yr", IF(staff[[#This Row],[Tenure]]&lt;2, "3. Under 2 yrs","4. Over 2 yrs")))</f>
        <v>2. Under 1 yr</v>
      </c>
      <c r="O1547" s="5">
        <f ca="1">(TODAY()-staff[[#This Row],[Date of Birth]])/365</f>
        <v>45.646575342465752</v>
      </c>
      <c r="P1547">
        <f ca="1">ROUNDDOWN(staff[[#This Row],[X-Age]],0)</f>
        <v>45</v>
      </c>
    </row>
    <row r="1548" spans="3:16" x14ac:dyDescent="0.3">
      <c r="C1548" t="s">
        <v>1637</v>
      </c>
      <c r="D1548" t="s">
        <v>59</v>
      </c>
      <c r="E1548">
        <v>1</v>
      </c>
      <c r="F1548" t="s">
        <v>56</v>
      </c>
      <c r="G1548" t="s">
        <v>9</v>
      </c>
      <c r="H1548" t="s">
        <v>201</v>
      </c>
      <c r="I1548" s="4">
        <v>81325</v>
      </c>
      <c r="J1548">
        <v>10</v>
      </c>
      <c r="K1548" s="3">
        <v>44757</v>
      </c>
      <c r="L1548" s="3">
        <v>7288</v>
      </c>
      <c r="M1548" s="5">
        <f ca="1">(TODAY()-staff[[#This Row],[Date of Join]])/365</f>
        <v>0.17534246575342466</v>
      </c>
      <c r="N1548" t="str">
        <f ca="1">IF(staff[[#This Row],[Tenure]]&lt;0.25,"1. New", IF(staff[[#This Row],[Tenure]]&lt;1, "2. Under 1 yr", IF(staff[[#This Row],[Tenure]]&lt;2, "3. Under 2 yrs","4. Over 2 yrs")))</f>
        <v>1. New</v>
      </c>
      <c r="O1548" s="5">
        <f ca="1">(TODAY()-staff[[#This Row],[Date of Birth]])/365</f>
        <v>102.83013698630137</v>
      </c>
      <c r="P1548">
        <f ca="1">ROUNDDOWN(staff[[#This Row],[X-Age]],0)</f>
        <v>102</v>
      </c>
    </row>
    <row r="1549" spans="3:16" x14ac:dyDescent="0.3">
      <c r="C1549" t="s">
        <v>1638</v>
      </c>
      <c r="D1549" t="s">
        <v>55</v>
      </c>
      <c r="E1549">
        <v>1</v>
      </c>
      <c r="F1549" t="s">
        <v>61</v>
      </c>
      <c r="G1549" t="s">
        <v>18</v>
      </c>
      <c r="H1549" t="s">
        <v>78</v>
      </c>
      <c r="I1549" s="4">
        <v>71285</v>
      </c>
      <c r="J1549">
        <v>8</v>
      </c>
      <c r="K1549" s="3">
        <v>44741</v>
      </c>
      <c r="L1549" s="3">
        <v>7281</v>
      </c>
      <c r="M1549" s="5">
        <f ca="1">(TODAY()-staff[[#This Row],[Date of Join]])/365</f>
        <v>0.21917808219178081</v>
      </c>
      <c r="N1549" t="str">
        <f ca="1">IF(staff[[#This Row],[Tenure]]&lt;0.25,"1. New", IF(staff[[#This Row],[Tenure]]&lt;1, "2. Under 1 yr", IF(staff[[#This Row],[Tenure]]&lt;2, "3. Under 2 yrs","4. Over 2 yrs")))</f>
        <v>1. New</v>
      </c>
      <c r="O1549" s="5">
        <f ca="1">(TODAY()-staff[[#This Row],[Date of Birth]])/365</f>
        <v>102.84931506849315</v>
      </c>
      <c r="P1549">
        <f ca="1">ROUNDDOWN(staff[[#This Row],[X-Age]],0)</f>
        <v>102</v>
      </c>
    </row>
    <row r="1550" spans="3:16" x14ac:dyDescent="0.3">
      <c r="C1550" t="s">
        <v>1639</v>
      </c>
      <c r="D1550" t="s">
        <v>55</v>
      </c>
      <c r="E1550">
        <v>1</v>
      </c>
      <c r="F1550" t="s">
        <v>61</v>
      </c>
      <c r="G1550" t="s">
        <v>9</v>
      </c>
      <c r="H1550" t="s">
        <v>57</v>
      </c>
      <c r="I1550" s="4">
        <v>89090</v>
      </c>
      <c r="J1550">
        <v>0</v>
      </c>
      <c r="K1550" s="3">
        <v>44771</v>
      </c>
      <c r="L1550" s="3">
        <v>7257</v>
      </c>
      <c r="M1550" s="5">
        <f ca="1">(TODAY()-staff[[#This Row],[Date of Join]])/365</f>
        <v>0.13698630136986301</v>
      </c>
      <c r="N1550" t="str">
        <f ca="1">IF(staff[[#This Row],[Tenure]]&lt;0.25,"1. New", IF(staff[[#This Row],[Tenure]]&lt;1, "2. Under 1 yr", IF(staff[[#This Row],[Tenure]]&lt;2, "3. Under 2 yrs","4. Over 2 yrs")))</f>
        <v>1. New</v>
      </c>
      <c r="O1550" s="5">
        <f ca="1">(TODAY()-staff[[#This Row],[Date of Birth]])/365</f>
        <v>102.91506849315068</v>
      </c>
      <c r="P1550">
        <f ca="1">ROUNDDOWN(staff[[#This Row],[X-Age]],0)</f>
        <v>102</v>
      </c>
    </row>
    <row r="1551" spans="3:16" x14ac:dyDescent="0.3">
      <c r="C1551" t="s">
        <v>1640</v>
      </c>
      <c r="D1551" t="s">
        <v>59</v>
      </c>
      <c r="E1551">
        <v>1</v>
      </c>
      <c r="F1551" t="s">
        <v>61</v>
      </c>
      <c r="G1551" t="s">
        <v>9</v>
      </c>
      <c r="H1551" t="s">
        <v>62</v>
      </c>
      <c r="I1551" s="4">
        <v>73505</v>
      </c>
      <c r="J1551">
        <v>5</v>
      </c>
      <c r="K1551" s="3">
        <v>44747</v>
      </c>
      <c r="L1551" s="3">
        <v>7299</v>
      </c>
      <c r="M1551" s="5">
        <f ca="1">(TODAY()-staff[[#This Row],[Date of Join]])/365</f>
        <v>0.20273972602739726</v>
      </c>
      <c r="N1551" t="str">
        <f ca="1">IF(staff[[#This Row],[Tenure]]&lt;0.25,"1. New", IF(staff[[#This Row],[Tenure]]&lt;1, "2. Under 1 yr", IF(staff[[#This Row],[Tenure]]&lt;2, "3. Under 2 yrs","4. Over 2 yrs")))</f>
        <v>1. New</v>
      </c>
      <c r="O1551" s="5">
        <f ca="1">(TODAY()-staff[[#This Row],[Date of Birth]])/365</f>
        <v>102.8</v>
      </c>
      <c r="P1551">
        <f ca="1">ROUNDDOWN(staff[[#This Row],[X-Age]],0)</f>
        <v>102</v>
      </c>
    </row>
    <row r="1552" spans="3:16" x14ac:dyDescent="0.3">
      <c r="C1552" t="s">
        <v>1641</v>
      </c>
      <c r="D1552" t="s">
        <v>59</v>
      </c>
      <c r="E1552">
        <v>1</v>
      </c>
      <c r="F1552" t="s">
        <v>56</v>
      </c>
      <c r="G1552" t="s">
        <v>6</v>
      </c>
      <c r="H1552" t="s">
        <v>68</v>
      </c>
      <c r="I1552" s="4">
        <v>83215</v>
      </c>
      <c r="J1552">
        <v>23</v>
      </c>
      <c r="K1552" s="3">
        <v>44726</v>
      </c>
      <c r="L1552" s="3">
        <v>32235</v>
      </c>
      <c r="M1552" s="5">
        <f ca="1">(TODAY()-staff[[#This Row],[Date of Join]])/365</f>
        <v>0.26027397260273971</v>
      </c>
      <c r="N1552" t="str">
        <f ca="1">IF(staff[[#This Row],[Tenure]]&lt;0.25,"1. New", IF(staff[[#This Row],[Tenure]]&lt;1, "2. Under 1 yr", IF(staff[[#This Row],[Tenure]]&lt;2, "3. Under 2 yrs","4. Over 2 yrs")))</f>
        <v>2. Under 1 yr</v>
      </c>
      <c r="O1552" s="5">
        <f ca="1">(TODAY()-staff[[#This Row],[Date of Birth]])/365</f>
        <v>34.482191780821921</v>
      </c>
      <c r="P1552">
        <f ca="1">ROUNDDOWN(staff[[#This Row],[X-Age]],0)</f>
        <v>34</v>
      </c>
    </row>
    <row r="1553" spans="3:16" x14ac:dyDescent="0.3">
      <c r="C1553" t="s">
        <v>1642</v>
      </c>
      <c r="D1553" t="s">
        <v>59</v>
      </c>
      <c r="E1553">
        <v>1</v>
      </c>
      <c r="F1553" t="s">
        <v>56</v>
      </c>
      <c r="G1553" t="s">
        <v>18</v>
      </c>
      <c r="H1553" t="s">
        <v>64</v>
      </c>
      <c r="I1553" s="4">
        <v>84210</v>
      </c>
      <c r="J1553">
        <v>8</v>
      </c>
      <c r="K1553" s="3">
        <v>44608</v>
      </c>
      <c r="L1553" s="3">
        <v>32294</v>
      </c>
      <c r="M1553" s="5">
        <f ca="1">(TODAY()-staff[[#This Row],[Date of Join]])/365</f>
        <v>0.58356164383561648</v>
      </c>
      <c r="N1553" t="str">
        <f ca="1">IF(staff[[#This Row],[Tenure]]&lt;0.25,"1. New", IF(staff[[#This Row],[Tenure]]&lt;1, "2. Under 1 yr", IF(staff[[#This Row],[Tenure]]&lt;2, "3. Under 2 yrs","4. Over 2 yrs")))</f>
        <v>2. Under 1 yr</v>
      </c>
      <c r="O1553" s="5">
        <f ca="1">(TODAY()-staff[[#This Row],[Date of Birth]])/365</f>
        <v>34.320547945205476</v>
      </c>
      <c r="P1553">
        <f ca="1">ROUNDDOWN(staff[[#This Row],[X-Age]],0)</f>
        <v>34</v>
      </c>
    </row>
    <row r="1554" spans="3:16" x14ac:dyDescent="0.3">
      <c r="C1554" t="s">
        <v>1643</v>
      </c>
      <c r="D1554" t="s">
        <v>59</v>
      </c>
      <c r="E1554">
        <v>0.9</v>
      </c>
      <c r="F1554" t="s">
        <v>56</v>
      </c>
      <c r="G1554" t="s">
        <v>20</v>
      </c>
      <c r="H1554" t="s">
        <v>66</v>
      </c>
      <c r="I1554" s="4">
        <v>64110</v>
      </c>
      <c r="J1554">
        <v>7</v>
      </c>
      <c r="K1554" s="3">
        <v>44711</v>
      </c>
      <c r="L1554" s="3">
        <v>28857</v>
      </c>
      <c r="M1554" s="5">
        <f ca="1">(TODAY()-staff[[#This Row],[Date of Join]])/365</f>
        <v>0.30136986301369861</v>
      </c>
      <c r="N1554" t="str">
        <f ca="1">IF(staff[[#This Row],[Tenure]]&lt;0.25,"1. New", IF(staff[[#This Row],[Tenure]]&lt;1, "2. Under 1 yr", IF(staff[[#This Row],[Tenure]]&lt;2, "3. Under 2 yrs","4. Over 2 yrs")))</f>
        <v>2. Under 1 yr</v>
      </c>
      <c r="O1554" s="5">
        <f ca="1">(TODAY()-staff[[#This Row],[Date of Birth]])/365</f>
        <v>43.736986301369861</v>
      </c>
      <c r="P1554">
        <f ca="1">ROUNDDOWN(staff[[#This Row],[X-Age]],0)</f>
        <v>43</v>
      </c>
    </row>
    <row r="1555" spans="3:16" x14ac:dyDescent="0.3">
      <c r="C1555" t="s">
        <v>1644</v>
      </c>
      <c r="D1555" t="s">
        <v>55</v>
      </c>
      <c r="E1555">
        <v>1</v>
      </c>
      <c r="F1555" t="s">
        <v>56</v>
      </c>
      <c r="G1555" t="s">
        <v>18</v>
      </c>
      <c r="H1555" t="s">
        <v>64</v>
      </c>
      <c r="I1555" s="4">
        <v>83505</v>
      </c>
      <c r="J1555">
        <v>2</v>
      </c>
      <c r="K1555" s="3">
        <v>44557</v>
      </c>
      <c r="L1555" s="3">
        <v>26310</v>
      </c>
      <c r="M1555" s="5">
        <f ca="1">(TODAY()-staff[[#This Row],[Date of Join]])/365</f>
        <v>0.72328767123287674</v>
      </c>
      <c r="N1555" t="str">
        <f ca="1">IF(staff[[#This Row],[Tenure]]&lt;0.25,"1. New", IF(staff[[#This Row],[Tenure]]&lt;1, "2. Under 1 yr", IF(staff[[#This Row],[Tenure]]&lt;2, "3. Under 2 yrs","4. Over 2 yrs")))</f>
        <v>2. Under 1 yr</v>
      </c>
      <c r="O1555" s="5">
        <f ca="1">(TODAY()-staff[[#This Row],[Date of Birth]])/365</f>
        <v>50.715068493150682</v>
      </c>
      <c r="P1555">
        <f ca="1">ROUNDDOWN(staff[[#This Row],[X-Age]],0)</f>
        <v>50</v>
      </c>
    </row>
    <row r="1556" spans="3:16" x14ac:dyDescent="0.3">
      <c r="C1556" t="s">
        <v>1645</v>
      </c>
      <c r="D1556" t="s">
        <v>59</v>
      </c>
      <c r="E1556">
        <v>1</v>
      </c>
      <c r="F1556" t="s">
        <v>56</v>
      </c>
      <c r="G1556" t="s">
        <v>6</v>
      </c>
      <c r="H1556" t="s">
        <v>71</v>
      </c>
      <c r="I1556" s="4">
        <v>83535</v>
      </c>
      <c r="J1556">
        <v>10</v>
      </c>
      <c r="K1556" s="3">
        <v>44525</v>
      </c>
      <c r="L1556" s="3">
        <v>30236</v>
      </c>
      <c r="M1556" s="5">
        <f ca="1">(TODAY()-staff[[#This Row],[Date of Join]])/365</f>
        <v>0.81095890410958904</v>
      </c>
      <c r="N1556" t="str">
        <f ca="1">IF(staff[[#This Row],[Tenure]]&lt;0.25,"1. New", IF(staff[[#This Row],[Tenure]]&lt;1, "2. Under 1 yr", IF(staff[[#This Row],[Tenure]]&lt;2, "3. Under 2 yrs","4. Over 2 yrs")))</f>
        <v>2. Under 1 yr</v>
      </c>
      <c r="O1556" s="5">
        <f ca="1">(TODAY()-staff[[#This Row],[Date of Birth]])/365</f>
        <v>39.958904109589042</v>
      </c>
      <c r="P1556">
        <f ca="1">ROUNDDOWN(staff[[#This Row],[X-Age]],0)</f>
        <v>39</v>
      </c>
    </row>
    <row r="1557" spans="3:16" x14ac:dyDescent="0.3">
      <c r="C1557" t="s">
        <v>1646</v>
      </c>
      <c r="D1557" t="s">
        <v>59</v>
      </c>
      <c r="E1557">
        <v>1</v>
      </c>
      <c r="F1557" t="s">
        <v>56</v>
      </c>
      <c r="G1557" t="s">
        <v>6</v>
      </c>
      <c r="H1557" t="s">
        <v>68</v>
      </c>
      <c r="I1557" s="4">
        <v>73440</v>
      </c>
      <c r="J1557">
        <v>11</v>
      </c>
      <c r="K1557" s="3">
        <v>44697</v>
      </c>
      <c r="L1557" s="3">
        <v>20965</v>
      </c>
      <c r="M1557" s="5">
        <f ca="1">(TODAY()-staff[[#This Row],[Date of Join]])/365</f>
        <v>0.33972602739726027</v>
      </c>
      <c r="N1557" t="str">
        <f ca="1">IF(staff[[#This Row],[Tenure]]&lt;0.25,"1. New", IF(staff[[#This Row],[Tenure]]&lt;1, "2. Under 1 yr", IF(staff[[#This Row],[Tenure]]&lt;2, "3. Under 2 yrs","4. Over 2 yrs")))</f>
        <v>2. Under 1 yr</v>
      </c>
      <c r="O1557" s="5">
        <f ca="1">(TODAY()-staff[[#This Row],[Date of Birth]])/365</f>
        <v>65.358904109589048</v>
      </c>
      <c r="P1557">
        <f ca="1">ROUNDDOWN(staff[[#This Row],[X-Age]],0)</f>
        <v>65</v>
      </c>
    </row>
    <row r="1558" spans="3:16" x14ac:dyDescent="0.3">
      <c r="C1558" t="s">
        <v>1647</v>
      </c>
      <c r="D1558" t="s">
        <v>55</v>
      </c>
      <c r="E1558">
        <v>1</v>
      </c>
      <c r="F1558" t="s">
        <v>61</v>
      </c>
      <c r="G1558" t="s">
        <v>18</v>
      </c>
      <c r="H1558" t="s">
        <v>78</v>
      </c>
      <c r="I1558" s="4">
        <v>72450</v>
      </c>
      <c r="J1558">
        <v>24</v>
      </c>
      <c r="K1558" s="3">
        <v>44740</v>
      </c>
      <c r="L1558" s="3">
        <v>7256</v>
      </c>
      <c r="M1558" s="5">
        <f ca="1">(TODAY()-staff[[#This Row],[Date of Join]])/365</f>
        <v>0.22191780821917809</v>
      </c>
      <c r="N1558" t="str">
        <f ca="1">IF(staff[[#This Row],[Tenure]]&lt;0.25,"1. New", IF(staff[[#This Row],[Tenure]]&lt;1, "2. Under 1 yr", IF(staff[[#This Row],[Tenure]]&lt;2, "3. Under 2 yrs","4. Over 2 yrs")))</f>
        <v>1. New</v>
      </c>
      <c r="O1558" s="5">
        <f ca="1">(TODAY()-staff[[#This Row],[Date of Birth]])/365</f>
        <v>102.91780821917808</v>
      </c>
      <c r="P1558">
        <f ca="1">ROUNDDOWN(staff[[#This Row],[X-Age]],0)</f>
        <v>102</v>
      </c>
    </row>
    <row r="1559" spans="3:16" x14ac:dyDescent="0.3">
      <c r="C1559" t="s">
        <v>1648</v>
      </c>
      <c r="D1559" t="s">
        <v>59</v>
      </c>
      <c r="E1559">
        <v>1</v>
      </c>
      <c r="F1559" t="s">
        <v>56</v>
      </c>
      <c r="G1559" t="s">
        <v>18</v>
      </c>
      <c r="H1559" t="s">
        <v>64</v>
      </c>
      <c r="I1559" s="4">
        <v>71910</v>
      </c>
      <c r="J1559">
        <v>17</v>
      </c>
      <c r="K1559" s="3">
        <v>44769</v>
      </c>
      <c r="L1559" s="3">
        <v>33369</v>
      </c>
      <c r="M1559" s="5">
        <f ca="1">(TODAY()-staff[[#This Row],[Date of Join]])/365</f>
        <v>0.14246575342465753</v>
      </c>
      <c r="N1559" t="str">
        <f ca="1">IF(staff[[#This Row],[Tenure]]&lt;0.25,"1. New", IF(staff[[#This Row],[Tenure]]&lt;1, "2. Under 1 yr", IF(staff[[#This Row],[Tenure]]&lt;2, "3. Under 2 yrs","4. Over 2 yrs")))</f>
        <v>1. New</v>
      </c>
      <c r="O1559" s="5">
        <f ca="1">(TODAY()-staff[[#This Row],[Date of Birth]])/365</f>
        <v>31.375342465753423</v>
      </c>
      <c r="P1559">
        <f ca="1">ROUNDDOWN(staff[[#This Row],[X-Age]],0)</f>
        <v>31</v>
      </c>
    </row>
    <row r="1560" spans="3:16" x14ac:dyDescent="0.3">
      <c r="C1560" t="s">
        <v>1649</v>
      </c>
      <c r="D1560" t="s">
        <v>59</v>
      </c>
      <c r="E1560">
        <v>0.8</v>
      </c>
      <c r="F1560" t="s">
        <v>56</v>
      </c>
      <c r="G1560" t="s">
        <v>11</v>
      </c>
      <c r="H1560" t="s">
        <v>83</v>
      </c>
      <c r="I1560" s="4">
        <v>90850</v>
      </c>
      <c r="J1560">
        <v>5</v>
      </c>
      <c r="K1560" s="3">
        <v>44217</v>
      </c>
      <c r="L1560" s="3">
        <v>25203</v>
      </c>
      <c r="M1560" s="5">
        <f ca="1">(TODAY()-staff[[#This Row],[Date of Join]])/365</f>
        <v>1.6547945205479453</v>
      </c>
      <c r="N1560" t="str">
        <f ca="1">IF(staff[[#This Row],[Tenure]]&lt;0.25,"1. New", IF(staff[[#This Row],[Tenure]]&lt;1, "2. Under 1 yr", IF(staff[[#This Row],[Tenure]]&lt;2, "3. Under 2 yrs","4. Over 2 yrs")))</f>
        <v>3. Under 2 yrs</v>
      </c>
      <c r="O1560" s="5">
        <f ca="1">(TODAY()-staff[[#This Row],[Date of Birth]])/365</f>
        <v>53.747945205479454</v>
      </c>
      <c r="P1560">
        <f ca="1">ROUNDDOWN(staff[[#This Row],[X-Age]],0)</f>
        <v>53</v>
      </c>
    </row>
    <row r="1561" spans="3:16" x14ac:dyDescent="0.3">
      <c r="C1561" t="s">
        <v>1650</v>
      </c>
      <c r="D1561" t="s">
        <v>55</v>
      </c>
      <c r="E1561">
        <v>1</v>
      </c>
      <c r="F1561" t="s">
        <v>56</v>
      </c>
      <c r="G1561" t="s">
        <v>6</v>
      </c>
      <c r="H1561" t="s">
        <v>68</v>
      </c>
      <c r="I1561" s="4">
        <v>95245</v>
      </c>
      <c r="J1561">
        <v>-1</v>
      </c>
      <c r="K1561" s="3">
        <v>44739</v>
      </c>
      <c r="L1561" s="3">
        <v>26495</v>
      </c>
      <c r="M1561" s="5">
        <f ca="1">(TODAY()-staff[[#This Row],[Date of Join]])/365</f>
        <v>0.22465753424657534</v>
      </c>
      <c r="N1561" t="str">
        <f ca="1">IF(staff[[#This Row],[Tenure]]&lt;0.25,"1. New", IF(staff[[#This Row],[Tenure]]&lt;1, "2. Under 1 yr", IF(staff[[#This Row],[Tenure]]&lt;2, "3. Under 2 yrs","4. Over 2 yrs")))</f>
        <v>1. New</v>
      </c>
      <c r="O1561" s="5">
        <f ca="1">(TODAY()-staff[[#This Row],[Date of Birth]])/365</f>
        <v>50.208219178082189</v>
      </c>
      <c r="P1561">
        <f ca="1">ROUNDDOWN(staff[[#This Row],[X-Age]],0)</f>
        <v>50</v>
      </c>
    </row>
    <row r="1562" spans="3:16" x14ac:dyDescent="0.3">
      <c r="C1562" t="s">
        <v>1651</v>
      </c>
      <c r="D1562" t="s">
        <v>59</v>
      </c>
      <c r="E1562">
        <v>1</v>
      </c>
      <c r="F1562" t="s">
        <v>56</v>
      </c>
      <c r="G1562" t="s">
        <v>11</v>
      </c>
      <c r="H1562" t="s">
        <v>98</v>
      </c>
      <c r="I1562" s="4">
        <v>60990</v>
      </c>
      <c r="J1562">
        <v>20</v>
      </c>
      <c r="K1562" s="3">
        <v>44494</v>
      </c>
      <c r="L1562" s="3">
        <v>32236</v>
      </c>
      <c r="M1562" s="5">
        <f ca="1">(TODAY()-staff[[#This Row],[Date of Join]])/365</f>
        <v>0.89589041095890409</v>
      </c>
      <c r="N1562" t="str">
        <f ca="1">IF(staff[[#This Row],[Tenure]]&lt;0.25,"1. New", IF(staff[[#This Row],[Tenure]]&lt;1, "2. Under 1 yr", IF(staff[[#This Row],[Tenure]]&lt;2, "3. Under 2 yrs","4. Over 2 yrs")))</f>
        <v>2. Under 1 yr</v>
      </c>
      <c r="O1562" s="5">
        <f ca="1">(TODAY()-staff[[#This Row],[Date of Birth]])/365</f>
        <v>34.479452054794521</v>
      </c>
      <c r="P1562">
        <f ca="1">ROUNDDOWN(staff[[#This Row],[X-Age]],0)</f>
        <v>34</v>
      </c>
    </row>
    <row r="1563" spans="3:16" x14ac:dyDescent="0.3">
      <c r="C1563" t="s">
        <v>1652</v>
      </c>
      <c r="D1563" t="s">
        <v>55</v>
      </c>
      <c r="E1563">
        <v>1</v>
      </c>
      <c r="F1563" t="s">
        <v>56</v>
      </c>
      <c r="G1563" t="s">
        <v>18</v>
      </c>
      <c r="H1563" t="s">
        <v>78</v>
      </c>
      <c r="I1563" s="4">
        <v>64825</v>
      </c>
      <c r="J1563">
        <v>19</v>
      </c>
      <c r="K1563" s="3">
        <v>44543</v>
      </c>
      <c r="L1563" s="3">
        <v>26132</v>
      </c>
      <c r="M1563" s="5">
        <f ca="1">(TODAY()-staff[[#This Row],[Date of Join]])/365</f>
        <v>0.76164383561643834</v>
      </c>
      <c r="N1563" t="str">
        <f ca="1">IF(staff[[#This Row],[Tenure]]&lt;0.25,"1. New", IF(staff[[#This Row],[Tenure]]&lt;1, "2. Under 1 yr", IF(staff[[#This Row],[Tenure]]&lt;2, "3. Under 2 yrs","4. Over 2 yrs")))</f>
        <v>2. Under 1 yr</v>
      </c>
      <c r="O1563" s="5">
        <f ca="1">(TODAY()-staff[[#This Row],[Date of Birth]])/365</f>
        <v>51.202739726027396</v>
      </c>
      <c r="P1563">
        <f ca="1">ROUNDDOWN(staff[[#This Row],[X-Age]],0)</f>
        <v>51</v>
      </c>
    </row>
    <row r="1564" spans="3:16" x14ac:dyDescent="0.3">
      <c r="C1564" t="s">
        <v>1653</v>
      </c>
      <c r="D1564" t="s">
        <v>55</v>
      </c>
      <c r="E1564">
        <v>1</v>
      </c>
      <c r="F1564" t="s">
        <v>56</v>
      </c>
      <c r="G1564" t="s">
        <v>20</v>
      </c>
      <c r="H1564" t="s">
        <v>66</v>
      </c>
      <c r="I1564" s="4">
        <v>60650</v>
      </c>
      <c r="J1564">
        <v>17</v>
      </c>
      <c r="K1564" s="3">
        <v>44774</v>
      </c>
      <c r="L1564" s="3">
        <v>33550</v>
      </c>
      <c r="M1564" s="5">
        <f ca="1">(TODAY()-staff[[#This Row],[Date of Join]])/365</f>
        <v>0.12876712328767123</v>
      </c>
      <c r="N1564" t="str">
        <f ca="1">IF(staff[[#This Row],[Tenure]]&lt;0.25,"1. New", IF(staff[[#This Row],[Tenure]]&lt;1, "2. Under 1 yr", IF(staff[[#This Row],[Tenure]]&lt;2, "3. Under 2 yrs","4. Over 2 yrs")))</f>
        <v>1. New</v>
      </c>
      <c r="O1564" s="5">
        <f ca="1">(TODAY()-staff[[#This Row],[Date of Birth]])/365</f>
        <v>30.87945205479452</v>
      </c>
      <c r="P1564">
        <f ca="1">ROUNDDOWN(staff[[#This Row],[X-Age]],0)</f>
        <v>30</v>
      </c>
    </row>
    <row r="1565" spans="3:16" x14ac:dyDescent="0.3">
      <c r="C1565" t="s">
        <v>1654</v>
      </c>
      <c r="D1565" t="s">
        <v>55</v>
      </c>
      <c r="E1565">
        <v>0.5</v>
      </c>
      <c r="F1565" t="s">
        <v>56</v>
      </c>
      <c r="G1565" t="s">
        <v>6</v>
      </c>
      <c r="H1565" t="s">
        <v>71</v>
      </c>
      <c r="I1565" s="4">
        <v>59140</v>
      </c>
      <c r="J1565">
        <v>12</v>
      </c>
      <c r="K1565" s="3">
        <v>44700</v>
      </c>
      <c r="L1565" s="3">
        <v>23167</v>
      </c>
      <c r="M1565" s="5">
        <f ca="1">(TODAY()-staff[[#This Row],[Date of Join]])/365</f>
        <v>0.33150684931506852</v>
      </c>
      <c r="N1565" t="str">
        <f ca="1">IF(staff[[#This Row],[Tenure]]&lt;0.25,"1. New", IF(staff[[#This Row],[Tenure]]&lt;1, "2. Under 1 yr", IF(staff[[#This Row],[Tenure]]&lt;2, "3. Under 2 yrs","4. Over 2 yrs")))</f>
        <v>2. Under 1 yr</v>
      </c>
      <c r="O1565" s="5">
        <f ca="1">(TODAY()-staff[[#This Row],[Date of Birth]])/365</f>
        <v>59.326027397260276</v>
      </c>
      <c r="P1565">
        <f ca="1">ROUNDDOWN(staff[[#This Row],[X-Age]],0)</f>
        <v>59</v>
      </c>
    </row>
    <row r="1566" spans="3:16" x14ac:dyDescent="0.3">
      <c r="C1566" t="s">
        <v>1655</v>
      </c>
      <c r="D1566" t="s">
        <v>59</v>
      </c>
      <c r="E1566">
        <v>1</v>
      </c>
      <c r="F1566" t="s">
        <v>56</v>
      </c>
      <c r="G1566" t="s">
        <v>6</v>
      </c>
      <c r="H1566" t="s">
        <v>68</v>
      </c>
      <c r="I1566" s="4">
        <v>72925</v>
      </c>
      <c r="J1566">
        <v>9</v>
      </c>
      <c r="K1566" s="3">
        <v>44732</v>
      </c>
      <c r="L1566" s="3">
        <v>7262</v>
      </c>
      <c r="M1566" s="5">
        <f ca="1">(TODAY()-staff[[#This Row],[Date of Join]])/365</f>
        <v>0.24383561643835616</v>
      </c>
      <c r="N1566" t="str">
        <f ca="1">IF(staff[[#This Row],[Tenure]]&lt;0.25,"1. New", IF(staff[[#This Row],[Tenure]]&lt;1, "2. Under 1 yr", IF(staff[[#This Row],[Tenure]]&lt;2, "3. Under 2 yrs","4. Over 2 yrs")))</f>
        <v>1. New</v>
      </c>
      <c r="O1566" s="5">
        <f ca="1">(TODAY()-staff[[#This Row],[Date of Birth]])/365</f>
        <v>102.9013698630137</v>
      </c>
      <c r="P1566">
        <f ca="1">ROUNDDOWN(staff[[#This Row],[X-Age]],0)</f>
        <v>102</v>
      </c>
    </row>
    <row r="1567" spans="3:16" x14ac:dyDescent="0.3">
      <c r="C1567" t="s">
        <v>1656</v>
      </c>
      <c r="D1567" t="s">
        <v>59</v>
      </c>
      <c r="E1567">
        <v>1</v>
      </c>
      <c r="F1567" t="s">
        <v>56</v>
      </c>
      <c r="G1567" t="s">
        <v>6</v>
      </c>
      <c r="H1567" t="s">
        <v>68</v>
      </c>
      <c r="I1567" s="4">
        <v>80155</v>
      </c>
      <c r="J1567">
        <v>12</v>
      </c>
      <c r="K1567" s="3">
        <v>44488</v>
      </c>
      <c r="L1567" s="3">
        <v>-35</v>
      </c>
      <c r="M1567" s="5">
        <f ca="1">(TODAY()-staff[[#This Row],[Date of Join]])/365</f>
        <v>0.9123287671232877</v>
      </c>
      <c r="N1567" t="str">
        <f ca="1">IF(staff[[#This Row],[Tenure]]&lt;0.25,"1. New", IF(staff[[#This Row],[Tenure]]&lt;1, "2. Under 1 yr", IF(staff[[#This Row],[Tenure]]&lt;2, "3. Under 2 yrs","4. Over 2 yrs")))</f>
        <v>2. Under 1 yr</v>
      </c>
      <c r="O1567" s="5">
        <f ca="1">(TODAY()-staff[[#This Row],[Date of Birth]])/365</f>
        <v>122.89315068493151</v>
      </c>
      <c r="P1567">
        <f ca="1">ROUNDDOWN(staff[[#This Row],[X-Age]],0)</f>
        <v>122</v>
      </c>
    </row>
    <row r="1568" spans="3:16" x14ac:dyDescent="0.3">
      <c r="C1568" t="s">
        <v>1657</v>
      </c>
      <c r="D1568" t="s">
        <v>59</v>
      </c>
      <c r="E1568">
        <v>0.6</v>
      </c>
      <c r="F1568" t="s">
        <v>56</v>
      </c>
      <c r="G1568" t="s">
        <v>11</v>
      </c>
      <c r="H1568" t="s">
        <v>242</v>
      </c>
      <c r="I1568" s="4">
        <v>54985</v>
      </c>
      <c r="J1568">
        <v>10</v>
      </c>
      <c r="K1568" s="3">
        <v>44354</v>
      </c>
      <c r="L1568" s="3">
        <v>25640</v>
      </c>
      <c r="M1568" s="5">
        <f ca="1">(TODAY()-staff[[#This Row],[Date of Join]])/365</f>
        <v>1.2794520547945205</v>
      </c>
      <c r="N1568" t="str">
        <f ca="1">IF(staff[[#This Row],[Tenure]]&lt;0.25,"1. New", IF(staff[[#This Row],[Tenure]]&lt;1, "2. Under 1 yr", IF(staff[[#This Row],[Tenure]]&lt;2, "3. Under 2 yrs","4. Over 2 yrs")))</f>
        <v>3. Under 2 yrs</v>
      </c>
      <c r="O1568" s="5">
        <f ca="1">(TODAY()-staff[[#This Row],[Date of Birth]])/365</f>
        <v>52.550684931506851</v>
      </c>
      <c r="P1568">
        <f ca="1">ROUNDDOWN(staff[[#This Row],[X-Age]],0)</f>
        <v>52</v>
      </c>
    </row>
    <row r="1569" spans="3:16" x14ac:dyDescent="0.3">
      <c r="C1569" t="s">
        <v>1658</v>
      </c>
      <c r="D1569" t="s">
        <v>59</v>
      </c>
      <c r="E1569">
        <v>1</v>
      </c>
      <c r="F1569" t="s">
        <v>56</v>
      </c>
      <c r="G1569" t="s">
        <v>9</v>
      </c>
      <c r="H1569" t="s">
        <v>57</v>
      </c>
      <c r="I1569" s="4">
        <v>90165</v>
      </c>
      <c r="J1569">
        <v>24</v>
      </c>
      <c r="K1569" s="3">
        <v>43444</v>
      </c>
      <c r="L1569" s="3">
        <v>22024</v>
      </c>
      <c r="M1569" s="5">
        <f ca="1">(TODAY()-staff[[#This Row],[Date of Join]])/365</f>
        <v>3.7726027397260276</v>
      </c>
      <c r="N1569" t="str">
        <f ca="1">IF(staff[[#This Row],[Tenure]]&lt;0.25,"1. New", IF(staff[[#This Row],[Tenure]]&lt;1, "2. Under 1 yr", IF(staff[[#This Row],[Tenure]]&lt;2, "3. Under 2 yrs","4. Over 2 yrs")))</f>
        <v>4. Over 2 yrs</v>
      </c>
      <c r="O1569" s="5">
        <f ca="1">(TODAY()-staff[[#This Row],[Date of Birth]])/365</f>
        <v>62.457534246575342</v>
      </c>
      <c r="P1569">
        <f ca="1">ROUNDDOWN(staff[[#This Row],[X-Age]],0)</f>
        <v>62</v>
      </c>
    </row>
    <row r="1570" spans="3:16" x14ac:dyDescent="0.3">
      <c r="C1570" t="s">
        <v>1659</v>
      </c>
      <c r="D1570" t="s">
        <v>59</v>
      </c>
      <c r="E1570">
        <v>0.57999999999999996</v>
      </c>
      <c r="F1570" t="s">
        <v>124</v>
      </c>
      <c r="G1570" t="s">
        <v>20</v>
      </c>
      <c r="H1570" t="s">
        <v>133</v>
      </c>
      <c r="I1570" s="4">
        <v>52405</v>
      </c>
      <c r="J1570">
        <v>20</v>
      </c>
      <c r="K1570" s="3">
        <v>44764</v>
      </c>
      <c r="L1570" s="3">
        <v>26544</v>
      </c>
      <c r="M1570" s="5">
        <f ca="1">(TODAY()-staff[[#This Row],[Date of Join]])/365</f>
        <v>0.15616438356164383</v>
      </c>
      <c r="N1570" t="str">
        <f ca="1">IF(staff[[#This Row],[Tenure]]&lt;0.25,"1. New", IF(staff[[#This Row],[Tenure]]&lt;1, "2. Under 1 yr", IF(staff[[#This Row],[Tenure]]&lt;2, "3. Under 2 yrs","4. Over 2 yrs")))</f>
        <v>1. New</v>
      </c>
      <c r="O1570" s="5">
        <f ca="1">(TODAY()-staff[[#This Row],[Date of Birth]])/365</f>
        <v>50.073972602739723</v>
      </c>
      <c r="P1570">
        <f ca="1">ROUNDDOWN(staff[[#This Row],[X-Age]],0)</f>
        <v>50</v>
      </c>
    </row>
    <row r="1571" spans="3:16" x14ac:dyDescent="0.3">
      <c r="C1571" t="s">
        <v>1660</v>
      </c>
      <c r="D1571" t="s">
        <v>59</v>
      </c>
      <c r="E1571">
        <v>1</v>
      </c>
      <c r="F1571" t="s">
        <v>56</v>
      </c>
      <c r="G1571" t="s">
        <v>6</v>
      </c>
      <c r="H1571" t="s">
        <v>68</v>
      </c>
      <c r="I1571" s="4">
        <v>56890</v>
      </c>
      <c r="J1571">
        <v>13</v>
      </c>
      <c r="K1571" s="3">
        <v>44694</v>
      </c>
      <c r="L1571" s="3">
        <v>7250</v>
      </c>
      <c r="M1571" s="5">
        <f ca="1">(TODAY()-staff[[#This Row],[Date of Join]])/365</f>
        <v>0.34794520547945207</v>
      </c>
      <c r="N1571" t="str">
        <f ca="1">IF(staff[[#This Row],[Tenure]]&lt;0.25,"1. New", IF(staff[[#This Row],[Tenure]]&lt;1, "2. Under 1 yr", IF(staff[[#This Row],[Tenure]]&lt;2, "3. Under 2 yrs","4. Over 2 yrs")))</f>
        <v>2. Under 1 yr</v>
      </c>
      <c r="O1571" s="5">
        <f ca="1">(TODAY()-staff[[#This Row],[Date of Birth]])/365</f>
        <v>102.93424657534247</v>
      </c>
      <c r="P1571">
        <f ca="1">ROUNDDOWN(staff[[#This Row],[X-Age]],0)</f>
        <v>102</v>
      </c>
    </row>
    <row r="1572" spans="3:16" x14ac:dyDescent="0.3">
      <c r="C1572" t="s">
        <v>1661</v>
      </c>
      <c r="D1572" t="s">
        <v>55</v>
      </c>
      <c r="E1572">
        <v>1</v>
      </c>
      <c r="F1572" t="s">
        <v>56</v>
      </c>
      <c r="G1572" t="s">
        <v>6</v>
      </c>
      <c r="H1572" t="s">
        <v>68</v>
      </c>
      <c r="I1572" s="4">
        <v>77865</v>
      </c>
      <c r="J1572">
        <v>0</v>
      </c>
      <c r="K1572" s="3">
        <v>44344</v>
      </c>
      <c r="L1572" s="3">
        <v>27505</v>
      </c>
      <c r="M1572" s="5">
        <f ca="1">(TODAY()-staff[[#This Row],[Date of Join]])/365</f>
        <v>1.3068493150684932</v>
      </c>
      <c r="N1572" t="str">
        <f ca="1">IF(staff[[#This Row],[Tenure]]&lt;0.25,"1. New", IF(staff[[#This Row],[Tenure]]&lt;1, "2. Under 1 yr", IF(staff[[#This Row],[Tenure]]&lt;2, "3. Under 2 yrs","4. Over 2 yrs")))</f>
        <v>3. Under 2 yrs</v>
      </c>
      <c r="O1572" s="5">
        <f ca="1">(TODAY()-staff[[#This Row],[Date of Birth]])/365</f>
        <v>47.441095890410956</v>
      </c>
      <c r="P1572">
        <f ca="1">ROUNDDOWN(staff[[#This Row],[X-Age]],0)</f>
        <v>47</v>
      </c>
    </row>
    <row r="1573" spans="3:16" x14ac:dyDescent="0.3">
      <c r="C1573" t="s">
        <v>1662</v>
      </c>
      <c r="D1573" t="s">
        <v>59</v>
      </c>
      <c r="E1573">
        <v>1</v>
      </c>
      <c r="F1573" t="s">
        <v>56</v>
      </c>
      <c r="G1573" t="s">
        <v>9</v>
      </c>
      <c r="H1573" t="s">
        <v>57</v>
      </c>
      <c r="I1573" s="4">
        <v>60910</v>
      </c>
      <c r="J1573">
        <v>9</v>
      </c>
      <c r="K1573" s="3">
        <v>44718</v>
      </c>
      <c r="L1573" s="3">
        <v>21724</v>
      </c>
      <c r="M1573" s="5">
        <f ca="1">(TODAY()-staff[[#This Row],[Date of Join]])/365</f>
        <v>0.28219178082191781</v>
      </c>
      <c r="N1573" t="str">
        <f ca="1">IF(staff[[#This Row],[Tenure]]&lt;0.25,"1. New", IF(staff[[#This Row],[Tenure]]&lt;1, "2. Under 1 yr", IF(staff[[#This Row],[Tenure]]&lt;2, "3. Under 2 yrs","4. Over 2 yrs")))</f>
        <v>2. Under 1 yr</v>
      </c>
      <c r="O1573" s="5">
        <f ca="1">(TODAY()-staff[[#This Row],[Date of Birth]])/365</f>
        <v>63.279452054794518</v>
      </c>
      <c r="P1573">
        <f ca="1">ROUNDDOWN(staff[[#This Row],[X-Age]],0)</f>
        <v>63</v>
      </c>
    </row>
    <row r="1574" spans="3:16" x14ac:dyDescent="0.3">
      <c r="C1574" t="s">
        <v>1663</v>
      </c>
      <c r="D1574" t="s">
        <v>55</v>
      </c>
      <c r="E1574">
        <v>1</v>
      </c>
      <c r="F1574" t="s">
        <v>56</v>
      </c>
      <c r="G1574" t="s">
        <v>6</v>
      </c>
      <c r="H1574" t="s">
        <v>68</v>
      </c>
      <c r="I1574" s="4">
        <v>74860</v>
      </c>
      <c r="J1574">
        <v>20</v>
      </c>
      <c r="K1574" s="3">
        <v>44615</v>
      </c>
      <c r="L1574" s="3">
        <v>29820</v>
      </c>
      <c r="M1574" s="5">
        <f ca="1">(TODAY()-staff[[#This Row],[Date of Join]])/365</f>
        <v>0.56438356164383563</v>
      </c>
      <c r="N1574" t="str">
        <f ca="1">IF(staff[[#This Row],[Tenure]]&lt;0.25,"1. New", IF(staff[[#This Row],[Tenure]]&lt;1, "2. Under 1 yr", IF(staff[[#This Row],[Tenure]]&lt;2, "3. Under 2 yrs","4. Over 2 yrs")))</f>
        <v>2. Under 1 yr</v>
      </c>
      <c r="O1574" s="5">
        <f ca="1">(TODAY()-staff[[#This Row],[Date of Birth]])/365</f>
        <v>41.098630136986301</v>
      </c>
      <c r="P1574">
        <f ca="1">ROUNDDOWN(staff[[#This Row],[X-Age]],0)</f>
        <v>41</v>
      </c>
    </row>
    <row r="1575" spans="3:16" x14ac:dyDescent="0.3">
      <c r="C1575" t="s">
        <v>1664</v>
      </c>
      <c r="D1575" t="s">
        <v>59</v>
      </c>
      <c r="E1575">
        <v>1</v>
      </c>
      <c r="F1575" t="s">
        <v>56</v>
      </c>
      <c r="G1575" t="s">
        <v>6</v>
      </c>
      <c r="H1575" t="s">
        <v>68</v>
      </c>
      <c r="I1575" s="4">
        <v>56235</v>
      </c>
      <c r="J1575">
        <v>10</v>
      </c>
      <c r="K1575" s="3">
        <v>44256</v>
      </c>
      <c r="L1575" s="3">
        <v>29380</v>
      </c>
      <c r="M1575" s="5">
        <f ca="1">(TODAY()-staff[[#This Row],[Date of Join]])/365</f>
        <v>1.547945205479452</v>
      </c>
      <c r="N1575" t="str">
        <f ca="1">IF(staff[[#This Row],[Tenure]]&lt;0.25,"1. New", IF(staff[[#This Row],[Tenure]]&lt;1, "2. Under 1 yr", IF(staff[[#This Row],[Tenure]]&lt;2, "3. Under 2 yrs","4. Over 2 yrs")))</f>
        <v>3. Under 2 yrs</v>
      </c>
      <c r="O1575" s="5">
        <f ca="1">(TODAY()-staff[[#This Row],[Date of Birth]])/365</f>
        <v>42.304109589041097</v>
      </c>
      <c r="P1575">
        <f ca="1">ROUNDDOWN(staff[[#This Row],[X-Age]],0)</f>
        <v>42</v>
      </c>
    </row>
    <row r="1576" spans="3:16" x14ac:dyDescent="0.3">
      <c r="C1576" t="s">
        <v>1665</v>
      </c>
      <c r="D1576" t="s">
        <v>59</v>
      </c>
      <c r="E1576">
        <v>1</v>
      </c>
      <c r="F1576" t="s">
        <v>56</v>
      </c>
      <c r="G1576" t="s">
        <v>6</v>
      </c>
      <c r="H1576" t="s">
        <v>68</v>
      </c>
      <c r="I1576" s="4">
        <v>68560</v>
      </c>
      <c r="J1576">
        <v>15</v>
      </c>
      <c r="K1576" s="3">
        <v>44727</v>
      </c>
      <c r="L1576" s="3">
        <v>34303</v>
      </c>
      <c r="M1576" s="5">
        <f ca="1">(TODAY()-staff[[#This Row],[Date of Join]])/365</f>
        <v>0.25753424657534246</v>
      </c>
      <c r="N1576" t="str">
        <f ca="1">IF(staff[[#This Row],[Tenure]]&lt;0.25,"1. New", IF(staff[[#This Row],[Tenure]]&lt;1, "2. Under 1 yr", IF(staff[[#This Row],[Tenure]]&lt;2, "3. Under 2 yrs","4. Over 2 yrs")))</f>
        <v>2. Under 1 yr</v>
      </c>
      <c r="O1576" s="5">
        <f ca="1">(TODAY()-staff[[#This Row],[Date of Birth]])/365</f>
        <v>28.816438356164383</v>
      </c>
      <c r="P1576">
        <f ca="1">ROUNDDOWN(staff[[#This Row],[X-Age]],0)</f>
        <v>28</v>
      </c>
    </row>
    <row r="1577" spans="3:16" x14ac:dyDescent="0.3">
      <c r="C1577" t="s">
        <v>1666</v>
      </c>
      <c r="D1577" t="s">
        <v>59</v>
      </c>
      <c r="E1577">
        <v>1</v>
      </c>
      <c r="F1577" t="s">
        <v>56</v>
      </c>
      <c r="G1577" t="s">
        <v>6</v>
      </c>
      <c r="H1577" t="s">
        <v>98</v>
      </c>
      <c r="I1577" s="4">
        <v>74635</v>
      </c>
      <c r="J1577">
        <v>15</v>
      </c>
      <c r="K1577" s="3">
        <v>44700</v>
      </c>
      <c r="L1577" s="3">
        <v>33868</v>
      </c>
      <c r="M1577" s="5">
        <f ca="1">(TODAY()-staff[[#This Row],[Date of Join]])/365</f>
        <v>0.33150684931506852</v>
      </c>
      <c r="N1577" t="str">
        <f ca="1">IF(staff[[#This Row],[Tenure]]&lt;0.25,"1. New", IF(staff[[#This Row],[Tenure]]&lt;1, "2. Under 1 yr", IF(staff[[#This Row],[Tenure]]&lt;2, "3. Under 2 yrs","4. Over 2 yrs")))</f>
        <v>2. Under 1 yr</v>
      </c>
      <c r="O1577" s="5">
        <f ca="1">(TODAY()-staff[[#This Row],[Date of Birth]])/365</f>
        <v>30.008219178082193</v>
      </c>
      <c r="P1577">
        <f ca="1">ROUNDDOWN(staff[[#This Row],[X-Age]],0)</f>
        <v>30</v>
      </c>
    </row>
    <row r="1578" spans="3:16" x14ac:dyDescent="0.3">
      <c r="C1578" t="s">
        <v>1667</v>
      </c>
      <c r="D1578" t="s">
        <v>55</v>
      </c>
      <c r="E1578">
        <v>1</v>
      </c>
      <c r="F1578" t="s">
        <v>56</v>
      </c>
      <c r="G1578" t="s">
        <v>18</v>
      </c>
      <c r="H1578" t="s">
        <v>64</v>
      </c>
      <c r="I1578" s="4">
        <v>74805</v>
      </c>
      <c r="J1578">
        <v>20</v>
      </c>
      <c r="K1578" s="3">
        <v>44712</v>
      </c>
      <c r="L1578" s="3">
        <v>32360</v>
      </c>
      <c r="M1578" s="5">
        <f ca="1">(TODAY()-staff[[#This Row],[Date of Join]])/365</f>
        <v>0.29863013698630136</v>
      </c>
      <c r="N1578" t="str">
        <f ca="1">IF(staff[[#This Row],[Tenure]]&lt;0.25,"1. New", IF(staff[[#This Row],[Tenure]]&lt;1, "2. Under 1 yr", IF(staff[[#This Row],[Tenure]]&lt;2, "3. Under 2 yrs","4. Over 2 yrs")))</f>
        <v>2. Under 1 yr</v>
      </c>
      <c r="O1578" s="5">
        <f ca="1">(TODAY()-staff[[#This Row],[Date of Birth]])/365</f>
        <v>34.139726027397259</v>
      </c>
      <c r="P1578">
        <f ca="1">ROUNDDOWN(staff[[#This Row],[X-Age]],0)</f>
        <v>34</v>
      </c>
    </row>
    <row r="1579" spans="3:16" x14ac:dyDescent="0.3">
      <c r="C1579" t="s">
        <v>1668</v>
      </c>
      <c r="D1579" t="s">
        <v>59</v>
      </c>
      <c r="E1579">
        <v>1</v>
      </c>
      <c r="F1579" t="s">
        <v>56</v>
      </c>
      <c r="G1579" t="s">
        <v>18</v>
      </c>
      <c r="H1579" t="s">
        <v>71</v>
      </c>
      <c r="I1579" s="4">
        <v>81430</v>
      </c>
      <c r="J1579">
        <v>22</v>
      </c>
      <c r="K1579" s="3">
        <v>44706</v>
      </c>
      <c r="L1579" s="3">
        <v>30285</v>
      </c>
      <c r="M1579" s="5">
        <f ca="1">(TODAY()-staff[[#This Row],[Date of Join]])/365</f>
        <v>0.31506849315068491</v>
      </c>
      <c r="N1579" t="str">
        <f ca="1">IF(staff[[#This Row],[Tenure]]&lt;0.25,"1. New", IF(staff[[#This Row],[Tenure]]&lt;1, "2. Under 1 yr", IF(staff[[#This Row],[Tenure]]&lt;2, "3. Under 2 yrs","4. Over 2 yrs")))</f>
        <v>2. Under 1 yr</v>
      </c>
      <c r="O1579" s="5">
        <f ca="1">(TODAY()-staff[[#This Row],[Date of Birth]])/365</f>
        <v>39.824657534246576</v>
      </c>
      <c r="P1579">
        <f ca="1">ROUNDDOWN(staff[[#This Row],[X-Age]],0)</f>
        <v>39</v>
      </c>
    </row>
    <row r="1580" spans="3:16" x14ac:dyDescent="0.3">
      <c r="C1580" t="s">
        <v>1669</v>
      </c>
      <c r="D1580" t="s">
        <v>59</v>
      </c>
      <c r="E1580">
        <v>1</v>
      </c>
      <c r="F1580" t="s">
        <v>56</v>
      </c>
      <c r="G1580" t="s">
        <v>6</v>
      </c>
      <c r="H1580" t="s">
        <v>68</v>
      </c>
      <c r="I1580" s="4">
        <v>102045</v>
      </c>
      <c r="J1580">
        <v>18</v>
      </c>
      <c r="K1580" s="3">
        <v>44760</v>
      </c>
      <c r="L1580" s="3">
        <v>7250</v>
      </c>
      <c r="M1580" s="5">
        <f ca="1">(TODAY()-staff[[#This Row],[Date of Join]])/365</f>
        <v>0.16712328767123288</v>
      </c>
      <c r="N1580" t="str">
        <f ca="1">IF(staff[[#This Row],[Tenure]]&lt;0.25,"1. New", IF(staff[[#This Row],[Tenure]]&lt;1, "2. Under 1 yr", IF(staff[[#This Row],[Tenure]]&lt;2, "3. Under 2 yrs","4. Over 2 yrs")))</f>
        <v>1. New</v>
      </c>
      <c r="O1580" s="5">
        <f ca="1">(TODAY()-staff[[#This Row],[Date of Birth]])/365</f>
        <v>102.93424657534247</v>
      </c>
      <c r="P1580">
        <f ca="1">ROUNDDOWN(staff[[#This Row],[X-Age]],0)</f>
        <v>102</v>
      </c>
    </row>
    <row r="1581" spans="3:16" x14ac:dyDescent="0.3">
      <c r="C1581" t="s">
        <v>1670</v>
      </c>
      <c r="D1581" t="s">
        <v>59</v>
      </c>
      <c r="E1581">
        <v>1</v>
      </c>
      <c r="F1581" t="s">
        <v>56</v>
      </c>
      <c r="G1581" t="s">
        <v>6</v>
      </c>
      <c r="H1581" t="s">
        <v>68</v>
      </c>
      <c r="I1581" s="4">
        <v>48230</v>
      </c>
      <c r="J1581">
        <v>15</v>
      </c>
      <c r="K1581" s="3">
        <v>44551</v>
      </c>
      <c r="L1581" s="3">
        <v>31148</v>
      </c>
      <c r="M1581" s="5">
        <f ca="1">(TODAY()-staff[[#This Row],[Date of Join]])/365</f>
        <v>0.73972602739726023</v>
      </c>
      <c r="N1581" t="str">
        <f ca="1">IF(staff[[#This Row],[Tenure]]&lt;0.25,"1. New", IF(staff[[#This Row],[Tenure]]&lt;1, "2. Under 1 yr", IF(staff[[#This Row],[Tenure]]&lt;2, "3. Under 2 yrs","4. Over 2 yrs")))</f>
        <v>2. Under 1 yr</v>
      </c>
      <c r="O1581" s="5">
        <f ca="1">(TODAY()-staff[[#This Row],[Date of Birth]])/365</f>
        <v>37.460273972602742</v>
      </c>
      <c r="P1581">
        <f ca="1">ROUNDDOWN(staff[[#This Row],[X-Age]],0)</f>
        <v>37</v>
      </c>
    </row>
    <row r="1582" spans="3:16" x14ac:dyDescent="0.3">
      <c r="C1582" t="s">
        <v>1671</v>
      </c>
      <c r="D1582" t="s">
        <v>59</v>
      </c>
      <c r="E1582">
        <v>1</v>
      </c>
      <c r="F1582" t="s">
        <v>56</v>
      </c>
      <c r="G1582" t="s">
        <v>6</v>
      </c>
      <c r="H1582" t="s">
        <v>68</v>
      </c>
      <c r="I1582" s="4">
        <v>62075</v>
      </c>
      <c r="J1582">
        <v>22</v>
      </c>
      <c r="K1582" s="3">
        <v>44603</v>
      </c>
      <c r="L1582" s="3">
        <v>29561</v>
      </c>
      <c r="M1582" s="5">
        <f ca="1">(TODAY()-staff[[#This Row],[Date of Join]])/365</f>
        <v>0.59726027397260273</v>
      </c>
      <c r="N1582" t="str">
        <f ca="1">IF(staff[[#This Row],[Tenure]]&lt;0.25,"1. New", IF(staff[[#This Row],[Tenure]]&lt;1, "2. Under 1 yr", IF(staff[[#This Row],[Tenure]]&lt;2, "3. Under 2 yrs","4. Over 2 yrs")))</f>
        <v>2. Under 1 yr</v>
      </c>
      <c r="O1582" s="5">
        <f ca="1">(TODAY()-staff[[#This Row],[Date of Birth]])/365</f>
        <v>41.80821917808219</v>
      </c>
      <c r="P1582">
        <f ca="1">ROUNDDOWN(staff[[#This Row],[X-Age]],0)</f>
        <v>41</v>
      </c>
    </row>
    <row r="1583" spans="3:16" x14ac:dyDescent="0.3">
      <c r="C1583" t="s">
        <v>1672</v>
      </c>
      <c r="D1583" t="s">
        <v>55</v>
      </c>
      <c r="E1583">
        <v>1</v>
      </c>
      <c r="F1583" t="s">
        <v>56</v>
      </c>
      <c r="G1583" t="s">
        <v>6</v>
      </c>
      <c r="H1583" t="s">
        <v>68</v>
      </c>
      <c r="I1583" s="4">
        <v>95740</v>
      </c>
      <c r="J1583">
        <v>24</v>
      </c>
      <c r="K1583" s="3">
        <v>44748</v>
      </c>
      <c r="L1583" s="3">
        <v>29387</v>
      </c>
      <c r="M1583" s="5">
        <f ca="1">(TODAY()-staff[[#This Row],[Date of Join]])/365</f>
        <v>0.2</v>
      </c>
      <c r="N1583" t="str">
        <f ca="1">IF(staff[[#This Row],[Tenure]]&lt;0.25,"1. New", IF(staff[[#This Row],[Tenure]]&lt;1, "2. Under 1 yr", IF(staff[[#This Row],[Tenure]]&lt;2, "3. Under 2 yrs","4. Over 2 yrs")))</f>
        <v>1. New</v>
      </c>
      <c r="O1583" s="5">
        <f ca="1">(TODAY()-staff[[#This Row],[Date of Birth]])/365</f>
        <v>42.284931506849318</v>
      </c>
      <c r="P1583">
        <f ca="1">ROUNDDOWN(staff[[#This Row],[X-Age]],0)</f>
        <v>42</v>
      </c>
    </row>
    <row r="1584" spans="3:16" x14ac:dyDescent="0.3">
      <c r="C1584" t="s">
        <v>1673</v>
      </c>
      <c r="D1584" t="s">
        <v>59</v>
      </c>
      <c r="E1584">
        <v>1</v>
      </c>
      <c r="F1584" t="s">
        <v>61</v>
      </c>
      <c r="G1584" t="s">
        <v>6</v>
      </c>
      <c r="H1584" t="s">
        <v>68</v>
      </c>
      <c r="I1584" s="4">
        <v>72665</v>
      </c>
      <c r="J1584">
        <v>11</v>
      </c>
      <c r="K1584" s="3">
        <v>44750</v>
      </c>
      <c r="L1584" s="3">
        <v>7280</v>
      </c>
      <c r="M1584" s="5">
        <f ca="1">(TODAY()-staff[[#This Row],[Date of Join]])/365</f>
        <v>0.19452054794520549</v>
      </c>
      <c r="N1584" t="str">
        <f ca="1">IF(staff[[#This Row],[Tenure]]&lt;0.25,"1. New", IF(staff[[#This Row],[Tenure]]&lt;1, "2. Under 1 yr", IF(staff[[#This Row],[Tenure]]&lt;2, "3. Under 2 yrs","4. Over 2 yrs")))</f>
        <v>1. New</v>
      </c>
      <c r="O1584" s="5">
        <f ca="1">(TODAY()-staff[[#This Row],[Date of Birth]])/365</f>
        <v>102.85205479452055</v>
      </c>
      <c r="P1584">
        <f ca="1">ROUNDDOWN(staff[[#This Row],[X-Age]],0)</f>
        <v>102</v>
      </c>
    </row>
    <row r="1585" spans="3:16" x14ac:dyDescent="0.3">
      <c r="C1585" t="s">
        <v>1674</v>
      </c>
      <c r="D1585" t="s">
        <v>55</v>
      </c>
      <c r="E1585">
        <v>1</v>
      </c>
      <c r="F1585" t="s">
        <v>61</v>
      </c>
      <c r="G1585" t="s">
        <v>18</v>
      </c>
      <c r="H1585" t="s">
        <v>71</v>
      </c>
      <c r="I1585" s="4">
        <v>58500</v>
      </c>
      <c r="J1585">
        <v>3</v>
      </c>
      <c r="K1585" s="3">
        <v>44742</v>
      </c>
      <c r="L1585" s="3">
        <v>7289</v>
      </c>
      <c r="M1585" s="5">
        <f ca="1">(TODAY()-staff[[#This Row],[Date of Join]])/365</f>
        <v>0.21643835616438356</v>
      </c>
      <c r="N1585" t="str">
        <f ca="1">IF(staff[[#This Row],[Tenure]]&lt;0.25,"1. New", IF(staff[[#This Row],[Tenure]]&lt;1, "2. Under 1 yr", IF(staff[[#This Row],[Tenure]]&lt;2, "3. Under 2 yrs","4. Over 2 yrs")))</f>
        <v>1. New</v>
      </c>
      <c r="O1585" s="5">
        <f ca="1">(TODAY()-staff[[#This Row],[Date of Birth]])/365</f>
        <v>102.82739726027397</v>
      </c>
      <c r="P1585">
        <f ca="1">ROUNDDOWN(staff[[#This Row],[X-Age]],0)</f>
        <v>102</v>
      </c>
    </row>
    <row r="1586" spans="3:16" x14ac:dyDescent="0.3">
      <c r="C1586" t="s">
        <v>1675</v>
      </c>
      <c r="D1586" t="s">
        <v>55</v>
      </c>
      <c r="E1586">
        <v>1</v>
      </c>
      <c r="F1586" t="s">
        <v>56</v>
      </c>
      <c r="G1586" t="s">
        <v>18</v>
      </c>
      <c r="H1586" t="s">
        <v>64</v>
      </c>
      <c r="I1586" s="4">
        <v>76790</v>
      </c>
      <c r="J1586">
        <v>8</v>
      </c>
      <c r="K1586" s="3">
        <v>44746</v>
      </c>
      <c r="L1586" s="3">
        <v>33572</v>
      </c>
      <c r="M1586" s="5">
        <f ca="1">(TODAY()-staff[[#This Row],[Date of Join]])/365</f>
        <v>0.20547945205479451</v>
      </c>
      <c r="N1586" t="str">
        <f ca="1">IF(staff[[#This Row],[Tenure]]&lt;0.25,"1. New", IF(staff[[#This Row],[Tenure]]&lt;1, "2. Under 1 yr", IF(staff[[#This Row],[Tenure]]&lt;2, "3. Under 2 yrs","4. Over 2 yrs")))</f>
        <v>1. New</v>
      </c>
      <c r="O1586" s="5">
        <f ca="1">(TODAY()-staff[[#This Row],[Date of Birth]])/365</f>
        <v>30.81917808219178</v>
      </c>
      <c r="P1586">
        <f ca="1">ROUNDDOWN(staff[[#This Row],[X-Age]],0)</f>
        <v>30</v>
      </c>
    </row>
    <row r="1587" spans="3:16" x14ac:dyDescent="0.3">
      <c r="C1587" t="s">
        <v>1676</v>
      </c>
      <c r="D1587" t="s">
        <v>59</v>
      </c>
      <c r="E1587">
        <v>1</v>
      </c>
      <c r="F1587" t="s">
        <v>56</v>
      </c>
      <c r="G1587" t="s">
        <v>18</v>
      </c>
      <c r="H1587" t="s">
        <v>96</v>
      </c>
      <c r="I1587" s="4">
        <v>74265</v>
      </c>
      <c r="J1587">
        <v>15</v>
      </c>
      <c r="K1587" s="3">
        <v>44509</v>
      </c>
      <c r="L1587" s="3">
        <v>29962</v>
      </c>
      <c r="M1587" s="5">
        <f ca="1">(TODAY()-staff[[#This Row],[Date of Join]])/365</f>
        <v>0.85479452054794525</v>
      </c>
      <c r="N1587" t="str">
        <f ca="1">IF(staff[[#This Row],[Tenure]]&lt;0.25,"1. New", IF(staff[[#This Row],[Tenure]]&lt;1, "2. Under 1 yr", IF(staff[[#This Row],[Tenure]]&lt;2, "3. Under 2 yrs","4. Over 2 yrs")))</f>
        <v>2. Under 1 yr</v>
      </c>
      <c r="O1587" s="5">
        <f ca="1">(TODAY()-staff[[#This Row],[Date of Birth]])/365</f>
        <v>40.709589041095889</v>
      </c>
      <c r="P1587">
        <f ca="1">ROUNDDOWN(staff[[#This Row],[X-Age]],0)</f>
        <v>40</v>
      </c>
    </row>
    <row r="1588" spans="3:16" x14ac:dyDescent="0.3">
      <c r="C1588" t="s">
        <v>1677</v>
      </c>
      <c r="D1588" t="s">
        <v>59</v>
      </c>
      <c r="E1588">
        <v>1</v>
      </c>
      <c r="F1588" t="s">
        <v>56</v>
      </c>
      <c r="G1588" t="s">
        <v>11</v>
      </c>
      <c r="H1588" t="s">
        <v>83</v>
      </c>
      <c r="I1588" s="4">
        <v>68065</v>
      </c>
      <c r="J1588">
        <v>15</v>
      </c>
      <c r="K1588" s="3">
        <v>44669</v>
      </c>
      <c r="L1588" s="3">
        <v>34401</v>
      </c>
      <c r="M1588" s="5">
        <f ca="1">(TODAY()-staff[[#This Row],[Date of Join]])/365</f>
        <v>0.41643835616438357</v>
      </c>
      <c r="N1588" t="str">
        <f ca="1">IF(staff[[#This Row],[Tenure]]&lt;0.25,"1. New", IF(staff[[#This Row],[Tenure]]&lt;1, "2. Under 1 yr", IF(staff[[#This Row],[Tenure]]&lt;2, "3. Under 2 yrs","4. Over 2 yrs")))</f>
        <v>2. Under 1 yr</v>
      </c>
      <c r="O1588" s="5">
        <f ca="1">(TODAY()-staff[[#This Row],[Date of Birth]])/365</f>
        <v>28.547945205479451</v>
      </c>
      <c r="P1588">
        <f ca="1">ROUNDDOWN(staff[[#This Row],[X-Age]],0)</f>
        <v>28</v>
      </c>
    </row>
    <row r="1589" spans="3:16" x14ac:dyDescent="0.3">
      <c r="C1589" t="s">
        <v>1678</v>
      </c>
      <c r="D1589" t="s">
        <v>55</v>
      </c>
      <c r="E1589">
        <v>1</v>
      </c>
      <c r="F1589" t="s">
        <v>56</v>
      </c>
      <c r="G1589" t="s">
        <v>20</v>
      </c>
      <c r="H1589" t="s">
        <v>102</v>
      </c>
      <c r="I1589" s="4">
        <v>57905</v>
      </c>
      <c r="J1589">
        <v>12</v>
      </c>
      <c r="K1589" s="3">
        <v>44746</v>
      </c>
      <c r="L1589" s="3">
        <v>27177</v>
      </c>
      <c r="M1589" s="5">
        <f ca="1">(TODAY()-staff[[#This Row],[Date of Join]])/365</f>
        <v>0.20547945205479451</v>
      </c>
      <c r="N1589" t="str">
        <f ca="1">IF(staff[[#This Row],[Tenure]]&lt;0.25,"1. New", IF(staff[[#This Row],[Tenure]]&lt;1, "2. Under 1 yr", IF(staff[[#This Row],[Tenure]]&lt;2, "3. Under 2 yrs","4. Over 2 yrs")))</f>
        <v>1. New</v>
      </c>
      <c r="O1589" s="5">
        <f ca="1">(TODAY()-staff[[#This Row],[Date of Birth]])/365</f>
        <v>48.339726027397262</v>
      </c>
      <c r="P1589">
        <f ca="1">ROUNDDOWN(staff[[#This Row],[X-Age]],0)</f>
        <v>48</v>
      </c>
    </row>
    <row r="1590" spans="3:16" x14ac:dyDescent="0.3">
      <c r="C1590" t="s">
        <v>1679</v>
      </c>
      <c r="D1590" t="s">
        <v>55</v>
      </c>
      <c r="E1590">
        <v>1</v>
      </c>
      <c r="F1590" t="s">
        <v>56</v>
      </c>
      <c r="G1590" t="s">
        <v>18</v>
      </c>
      <c r="H1590" t="s">
        <v>117</v>
      </c>
      <c r="I1590" s="4">
        <v>58075</v>
      </c>
      <c r="J1590">
        <v>14</v>
      </c>
      <c r="K1590" s="3">
        <v>44718</v>
      </c>
      <c r="L1590" s="3">
        <v>33457</v>
      </c>
      <c r="M1590" s="5">
        <f ca="1">(TODAY()-staff[[#This Row],[Date of Join]])/365</f>
        <v>0.28219178082191781</v>
      </c>
      <c r="N1590" t="str">
        <f ca="1">IF(staff[[#This Row],[Tenure]]&lt;0.25,"1. New", IF(staff[[#This Row],[Tenure]]&lt;1, "2. Under 1 yr", IF(staff[[#This Row],[Tenure]]&lt;2, "3. Under 2 yrs","4. Over 2 yrs")))</f>
        <v>2. Under 1 yr</v>
      </c>
      <c r="O1590" s="5">
        <f ca="1">(TODAY()-staff[[#This Row],[Date of Birth]])/365</f>
        <v>31.134246575342466</v>
      </c>
      <c r="P1590">
        <f ca="1">ROUNDDOWN(staff[[#This Row],[X-Age]],0)</f>
        <v>31</v>
      </c>
    </row>
    <row r="1591" spans="3:16" x14ac:dyDescent="0.3">
      <c r="C1591" t="s">
        <v>1680</v>
      </c>
      <c r="D1591" t="s">
        <v>59</v>
      </c>
      <c r="E1591">
        <v>1</v>
      </c>
      <c r="F1591" t="s">
        <v>56</v>
      </c>
      <c r="G1591" t="s">
        <v>6</v>
      </c>
      <c r="H1591" t="s">
        <v>68</v>
      </c>
      <c r="I1591" s="4">
        <v>83530</v>
      </c>
      <c r="J1591">
        <v>12</v>
      </c>
      <c r="K1591" s="3">
        <v>44616</v>
      </c>
      <c r="L1591" s="3">
        <v>26346</v>
      </c>
      <c r="M1591" s="5">
        <f ca="1">(TODAY()-staff[[#This Row],[Date of Join]])/365</f>
        <v>0.56164383561643838</v>
      </c>
      <c r="N1591" t="str">
        <f ca="1">IF(staff[[#This Row],[Tenure]]&lt;0.25,"1. New", IF(staff[[#This Row],[Tenure]]&lt;1, "2. Under 1 yr", IF(staff[[#This Row],[Tenure]]&lt;2, "3. Under 2 yrs","4. Over 2 yrs")))</f>
        <v>2. Under 1 yr</v>
      </c>
      <c r="O1591" s="5">
        <f ca="1">(TODAY()-staff[[#This Row],[Date of Birth]])/365</f>
        <v>50.61643835616438</v>
      </c>
      <c r="P1591">
        <f ca="1">ROUNDDOWN(staff[[#This Row],[X-Age]],0)</f>
        <v>50</v>
      </c>
    </row>
    <row r="1592" spans="3:16" x14ac:dyDescent="0.3">
      <c r="C1592" t="s">
        <v>1681</v>
      </c>
      <c r="D1592" t="s">
        <v>55</v>
      </c>
      <c r="E1592">
        <v>1</v>
      </c>
      <c r="F1592" t="s">
        <v>56</v>
      </c>
      <c r="G1592" t="s">
        <v>20</v>
      </c>
      <c r="H1592" t="s">
        <v>102</v>
      </c>
      <c r="I1592" s="4">
        <v>78570</v>
      </c>
      <c r="J1592">
        <v>14</v>
      </c>
      <c r="K1592" s="3">
        <v>44755</v>
      </c>
      <c r="L1592" s="3">
        <v>32503</v>
      </c>
      <c r="M1592" s="5">
        <f ca="1">(TODAY()-staff[[#This Row],[Date of Join]])/365</f>
        <v>0.18082191780821918</v>
      </c>
      <c r="N1592" t="str">
        <f ca="1">IF(staff[[#This Row],[Tenure]]&lt;0.25,"1. New", IF(staff[[#This Row],[Tenure]]&lt;1, "2. Under 1 yr", IF(staff[[#This Row],[Tenure]]&lt;2, "3. Under 2 yrs","4. Over 2 yrs")))</f>
        <v>1. New</v>
      </c>
      <c r="O1592" s="5">
        <f ca="1">(TODAY()-staff[[#This Row],[Date of Birth]])/365</f>
        <v>33.747945205479454</v>
      </c>
      <c r="P1592">
        <f ca="1">ROUNDDOWN(staff[[#This Row],[X-Age]],0)</f>
        <v>33</v>
      </c>
    </row>
    <row r="1593" spans="3:16" x14ac:dyDescent="0.3">
      <c r="C1593" t="s">
        <v>1682</v>
      </c>
      <c r="D1593" t="s">
        <v>55</v>
      </c>
      <c r="E1593">
        <v>1</v>
      </c>
      <c r="F1593" t="s">
        <v>56</v>
      </c>
      <c r="G1593" t="s">
        <v>18</v>
      </c>
      <c r="H1593" t="s">
        <v>96</v>
      </c>
      <c r="I1593" s="4">
        <v>84400</v>
      </c>
      <c r="J1593">
        <v>21</v>
      </c>
      <c r="K1593" s="3">
        <v>44760</v>
      </c>
      <c r="L1593" s="3">
        <v>35127</v>
      </c>
      <c r="M1593" s="5">
        <f ca="1">(TODAY()-staff[[#This Row],[Date of Join]])/365</f>
        <v>0.16712328767123288</v>
      </c>
      <c r="N1593" t="str">
        <f ca="1">IF(staff[[#This Row],[Tenure]]&lt;0.25,"1. New", IF(staff[[#This Row],[Tenure]]&lt;1, "2. Under 1 yr", IF(staff[[#This Row],[Tenure]]&lt;2, "3. Under 2 yrs","4. Over 2 yrs")))</f>
        <v>1. New</v>
      </c>
      <c r="O1593" s="5">
        <f ca="1">(TODAY()-staff[[#This Row],[Date of Birth]])/365</f>
        <v>26.55890410958904</v>
      </c>
      <c r="P1593">
        <f ca="1">ROUNDDOWN(staff[[#This Row],[X-Age]],0)</f>
        <v>26</v>
      </c>
    </row>
    <row r="1594" spans="3:16" x14ac:dyDescent="0.3">
      <c r="C1594" t="s">
        <v>1683</v>
      </c>
      <c r="D1594" t="s">
        <v>59</v>
      </c>
      <c r="E1594">
        <v>0.74</v>
      </c>
      <c r="F1594" t="s">
        <v>56</v>
      </c>
      <c r="G1594" t="s">
        <v>6</v>
      </c>
      <c r="H1594" t="s">
        <v>68</v>
      </c>
      <c r="I1594" s="4">
        <v>61460</v>
      </c>
      <c r="J1594">
        <v>11</v>
      </c>
      <c r="K1594" s="3">
        <v>44330</v>
      </c>
      <c r="L1594" s="3">
        <v>27985</v>
      </c>
      <c r="M1594" s="5">
        <f ca="1">(TODAY()-staff[[#This Row],[Date of Join]])/365</f>
        <v>1.3452054794520547</v>
      </c>
      <c r="N1594" t="str">
        <f ca="1">IF(staff[[#This Row],[Tenure]]&lt;0.25,"1. New", IF(staff[[#This Row],[Tenure]]&lt;1, "2. Under 1 yr", IF(staff[[#This Row],[Tenure]]&lt;2, "3. Under 2 yrs","4. Over 2 yrs")))</f>
        <v>3. Under 2 yrs</v>
      </c>
      <c r="O1594" s="5">
        <f ca="1">(TODAY()-staff[[#This Row],[Date of Birth]])/365</f>
        <v>46.126027397260273</v>
      </c>
      <c r="P1594">
        <f ca="1">ROUNDDOWN(staff[[#This Row],[X-Age]],0)</f>
        <v>46</v>
      </c>
    </row>
    <row r="1595" spans="3:16" x14ac:dyDescent="0.3">
      <c r="C1595" t="s">
        <v>1684</v>
      </c>
      <c r="D1595" t="s">
        <v>55</v>
      </c>
      <c r="E1595">
        <v>1</v>
      </c>
      <c r="F1595" t="s">
        <v>124</v>
      </c>
      <c r="G1595" t="s">
        <v>17</v>
      </c>
      <c r="H1595" t="s">
        <v>526</v>
      </c>
      <c r="I1595" s="4">
        <v>74035</v>
      </c>
      <c r="J1595">
        <v>18</v>
      </c>
      <c r="K1595" s="3">
        <v>44740</v>
      </c>
      <c r="L1595" s="3">
        <v>24234</v>
      </c>
      <c r="M1595" s="5">
        <f ca="1">(TODAY()-staff[[#This Row],[Date of Join]])/365</f>
        <v>0.22191780821917809</v>
      </c>
      <c r="N1595" t="str">
        <f ca="1">IF(staff[[#This Row],[Tenure]]&lt;0.25,"1. New", IF(staff[[#This Row],[Tenure]]&lt;1, "2. Under 1 yr", IF(staff[[#This Row],[Tenure]]&lt;2, "3. Under 2 yrs","4. Over 2 yrs")))</f>
        <v>1. New</v>
      </c>
      <c r="O1595" s="5">
        <f ca="1">(TODAY()-staff[[#This Row],[Date of Birth]])/365</f>
        <v>56.402739726027399</v>
      </c>
      <c r="P1595">
        <f ca="1">ROUNDDOWN(staff[[#This Row],[X-Age]],0)</f>
        <v>56</v>
      </c>
    </row>
    <row r="1596" spans="3:16" x14ac:dyDescent="0.3">
      <c r="C1596" t="s">
        <v>1685</v>
      </c>
      <c r="D1596" t="s">
        <v>59</v>
      </c>
      <c r="E1596">
        <v>1</v>
      </c>
      <c r="F1596" t="s">
        <v>56</v>
      </c>
      <c r="G1596" t="s">
        <v>6</v>
      </c>
      <c r="H1596" t="s">
        <v>71</v>
      </c>
      <c r="I1596" s="4">
        <v>80500</v>
      </c>
      <c r="J1596">
        <v>8</v>
      </c>
      <c r="K1596" s="3">
        <v>44732</v>
      </c>
      <c r="L1596" s="3">
        <v>32761</v>
      </c>
      <c r="M1596" s="5">
        <f ca="1">(TODAY()-staff[[#This Row],[Date of Join]])/365</f>
        <v>0.24383561643835616</v>
      </c>
      <c r="N1596" t="str">
        <f ca="1">IF(staff[[#This Row],[Tenure]]&lt;0.25,"1. New", IF(staff[[#This Row],[Tenure]]&lt;1, "2. Under 1 yr", IF(staff[[#This Row],[Tenure]]&lt;2, "3. Under 2 yrs","4. Over 2 yrs")))</f>
        <v>1. New</v>
      </c>
      <c r="O1596" s="5">
        <f ca="1">(TODAY()-staff[[#This Row],[Date of Birth]])/365</f>
        <v>33.041095890410958</v>
      </c>
      <c r="P1596">
        <f ca="1">ROUNDDOWN(staff[[#This Row],[X-Age]],0)</f>
        <v>33</v>
      </c>
    </row>
    <row r="1597" spans="3:16" x14ac:dyDescent="0.3">
      <c r="C1597" t="s">
        <v>1686</v>
      </c>
      <c r="D1597" t="s">
        <v>59</v>
      </c>
      <c r="E1597">
        <v>1</v>
      </c>
      <c r="F1597" t="s">
        <v>56</v>
      </c>
      <c r="G1597" t="s">
        <v>6</v>
      </c>
      <c r="H1597" t="s">
        <v>68</v>
      </c>
      <c r="I1597" s="4">
        <v>91005</v>
      </c>
      <c r="J1597">
        <v>18</v>
      </c>
      <c r="K1597" s="3">
        <v>44676</v>
      </c>
      <c r="L1597" s="3">
        <v>7248</v>
      </c>
      <c r="M1597" s="5">
        <f ca="1">(TODAY()-staff[[#This Row],[Date of Join]])/365</f>
        <v>0.39726027397260272</v>
      </c>
      <c r="N1597" t="str">
        <f ca="1">IF(staff[[#This Row],[Tenure]]&lt;0.25,"1. New", IF(staff[[#This Row],[Tenure]]&lt;1, "2. Under 1 yr", IF(staff[[#This Row],[Tenure]]&lt;2, "3. Under 2 yrs","4. Over 2 yrs")))</f>
        <v>2. Under 1 yr</v>
      </c>
      <c r="O1597" s="5">
        <f ca="1">(TODAY()-staff[[#This Row],[Date of Birth]])/365</f>
        <v>102.93972602739726</v>
      </c>
      <c r="P1597">
        <f ca="1">ROUNDDOWN(staff[[#This Row],[X-Age]],0)</f>
        <v>102</v>
      </c>
    </row>
    <row r="1598" spans="3:16" x14ac:dyDescent="0.3">
      <c r="C1598" t="s">
        <v>1687</v>
      </c>
      <c r="D1598" t="s">
        <v>55</v>
      </c>
      <c r="E1598">
        <v>1</v>
      </c>
      <c r="F1598" t="s">
        <v>61</v>
      </c>
      <c r="G1598" t="s">
        <v>9</v>
      </c>
      <c r="H1598" t="s">
        <v>62</v>
      </c>
      <c r="I1598" s="4">
        <v>64095</v>
      </c>
      <c r="J1598">
        <v>17</v>
      </c>
      <c r="K1598" s="3">
        <v>44698</v>
      </c>
      <c r="L1598" s="3">
        <v>7294</v>
      </c>
      <c r="M1598" s="5">
        <f ca="1">(TODAY()-staff[[#This Row],[Date of Join]])/365</f>
        <v>0.33698630136986302</v>
      </c>
      <c r="N1598" t="str">
        <f ca="1">IF(staff[[#This Row],[Tenure]]&lt;0.25,"1. New", IF(staff[[#This Row],[Tenure]]&lt;1, "2. Under 1 yr", IF(staff[[#This Row],[Tenure]]&lt;2, "3. Under 2 yrs","4. Over 2 yrs")))</f>
        <v>2. Under 1 yr</v>
      </c>
      <c r="O1598" s="5">
        <f ca="1">(TODAY()-staff[[#This Row],[Date of Birth]])/365</f>
        <v>102.81369863013698</v>
      </c>
      <c r="P1598">
        <f ca="1">ROUNDDOWN(staff[[#This Row],[X-Age]],0)</f>
        <v>102</v>
      </c>
    </row>
    <row r="1599" spans="3:16" x14ac:dyDescent="0.3">
      <c r="C1599" t="s">
        <v>1688</v>
      </c>
      <c r="D1599" t="s">
        <v>59</v>
      </c>
      <c r="E1599">
        <v>1</v>
      </c>
      <c r="F1599" t="s">
        <v>56</v>
      </c>
      <c r="G1599" t="s">
        <v>18</v>
      </c>
      <c r="H1599" t="s">
        <v>96</v>
      </c>
      <c r="I1599" s="4">
        <v>73455</v>
      </c>
      <c r="J1599">
        <v>8</v>
      </c>
      <c r="K1599" s="3">
        <v>43696</v>
      </c>
      <c r="L1599" s="3">
        <v>18825</v>
      </c>
      <c r="M1599" s="5">
        <f ca="1">(TODAY()-staff[[#This Row],[Date of Join]])/365</f>
        <v>3.0821917808219177</v>
      </c>
      <c r="N1599" t="str">
        <f ca="1">IF(staff[[#This Row],[Tenure]]&lt;0.25,"1. New", IF(staff[[#This Row],[Tenure]]&lt;1, "2. Under 1 yr", IF(staff[[#This Row],[Tenure]]&lt;2, "3. Under 2 yrs","4. Over 2 yrs")))</f>
        <v>4. Over 2 yrs</v>
      </c>
      <c r="O1599" s="5">
        <f ca="1">(TODAY()-staff[[#This Row],[Date of Birth]])/365</f>
        <v>71.221917808219175</v>
      </c>
      <c r="P1599">
        <f ca="1">ROUNDDOWN(staff[[#This Row],[X-Age]],0)</f>
        <v>71</v>
      </c>
    </row>
    <row r="1600" spans="3:16" x14ac:dyDescent="0.3">
      <c r="C1600" t="s">
        <v>1689</v>
      </c>
      <c r="D1600" t="s">
        <v>59</v>
      </c>
      <c r="E1600">
        <v>1</v>
      </c>
      <c r="F1600" t="s">
        <v>61</v>
      </c>
      <c r="G1600" t="s">
        <v>20</v>
      </c>
      <c r="H1600" t="s">
        <v>66</v>
      </c>
      <c r="I1600" s="4">
        <v>87050</v>
      </c>
      <c r="J1600">
        <v>20</v>
      </c>
      <c r="K1600" s="3">
        <v>44764</v>
      </c>
      <c r="L1600" s="3">
        <v>7279</v>
      </c>
      <c r="M1600" s="5">
        <f ca="1">(TODAY()-staff[[#This Row],[Date of Join]])/365</f>
        <v>0.15616438356164383</v>
      </c>
      <c r="N1600" t="str">
        <f ca="1">IF(staff[[#This Row],[Tenure]]&lt;0.25,"1. New", IF(staff[[#This Row],[Tenure]]&lt;1, "2. Under 1 yr", IF(staff[[#This Row],[Tenure]]&lt;2, "3. Under 2 yrs","4. Over 2 yrs")))</f>
        <v>1. New</v>
      </c>
      <c r="O1600" s="5">
        <f ca="1">(TODAY()-staff[[#This Row],[Date of Birth]])/365</f>
        <v>102.85479452054794</v>
      </c>
      <c r="P1600">
        <f ca="1">ROUNDDOWN(staff[[#This Row],[X-Age]],0)</f>
        <v>102</v>
      </c>
    </row>
    <row r="1601" spans="3:16" x14ac:dyDescent="0.3">
      <c r="C1601" t="s">
        <v>1690</v>
      </c>
      <c r="D1601" t="s">
        <v>55</v>
      </c>
      <c r="E1601">
        <v>1</v>
      </c>
      <c r="F1601" t="s">
        <v>56</v>
      </c>
      <c r="G1601" t="s">
        <v>6</v>
      </c>
      <c r="H1601" t="s">
        <v>98</v>
      </c>
      <c r="I1601" s="4">
        <v>66675</v>
      </c>
      <c r="J1601">
        <v>9</v>
      </c>
      <c r="K1601" s="3">
        <v>43851</v>
      </c>
      <c r="L1601" s="3">
        <v>22147</v>
      </c>
      <c r="M1601" s="5">
        <f ca="1">(TODAY()-staff[[#This Row],[Date of Join]])/365</f>
        <v>2.6575342465753424</v>
      </c>
      <c r="N1601" t="str">
        <f ca="1">IF(staff[[#This Row],[Tenure]]&lt;0.25,"1. New", IF(staff[[#This Row],[Tenure]]&lt;1, "2. Under 1 yr", IF(staff[[#This Row],[Tenure]]&lt;2, "3. Under 2 yrs","4. Over 2 yrs")))</f>
        <v>4. Over 2 yrs</v>
      </c>
      <c r="O1601" s="5">
        <f ca="1">(TODAY()-staff[[#This Row],[Date of Birth]])/365</f>
        <v>62.12054794520548</v>
      </c>
      <c r="P1601">
        <f ca="1">ROUNDDOWN(staff[[#This Row],[X-Age]],0)</f>
        <v>62</v>
      </c>
    </row>
    <row r="1602" spans="3:16" x14ac:dyDescent="0.3">
      <c r="C1602" t="s">
        <v>1691</v>
      </c>
      <c r="D1602" t="s">
        <v>55</v>
      </c>
      <c r="E1602">
        <v>1</v>
      </c>
      <c r="F1602" t="s">
        <v>56</v>
      </c>
      <c r="G1602" t="s">
        <v>20</v>
      </c>
      <c r="H1602" t="s">
        <v>66</v>
      </c>
      <c r="I1602" s="4">
        <v>68295</v>
      </c>
      <c r="J1602">
        <v>14</v>
      </c>
      <c r="K1602" s="3">
        <v>44340</v>
      </c>
      <c r="L1602" s="3">
        <v>27010</v>
      </c>
      <c r="M1602" s="5">
        <f ca="1">(TODAY()-staff[[#This Row],[Date of Join]])/365</f>
        <v>1.3178082191780822</v>
      </c>
      <c r="N1602" t="str">
        <f ca="1">IF(staff[[#This Row],[Tenure]]&lt;0.25,"1. New", IF(staff[[#This Row],[Tenure]]&lt;1, "2. Under 1 yr", IF(staff[[#This Row],[Tenure]]&lt;2, "3. Under 2 yrs","4. Over 2 yrs")))</f>
        <v>3. Under 2 yrs</v>
      </c>
      <c r="O1602" s="5">
        <f ca="1">(TODAY()-staff[[#This Row],[Date of Birth]])/365</f>
        <v>48.797260273972604</v>
      </c>
      <c r="P1602">
        <f ca="1">ROUNDDOWN(staff[[#This Row],[X-Age]],0)</f>
        <v>48</v>
      </c>
    </row>
    <row r="1603" spans="3:16" x14ac:dyDescent="0.3">
      <c r="C1603" t="s">
        <v>1692</v>
      </c>
      <c r="D1603" t="s">
        <v>59</v>
      </c>
      <c r="E1603">
        <v>1</v>
      </c>
      <c r="F1603" t="s">
        <v>56</v>
      </c>
      <c r="G1603" t="s">
        <v>18</v>
      </c>
      <c r="H1603" t="s">
        <v>71</v>
      </c>
      <c r="I1603" s="4">
        <v>53900</v>
      </c>
      <c r="J1603">
        <v>15</v>
      </c>
      <c r="K1603" s="3">
        <v>44180</v>
      </c>
      <c r="L1603" s="3">
        <v>23708</v>
      </c>
      <c r="M1603" s="5">
        <f ca="1">(TODAY()-staff[[#This Row],[Date of Join]])/365</f>
        <v>1.7561643835616438</v>
      </c>
      <c r="N1603" t="str">
        <f ca="1">IF(staff[[#This Row],[Tenure]]&lt;0.25,"1. New", IF(staff[[#This Row],[Tenure]]&lt;1, "2. Under 1 yr", IF(staff[[#This Row],[Tenure]]&lt;2, "3. Under 2 yrs","4. Over 2 yrs")))</f>
        <v>3. Under 2 yrs</v>
      </c>
      <c r="O1603" s="5">
        <f ca="1">(TODAY()-staff[[#This Row],[Date of Birth]])/365</f>
        <v>57.843835616438355</v>
      </c>
      <c r="P1603">
        <f ca="1">ROUNDDOWN(staff[[#This Row],[X-Age]],0)</f>
        <v>57</v>
      </c>
    </row>
    <row r="1604" spans="3:16" x14ac:dyDescent="0.3">
      <c r="C1604" t="s">
        <v>1693</v>
      </c>
      <c r="D1604" t="s">
        <v>55</v>
      </c>
      <c r="E1604">
        <v>1</v>
      </c>
      <c r="F1604" t="s">
        <v>56</v>
      </c>
      <c r="G1604" t="s">
        <v>6</v>
      </c>
      <c r="H1604" t="s">
        <v>68</v>
      </c>
      <c r="I1604" s="4">
        <v>48230</v>
      </c>
      <c r="J1604">
        <v>9</v>
      </c>
      <c r="K1604" s="3">
        <v>44680</v>
      </c>
      <c r="L1604" s="3">
        <v>29062</v>
      </c>
      <c r="M1604" s="5">
        <f ca="1">(TODAY()-staff[[#This Row],[Date of Join]])/365</f>
        <v>0.38630136986301372</v>
      </c>
      <c r="N1604" t="str">
        <f ca="1">IF(staff[[#This Row],[Tenure]]&lt;0.25,"1. New", IF(staff[[#This Row],[Tenure]]&lt;1, "2. Under 1 yr", IF(staff[[#This Row],[Tenure]]&lt;2, "3. Under 2 yrs","4. Over 2 yrs")))</f>
        <v>2. Under 1 yr</v>
      </c>
      <c r="O1604" s="5">
        <f ca="1">(TODAY()-staff[[#This Row],[Date of Birth]])/365</f>
        <v>43.175342465753424</v>
      </c>
      <c r="P1604">
        <f ca="1">ROUNDDOWN(staff[[#This Row],[X-Age]],0)</f>
        <v>43</v>
      </c>
    </row>
    <row r="1605" spans="3:16" x14ac:dyDescent="0.3">
      <c r="C1605" t="s">
        <v>1694</v>
      </c>
      <c r="D1605" t="s">
        <v>59</v>
      </c>
      <c r="E1605">
        <v>1</v>
      </c>
      <c r="F1605" t="s">
        <v>56</v>
      </c>
      <c r="G1605" t="s">
        <v>6</v>
      </c>
      <c r="H1605" t="s">
        <v>68</v>
      </c>
      <c r="I1605" s="4">
        <v>68815</v>
      </c>
      <c r="J1605">
        <v>13</v>
      </c>
      <c r="K1605" s="3">
        <v>44564</v>
      </c>
      <c r="L1605" s="3">
        <v>32201</v>
      </c>
      <c r="M1605" s="5">
        <f ca="1">(TODAY()-staff[[#This Row],[Date of Join]])/365</f>
        <v>0.70410958904109588</v>
      </c>
      <c r="N1605" t="str">
        <f ca="1">IF(staff[[#This Row],[Tenure]]&lt;0.25,"1. New", IF(staff[[#This Row],[Tenure]]&lt;1, "2. Under 1 yr", IF(staff[[#This Row],[Tenure]]&lt;2, "3. Under 2 yrs","4. Over 2 yrs")))</f>
        <v>2. Under 1 yr</v>
      </c>
      <c r="O1605" s="5">
        <f ca="1">(TODAY()-staff[[#This Row],[Date of Birth]])/365</f>
        <v>34.575342465753423</v>
      </c>
      <c r="P1605">
        <f ca="1">ROUNDDOWN(staff[[#This Row],[X-Age]],0)</f>
        <v>34</v>
      </c>
    </row>
    <row r="1606" spans="3:16" x14ac:dyDescent="0.3">
      <c r="C1606" t="s">
        <v>1695</v>
      </c>
      <c r="D1606" t="s">
        <v>55</v>
      </c>
      <c r="E1606">
        <v>1</v>
      </c>
      <c r="F1606" t="s">
        <v>56</v>
      </c>
      <c r="G1606" t="s">
        <v>18</v>
      </c>
      <c r="H1606" t="s">
        <v>96</v>
      </c>
      <c r="I1606" s="4">
        <v>57525</v>
      </c>
      <c r="J1606">
        <v>20</v>
      </c>
      <c r="K1606" s="3">
        <v>44756</v>
      </c>
      <c r="L1606" s="3">
        <v>29652</v>
      </c>
      <c r="M1606" s="5">
        <f ca="1">(TODAY()-staff[[#This Row],[Date of Join]])/365</f>
        <v>0.17808219178082191</v>
      </c>
      <c r="N1606" t="str">
        <f ca="1">IF(staff[[#This Row],[Tenure]]&lt;0.25,"1. New", IF(staff[[#This Row],[Tenure]]&lt;1, "2. Under 1 yr", IF(staff[[#This Row],[Tenure]]&lt;2, "3. Under 2 yrs","4. Over 2 yrs")))</f>
        <v>1. New</v>
      </c>
      <c r="O1606" s="5">
        <f ca="1">(TODAY()-staff[[#This Row],[Date of Birth]])/365</f>
        <v>41.558904109589044</v>
      </c>
      <c r="P1606">
        <f ca="1">ROUNDDOWN(staff[[#This Row],[X-Age]],0)</f>
        <v>41</v>
      </c>
    </row>
    <row r="1607" spans="3:16" x14ac:dyDescent="0.3">
      <c r="C1607" t="s">
        <v>1696</v>
      </c>
      <c r="D1607" t="s">
        <v>59</v>
      </c>
      <c r="E1607">
        <v>1</v>
      </c>
      <c r="F1607" t="s">
        <v>56</v>
      </c>
      <c r="G1607" t="s">
        <v>20</v>
      </c>
      <c r="H1607" t="s">
        <v>75</v>
      </c>
      <c r="I1607" s="4">
        <v>49285</v>
      </c>
      <c r="J1607">
        <v>6</v>
      </c>
      <c r="K1607" s="3">
        <v>44592</v>
      </c>
      <c r="L1607" s="3">
        <v>21126</v>
      </c>
      <c r="M1607" s="5">
        <f ca="1">(TODAY()-staff[[#This Row],[Date of Join]])/365</f>
        <v>0.62739726027397258</v>
      </c>
      <c r="N1607" t="str">
        <f ca="1">IF(staff[[#This Row],[Tenure]]&lt;0.25,"1. New", IF(staff[[#This Row],[Tenure]]&lt;1, "2. Under 1 yr", IF(staff[[#This Row],[Tenure]]&lt;2, "3. Under 2 yrs","4. Over 2 yrs")))</f>
        <v>2. Under 1 yr</v>
      </c>
      <c r="O1607" s="5">
        <f ca="1">(TODAY()-staff[[#This Row],[Date of Birth]])/365</f>
        <v>64.917808219178085</v>
      </c>
      <c r="P1607">
        <f ca="1">ROUNDDOWN(staff[[#This Row],[X-Age]],0)</f>
        <v>64</v>
      </c>
    </row>
    <row r="1608" spans="3:16" x14ac:dyDescent="0.3">
      <c r="C1608" t="s">
        <v>1697</v>
      </c>
      <c r="D1608" t="s">
        <v>59</v>
      </c>
      <c r="E1608">
        <v>1</v>
      </c>
      <c r="F1608" t="s">
        <v>56</v>
      </c>
      <c r="G1608" t="s">
        <v>6</v>
      </c>
      <c r="H1608" t="s">
        <v>68</v>
      </c>
      <c r="I1608" s="4">
        <v>53990</v>
      </c>
      <c r="J1608">
        <v>10</v>
      </c>
      <c r="K1608" s="3">
        <v>44706</v>
      </c>
      <c r="L1608" s="3">
        <v>7286</v>
      </c>
      <c r="M1608" s="5">
        <f ca="1">(TODAY()-staff[[#This Row],[Date of Join]])/365</f>
        <v>0.31506849315068491</v>
      </c>
      <c r="N1608" t="str">
        <f ca="1">IF(staff[[#This Row],[Tenure]]&lt;0.25,"1. New", IF(staff[[#This Row],[Tenure]]&lt;1, "2. Under 1 yr", IF(staff[[#This Row],[Tenure]]&lt;2, "3. Under 2 yrs","4. Over 2 yrs")))</f>
        <v>2. Under 1 yr</v>
      </c>
      <c r="O1608" s="5">
        <f ca="1">(TODAY()-staff[[#This Row],[Date of Birth]])/365</f>
        <v>102.83561643835617</v>
      </c>
      <c r="P1608">
        <f ca="1">ROUNDDOWN(staff[[#This Row],[X-Age]],0)</f>
        <v>102</v>
      </c>
    </row>
    <row r="1609" spans="3:16" x14ac:dyDescent="0.3">
      <c r="C1609" t="s">
        <v>1698</v>
      </c>
      <c r="D1609" t="s">
        <v>59</v>
      </c>
      <c r="E1609">
        <v>1</v>
      </c>
      <c r="F1609" t="s">
        <v>56</v>
      </c>
      <c r="G1609" t="s">
        <v>6</v>
      </c>
      <c r="H1609" t="s">
        <v>68</v>
      </c>
      <c r="I1609" s="4">
        <v>76110</v>
      </c>
      <c r="J1609">
        <v>16</v>
      </c>
      <c r="K1609" s="3">
        <v>44726</v>
      </c>
      <c r="L1609" s="3">
        <v>32305</v>
      </c>
      <c r="M1609" s="5">
        <f ca="1">(TODAY()-staff[[#This Row],[Date of Join]])/365</f>
        <v>0.26027397260273971</v>
      </c>
      <c r="N1609" t="str">
        <f ca="1">IF(staff[[#This Row],[Tenure]]&lt;0.25,"1. New", IF(staff[[#This Row],[Tenure]]&lt;1, "2. Under 1 yr", IF(staff[[#This Row],[Tenure]]&lt;2, "3. Under 2 yrs","4. Over 2 yrs")))</f>
        <v>2. Under 1 yr</v>
      </c>
      <c r="O1609" s="5">
        <f ca="1">(TODAY()-staff[[#This Row],[Date of Birth]])/365</f>
        <v>34.290410958904111</v>
      </c>
      <c r="P1609">
        <f ca="1">ROUNDDOWN(staff[[#This Row],[X-Age]],0)</f>
        <v>34</v>
      </c>
    </row>
    <row r="1610" spans="3:16" x14ac:dyDescent="0.3">
      <c r="C1610" t="s">
        <v>1699</v>
      </c>
      <c r="D1610" t="s">
        <v>59</v>
      </c>
      <c r="E1610">
        <v>1</v>
      </c>
      <c r="F1610" t="s">
        <v>56</v>
      </c>
      <c r="G1610" t="s">
        <v>6</v>
      </c>
      <c r="H1610" t="s">
        <v>68</v>
      </c>
      <c r="I1610" s="4">
        <v>63255</v>
      </c>
      <c r="J1610">
        <v>14</v>
      </c>
      <c r="K1610" s="3">
        <v>44291</v>
      </c>
      <c r="L1610" s="3">
        <v>28685</v>
      </c>
      <c r="M1610" s="5">
        <f ca="1">(TODAY()-staff[[#This Row],[Date of Join]])/365</f>
        <v>1.452054794520548</v>
      </c>
      <c r="N1610" t="str">
        <f ca="1">IF(staff[[#This Row],[Tenure]]&lt;0.25,"1. New", IF(staff[[#This Row],[Tenure]]&lt;1, "2. Under 1 yr", IF(staff[[#This Row],[Tenure]]&lt;2, "3. Under 2 yrs","4. Over 2 yrs")))</f>
        <v>3. Under 2 yrs</v>
      </c>
      <c r="O1610" s="5">
        <f ca="1">(TODAY()-staff[[#This Row],[Date of Birth]])/365</f>
        <v>44.208219178082189</v>
      </c>
      <c r="P1610">
        <f ca="1">ROUNDDOWN(staff[[#This Row],[X-Age]],0)</f>
        <v>44</v>
      </c>
    </row>
    <row r="1611" spans="3:16" x14ac:dyDescent="0.3">
      <c r="C1611" t="s">
        <v>1700</v>
      </c>
      <c r="D1611" t="s">
        <v>55</v>
      </c>
      <c r="E1611">
        <v>1</v>
      </c>
      <c r="F1611" t="s">
        <v>56</v>
      </c>
      <c r="G1611" t="s">
        <v>18</v>
      </c>
      <c r="H1611" t="s">
        <v>64</v>
      </c>
      <c r="I1611" s="4">
        <v>63065</v>
      </c>
      <c r="J1611">
        <v>11</v>
      </c>
      <c r="K1611" s="3">
        <v>44641</v>
      </c>
      <c r="L1611" s="3">
        <v>28828</v>
      </c>
      <c r="M1611" s="5">
        <f ca="1">(TODAY()-staff[[#This Row],[Date of Join]])/365</f>
        <v>0.49315068493150682</v>
      </c>
      <c r="N1611" t="str">
        <f ca="1">IF(staff[[#This Row],[Tenure]]&lt;0.25,"1. New", IF(staff[[#This Row],[Tenure]]&lt;1, "2. Under 1 yr", IF(staff[[#This Row],[Tenure]]&lt;2, "3. Under 2 yrs","4. Over 2 yrs")))</f>
        <v>2. Under 1 yr</v>
      </c>
      <c r="O1611" s="5">
        <f ca="1">(TODAY()-staff[[#This Row],[Date of Birth]])/365</f>
        <v>43.816438356164383</v>
      </c>
      <c r="P1611">
        <f ca="1">ROUNDDOWN(staff[[#This Row],[X-Age]],0)</f>
        <v>43</v>
      </c>
    </row>
    <row r="1612" spans="3:16" x14ac:dyDescent="0.3">
      <c r="C1612" t="s">
        <v>1701</v>
      </c>
      <c r="D1612" t="s">
        <v>59</v>
      </c>
      <c r="E1612">
        <v>1</v>
      </c>
      <c r="F1612" t="s">
        <v>124</v>
      </c>
      <c r="G1612" t="s">
        <v>17</v>
      </c>
      <c r="H1612" t="s">
        <v>280</v>
      </c>
      <c r="I1612" s="4">
        <v>73625</v>
      </c>
      <c r="J1612">
        <v>13</v>
      </c>
      <c r="K1612" s="3">
        <v>44763</v>
      </c>
      <c r="L1612" s="3">
        <v>30790</v>
      </c>
      <c r="M1612" s="5">
        <f ca="1">(TODAY()-staff[[#This Row],[Date of Join]])/365</f>
        <v>0.15890410958904111</v>
      </c>
      <c r="N1612" t="str">
        <f ca="1">IF(staff[[#This Row],[Tenure]]&lt;0.25,"1. New", IF(staff[[#This Row],[Tenure]]&lt;1, "2. Under 1 yr", IF(staff[[#This Row],[Tenure]]&lt;2, "3. Under 2 yrs","4. Over 2 yrs")))</f>
        <v>1. New</v>
      </c>
      <c r="O1612" s="5">
        <f ca="1">(TODAY()-staff[[#This Row],[Date of Birth]])/365</f>
        <v>38.441095890410956</v>
      </c>
      <c r="P1612">
        <f ca="1">ROUNDDOWN(staff[[#This Row],[X-Age]],0)</f>
        <v>38</v>
      </c>
    </row>
    <row r="1613" spans="3:16" x14ac:dyDescent="0.3">
      <c r="C1613" t="s">
        <v>1702</v>
      </c>
      <c r="D1613" t="s">
        <v>59</v>
      </c>
      <c r="E1613">
        <v>0.8</v>
      </c>
      <c r="F1613" t="s">
        <v>56</v>
      </c>
      <c r="G1613" t="s">
        <v>9</v>
      </c>
      <c r="H1613" t="s">
        <v>330</v>
      </c>
      <c r="I1613" s="4">
        <v>100325</v>
      </c>
      <c r="J1613">
        <v>-4</v>
      </c>
      <c r="K1613" s="3">
        <v>44739</v>
      </c>
      <c r="L1613" s="3">
        <v>27932</v>
      </c>
      <c r="M1613" s="5">
        <f ca="1">(TODAY()-staff[[#This Row],[Date of Join]])/365</f>
        <v>0.22465753424657534</v>
      </c>
      <c r="N1613" t="str">
        <f ca="1">IF(staff[[#This Row],[Tenure]]&lt;0.25,"1. New", IF(staff[[#This Row],[Tenure]]&lt;1, "2. Under 1 yr", IF(staff[[#This Row],[Tenure]]&lt;2, "3. Under 2 yrs","4. Over 2 yrs")))</f>
        <v>1. New</v>
      </c>
      <c r="O1613" s="5">
        <f ca="1">(TODAY()-staff[[#This Row],[Date of Birth]])/365</f>
        <v>46.271232876712325</v>
      </c>
      <c r="P1613">
        <f ca="1">ROUNDDOWN(staff[[#This Row],[X-Age]],0)</f>
        <v>46</v>
      </c>
    </row>
    <row r="1614" spans="3:16" x14ac:dyDescent="0.3">
      <c r="C1614" t="s">
        <v>1703</v>
      </c>
      <c r="D1614" t="s">
        <v>55</v>
      </c>
      <c r="E1614">
        <v>0</v>
      </c>
      <c r="F1614" t="s">
        <v>61</v>
      </c>
      <c r="G1614" t="s">
        <v>6</v>
      </c>
      <c r="H1614" t="s">
        <v>68</v>
      </c>
      <c r="I1614" s="4">
        <v>105885</v>
      </c>
      <c r="J1614">
        <v>8</v>
      </c>
      <c r="K1614" s="3">
        <v>44761</v>
      </c>
      <c r="L1614" s="3">
        <v>7281</v>
      </c>
      <c r="M1614" s="5">
        <f ca="1">(TODAY()-staff[[#This Row],[Date of Join]])/365</f>
        <v>0.16438356164383561</v>
      </c>
      <c r="N1614" t="str">
        <f ca="1">IF(staff[[#This Row],[Tenure]]&lt;0.25,"1. New", IF(staff[[#This Row],[Tenure]]&lt;1, "2. Under 1 yr", IF(staff[[#This Row],[Tenure]]&lt;2, "3. Under 2 yrs","4. Over 2 yrs")))</f>
        <v>1. New</v>
      </c>
      <c r="O1614" s="5">
        <f ca="1">(TODAY()-staff[[#This Row],[Date of Birth]])/365</f>
        <v>102.84931506849315</v>
      </c>
      <c r="P1614">
        <f ca="1">ROUNDDOWN(staff[[#This Row],[X-Age]],0)</f>
        <v>102</v>
      </c>
    </row>
    <row r="1615" spans="3:16" x14ac:dyDescent="0.3">
      <c r="C1615" t="s">
        <v>1704</v>
      </c>
      <c r="D1615" t="s">
        <v>59</v>
      </c>
      <c r="E1615">
        <v>1</v>
      </c>
      <c r="F1615" t="s">
        <v>56</v>
      </c>
      <c r="G1615" t="s">
        <v>6</v>
      </c>
      <c r="H1615" t="s">
        <v>68</v>
      </c>
      <c r="I1615" s="4">
        <v>50190</v>
      </c>
      <c r="J1615">
        <v>8</v>
      </c>
      <c r="K1615" s="3">
        <v>44718</v>
      </c>
      <c r="L1615" s="3">
        <v>23340</v>
      </c>
      <c r="M1615" s="5">
        <f ca="1">(TODAY()-staff[[#This Row],[Date of Join]])/365</f>
        <v>0.28219178082191781</v>
      </c>
      <c r="N1615" t="str">
        <f ca="1">IF(staff[[#This Row],[Tenure]]&lt;0.25,"1. New", IF(staff[[#This Row],[Tenure]]&lt;1, "2. Under 1 yr", IF(staff[[#This Row],[Tenure]]&lt;2, "3. Under 2 yrs","4. Over 2 yrs")))</f>
        <v>2. Under 1 yr</v>
      </c>
      <c r="O1615" s="5">
        <f ca="1">(TODAY()-staff[[#This Row],[Date of Birth]])/365</f>
        <v>58.852054794520548</v>
      </c>
      <c r="P1615">
        <f ca="1">ROUNDDOWN(staff[[#This Row],[X-Age]],0)</f>
        <v>58</v>
      </c>
    </row>
    <row r="1616" spans="3:16" x14ac:dyDescent="0.3">
      <c r="C1616" t="s">
        <v>1705</v>
      </c>
      <c r="D1616" t="s">
        <v>55</v>
      </c>
      <c r="E1616">
        <v>1</v>
      </c>
      <c r="F1616" t="s">
        <v>56</v>
      </c>
      <c r="G1616" t="s">
        <v>6</v>
      </c>
      <c r="H1616" t="s">
        <v>68</v>
      </c>
      <c r="I1616" s="4">
        <v>89530</v>
      </c>
      <c r="J1616">
        <v>11</v>
      </c>
      <c r="K1616" s="3">
        <v>44739</v>
      </c>
      <c r="L1616" s="3">
        <v>26311</v>
      </c>
      <c r="M1616" s="5">
        <f ca="1">(TODAY()-staff[[#This Row],[Date of Join]])/365</f>
        <v>0.22465753424657534</v>
      </c>
      <c r="N1616" t="str">
        <f ca="1">IF(staff[[#This Row],[Tenure]]&lt;0.25,"1. New", IF(staff[[#This Row],[Tenure]]&lt;1, "2. Under 1 yr", IF(staff[[#This Row],[Tenure]]&lt;2, "3. Under 2 yrs","4. Over 2 yrs")))</f>
        <v>1. New</v>
      </c>
      <c r="O1616" s="5">
        <f ca="1">(TODAY()-staff[[#This Row],[Date of Birth]])/365</f>
        <v>50.712328767123289</v>
      </c>
      <c r="P1616">
        <f ca="1">ROUNDDOWN(staff[[#This Row],[X-Age]],0)</f>
        <v>50</v>
      </c>
    </row>
    <row r="1617" spans="3:16" x14ac:dyDescent="0.3">
      <c r="C1617" t="s">
        <v>1706</v>
      </c>
      <c r="D1617" t="s">
        <v>55</v>
      </c>
      <c r="E1617">
        <v>1</v>
      </c>
      <c r="F1617" t="s">
        <v>56</v>
      </c>
      <c r="G1617" t="s">
        <v>6</v>
      </c>
      <c r="H1617" t="s">
        <v>98</v>
      </c>
      <c r="I1617" s="4">
        <v>89775</v>
      </c>
      <c r="J1617">
        <v>18</v>
      </c>
      <c r="K1617" s="3">
        <v>44131</v>
      </c>
      <c r="L1617" s="3">
        <v>25875</v>
      </c>
      <c r="M1617" s="5">
        <f ca="1">(TODAY()-staff[[#This Row],[Date of Join]])/365</f>
        <v>1.8904109589041096</v>
      </c>
      <c r="N1617" t="str">
        <f ca="1">IF(staff[[#This Row],[Tenure]]&lt;0.25,"1. New", IF(staff[[#This Row],[Tenure]]&lt;1, "2. Under 1 yr", IF(staff[[#This Row],[Tenure]]&lt;2, "3. Under 2 yrs","4. Over 2 yrs")))</f>
        <v>3. Under 2 yrs</v>
      </c>
      <c r="O1617" s="5">
        <f ca="1">(TODAY()-staff[[#This Row],[Date of Birth]])/365</f>
        <v>51.906849315068492</v>
      </c>
      <c r="P1617">
        <f ca="1">ROUNDDOWN(staff[[#This Row],[X-Age]],0)</f>
        <v>51</v>
      </c>
    </row>
    <row r="1618" spans="3:16" x14ac:dyDescent="0.3">
      <c r="C1618" t="s">
        <v>1707</v>
      </c>
      <c r="D1618" t="s">
        <v>59</v>
      </c>
      <c r="E1618">
        <v>1</v>
      </c>
      <c r="F1618" t="s">
        <v>56</v>
      </c>
      <c r="G1618" t="s">
        <v>6</v>
      </c>
      <c r="H1618" t="s">
        <v>98</v>
      </c>
      <c r="I1618" s="4">
        <v>48230</v>
      </c>
      <c r="J1618">
        <v>18</v>
      </c>
      <c r="K1618" s="3">
        <v>44729</v>
      </c>
      <c r="L1618" s="3">
        <v>33828</v>
      </c>
      <c r="M1618" s="5">
        <f ca="1">(TODAY()-staff[[#This Row],[Date of Join]])/365</f>
        <v>0.25205479452054796</v>
      </c>
      <c r="N1618" t="str">
        <f ca="1">IF(staff[[#This Row],[Tenure]]&lt;0.25,"1. New", IF(staff[[#This Row],[Tenure]]&lt;1, "2. Under 1 yr", IF(staff[[#This Row],[Tenure]]&lt;2, "3. Under 2 yrs","4. Over 2 yrs")))</f>
        <v>2. Under 1 yr</v>
      </c>
      <c r="O1618" s="5">
        <f ca="1">(TODAY()-staff[[#This Row],[Date of Birth]])/365</f>
        <v>30.117808219178084</v>
      </c>
      <c r="P1618">
        <f ca="1">ROUNDDOWN(staff[[#This Row],[X-Age]],0)</f>
        <v>30</v>
      </c>
    </row>
    <row r="1619" spans="3:16" x14ac:dyDescent="0.3">
      <c r="C1619" t="s">
        <v>1708</v>
      </c>
      <c r="D1619" t="s">
        <v>59</v>
      </c>
      <c r="E1619">
        <v>1</v>
      </c>
      <c r="F1619" t="s">
        <v>124</v>
      </c>
      <c r="G1619" t="s">
        <v>18</v>
      </c>
      <c r="H1619" t="s">
        <v>64</v>
      </c>
      <c r="I1619" s="4">
        <v>62040</v>
      </c>
      <c r="J1619">
        <v>19</v>
      </c>
      <c r="K1619" s="3">
        <v>44718</v>
      </c>
      <c r="L1619" s="3">
        <v>32816</v>
      </c>
      <c r="M1619" s="5">
        <f ca="1">(TODAY()-staff[[#This Row],[Date of Join]])/365</f>
        <v>0.28219178082191781</v>
      </c>
      <c r="N1619" t="str">
        <f ca="1">IF(staff[[#This Row],[Tenure]]&lt;0.25,"1. New", IF(staff[[#This Row],[Tenure]]&lt;1, "2. Under 1 yr", IF(staff[[#This Row],[Tenure]]&lt;2, "3. Under 2 yrs","4. Over 2 yrs")))</f>
        <v>2. Under 1 yr</v>
      </c>
      <c r="O1619" s="5">
        <f ca="1">(TODAY()-staff[[#This Row],[Date of Birth]])/365</f>
        <v>32.890410958904113</v>
      </c>
      <c r="P1619">
        <f ca="1">ROUNDDOWN(staff[[#This Row],[X-Age]],0)</f>
        <v>32</v>
      </c>
    </row>
    <row r="1620" spans="3:16" x14ac:dyDescent="0.3">
      <c r="C1620" t="s">
        <v>1709</v>
      </c>
      <c r="D1620" t="s">
        <v>59</v>
      </c>
      <c r="E1620">
        <v>1</v>
      </c>
      <c r="F1620" t="s">
        <v>56</v>
      </c>
      <c r="G1620" t="s">
        <v>6</v>
      </c>
      <c r="H1620" t="s">
        <v>71</v>
      </c>
      <c r="I1620" s="4">
        <v>50805</v>
      </c>
      <c r="J1620">
        <v>9</v>
      </c>
      <c r="K1620" s="3">
        <v>44697</v>
      </c>
      <c r="L1620" s="3">
        <v>26008</v>
      </c>
      <c r="M1620" s="5">
        <f ca="1">(TODAY()-staff[[#This Row],[Date of Join]])/365</f>
        <v>0.33972602739726027</v>
      </c>
      <c r="N1620" t="str">
        <f ca="1">IF(staff[[#This Row],[Tenure]]&lt;0.25,"1. New", IF(staff[[#This Row],[Tenure]]&lt;1, "2. Under 1 yr", IF(staff[[#This Row],[Tenure]]&lt;2, "3. Under 2 yrs","4. Over 2 yrs")))</f>
        <v>2. Under 1 yr</v>
      </c>
      <c r="O1620" s="5">
        <f ca="1">(TODAY()-staff[[#This Row],[Date of Birth]])/365</f>
        <v>51.542465753424658</v>
      </c>
      <c r="P1620">
        <f ca="1">ROUNDDOWN(staff[[#This Row],[X-Age]],0)</f>
        <v>51</v>
      </c>
    </row>
    <row r="1621" spans="3:16" x14ac:dyDescent="0.3">
      <c r="C1621" t="s">
        <v>1710</v>
      </c>
      <c r="D1621" t="s">
        <v>59</v>
      </c>
      <c r="E1621">
        <v>0.8</v>
      </c>
      <c r="F1621" t="s">
        <v>124</v>
      </c>
      <c r="G1621" t="s">
        <v>18</v>
      </c>
      <c r="H1621" t="s">
        <v>71</v>
      </c>
      <c r="I1621" s="4">
        <v>53475</v>
      </c>
      <c r="J1621">
        <v>19</v>
      </c>
      <c r="K1621" s="3">
        <v>44770</v>
      </c>
      <c r="L1621" s="3">
        <v>26774</v>
      </c>
      <c r="M1621" s="5">
        <f ca="1">(TODAY()-staff[[#This Row],[Date of Join]])/365</f>
        <v>0.13972602739726028</v>
      </c>
      <c r="N1621" t="str">
        <f ca="1">IF(staff[[#This Row],[Tenure]]&lt;0.25,"1. New", IF(staff[[#This Row],[Tenure]]&lt;1, "2. Under 1 yr", IF(staff[[#This Row],[Tenure]]&lt;2, "3. Under 2 yrs","4. Over 2 yrs")))</f>
        <v>1. New</v>
      </c>
      <c r="O1621" s="5">
        <f ca="1">(TODAY()-staff[[#This Row],[Date of Birth]])/365</f>
        <v>49.443835616438356</v>
      </c>
      <c r="P1621">
        <f ca="1">ROUNDDOWN(staff[[#This Row],[X-Age]],0)</f>
        <v>49</v>
      </c>
    </row>
    <row r="1622" spans="3:16" x14ac:dyDescent="0.3">
      <c r="C1622" t="s">
        <v>1711</v>
      </c>
      <c r="D1622" t="s">
        <v>59</v>
      </c>
      <c r="E1622">
        <v>1</v>
      </c>
      <c r="F1622" t="s">
        <v>56</v>
      </c>
      <c r="G1622" t="s">
        <v>18</v>
      </c>
      <c r="H1622" t="s">
        <v>78</v>
      </c>
      <c r="I1622" s="4">
        <v>85380</v>
      </c>
      <c r="J1622">
        <v>14</v>
      </c>
      <c r="K1622" s="3">
        <v>44728</v>
      </c>
      <c r="L1622" s="3">
        <v>34472</v>
      </c>
      <c r="M1622" s="5">
        <f ca="1">(TODAY()-staff[[#This Row],[Date of Join]])/365</f>
        <v>0.25479452054794521</v>
      </c>
      <c r="N1622" t="str">
        <f ca="1">IF(staff[[#This Row],[Tenure]]&lt;0.25,"1. New", IF(staff[[#This Row],[Tenure]]&lt;1, "2. Under 1 yr", IF(staff[[#This Row],[Tenure]]&lt;2, "3. Under 2 yrs","4. Over 2 yrs")))</f>
        <v>2. Under 1 yr</v>
      </c>
      <c r="O1622" s="5">
        <f ca="1">(TODAY()-staff[[#This Row],[Date of Birth]])/365</f>
        <v>28.353424657534248</v>
      </c>
      <c r="P1622">
        <f ca="1">ROUNDDOWN(staff[[#This Row],[X-Age]],0)</f>
        <v>28</v>
      </c>
    </row>
    <row r="1623" spans="3:16" x14ac:dyDescent="0.3">
      <c r="C1623" t="s">
        <v>1712</v>
      </c>
      <c r="D1623" t="s">
        <v>59</v>
      </c>
      <c r="E1623">
        <v>1</v>
      </c>
      <c r="F1623" t="s">
        <v>56</v>
      </c>
      <c r="G1623" t="s">
        <v>18</v>
      </c>
      <c r="H1623" t="s">
        <v>71</v>
      </c>
      <c r="I1623" s="4">
        <v>75270</v>
      </c>
      <c r="J1623">
        <v>8</v>
      </c>
      <c r="K1623" s="3">
        <v>44431</v>
      </c>
      <c r="L1623" s="3">
        <v>26596</v>
      </c>
      <c r="M1623" s="5">
        <f ca="1">(TODAY()-staff[[#This Row],[Date of Join]])/365</f>
        <v>1.0684931506849316</v>
      </c>
      <c r="N1623" t="str">
        <f ca="1">IF(staff[[#This Row],[Tenure]]&lt;0.25,"1. New", IF(staff[[#This Row],[Tenure]]&lt;1, "2. Under 1 yr", IF(staff[[#This Row],[Tenure]]&lt;2, "3. Under 2 yrs","4. Over 2 yrs")))</f>
        <v>3. Under 2 yrs</v>
      </c>
      <c r="O1623" s="5">
        <f ca="1">(TODAY()-staff[[#This Row],[Date of Birth]])/365</f>
        <v>49.93150684931507</v>
      </c>
      <c r="P1623">
        <f ca="1">ROUNDDOWN(staff[[#This Row],[X-Age]],0)</f>
        <v>49</v>
      </c>
    </row>
    <row r="1624" spans="3:16" x14ac:dyDescent="0.3">
      <c r="C1624" t="s">
        <v>1713</v>
      </c>
      <c r="D1624" t="s">
        <v>55</v>
      </c>
      <c r="E1624">
        <v>1</v>
      </c>
      <c r="F1624" t="s">
        <v>56</v>
      </c>
      <c r="G1624" t="s">
        <v>18</v>
      </c>
      <c r="H1624" t="s">
        <v>64</v>
      </c>
      <c r="I1624" s="4">
        <v>71535</v>
      </c>
      <c r="J1624">
        <v>20</v>
      </c>
      <c r="K1624" s="3">
        <v>44756</v>
      </c>
      <c r="L1624" s="3">
        <v>28427</v>
      </c>
      <c r="M1624" s="5">
        <f ca="1">(TODAY()-staff[[#This Row],[Date of Join]])/365</f>
        <v>0.17808219178082191</v>
      </c>
      <c r="N1624" t="str">
        <f ca="1">IF(staff[[#This Row],[Tenure]]&lt;0.25,"1. New", IF(staff[[#This Row],[Tenure]]&lt;1, "2. Under 1 yr", IF(staff[[#This Row],[Tenure]]&lt;2, "3. Under 2 yrs","4. Over 2 yrs")))</f>
        <v>1. New</v>
      </c>
      <c r="O1624" s="5">
        <f ca="1">(TODAY()-staff[[#This Row],[Date of Birth]])/365</f>
        <v>44.915068493150685</v>
      </c>
      <c r="P1624">
        <f ca="1">ROUNDDOWN(staff[[#This Row],[X-Age]],0)</f>
        <v>44</v>
      </c>
    </row>
    <row r="1625" spans="3:16" x14ac:dyDescent="0.3">
      <c r="C1625" t="s">
        <v>1714</v>
      </c>
      <c r="D1625" t="s">
        <v>55</v>
      </c>
      <c r="E1625">
        <v>1</v>
      </c>
      <c r="F1625" t="s">
        <v>56</v>
      </c>
      <c r="G1625" t="s">
        <v>18</v>
      </c>
      <c r="H1625" t="s">
        <v>78</v>
      </c>
      <c r="I1625" s="4">
        <v>72405</v>
      </c>
      <c r="J1625">
        <v>23</v>
      </c>
      <c r="K1625" s="3">
        <v>44694</v>
      </c>
      <c r="L1625" s="3">
        <v>33702</v>
      </c>
      <c r="M1625" s="5">
        <f ca="1">(TODAY()-staff[[#This Row],[Date of Join]])/365</f>
        <v>0.34794520547945207</v>
      </c>
      <c r="N1625" t="str">
        <f ca="1">IF(staff[[#This Row],[Tenure]]&lt;0.25,"1. New", IF(staff[[#This Row],[Tenure]]&lt;1, "2. Under 1 yr", IF(staff[[#This Row],[Tenure]]&lt;2, "3. Under 2 yrs","4. Over 2 yrs")))</f>
        <v>2. Under 1 yr</v>
      </c>
      <c r="O1625" s="5">
        <f ca="1">(TODAY()-staff[[#This Row],[Date of Birth]])/365</f>
        <v>30.463013698630139</v>
      </c>
      <c r="P1625">
        <f ca="1">ROUNDDOWN(staff[[#This Row],[X-Age]],0)</f>
        <v>30</v>
      </c>
    </row>
    <row r="1626" spans="3:16" x14ac:dyDescent="0.3">
      <c r="C1626" t="s">
        <v>1715</v>
      </c>
      <c r="D1626" t="s">
        <v>59</v>
      </c>
      <c r="E1626">
        <v>1</v>
      </c>
      <c r="F1626" t="s">
        <v>56</v>
      </c>
      <c r="G1626" t="s">
        <v>6</v>
      </c>
      <c r="H1626" t="s">
        <v>68</v>
      </c>
      <c r="I1626" s="4">
        <v>76970</v>
      </c>
      <c r="J1626">
        <v>5</v>
      </c>
      <c r="K1626" s="3">
        <v>44529</v>
      </c>
      <c r="L1626" s="3">
        <v>30129</v>
      </c>
      <c r="M1626" s="5">
        <f ca="1">(TODAY()-staff[[#This Row],[Date of Join]])/365</f>
        <v>0.8</v>
      </c>
      <c r="N1626" t="str">
        <f ca="1">IF(staff[[#This Row],[Tenure]]&lt;0.25,"1. New", IF(staff[[#This Row],[Tenure]]&lt;1, "2. Under 1 yr", IF(staff[[#This Row],[Tenure]]&lt;2, "3. Under 2 yrs","4. Over 2 yrs")))</f>
        <v>2. Under 1 yr</v>
      </c>
      <c r="O1626" s="5">
        <f ca="1">(TODAY()-staff[[#This Row],[Date of Birth]])/365</f>
        <v>40.252054794520546</v>
      </c>
      <c r="P1626">
        <f ca="1">ROUNDDOWN(staff[[#This Row],[X-Age]],0)</f>
        <v>40</v>
      </c>
    </row>
    <row r="1627" spans="3:16" x14ac:dyDescent="0.3">
      <c r="C1627" t="s">
        <v>1716</v>
      </c>
      <c r="D1627" t="s">
        <v>59</v>
      </c>
      <c r="E1627">
        <v>0</v>
      </c>
      <c r="F1627" t="s">
        <v>61</v>
      </c>
      <c r="G1627" t="s">
        <v>6</v>
      </c>
      <c r="H1627" t="s">
        <v>68</v>
      </c>
      <c r="I1627" s="4">
        <v>53035</v>
      </c>
      <c r="J1627">
        <v>10</v>
      </c>
      <c r="K1627" s="3">
        <v>44678</v>
      </c>
      <c r="L1627" s="3">
        <v>16243</v>
      </c>
      <c r="M1627" s="5">
        <f ca="1">(TODAY()-staff[[#This Row],[Date of Join]])/365</f>
        <v>0.39178082191780822</v>
      </c>
      <c r="N1627" t="str">
        <f ca="1">IF(staff[[#This Row],[Tenure]]&lt;0.25,"1. New", IF(staff[[#This Row],[Tenure]]&lt;1, "2. Under 1 yr", IF(staff[[#This Row],[Tenure]]&lt;2, "3. Under 2 yrs","4. Over 2 yrs")))</f>
        <v>2. Under 1 yr</v>
      </c>
      <c r="O1627" s="5">
        <f ca="1">(TODAY()-staff[[#This Row],[Date of Birth]])/365</f>
        <v>78.295890410958904</v>
      </c>
      <c r="P1627">
        <f ca="1">ROUNDDOWN(staff[[#This Row],[X-Age]],0)</f>
        <v>78</v>
      </c>
    </row>
    <row r="1628" spans="3:16" x14ac:dyDescent="0.3">
      <c r="C1628" t="s">
        <v>1717</v>
      </c>
      <c r="D1628" t="s">
        <v>59</v>
      </c>
      <c r="E1628">
        <v>1</v>
      </c>
      <c r="F1628" t="s">
        <v>61</v>
      </c>
      <c r="G1628" t="s">
        <v>6</v>
      </c>
      <c r="H1628" t="s">
        <v>68</v>
      </c>
      <c r="I1628" s="4">
        <v>92660</v>
      </c>
      <c r="J1628">
        <v>12</v>
      </c>
      <c r="K1628" s="3">
        <v>44754</v>
      </c>
      <c r="L1628" s="3">
        <v>7293</v>
      </c>
      <c r="M1628" s="5">
        <f ca="1">(TODAY()-staff[[#This Row],[Date of Join]])/365</f>
        <v>0.18356164383561643</v>
      </c>
      <c r="N1628" t="str">
        <f ca="1">IF(staff[[#This Row],[Tenure]]&lt;0.25,"1. New", IF(staff[[#This Row],[Tenure]]&lt;1, "2. Under 1 yr", IF(staff[[#This Row],[Tenure]]&lt;2, "3. Under 2 yrs","4. Over 2 yrs")))</f>
        <v>1. New</v>
      </c>
      <c r="O1628" s="5">
        <f ca="1">(TODAY()-staff[[#This Row],[Date of Birth]])/365</f>
        <v>102.81643835616438</v>
      </c>
      <c r="P1628">
        <f ca="1">ROUNDDOWN(staff[[#This Row],[X-Age]],0)</f>
        <v>102</v>
      </c>
    </row>
    <row r="1629" spans="3:16" x14ac:dyDescent="0.3">
      <c r="C1629" t="s">
        <v>1718</v>
      </c>
      <c r="D1629" t="s">
        <v>59</v>
      </c>
      <c r="E1629">
        <v>1</v>
      </c>
      <c r="F1629" t="s">
        <v>56</v>
      </c>
      <c r="G1629" t="s">
        <v>6</v>
      </c>
      <c r="H1629" t="s">
        <v>68</v>
      </c>
      <c r="I1629" s="4">
        <v>87060</v>
      </c>
      <c r="J1629">
        <v>10</v>
      </c>
      <c r="K1629" s="3">
        <v>44536</v>
      </c>
      <c r="L1629" s="3">
        <v>28781</v>
      </c>
      <c r="M1629" s="5">
        <f ca="1">(TODAY()-staff[[#This Row],[Date of Join]])/365</f>
        <v>0.78082191780821919</v>
      </c>
      <c r="N1629" t="str">
        <f ca="1">IF(staff[[#This Row],[Tenure]]&lt;0.25,"1. New", IF(staff[[#This Row],[Tenure]]&lt;1, "2. Under 1 yr", IF(staff[[#This Row],[Tenure]]&lt;2, "3. Under 2 yrs","4. Over 2 yrs")))</f>
        <v>2. Under 1 yr</v>
      </c>
      <c r="O1629" s="5">
        <f ca="1">(TODAY()-staff[[#This Row],[Date of Birth]])/365</f>
        <v>43.945205479452056</v>
      </c>
      <c r="P1629">
        <f ca="1">ROUNDDOWN(staff[[#This Row],[X-Age]],0)</f>
        <v>43</v>
      </c>
    </row>
    <row r="1630" spans="3:16" x14ac:dyDescent="0.3">
      <c r="C1630" t="s">
        <v>1719</v>
      </c>
      <c r="D1630" t="s">
        <v>55</v>
      </c>
      <c r="E1630">
        <v>1</v>
      </c>
      <c r="F1630" t="s">
        <v>56</v>
      </c>
      <c r="G1630" t="s">
        <v>9</v>
      </c>
      <c r="H1630" t="s">
        <v>62</v>
      </c>
      <c r="I1630" s="4">
        <v>83925</v>
      </c>
      <c r="J1630">
        <v>15</v>
      </c>
      <c r="K1630" s="3">
        <v>44683</v>
      </c>
      <c r="L1630" s="3">
        <v>22971</v>
      </c>
      <c r="M1630" s="5">
        <f ca="1">(TODAY()-staff[[#This Row],[Date of Join]])/365</f>
        <v>0.37808219178082192</v>
      </c>
      <c r="N1630" t="str">
        <f ca="1">IF(staff[[#This Row],[Tenure]]&lt;0.25,"1. New", IF(staff[[#This Row],[Tenure]]&lt;1, "2. Under 1 yr", IF(staff[[#This Row],[Tenure]]&lt;2, "3. Under 2 yrs","4. Over 2 yrs")))</f>
        <v>2. Under 1 yr</v>
      </c>
      <c r="O1630" s="5">
        <f ca="1">(TODAY()-staff[[#This Row],[Date of Birth]])/365</f>
        <v>59.863013698630134</v>
      </c>
      <c r="P1630">
        <f ca="1">ROUNDDOWN(staff[[#This Row],[X-Age]],0)</f>
        <v>59</v>
      </c>
    </row>
    <row r="1631" spans="3:16" x14ac:dyDescent="0.3">
      <c r="C1631" t="s">
        <v>1720</v>
      </c>
      <c r="D1631" t="s">
        <v>55</v>
      </c>
      <c r="E1631">
        <v>1</v>
      </c>
      <c r="F1631" t="s">
        <v>124</v>
      </c>
      <c r="G1631" t="s">
        <v>9</v>
      </c>
      <c r="H1631" t="s">
        <v>201</v>
      </c>
      <c r="I1631" s="4">
        <v>69870</v>
      </c>
      <c r="J1631">
        <v>21</v>
      </c>
      <c r="K1631" s="3">
        <v>44763</v>
      </c>
      <c r="L1631" s="3">
        <v>25906</v>
      </c>
      <c r="M1631" s="5">
        <f ca="1">(TODAY()-staff[[#This Row],[Date of Join]])/365</f>
        <v>0.15890410958904111</v>
      </c>
      <c r="N1631" t="str">
        <f ca="1">IF(staff[[#This Row],[Tenure]]&lt;0.25,"1. New", IF(staff[[#This Row],[Tenure]]&lt;1, "2. Under 1 yr", IF(staff[[#This Row],[Tenure]]&lt;2, "3. Under 2 yrs","4. Over 2 yrs")))</f>
        <v>1. New</v>
      </c>
      <c r="O1631" s="5">
        <f ca="1">(TODAY()-staff[[#This Row],[Date of Birth]])/365</f>
        <v>51.821917808219176</v>
      </c>
      <c r="P1631">
        <f ca="1">ROUNDDOWN(staff[[#This Row],[X-Age]],0)</f>
        <v>51</v>
      </c>
    </row>
    <row r="1632" spans="3:16" x14ac:dyDescent="0.3">
      <c r="C1632" t="s">
        <v>1721</v>
      </c>
      <c r="D1632" t="s">
        <v>59</v>
      </c>
      <c r="E1632">
        <v>1</v>
      </c>
      <c r="F1632" t="s">
        <v>61</v>
      </c>
      <c r="G1632" t="s">
        <v>9</v>
      </c>
      <c r="H1632" t="s">
        <v>201</v>
      </c>
      <c r="I1632" s="4">
        <v>68870</v>
      </c>
      <c r="J1632">
        <v>2</v>
      </c>
      <c r="K1632" s="3">
        <v>44733</v>
      </c>
      <c r="L1632" s="3">
        <v>7262</v>
      </c>
      <c r="M1632" s="5">
        <f ca="1">(TODAY()-staff[[#This Row],[Date of Join]])/365</f>
        <v>0.24109589041095891</v>
      </c>
      <c r="N1632" t="str">
        <f ca="1">IF(staff[[#This Row],[Tenure]]&lt;0.25,"1. New", IF(staff[[#This Row],[Tenure]]&lt;1, "2. Under 1 yr", IF(staff[[#This Row],[Tenure]]&lt;2, "3. Under 2 yrs","4. Over 2 yrs")))</f>
        <v>1. New</v>
      </c>
      <c r="O1632" s="5">
        <f ca="1">(TODAY()-staff[[#This Row],[Date of Birth]])/365</f>
        <v>102.9013698630137</v>
      </c>
      <c r="P1632">
        <f ca="1">ROUNDDOWN(staff[[#This Row],[X-Age]],0)</f>
        <v>102</v>
      </c>
    </row>
    <row r="1633" spans="3:16" x14ac:dyDescent="0.3">
      <c r="C1633" t="s">
        <v>1722</v>
      </c>
      <c r="D1633" t="s">
        <v>55</v>
      </c>
      <c r="E1633">
        <v>1</v>
      </c>
      <c r="F1633" t="s">
        <v>61</v>
      </c>
      <c r="G1633" t="s">
        <v>18</v>
      </c>
      <c r="H1633" t="s">
        <v>78</v>
      </c>
      <c r="I1633" s="4">
        <v>75850</v>
      </c>
      <c r="J1633">
        <v>20</v>
      </c>
      <c r="K1633" s="3">
        <v>44698</v>
      </c>
      <c r="L1633" s="3">
        <v>7298</v>
      </c>
      <c r="M1633" s="5">
        <f ca="1">(TODAY()-staff[[#This Row],[Date of Join]])/365</f>
        <v>0.33698630136986302</v>
      </c>
      <c r="N1633" t="str">
        <f ca="1">IF(staff[[#This Row],[Tenure]]&lt;0.25,"1. New", IF(staff[[#This Row],[Tenure]]&lt;1, "2. Under 1 yr", IF(staff[[#This Row],[Tenure]]&lt;2, "3. Under 2 yrs","4. Over 2 yrs")))</f>
        <v>2. Under 1 yr</v>
      </c>
      <c r="O1633" s="5">
        <f ca="1">(TODAY()-staff[[#This Row],[Date of Birth]])/365</f>
        <v>102.8027397260274</v>
      </c>
      <c r="P1633">
        <f ca="1">ROUNDDOWN(staff[[#This Row],[X-Age]],0)</f>
        <v>102</v>
      </c>
    </row>
    <row r="1634" spans="3:16" x14ac:dyDescent="0.3">
      <c r="C1634" t="s">
        <v>1723</v>
      </c>
      <c r="D1634" t="s">
        <v>59</v>
      </c>
      <c r="E1634">
        <v>1</v>
      </c>
      <c r="F1634" t="s">
        <v>56</v>
      </c>
      <c r="G1634" t="s">
        <v>18</v>
      </c>
      <c r="H1634" t="s">
        <v>64</v>
      </c>
      <c r="I1634" s="4">
        <v>75490</v>
      </c>
      <c r="J1634">
        <v>11</v>
      </c>
      <c r="K1634" s="3">
        <v>44011</v>
      </c>
      <c r="L1634" s="3">
        <v>25535</v>
      </c>
      <c r="M1634" s="5">
        <f ca="1">(TODAY()-staff[[#This Row],[Date of Join]])/365</f>
        <v>2.2191780821917808</v>
      </c>
      <c r="N1634" t="str">
        <f ca="1">IF(staff[[#This Row],[Tenure]]&lt;0.25,"1. New", IF(staff[[#This Row],[Tenure]]&lt;1, "2. Under 1 yr", IF(staff[[#This Row],[Tenure]]&lt;2, "3. Under 2 yrs","4. Over 2 yrs")))</f>
        <v>4. Over 2 yrs</v>
      </c>
      <c r="O1634" s="5">
        <f ca="1">(TODAY()-staff[[#This Row],[Date of Birth]])/365</f>
        <v>52.838356164383562</v>
      </c>
      <c r="P1634">
        <f ca="1">ROUNDDOWN(staff[[#This Row],[X-Age]],0)</f>
        <v>52</v>
      </c>
    </row>
    <row r="1635" spans="3:16" x14ac:dyDescent="0.3">
      <c r="C1635" t="s">
        <v>1724</v>
      </c>
      <c r="D1635" t="s">
        <v>59</v>
      </c>
      <c r="E1635">
        <v>1</v>
      </c>
      <c r="F1635" t="s">
        <v>56</v>
      </c>
      <c r="G1635" t="s">
        <v>18</v>
      </c>
      <c r="H1635" t="s">
        <v>64</v>
      </c>
      <c r="I1635" s="4">
        <v>90075</v>
      </c>
      <c r="J1635">
        <v>8</v>
      </c>
      <c r="K1635" s="3">
        <v>44725</v>
      </c>
      <c r="L1635" s="3">
        <v>31740</v>
      </c>
      <c r="M1635" s="5">
        <f ca="1">(TODAY()-staff[[#This Row],[Date of Join]])/365</f>
        <v>0.26301369863013696</v>
      </c>
      <c r="N1635" t="str">
        <f ca="1">IF(staff[[#This Row],[Tenure]]&lt;0.25,"1. New", IF(staff[[#This Row],[Tenure]]&lt;1, "2. Under 1 yr", IF(staff[[#This Row],[Tenure]]&lt;2, "3. Under 2 yrs","4. Over 2 yrs")))</f>
        <v>2. Under 1 yr</v>
      </c>
      <c r="O1635" s="5">
        <f ca="1">(TODAY()-staff[[#This Row],[Date of Birth]])/365</f>
        <v>35.838356164383562</v>
      </c>
      <c r="P1635">
        <f ca="1">ROUNDDOWN(staff[[#This Row],[X-Age]],0)</f>
        <v>35</v>
      </c>
    </row>
    <row r="1636" spans="3:16" x14ac:dyDescent="0.3">
      <c r="C1636" t="s">
        <v>1725</v>
      </c>
      <c r="D1636" t="s">
        <v>59</v>
      </c>
      <c r="E1636">
        <v>1</v>
      </c>
      <c r="F1636" t="s">
        <v>56</v>
      </c>
      <c r="G1636" t="s">
        <v>18</v>
      </c>
      <c r="H1636" t="s">
        <v>71</v>
      </c>
      <c r="I1636" s="4">
        <v>101820</v>
      </c>
      <c r="J1636">
        <v>22</v>
      </c>
      <c r="K1636" s="3">
        <v>44221</v>
      </c>
      <c r="L1636" s="3">
        <v>23120</v>
      </c>
      <c r="M1636" s="5">
        <f ca="1">(TODAY()-staff[[#This Row],[Date of Join]])/365</f>
        <v>1.6438356164383561</v>
      </c>
      <c r="N1636" t="str">
        <f ca="1">IF(staff[[#This Row],[Tenure]]&lt;0.25,"1. New", IF(staff[[#This Row],[Tenure]]&lt;1, "2. Under 1 yr", IF(staff[[#This Row],[Tenure]]&lt;2, "3. Under 2 yrs","4. Over 2 yrs")))</f>
        <v>3. Under 2 yrs</v>
      </c>
      <c r="O1636" s="5">
        <f ca="1">(TODAY()-staff[[#This Row],[Date of Birth]])/365</f>
        <v>59.454794520547942</v>
      </c>
      <c r="P1636">
        <f ca="1">ROUNDDOWN(staff[[#This Row],[X-Age]],0)</f>
        <v>59</v>
      </c>
    </row>
    <row r="1637" spans="3:16" x14ac:dyDescent="0.3">
      <c r="C1637" t="s">
        <v>1726</v>
      </c>
      <c r="D1637" t="s">
        <v>59</v>
      </c>
      <c r="E1637">
        <v>1</v>
      </c>
      <c r="F1637" t="s">
        <v>56</v>
      </c>
      <c r="G1637" t="s">
        <v>6</v>
      </c>
      <c r="H1637" t="s">
        <v>93</v>
      </c>
      <c r="I1637" s="4">
        <v>71075</v>
      </c>
      <c r="J1637">
        <v>9</v>
      </c>
      <c r="K1637" s="3">
        <v>44763</v>
      </c>
      <c r="L1637" s="3">
        <v>34181</v>
      </c>
      <c r="M1637" s="5">
        <f ca="1">(TODAY()-staff[[#This Row],[Date of Join]])/365</f>
        <v>0.15890410958904111</v>
      </c>
      <c r="N1637" t="str">
        <f ca="1">IF(staff[[#This Row],[Tenure]]&lt;0.25,"1. New", IF(staff[[#This Row],[Tenure]]&lt;1, "2. Under 1 yr", IF(staff[[#This Row],[Tenure]]&lt;2, "3. Under 2 yrs","4. Over 2 yrs")))</f>
        <v>1. New</v>
      </c>
      <c r="O1637" s="5">
        <f ca="1">(TODAY()-staff[[#This Row],[Date of Birth]])/365</f>
        <v>29.150684931506849</v>
      </c>
      <c r="P1637">
        <f ca="1">ROUNDDOWN(staff[[#This Row],[X-Age]],0)</f>
        <v>29</v>
      </c>
    </row>
    <row r="1638" spans="3:16" x14ac:dyDescent="0.3">
      <c r="C1638" t="s">
        <v>1727</v>
      </c>
      <c r="D1638" t="s">
        <v>55</v>
      </c>
      <c r="E1638">
        <v>1</v>
      </c>
      <c r="F1638" t="s">
        <v>61</v>
      </c>
      <c r="G1638" t="s">
        <v>9</v>
      </c>
      <c r="H1638" t="s">
        <v>205</v>
      </c>
      <c r="I1638" s="4">
        <v>78400</v>
      </c>
      <c r="J1638">
        <v>6</v>
      </c>
      <c r="K1638" s="3">
        <v>44757</v>
      </c>
      <c r="L1638" s="3">
        <v>7270</v>
      </c>
      <c r="M1638" s="5">
        <f ca="1">(TODAY()-staff[[#This Row],[Date of Join]])/365</f>
        <v>0.17534246575342466</v>
      </c>
      <c r="N1638" t="str">
        <f ca="1">IF(staff[[#This Row],[Tenure]]&lt;0.25,"1. New", IF(staff[[#This Row],[Tenure]]&lt;1, "2. Under 1 yr", IF(staff[[#This Row],[Tenure]]&lt;2, "3. Under 2 yrs","4. Over 2 yrs")))</f>
        <v>1. New</v>
      </c>
      <c r="O1638" s="5">
        <f ca="1">(TODAY()-staff[[#This Row],[Date of Birth]])/365</f>
        <v>102.87945205479453</v>
      </c>
      <c r="P1638">
        <f ca="1">ROUNDDOWN(staff[[#This Row],[X-Age]],0)</f>
        <v>102</v>
      </c>
    </row>
    <row r="1639" spans="3:16" x14ac:dyDescent="0.3">
      <c r="C1639" t="s">
        <v>1728</v>
      </c>
      <c r="D1639" t="s">
        <v>55</v>
      </c>
      <c r="E1639">
        <v>0.6</v>
      </c>
      <c r="F1639" t="s">
        <v>56</v>
      </c>
      <c r="G1639" t="s">
        <v>9</v>
      </c>
      <c r="H1639" t="s">
        <v>106</v>
      </c>
      <c r="I1639" s="4">
        <v>80450</v>
      </c>
      <c r="J1639">
        <v>16</v>
      </c>
      <c r="K1639" s="3">
        <v>44690</v>
      </c>
      <c r="L1639" s="3">
        <v>34255</v>
      </c>
      <c r="M1639" s="5">
        <f ca="1">(TODAY()-staff[[#This Row],[Date of Join]])/365</f>
        <v>0.35890410958904112</v>
      </c>
      <c r="N1639" t="str">
        <f ca="1">IF(staff[[#This Row],[Tenure]]&lt;0.25,"1. New", IF(staff[[#This Row],[Tenure]]&lt;1, "2. Under 1 yr", IF(staff[[#This Row],[Tenure]]&lt;2, "3. Under 2 yrs","4. Over 2 yrs")))</f>
        <v>2. Under 1 yr</v>
      </c>
      <c r="O1639" s="5">
        <f ca="1">(TODAY()-staff[[#This Row],[Date of Birth]])/365</f>
        <v>28.947945205479453</v>
      </c>
      <c r="P1639">
        <f ca="1">ROUNDDOWN(staff[[#This Row],[X-Age]],0)</f>
        <v>28</v>
      </c>
    </row>
    <row r="1640" spans="3:16" x14ac:dyDescent="0.3">
      <c r="C1640" t="s">
        <v>1729</v>
      </c>
      <c r="D1640" t="s">
        <v>59</v>
      </c>
      <c r="E1640">
        <v>1</v>
      </c>
      <c r="F1640" t="s">
        <v>56</v>
      </c>
      <c r="G1640" t="s">
        <v>18</v>
      </c>
      <c r="H1640" t="s">
        <v>117</v>
      </c>
      <c r="I1640" s="4">
        <v>73805</v>
      </c>
      <c r="J1640">
        <v>11</v>
      </c>
      <c r="K1640" s="3">
        <v>44762</v>
      </c>
      <c r="L1640" s="3">
        <v>34496</v>
      </c>
      <c r="M1640" s="5">
        <f ca="1">(TODAY()-staff[[#This Row],[Date of Join]])/365</f>
        <v>0.16164383561643836</v>
      </c>
      <c r="N1640" t="str">
        <f ca="1">IF(staff[[#This Row],[Tenure]]&lt;0.25,"1. New", IF(staff[[#This Row],[Tenure]]&lt;1, "2. Under 1 yr", IF(staff[[#This Row],[Tenure]]&lt;2, "3. Under 2 yrs","4. Over 2 yrs")))</f>
        <v>1. New</v>
      </c>
      <c r="O1640" s="5">
        <f ca="1">(TODAY()-staff[[#This Row],[Date of Birth]])/365</f>
        <v>28.287671232876711</v>
      </c>
      <c r="P1640">
        <f ca="1">ROUNDDOWN(staff[[#This Row],[X-Age]],0)</f>
        <v>28</v>
      </c>
    </row>
    <row r="1641" spans="3:16" x14ac:dyDescent="0.3">
      <c r="C1641" t="s">
        <v>1730</v>
      </c>
      <c r="D1641" t="s">
        <v>59</v>
      </c>
      <c r="E1641">
        <v>1</v>
      </c>
      <c r="F1641" t="s">
        <v>56</v>
      </c>
      <c r="G1641" t="s">
        <v>6</v>
      </c>
      <c r="H1641" t="s">
        <v>68</v>
      </c>
      <c r="I1641" s="4">
        <v>76585</v>
      </c>
      <c r="J1641">
        <v>18</v>
      </c>
      <c r="K1641" s="3">
        <v>44729</v>
      </c>
      <c r="L1641" s="3">
        <v>29675</v>
      </c>
      <c r="M1641" s="5">
        <f ca="1">(TODAY()-staff[[#This Row],[Date of Join]])/365</f>
        <v>0.25205479452054796</v>
      </c>
      <c r="N1641" t="str">
        <f ca="1">IF(staff[[#This Row],[Tenure]]&lt;0.25,"1. New", IF(staff[[#This Row],[Tenure]]&lt;1, "2. Under 1 yr", IF(staff[[#This Row],[Tenure]]&lt;2, "3. Under 2 yrs","4. Over 2 yrs")))</f>
        <v>2. Under 1 yr</v>
      </c>
      <c r="O1641" s="5">
        <f ca="1">(TODAY()-staff[[#This Row],[Date of Birth]])/365</f>
        <v>41.495890410958907</v>
      </c>
      <c r="P1641">
        <f ca="1">ROUNDDOWN(staff[[#This Row],[X-Age]],0)</f>
        <v>41</v>
      </c>
    </row>
    <row r="1642" spans="3:16" x14ac:dyDescent="0.3">
      <c r="C1642" t="s">
        <v>1731</v>
      </c>
      <c r="D1642" t="s">
        <v>55</v>
      </c>
      <c r="E1642">
        <v>1</v>
      </c>
      <c r="F1642" t="s">
        <v>56</v>
      </c>
      <c r="G1642" t="s">
        <v>6</v>
      </c>
      <c r="H1642" t="s">
        <v>68</v>
      </c>
      <c r="I1642" s="4">
        <v>75800</v>
      </c>
      <c r="J1642">
        <v>30</v>
      </c>
      <c r="K1642" s="3">
        <v>44536</v>
      </c>
      <c r="L1642" s="3">
        <v>30511</v>
      </c>
      <c r="M1642" s="5">
        <f ca="1">(TODAY()-staff[[#This Row],[Date of Join]])/365</f>
        <v>0.78082191780821919</v>
      </c>
      <c r="N1642" t="str">
        <f ca="1">IF(staff[[#This Row],[Tenure]]&lt;0.25,"1. New", IF(staff[[#This Row],[Tenure]]&lt;1, "2. Under 1 yr", IF(staff[[#This Row],[Tenure]]&lt;2, "3. Under 2 yrs","4. Over 2 yrs")))</f>
        <v>2. Under 1 yr</v>
      </c>
      <c r="O1642" s="5">
        <f ca="1">(TODAY()-staff[[#This Row],[Date of Birth]])/365</f>
        <v>39.205479452054796</v>
      </c>
      <c r="P1642">
        <f ca="1">ROUNDDOWN(staff[[#This Row],[X-Age]],0)</f>
        <v>39</v>
      </c>
    </row>
    <row r="1643" spans="3:16" x14ac:dyDescent="0.3">
      <c r="C1643" t="s">
        <v>1732</v>
      </c>
      <c r="D1643" t="s">
        <v>55</v>
      </c>
      <c r="E1643">
        <v>1</v>
      </c>
      <c r="F1643" t="s">
        <v>56</v>
      </c>
      <c r="G1643" t="s">
        <v>18</v>
      </c>
      <c r="H1643" t="s">
        <v>96</v>
      </c>
      <c r="I1643" s="4">
        <v>90745</v>
      </c>
      <c r="J1643">
        <v>-2</v>
      </c>
      <c r="K1643" s="3">
        <v>44760</v>
      </c>
      <c r="L1643" s="3">
        <v>7303</v>
      </c>
      <c r="M1643" s="5">
        <f ca="1">(TODAY()-staff[[#This Row],[Date of Join]])/365</f>
        <v>0.16712328767123288</v>
      </c>
      <c r="N1643" t="str">
        <f ca="1">IF(staff[[#This Row],[Tenure]]&lt;0.25,"1. New", IF(staff[[#This Row],[Tenure]]&lt;1, "2. Under 1 yr", IF(staff[[#This Row],[Tenure]]&lt;2, "3. Under 2 yrs","4. Over 2 yrs")))</f>
        <v>1. New</v>
      </c>
      <c r="O1643" s="5">
        <f ca="1">(TODAY()-staff[[#This Row],[Date of Birth]])/365</f>
        <v>102.78904109589041</v>
      </c>
      <c r="P1643">
        <f ca="1">ROUNDDOWN(staff[[#This Row],[X-Age]],0)</f>
        <v>102</v>
      </c>
    </row>
    <row r="1644" spans="3:16" x14ac:dyDescent="0.3">
      <c r="C1644" t="s">
        <v>1733</v>
      </c>
      <c r="D1644" t="s">
        <v>55</v>
      </c>
      <c r="E1644">
        <v>1</v>
      </c>
      <c r="F1644" t="s">
        <v>56</v>
      </c>
      <c r="G1644" t="s">
        <v>18</v>
      </c>
      <c r="H1644" t="s">
        <v>71</v>
      </c>
      <c r="I1644" s="4">
        <v>79980</v>
      </c>
      <c r="J1644">
        <v>20</v>
      </c>
      <c r="K1644" s="3">
        <v>44302</v>
      </c>
      <c r="L1644" s="3">
        <v>28266</v>
      </c>
      <c r="M1644" s="5">
        <f ca="1">(TODAY()-staff[[#This Row],[Date of Join]])/365</f>
        <v>1.4219178082191781</v>
      </c>
      <c r="N1644" t="str">
        <f ca="1">IF(staff[[#This Row],[Tenure]]&lt;0.25,"1. New", IF(staff[[#This Row],[Tenure]]&lt;1, "2. Under 1 yr", IF(staff[[#This Row],[Tenure]]&lt;2, "3. Under 2 yrs","4. Over 2 yrs")))</f>
        <v>3. Under 2 yrs</v>
      </c>
      <c r="O1644" s="5">
        <f ca="1">(TODAY()-staff[[#This Row],[Date of Birth]])/365</f>
        <v>45.356164383561641</v>
      </c>
      <c r="P1644">
        <f ca="1">ROUNDDOWN(staff[[#This Row],[X-Age]],0)</f>
        <v>45</v>
      </c>
    </row>
    <row r="1645" spans="3:16" x14ac:dyDescent="0.3">
      <c r="C1645" t="s">
        <v>1734</v>
      </c>
      <c r="D1645" t="s">
        <v>55</v>
      </c>
      <c r="E1645">
        <v>1</v>
      </c>
      <c r="F1645" t="s">
        <v>124</v>
      </c>
      <c r="G1645" t="s">
        <v>11</v>
      </c>
      <c r="H1645" t="s">
        <v>242</v>
      </c>
      <c r="I1645" s="4">
        <v>86030</v>
      </c>
      <c r="J1645">
        <v>14</v>
      </c>
      <c r="K1645" s="3">
        <v>44760</v>
      </c>
      <c r="L1645" s="3">
        <v>27118</v>
      </c>
      <c r="M1645" s="5">
        <f ca="1">(TODAY()-staff[[#This Row],[Date of Join]])/365</f>
        <v>0.16712328767123288</v>
      </c>
      <c r="N1645" t="str">
        <f ca="1">IF(staff[[#This Row],[Tenure]]&lt;0.25,"1. New", IF(staff[[#This Row],[Tenure]]&lt;1, "2. Under 1 yr", IF(staff[[#This Row],[Tenure]]&lt;2, "3. Under 2 yrs","4. Over 2 yrs")))</f>
        <v>1. New</v>
      </c>
      <c r="O1645" s="5">
        <f ca="1">(TODAY()-staff[[#This Row],[Date of Birth]])/365</f>
        <v>48.5013698630137</v>
      </c>
      <c r="P1645">
        <f ca="1">ROUNDDOWN(staff[[#This Row],[X-Age]],0)</f>
        <v>48</v>
      </c>
    </row>
    <row r="1646" spans="3:16" x14ac:dyDescent="0.3">
      <c r="C1646" t="s">
        <v>1735</v>
      </c>
      <c r="D1646" t="s">
        <v>59</v>
      </c>
      <c r="E1646">
        <v>1</v>
      </c>
      <c r="F1646" t="s">
        <v>56</v>
      </c>
      <c r="G1646" t="s">
        <v>6</v>
      </c>
      <c r="H1646" t="s">
        <v>68</v>
      </c>
      <c r="I1646" s="4">
        <v>76570</v>
      </c>
      <c r="J1646">
        <v>2</v>
      </c>
      <c r="K1646" s="3">
        <v>44431</v>
      </c>
      <c r="L1646" s="3">
        <v>29865</v>
      </c>
      <c r="M1646" s="5">
        <f ca="1">(TODAY()-staff[[#This Row],[Date of Join]])/365</f>
        <v>1.0684931506849316</v>
      </c>
      <c r="N1646" t="str">
        <f ca="1">IF(staff[[#This Row],[Tenure]]&lt;0.25,"1. New", IF(staff[[#This Row],[Tenure]]&lt;1, "2. Under 1 yr", IF(staff[[#This Row],[Tenure]]&lt;2, "3. Under 2 yrs","4. Over 2 yrs")))</f>
        <v>3. Under 2 yrs</v>
      </c>
      <c r="O1646" s="5">
        <f ca="1">(TODAY()-staff[[#This Row],[Date of Birth]])/365</f>
        <v>40.975342465753428</v>
      </c>
      <c r="P1646">
        <f ca="1">ROUNDDOWN(staff[[#This Row],[X-Age]],0)</f>
        <v>40</v>
      </c>
    </row>
    <row r="1647" spans="3:16" x14ac:dyDescent="0.3">
      <c r="C1647" t="s">
        <v>1736</v>
      </c>
      <c r="D1647" t="s">
        <v>55</v>
      </c>
      <c r="E1647">
        <v>1</v>
      </c>
      <c r="F1647" t="s">
        <v>61</v>
      </c>
      <c r="G1647" t="s">
        <v>18</v>
      </c>
      <c r="H1647" t="s">
        <v>71</v>
      </c>
      <c r="I1647" s="4">
        <v>87025</v>
      </c>
      <c r="J1647">
        <v>6</v>
      </c>
      <c r="K1647" s="3">
        <v>44742</v>
      </c>
      <c r="L1647" s="3">
        <v>7280</v>
      </c>
      <c r="M1647" s="5">
        <f ca="1">(TODAY()-staff[[#This Row],[Date of Join]])/365</f>
        <v>0.21643835616438356</v>
      </c>
      <c r="N1647" t="str">
        <f ca="1">IF(staff[[#This Row],[Tenure]]&lt;0.25,"1. New", IF(staff[[#This Row],[Tenure]]&lt;1, "2. Under 1 yr", IF(staff[[#This Row],[Tenure]]&lt;2, "3. Under 2 yrs","4. Over 2 yrs")))</f>
        <v>1. New</v>
      </c>
      <c r="O1647" s="5">
        <f ca="1">(TODAY()-staff[[#This Row],[Date of Birth]])/365</f>
        <v>102.85205479452055</v>
      </c>
      <c r="P1647">
        <f ca="1">ROUNDDOWN(staff[[#This Row],[X-Age]],0)</f>
        <v>102</v>
      </c>
    </row>
    <row r="1648" spans="3:16" x14ac:dyDescent="0.3">
      <c r="C1648" t="s">
        <v>1737</v>
      </c>
      <c r="D1648" t="s">
        <v>55</v>
      </c>
      <c r="E1648">
        <v>1</v>
      </c>
      <c r="F1648" t="s">
        <v>56</v>
      </c>
      <c r="G1648" t="s">
        <v>11</v>
      </c>
      <c r="H1648" t="s">
        <v>246</v>
      </c>
      <c r="I1648" s="4">
        <v>77815</v>
      </c>
      <c r="J1648">
        <v>15</v>
      </c>
      <c r="K1648" s="3">
        <v>44694</v>
      </c>
      <c r="L1648" s="3">
        <v>33870</v>
      </c>
      <c r="M1648" s="5">
        <f ca="1">(TODAY()-staff[[#This Row],[Date of Join]])/365</f>
        <v>0.34794520547945207</v>
      </c>
      <c r="N1648" t="str">
        <f ca="1">IF(staff[[#This Row],[Tenure]]&lt;0.25,"1. New", IF(staff[[#This Row],[Tenure]]&lt;1, "2. Under 1 yr", IF(staff[[#This Row],[Tenure]]&lt;2, "3. Under 2 yrs","4. Over 2 yrs")))</f>
        <v>2. Under 1 yr</v>
      </c>
      <c r="O1648" s="5">
        <f ca="1">(TODAY()-staff[[#This Row],[Date of Birth]])/365</f>
        <v>30.002739726027396</v>
      </c>
      <c r="P1648">
        <f ca="1">ROUNDDOWN(staff[[#This Row],[X-Age]],0)</f>
        <v>30</v>
      </c>
    </row>
    <row r="1649" spans="3:16" x14ac:dyDescent="0.3">
      <c r="C1649" t="s">
        <v>1738</v>
      </c>
      <c r="D1649" t="s">
        <v>55</v>
      </c>
      <c r="E1649">
        <v>1</v>
      </c>
      <c r="F1649" t="s">
        <v>56</v>
      </c>
      <c r="G1649" t="s">
        <v>18</v>
      </c>
      <c r="H1649" t="s">
        <v>78</v>
      </c>
      <c r="I1649" s="4">
        <v>78915</v>
      </c>
      <c r="J1649">
        <v>14</v>
      </c>
      <c r="K1649" s="3">
        <v>44711</v>
      </c>
      <c r="L1649" s="3">
        <v>33875</v>
      </c>
      <c r="M1649" s="5">
        <f ca="1">(TODAY()-staff[[#This Row],[Date of Join]])/365</f>
        <v>0.30136986301369861</v>
      </c>
      <c r="N1649" t="str">
        <f ca="1">IF(staff[[#This Row],[Tenure]]&lt;0.25,"1. New", IF(staff[[#This Row],[Tenure]]&lt;1, "2. Under 1 yr", IF(staff[[#This Row],[Tenure]]&lt;2, "3. Under 2 yrs","4. Over 2 yrs")))</f>
        <v>2. Under 1 yr</v>
      </c>
      <c r="O1649" s="5">
        <f ca="1">(TODAY()-staff[[#This Row],[Date of Birth]])/365</f>
        <v>29.989041095890411</v>
      </c>
      <c r="P1649">
        <f ca="1">ROUNDDOWN(staff[[#This Row],[X-Age]],0)</f>
        <v>29</v>
      </c>
    </row>
    <row r="1650" spans="3:16" x14ac:dyDescent="0.3">
      <c r="C1650" t="s">
        <v>1739</v>
      </c>
      <c r="D1650" t="s">
        <v>55</v>
      </c>
      <c r="E1650">
        <v>1</v>
      </c>
      <c r="F1650" t="s">
        <v>56</v>
      </c>
      <c r="G1650" t="s">
        <v>9</v>
      </c>
      <c r="H1650" t="s">
        <v>330</v>
      </c>
      <c r="I1650" s="4">
        <v>94250</v>
      </c>
      <c r="J1650">
        <v>24</v>
      </c>
      <c r="K1650" s="3">
        <v>44578</v>
      </c>
      <c r="L1650" s="3">
        <v>31851</v>
      </c>
      <c r="M1650" s="5">
        <f ca="1">(TODAY()-staff[[#This Row],[Date of Join]])/365</f>
        <v>0.66575342465753429</v>
      </c>
      <c r="N1650" t="str">
        <f ca="1">IF(staff[[#This Row],[Tenure]]&lt;0.25,"1. New", IF(staff[[#This Row],[Tenure]]&lt;1, "2. Under 1 yr", IF(staff[[#This Row],[Tenure]]&lt;2, "3. Under 2 yrs","4. Over 2 yrs")))</f>
        <v>2. Under 1 yr</v>
      </c>
      <c r="O1650" s="5">
        <f ca="1">(TODAY()-staff[[#This Row],[Date of Birth]])/365</f>
        <v>35.534246575342465</v>
      </c>
      <c r="P1650">
        <f ca="1">ROUNDDOWN(staff[[#This Row],[X-Age]],0)</f>
        <v>35</v>
      </c>
    </row>
    <row r="1651" spans="3:16" x14ac:dyDescent="0.3">
      <c r="C1651" t="s">
        <v>1740</v>
      </c>
      <c r="D1651" t="s">
        <v>59</v>
      </c>
      <c r="E1651">
        <v>1</v>
      </c>
      <c r="F1651" t="s">
        <v>61</v>
      </c>
      <c r="G1651" t="s">
        <v>9</v>
      </c>
      <c r="H1651" t="s">
        <v>62</v>
      </c>
      <c r="I1651" s="4">
        <v>70680</v>
      </c>
      <c r="J1651">
        <v>17</v>
      </c>
      <c r="K1651" s="3">
        <v>44760</v>
      </c>
      <c r="L1651" s="3">
        <v>7284</v>
      </c>
      <c r="M1651" s="5">
        <f ca="1">(TODAY()-staff[[#This Row],[Date of Join]])/365</f>
        <v>0.16712328767123288</v>
      </c>
      <c r="N1651" t="str">
        <f ca="1">IF(staff[[#This Row],[Tenure]]&lt;0.25,"1. New", IF(staff[[#This Row],[Tenure]]&lt;1, "2. Under 1 yr", IF(staff[[#This Row],[Tenure]]&lt;2, "3. Under 2 yrs","4. Over 2 yrs")))</f>
        <v>1. New</v>
      </c>
      <c r="O1651" s="5">
        <f ca="1">(TODAY()-staff[[#This Row],[Date of Birth]])/365</f>
        <v>102.84109589041095</v>
      </c>
      <c r="P1651">
        <f ca="1">ROUNDDOWN(staff[[#This Row],[X-Age]],0)</f>
        <v>102</v>
      </c>
    </row>
    <row r="1652" spans="3:16" x14ac:dyDescent="0.3">
      <c r="C1652" t="s">
        <v>1741</v>
      </c>
      <c r="D1652" t="s">
        <v>59</v>
      </c>
      <c r="E1652">
        <v>0.9</v>
      </c>
      <c r="F1652" t="s">
        <v>56</v>
      </c>
      <c r="G1652" t="s">
        <v>18</v>
      </c>
      <c r="H1652" t="s">
        <v>96</v>
      </c>
      <c r="I1652" s="4">
        <v>79990</v>
      </c>
      <c r="J1652">
        <v>10</v>
      </c>
      <c r="K1652" s="3">
        <v>44770</v>
      </c>
      <c r="L1652" s="3">
        <v>7294</v>
      </c>
      <c r="M1652" s="5">
        <f ca="1">(TODAY()-staff[[#This Row],[Date of Join]])/365</f>
        <v>0.13972602739726028</v>
      </c>
      <c r="N1652" t="str">
        <f ca="1">IF(staff[[#This Row],[Tenure]]&lt;0.25,"1. New", IF(staff[[#This Row],[Tenure]]&lt;1, "2. Under 1 yr", IF(staff[[#This Row],[Tenure]]&lt;2, "3. Under 2 yrs","4. Over 2 yrs")))</f>
        <v>1. New</v>
      </c>
      <c r="O1652" s="5">
        <f ca="1">(TODAY()-staff[[#This Row],[Date of Birth]])/365</f>
        <v>102.81369863013698</v>
      </c>
      <c r="P1652">
        <f ca="1">ROUNDDOWN(staff[[#This Row],[X-Age]],0)</f>
        <v>102</v>
      </c>
    </row>
    <row r="1653" spans="3:16" x14ac:dyDescent="0.3">
      <c r="C1653" t="s">
        <v>1742</v>
      </c>
      <c r="D1653" t="s">
        <v>55</v>
      </c>
      <c r="E1653">
        <v>1</v>
      </c>
      <c r="F1653" t="s">
        <v>56</v>
      </c>
      <c r="G1653" t="s">
        <v>9</v>
      </c>
      <c r="H1653" t="s">
        <v>308</v>
      </c>
      <c r="I1653" s="4">
        <v>56865</v>
      </c>
      <c r="J1653">
        <v>21</v>
      </c>
      <c r="K1653" s="3">
        <v>44704</v>
      </c>
      <c r="L1653" s="3">
        <v>22055</v>
      </c>
      <c r="M1653" s="5">
        <f ca="1">(TODAY()-staff[[#This Row],[Date of Join]])/365</f>
        <v>0.32054794520547947</v>
      </c>
      <c r="N1653" t="str">
        <f ca="1">IF(staff[[#This Row],[Tenure]]&lt;0.25,"1. New", IF(staff[[#This Row],[Tenure]]&lt;1, "2. Under 1 yr", IF(staff[[#This Row],[Tenure]]&lt;2, "3. Under 2 yrs","4. Over 2 yrs")))</f>
        <v>2. Under 1 yr</v>
      </c>
      <c r="O1653" s="5">
        <f ca="1">(TODAY()-staff[[#This Row],[Date of Birth]])/365</f>
        <v>62.372602739726027</v>
      </c>
      <c r="P1653">
        <f ca="1">ROUNDDOWN(staff[[#This Row],[X-Age]],0)</f>
        <v>62</v>
      </c>
    </row>
    <row r="1654" spans="3:16" x14ac:dyDescent="0.3">
      <c r="C1654" t="s">
        <v>1743</v>
      </c>
      <c r="D1654" t="s">
        <v>55</v>
      </c>
      <c r="E1654">
        <v>1</v>
      </c>
      <c r="F1654" t="s">
        <v>56</v>
      </c>
      <c r="G1654" t="s">
        <v>18</v>
      </c>
      <c r="H1654" t="s">
        <v>71</v>
      </c>
      <c r="I1654" s="4">
        <v>59225</v>
      </c>
      <c r="J1654">
        <v>18</v>
      </c>
      <c r="K1654" s="3">
        <v>44452</v>
      </c>
      <c r="L1654" s="3">
        <v>26066</v>
      </c>
      <c r="M1654" s="5">
        <f ca="1">(TODAY()-staff[[#This Row],[Date of Join]])/365</f>
        <v>1.010958904109589</v>
      </c>
      <c r="N1654" t="str">
        <f ca="1">IF(staff[[#This Row],[Tenure]]&lt;0.25,"1. New", IF(staff[[#This Row],[Tenure]]&lt;1, "2. Under 1 yr", IF(staff[[#This Row],[Tenure]]&lt;2, "3. Under 2 yrs","4. Over 2 yrs")))</f>
        <v>3. Under 2 yrs</v>
      </c>
      <c r="O1654" s="5">
        <f ca="1">(TODAY()-staff[[#This Row],[Date of Birth]])/365</f>
        <v>51.38356164383562</v>
      </c>
      <c r="P1654">
        <f ca="1">ROUNDDOWN(staff[[#This Row],[X-Age]],0)</f>
        <v>51</v>
      </c>
    </row>
    <row r="1655" spans="3:16" x14ac:dyDescent="0.3">
      <c r="C1655" t="s">
        <v>1744</v>
      </c>
      <c r="D1655" t="s">
        <v>59</v>
      </c>
      <c r="E1655">
        <v>1</v>
      </c>
      <c r="F1655" t="s">
        <v>56</v>
      </c>
      <c r="G1655" t="s">
        <v>18</v>
      </c>
      <c r="H1655" t="s">
        <v>71</v>
      </c>
      <c r="I1655" s="4">
        <v>79250</v>
      </c>
      <c r="J1655">
        <v>6</v>
      </c>
      <c r="K1655" s="3">
        <v>44362</v>
      </c>
      <c r="L1655" s="3">
        <v>23236</v>
      </c>
      <c r="M1655" s="5">
        <f ca="1">(TODAY()-staff[[#This Row],[Date of Join]])/365</f>
        <v>1.2575342465753425</v>
      </c>
      <c r="N1655" t="str">
        <f ca="1">IF(staff[[#This Row],[Tenure]]&lt;0.25,"1. New", IF(staff[[#This Row],[Tenure]]&lt;1, "2. Under 1 yr", IF(staff[[#This Row],[Tenure]]&lt;2, "3. Under 2 yrs","4. Over 2 yrs")))</f>
        <v>3. Under 2 yrs</v>
      </c>
      <c r="O1655" s="5">
        <f ca="1">(TODAY()-staff[[#This Row],[Date of Birth]])/365</f>
        <v>59.136986301369866</v>
      </c>
      <c r="P1655">
        <f ca="1">ROUNDDOWN(staff[[#This Row],[X-Age]],0)</f>
        <v>59</v>
      </c>
    </row>
    <row r="1656" spans="3:16" x14ac:dyDescent="0.3">
      <c r="C1656" t="s">
        <v>1745</v>
      </c>
      <c r="D1656" t="s">
        <v>55</v>
      </c>
      <c r="E1656">
        <v>1</v>
      </c>
      <c r="F1656" t="s">
        <v>56</v>
      </c>
      <c r="G1656" t="s">
        <v>6</v>
      </c>
      <c r="H1656" t="s">
        <v>68</v>
      </c>
      <c r="I1656" s="4">
        <v>93515</v>
      </c>
      <c r="J1656">
        <v>16</v>
      </c>
      <c r="K1656" s="3">
        <v>44545</v>
      </c>
      <c r="L1656" s="3">
        <v>29935</v>
      </c>
      <c r="M1656" s="5">
        <f ca="1">(TODAY()-staff[[#This Row],[Date of Join]])/365</f>
        <v>0.75616438356164384</v>
      </c>
      <c r="N1656" t="str">
        <f ca="1">IF(staff[[#This Row],[Tenure]]&lt;0.25,"1. New", IF(staff[[#This Row],[Tenure]]&lt;1, "2. Under 1 yr", IF(staff[[#This Row],[Tenure]]&lt;2, "3. Under 2 yrs","4. Over 2 yrs")))</f>
        <v>2. Under 1 yr</v>
      </c>
      <c r="O1656" s="5">
        <f ca="1">(TODAY()-staff[[#This Row],[Date of Birth]])/365</f>
        <v>40.783561643835618</v>
      </c>
      <c r="P1656">
        <f ca="1">ROUNDDOWN(staff[[#This Row],[X-Age]],0)</f>
        <v>40</v>
      </c>
    </row>
    <row r="1657" spans="3:16" x14ac:dyDescent="0.3">
      <c r="C1657" t="s">
        <v>1746</v>
      </c>
      <c r="D1657" t="s">
        <v>55</v>
      </c>
      <c r="E1657">
        <v>1</v>
      </c>
      <c r="F1657" t="s">
        <v>56</v>
      </c>
      <c r="G1657" t="s">
        <v>18</v>
      </c>
      <c r="H1657" t="s">
        <v>71</v>
      </c>
      <c r="I1657" s="4">
        <v>119335</v>
      </c>
      <c r="J1657">
        <v>-1</v>
      </c>
      <c r="K1657" s="3">
        <v>44692</v>
      </c>
      <c r="L1657" s="3">
        <v>21698</v>
      </c>
      <c r="M1657" s="5">
        <f ca="1">(TODAY()-staff[[#This Row],[Date of Join]])/365</f>
        <v>0.35342465753424657</v>
      </c>
      <c r="N1657" t="str">
        <f ca="1">IF(staff[[#This Row],[Tenure]]&lt;0.25,"1. New", IF(staff[[#This Row],[Tenure]]&lt;1, "2. Under 1 yr", IF(staff[[#This Row],[Tenure]]&lt;2, "3. Under 2 yrs","4. Over 2 yrs")))</f>
        <v>2. Under 1 yr</v>
      </c>
      <c r="O1657" s="5">
        <f ca="1">(TODAY()-staff[[#This Row],[Date of Birth]])/365</f>
        <v>63.350684931506848</v>
      </c>
      <c r="P1657">
        <f ca="1">ROUNDDOWN(staff[[#This Row],[X-Age]],0)</f>
        <v>63</v>
      </c>
    </row>
    <row r="1658" spans="3:16" x14ac:dyDescent="0.3">
      <c r="C1658" t="s">
        <v>1747</v>
      </c>
      <c r="D1658" t="s">
        <v>59</v>
      </c>
      <c r="E1658">
        <v>1</v>
      </c>
      <c r="F1658" t="s">
        <v>56</v>
      </c>
      <c r="G1658" t="s">
        <v>6</v>
      </c>
      <c r="H1658" t="s">
        <v>98</v>
      </c>
      <c r="I1658" s="4">
        <v>94010</v>
      </c>
      <c r="J1658">
        <v>10</v>
      </c>
      <c r="K1658" s="3">
        <v>44734</v>
      </c>
      <c r="L1658" s="3">
        <v>23176</v>
      </c>
      <c r="M1658" s="5">
        <f ca="1">(TODAY()-staff[[#This Row],[Date of Join]])/365</f>
        <v>0.23835616438356164</v>
      </c>
      <c r="N1658" t="str">
        <f ca="1">IF(staff[[#This Row],[Tenure]]&lt;0.25,"1. New", IF(staff[[#This Row],[Tenure]]&lt;1, "2. Under 1 yr", IF(staff[[#This Row],[Tenure]]&lt;2, "3. Under 2 yrs","4. Over 2 yrs")))</f>
        <v>1. New</v>
      </c>
      <c r="O1658" s="5">
        <f ca="1">(TODAY()-staff[[#This Row],[Date of Birth]])/365</f>
        <v>59.301369863013697</v>
      </c>
      <c r="P1658">
        <f ca="1">ROUNDDOWN(staff[[#This Row],[X-Age]],0)</f>
        <v>59</v>
      </c>
    </row>
    <row r="1659" spans="3:16" x14ac:dyDescent="0.3">
      <c r="C1659" t="s">
        <v>1748</v>
      </c>
      <c r="D1659" t="s">
        <v>55</v>
      </c>
      <c r="E1659">
        <v>1</v>
      </c>
      <c r="F1659" t="s">
        <v>56</v>
      </c>
      <c r="G1659" t="s">
        <v>6</v>
      </c>
      <c r="H1659" t="s">
        <v>93</v>
      </c>
      <c r="I1659" s="4">
        <v>68445</v>
      </c>
      <c r="J1659">
        <v>5</v>
      </c>
      <c r="K1659" s="3">
        <v>44382</v>
      </c>
      <c r="L1659" s="3">
        <v>24047</v>
      </c>
      <c r="M1659" s="5">
        <f ca="1">(TODAY()-staff[[#This Row],[Date of Join]])/365</f>
        <v>1.2027397260273973</v>
      </c>
      <c r="N1659" t="str">
        <f ca="1">IF(staff[[#This Row],[Tenure]]&lt;0.25,"1. New", IF(staff[[#This Row],[Tenure]]&lt;1, "2. Under 1 yr", IF(staff[[#This Row],[Tenure]]&lt;2, "3. Under 2 yrs","4. Over 2 yrs")))</f>
        <v>3. Under 2 yrs</v>
      </c>
      <c r="O1659" s="5">
        <f ca="1">(TODAY()-staff[[#This Row],[Date of Birth]])/365</f>
        <v>56.915068493150685</v>
      </c>
      <c r="P1659">
        <f ca="1">ROUNDDOWN(staff[[#This Row],[X-Age]],0)</f>
        <v>56</v>
      </c>
    </row>
    <row r="1660" spans="3:16" x14ac:dyDescent="0.3">
      <c r="C1660" t="s">
        <v>1749</v>
      </c>
      <c r="D1660" t="s">
        <v>59</v>
      </c>
      <c r="E1660">
        <v>0.8</v>
      </c>
      <c r="F1660" t="s">
        <v>56</v>
      </c>
      <c r="G1660" t="s">
        <v>18</v>
      </c>
      <c r="H1660" t="s">
        <v>96</v>
      </c>
      <c r="I1660" s="4">
        <v>113485</v>
      </c>
      <c r="J1660">
        <v>14</v>
      </c>
      <c r="K1660" s="3">
        <v>44410</v>
      </c>
      <c r="L1660" s="3">
        <v>26919</v>
      </c>
      <c r="M1660" s="5">
        <f ca="1">(TODAY()-staff[[#This Row],[Date of Join]])/365</f>
        <v>1.1260273972602739</v>
      </c>
      <c r="N1660" t="str">
        <f ca="1">IF(staff[[#This Row],[Tenure]]&lt;0.25,"1. New", IF(staff[[#This Row],[Tenure]]&lt;1, "2. Under 1 yr", IF(staff[[#This Row],[Tenure]]&lt;2, "3. Under 2 yrs","4. Over 2 yrs")))</f>
        <v>3. Under 2 yrs</v>
      </c>
      <c r="O1660" s="5">
        <f ca="1">(TODAY()-staff[[#This Row],[Date of Birth]])/365</f>
        <v>49.046575342465751</v>
      </c>
      <c r="P1660">
        <f ca="1">ROUNDDOWN(staff[[#This Row],[X-Age]],0)</f>
        <v>49</v>
      </c>
    </row>
    <row r="1661" spans="3:16" x14ac:dyDescent="0.3">
      <c r="C1661" t="s">
        <v>1750</v>
      </c>
      <c r="D1661" t="s">
        <v>55</v>
      </c>
      <c r="E1661">
        <v>1</v>
      </c>
      <c r="F1661" t="s">
        <v>56</v>
      </c>
      <c r="G1661" t="s">
        <v>6</v>
      </c>
      <c r="H1661" t="s">
        <v>68</v>
      </c>
      <c r="I1661" s="4">
        <v>72065</v>
      </c>
      <c r="J1661">
        <v>21</v>
      </c>
      <c r="K1661" s="3">
        <v>44494</v>
      </c>
      <c r="L1661" s="3">
        <v>27101</v>
      </c>
      <c r="M1661" s="5">
        <f ca="1">(TODAY()-staff[[#This Row],[Date of Join]])/365</f>
        <v>0.89589041095890409</v>
      </c>
      <c r="N1661" t="str">
        <f ca="1">IF(staff[[#This Row],[Tenure]]&lt;0.25,"1. New", IF(staff[[#This Row],[Tenure]]&lt;1, "2. Under 1 yr", IF(staff[[#This Row],[Tenure]]&lt;2, "3. Under 2 yrs","4. Over 2 yrs")))</f>
        <v>2. Under 1 yr</v>
      </c>
      <c r="O1661" s="5">
        <f ca="1">(TODAY()-staff[[#This Row],[Date of Birth]])/365</f>
        <v>48.547945205479451</v>
      </c>
      <c r="P1661">
        <f ca="1">ROUNDDOWN(staff[[#This Row],[X-Age]],0)</f>
        <v>48</v>
      </c>
    </row>
    <row r="1662" spans="3:16" x14ac:dyDescent="0.3">
      <c r="C1662" t="s">
        <v>1751</v>
      </c>
      <c r="D1662" t="s">
        <v>59</v>
      </c>
      <c r="E1662">
        <v>1</v>
      </c>
      <c r="F1662" t="s">
        <v>56</v>
      </c>
      <c r="G1662" t="s">
        <v>20</v>
      </c>
      <c r="H1662" t="s">
        <v>66</v>
      </c>
      <c r="I1662" s="4">
        <v>83795</v>
      </c>
      <c r="J1662">
        <v>9</v>
      </c>
      <c r="K1662" s="3">
        <v>44701</v>
      </c>
      <c r="L1662" s="3">
        <v>33640</v>
      </c>
      <c r="M1662" s="5">
        <f ca="1">(TODAY()-staff[[#This Row],[Date of Join]])/365</f>
        <v>0.32876712328767121</v>
      </c>
      <c r="N1662" t="str">
        <f ca="1">IF(staff[[#This Row],[Tenure]]&lt;0.25,"1. New", IF(staff[[#This Row],[Tenure]]&lt;1, "2. Under 1 yr", IF(staff[[#This Row],[Tenure]]&lt;2, "3. Under 2 yrs","4. Over 2 yrs")))</f>
        <v>2. Under 1 yr</v>
      </c>
      <c r="O1662" s="5">
        <f ca="1">(TODAY()-staff[[#This Row],[Date of Birth]])/365</f>
        <v>30.632876712328766</v>
      </c>
      <c r="P1662">
        <f ca="1">ROUNDDOWN(staff[[#This Row],[X-Age]],0)</f>
        <v>30</v>
      </c>
    </row>
    <row r="1663" spans="3:16" x14ac:dyDescent="0.3">
      <c r="C1663" t="s">
        <v>1752</v>
      </c>
      <c r="D1663" t="s">
        <v>59</v>
      </c>
      <c r="E1663">
        <v>1</v>
      </c>
      <c r="F1663" t="s">
        <v>56</v>
      </c>
      <c r="G1663" t="s">
        <v>6</v>
      </c>
      <c r="H1663" t="s">
        <v>68</v>
      </c>
      <c r="I1663" s="4">
        <v>76755</v>
      </c>
      <c r="J1663">
        <v>5</v>
      </c>
      <c r="K1663" s="3">
        <v>44552</v>
      </c>
      <c r="L1663" s="3">
        <v>30120</v>
      </c>
      <c r="M1663" s="5">
        <f ca="1">(TODAY()-staff[[#This Row],[Date of Join]])/365</f>
        <v>0.73698630136986298</v>
      </c>
      <c r="N1663" t="str">
        <f ca="1">IF(staff[[#This Row],[Tenure]]&lt;0.25,"1. New", IF(staff[[#This Row],[Tenure]]&lt;1, "2. Under 1 yr", IF(staff[[#This Row],[Tenure]]&lt;2, "3. Under 2 yrs","4. Over 2 yrs")))</f>
        <v>2. Under 1 yr</v>
      </c>
      <c r="O1663" s="5">
        <f ca="1">(TODAY()-staff[[#This Row],[Date of Birth]])/365</f>
        <v>40.276712328767125</v>
      </c>
      <c r="P1663">
        <f ca="1">ROUNDDOWN(staff[[#This Row],[X-Age]],0)</f>
        <v>40</v>
      </c>
    </row>
    <row r="1664" spans="3:16" x14ac:dyDescent="0.3">
      <c r="C1664" t="s">
        <v>1753</v>
      </c>
      <c r="D1664" t="s">
        <v>55</v>
      </c>
      <c r="E1664">
        <v>1</v>
      </c>
      <c r="F1664" t="s">
        <v>56</v>
      </c>
      <c r="G1664" t="s">
        <v>20</v>
      </c>
      <c r="H1664" t="s">
        <v>102</v>
      </c>
      <c r="I1664" s="4">
        <v>61145</v>
      </c>
      <c r="J1664">
        <v>11</v>
      </c>
      <c r="K1664" s="3">
        <v>44641</v>
      </c>
      <c r="L1664" s="3">
        <v>28394</v>
      </c>
      <c r="M1664" s="5">
        <f ca="1">(TODAY()-staff[[#This Row],[Date of Join]])/365</f>
        <v>0.49315068493150682</v>
      </c>
      <c r="N1664" t="str">
        <f ca="1">IF(staff[[#This Row],[Tenure]]&lt;0.25,"1. New", IF(staff[[#This Row],[Tenure]]&lt;1, "2. Under 1 yr", IF(staff[[#This Row],[Tenure]]&lt;2, "3. Under 2 yrs","4. Over 2 yrs")))</f>
        <v>2. Under 1 yr</v>
      </c>
      <c r="O1664" s="5">
        <f ca="1">(TODAY()-staff[[#This Row],[Date of Birth]])/365</f>
        <v>45.005479452054793</v>
      </c>
      <c r="P1664">
        <f ca="1">ROUNDDOWN(staff[[#This Row],[X-Age]],0)</f>
        <v>45</v>
      </c>
    </row>
    <row r="1665" spans="3:16" x14ac:dyDescent="0.3">
      <c r="C1665" t="s">
        <v>1754</v>
      </c>
      <c r="D1665" t="s">
        <v>59</v>
      </c>
      <c r="E1665">
        <v>1</v>
      </c>
      <c r="F1665" t="s">
        <v>56</v>
      </c>
      <c r="G1665" t="s">
        <v>18</v>
      </c>
      <c r="H1665" t="s">
        <v>96</v>
      </c>
      <c r="I1665" s="4">
        <v>87085</v>
      </c>
      <c r="J1665">
        <v>18</v>
      </c>
      <c r="K1665" s="3">
        <v>44547</v>
      </c>
      <c r="L1665" s="3">
        <v>25335</v>
      </c>
      <c r="M1665" s="5">
        <f ca="1">(TODAY()-staff[[#This Row],[Date of Join]])/365</f>
        <v>0.75068493150684934</v>
      </c>
      <c r="N1665" t="str">
        <f ca="1">IF(staff[[#This Row],[Tenure]]&lt;0.25,"1. New", IF(staff[[#This Row],[Tenure]]&lt;1, "2. Under 1 yr", IF(staff[[#This Row],[Tenure]]&lt;2, "3. Under 2 yrs","4. Over 2 yrs")))</f>
        <v>2. Under 1 yr</v>
      </c>
      <c r="O1665" s="5">
        <f ca="1">(TODAY()-staff[[#This Row],[Date of Birth]])/365</f>
        <v>53.386301369863013</v>
      </c>
      <c r="P1665">
        <f ca="1">ROUNDDOWN(staff[[#This Row],[X-Age]],0)</f>
        <v>53</v>
      </c>
    </row>
    <row r="1666" spans="3:16" x14ac:dyDescent="0.3">
      <c r="C1666" t="s">
        <v>1755</v>
      </c>
      <c r="D1666" t="s">
        <v>59</v>
      </c>
      <c r="E1666">
        <v>1</v>
      </c>
      <c r="F1666" t="s">
        <v>56</v>
      </c>
      <c r="G1666" t="s">
        <v>18</v>
      </c>
      <c r="H1666" t="s">
        <v>71</v>
      </c>
      <c r="I1666" s="4">
        <v>80095</v>
      </c>
      <c r="J1666">
        <v>9</v>
      </c>
      <c r="K1666" s="3">
        <v>44659</v>
      </c>
      <c r="L1666" s="3">
        <v>29352</v>
      </c>
      <c r="M1666" s="5">
        <f ca="1">(TODAY()-staff[[#This Row],[Date of Join]])/365</f>
        <v>0.44383561643835617</v>
      </c>
      <c r="N1666" t="str">
        <f ca="1">IF(staff[[#This Row],[Tenure]]&lt;0.25,"1. New", IF(staff[[#This Row],[Tenure]]&lt;1, "2. Under 1 yr", IF(staff[[#This Row],[Tenure]]&lt;2, "3. Under 2 yrs","4. Over 2 yrs")))</f>
        <v>2. Under 1 yr</v>
      </c>
      <c r="O1666" s="5">
        <f ca="1">(TODAY()-staff[[#This Row],[Date of Birth]])/365</f>
        <v>42.38082191780822</v>
      </c>
      <c r="P1666">
        <f ca="1">ROUNDDOWN(staff[[#This Row],[X-Age]],0)</f>
        <v>42</v>
      </c>
    </row>
    <row r="1667" spans="3:16" x14ac:dyDescent="0.3">
      <c r="C1667" t="s">
        <v>1756</v>
      </c>
      <c r="D1667" t="s">
        <v>55</v>
      </c>
      <c r="E1667">
        <v>1</v>
      </c>
      <c r="F1667" t="s">
        <v>61</v>
      </c>
      <c r="G1667" t="s">
        <v>18</v>
      </c>
      <c r="H1667" t="s">
        <v>78</v>
      </c>
      <c r="I1667" s="4">
        <v>76620</v>
      </c>
      <c r="J1667">
        <v>15</v>
      </c>
      <c r="K1667" s="3">
        <v>44746</v>
      </c>
      <c r="L1667" s="3">
        <v>7306</v>
      </c>
      <c r="M1667" s="5">
        <f ca="1">(TODAY()-staff[[#This Row],[Date of Join]])/365</f>
        <v>0.20547945205479451</v>
      </c>
      <c r="N1667" t="str">
        <f ca="1">IF(staff[[#This Row],[Tenure]]&lt;0.25,"1. New", IF(staff[[#This Row],[Tenure]]&lt;1, "2. Under 1 yr", IF(staff[[#This Row],[Tenure]]&lt;2, "3. Under 2 yrs","4. Over 2 yrs")))</f>
        <v>1. New</v>
      </c>
      <c r="O1667" s="5">
        <f ca="1">(TODAY()-staff[[#This Row],[Date of Birth]])/365</f>
        <v>102.78082191780823</v>
      </c>
      <c r="P1667">
        <f ca="1">ROUNDDOWN(staff[[#This Row],[X-Age]],0)</f>
        <v>102</v>
      </c>
    </row>
    <row r="1668" spans="3:16" x14ac:dyDescent="0.3">
      <c r="C1668" t="s">
        <v>1757</v>
      </c>
      <c r="D1668" t="s">
        <v>55</v>
      </c>
      <c r="E1668">
        <v>1</v>
      </c>
      <c r="F1668" t="s">
        <v>56</v>
      </c>
      <c r="G1668" t="s">
        <v>6</v>
      </c>
      <c r="H1668" t="s">
        <v>71</v>
      </c>
      <c r="I1668" s="4">
        <v>94555</v>
      </c>
      <c r="J1668">
        <v>13</v>
      </c>
      <c r="K1668" s="3">
        <v>43507</v>
      </c>
      <c r="L1668" s="3">
        <v>20267</v>
      </c>
      <c r="M1668" s="5">
        <f ca="1">(TODAY()-staff[[#This Row],[Date of Join]])/365</f>
        <v>3.6</v>
      </c>
      <c r="N1668" t="str">
        <f ca="1">IF(staff[[#This Row],[Tenure]]&lt;0.25,"1. New", IF(staff[[#This Row],[Tenure]]&lt;1, "2. Under 1 yr", IF(staff[[#This Row],[Tenure]]&lt;2, "3. Under 2 yrs","4. Over 2 yrs")))</f>
        <v>4. Over 2 yrs</v>
      </c>
      <c r="O1668" s="5">
        <f ca="1">(TODAY()-staff[[#This Row],[Date of Birth]])/365</f>
        <v>67.271232876712332</v>
      </c>
      <c r="P1668">
        <f ca="1">ROUNDDOWN(staff[[#This Row],[X-Age]],0)</f>
        <v>67</v>
      </c>
    </row>
    <row r="1669" spans="3:16" x14ac:dyDescent="0.3">
      <c r="C1669" t="s">
        <v>1758</v>
      </c>
      <c r="D1669" t="s">
        <v>55</v>
      </c>
      <c r="E1669">
        <v>0</v>
      </c>
      <c r="F1669" t="s">
        <v>61</v>
      </c>
      <c r="G1669" t="s">
        <v>20</v>
      </c>
      <c r="H1669" t="s">
        <v>102</v>
      </c>
      <c r="I1669" s="4">
        <v>66095</v>
      </c>
      <c r="J1669">
        <v>13</v>
      </c>
      <c r="K1669" s="3">
        <v>44767</v>
      </c>
      <c r="L1669" s="3">
        <v>34393</v>
      </c>
      <c r="M1669" s="5">
        <f ca="1">(TODAY()-staff[[#This Row],[Date of Join]])/365</f>
        <v>0.14794520547945206</v>
      </c>
      <c r="N1669" t="str">
        <f ca="1">IF(staff[[#This Row],[Tenure]]&lt;0.25,"1. New", IF(staff[[#This Row],[Tenure]]&lt;1, "2. Under 1 yr", IF(staff[[#This Row],[Tenure]]&lt;2, "3. Under 2 yrs","4. Over 2 yrs")))</f>
        <v>1. New</v>
      </c>
      <c r="O1669" s="5">
        <f ca="1">(TODAY()-staff[[#This Row],[Date of Birth]])/365</f>
        <v>28.56986301369863</v>
      </c>
      <c r="P1669">
        <f ca="1">ROUNDDOWN(staff[[#This Row],[X-Age]],0)</f>
        <v>28</v>
      </c>
    </row>
    <row r="1670" spans="3:16" x14ac:dyDescent="0.3">
      <c r="C1670" t="s">
        <v>1759</v>
      </c>
      <c r="D1670" t="s">
        <v>55</v>
      </c>
      <c r="E1670">
        <v>1</v>
      </c>
      <c r="F1670" t="s">
        <v>56</v>
      </c>
      <c r="G1670" t="s">
        <v>9</v>
      </c>
      <c r="H1670" t="s">
        <v>57</v>
      </c>
      <c r="I1670" s="4">
        <v>103450</v>
      </c>
      <c r="J1670">
        <v>9</v>
      </c>
      <c r="K1670" s="3">
        <v>44641</v>
      </c>
      <c r="L1670" s="3">
        <v>30491</v>
      </c>
      <c r="M1670" s="5">
        <f ca="1">(TODAY()-staff[[#This Row],[Date of Join]])/365</f>
        <v>0.49315068493150682</v>
      </c>
      <c r="N1670" t="str">
        <f ca="1">IF(staff[[#This Row],[Tenure]]&lt;0.25,"1. New", IF(staff[[#This Row],[Tenure]]&lt;1, "2. Under 1 yr", IF(staff[[#This Row],[Tenure]]&lt;2, "3. Under 2 yrs","4. Over 2 yrs")))</f>
        <v>2. Under 1 yr</v>
      </c>
      <c r="O1670" s="5">
        <f ca="1">(TODAY()-staff[[#This Row],[Date of Birth]])/365</f>
        <v>39.260273972602739</v>
      </c>
      <c r="P1670">
        <f ca="1">ROUNDDOWN(staff[[#This Row],[X-Age]],0)</f>
        <v>39</v>
      </c>
    </row>
    <row r="1671" spans="3:16" x14ac:dyDescent="0.3">
      <c r="C1671" t="s">
        <v>1760</v>
      </c>
      <c r="D1671" t="s">
        <v>59</v>
      </c>
      <c r="E1671">
        <v>1</v>
      </c>
      <c r="F1671" t="s">
        <v>56</v>
      </c>
      <c r="G1671" t="s">
        <v>18</v>
      </c>
      <c r="H1671" t="s">
        <v>78</v>
      </c>
      <c r="I1671" s="4">
        <v>58320</v>
      </c>
      <c r="J1671">
        <v>16</v>
      </c>
      <c r="K1671" s="3">
        <v>44711</v>
      </c>
      <c r="L1671" s="3">
        <v>24210</v>
      </c>
      <c r="M1671" s="5">
        <f ca="1">(TODAY()-staff[[#This Row],[Date of Join]])/365</f>
        <v>0.30136986301369861</v>
      </c>
      <c r="N1671" t="str">
        <f ca="1">IF(staff[[#This Row],[Tenure]]&lt;0.25,"1. New", IF(staff[[#This Row],[Tenure]]&lt;1, "2. Under 1 yr", IF(staff[[#This Row],[Tenure]]&lt;2, "3. Under 2 yrs","4. Over 2 yrs")))</f>
        <v>2. Under 1 yr</v>
      </c>
      <c r="O1671" s="5">
        <f ca="1">(TODAY()-staff[[#This Row],[Date of Birth]])/365</f>
        <v>56.468493150684928</v>
      </c>
      <c r="P1671">
        <f ca="1">ROUNDDOWN(staff[[#This Row],[X-Age]],0)</f>
        <v>56</v>
      </c>
    </row>
    <row r="1672" spans="3:16" x14ac:dyDescent="0.3">
      <c r="C1672" t="s">
        <v>1761</v>
      </c>
      <c r="D1672" t="s">
        <v>59</v>
      </c>
      <c r="E1672">
        <v>1</v>
      </c>
      <c r="F1672" t="s">
        <v>56</v>
      </c>
      <c r="G1672" t="s">
        <v>6</v>
      </c>
      <c r="H1672" t="s">
        <v>68</v>
      </c>
      <c r="I1672" s="4">
        <v>52455</v>
      </c>
      <c r="J1672">
        <v>23</v>
      </c>
      <c r="K1672" s="3">
        <v>44665</v>
      </c>
      <c r="L1672" s="3">
        <v>30605</v>
      </c>
      <c r="M1672" s="5">
        <f ca="1">(TODAY()-staff[[#This Row],[Date of Join]])/365</f>
        <v>0.42739726027397262</v>
      </c>
      <c r="N1672" t="str">
        <f ca="1">IF(staff[[#This Row],[Tenure]]&lt;0.25,"1. New", IF(staff[[#This Row],[Tenure]]&lt;1, "2. Under 1 yr", IF(staff[[#This Row],[Tenure]]&lt;2, "3. Under 2 yrs","4. Over 2 yrs")))</f>
        <v>2. Under 1 yr</v>
      </c>
      <c r="O1672" s="5">
        <f ca="1">(TODAY()-staff[[#This Row],[Date of Birth]])/365</f>
        <v>38.947945205479449</v>
      </c>
      <c r="P1672">
        <f ca="1">ROUNDDOWN(staff[[#This Row],[X-Age]],0)</f>
        <v>38</v>
      </c>
    </row>
    <row r="1673" spans="3:16" x14ac:dyDescent="0.3">
      <c r="C1673" t="s">
        <v>1762</v>
      </c>
      <c r="D1673" t="s">
        <v>59</v>
      </c>
      <c r="E1673">
        <v>1</v>
      </c>
      <c r="F1673" t="s">
        <v>61</v>
      </c>
      <c r="G1673" t="s">
        <v>6</v>
      </c>
      <c r="H1673" t="s">
        <v>68</v>
      </c>
      <c r="I1673" s="4">
        <v>67420</v>
      </c>
      <c r="J1673">
        <v>11</v>
      </c>
      <c r="K1673" s="3">
        <v>44767</v>
      </c>
      <c r="L1673" s="3">
        <v>7247</v>
      </c>
      <c r="M1673" s="5">
        <f ca="1">(TODAY()-staff[[#This Row],[Date of Join]])/365</f>
        <v>0.14794520547945206</v>
      </c>
      <c r="N1673" t="str">
        <f ca="1">IF(staff[[#This Row],[Tenure]]&lt;0.25,"1. New", IF(staff[[#This Row],[Tenure]]&lt;1, "2. Under 1 yr", IF(staff[[#This Row],[Tenure]]&lt;2, "3. Under 2 yrs","4. Over 2 yrs")))</f>
        <v>1. New</v>
      </c>
      <c r="O1673" s="5">
        <f ca="1">(TODAY()-staff[[#This Row],[Date of Birth]])/365</f>
        <v>102.94246575342466</v>
      </c>
      <c r="P1673">
        <f ca="1">ROUNDDOWN(staff[[#This Row],[X-Age]],0)</f>
        <v>102</v>
      </c>
    </row>
    <row r="1674" spans="3:16" x14ac:dyDescent="0.3">
      <c r="C1674" t="s">
        <v>1763</v>
      </c>
      <c r="D1674" t="s">
        <v>59</v>
      </c>
      <c r="E1674">
        <v>1</v>
      </c>
      <c r="F1674" t="s">
        <v>56</v>
      </c>
      <c r="G1674" t="s">
        <v>6</v>
      </c>
      <c r="H1674" t="s">
        <v>93</v>
      </c>
      <c r="I1674" s="4">
        <v>79030</v>
      </c>
      <c r="J1674">
        <v>23</v>
      </c>
      <c r="K1674" s="3">
        <v>44470</v>
      </c>
      <c r="L1674" s="3">
        <v>28171</v>
      </c>
      <c r="M1674" s="5">
        <f ca="1">(TODAY()-staff[[#This Row],[Date of Join]])/365</f>
        <v>0.9616438356164384</v>
      </c>
      <c r="N1674" t="str">
        <f ca="1">IF(staff[[#This Row],[Tenure]]&lt;0.25,"1. New", IF(staff[[#This Row],[Tenure]]&lt;1, "2. Under 1 yr", IF(staff[[#This Row],[Tenure]]&lt;2, "3. Under 2 yrs","4. Over 2 yrs")))</f>
        <v>2. Under 1 yr</v>
      </c>
      <c r="O1674" s="5">
        <f ca="1">(TODAY()-staff[[#This Row],[Date of Birth]])/365</f>
        <v>45.61643835616438</v>
      </c>
      <c r="P1674">
        <f ca="1">ROUNDDOWN(staff[[#This Row],[X-Age]],0)</f>
        <v>45</v>
      </c>
    </row>
    <row r="1675" spans="3:16" x14ac:dyDescent="0.3">
      <c r="C1675" t="s">
        <v>1764</v>
      </c>
      <c r="D1675" t="s">
        <v>55</v>
      </c>
      <c r="E1675">
        <v>1</v>
      </c>
      <c r="F1675" t="s">
        <v>56</v>
      </c>
      <c r="G1675" t="s">
        <v>18</v>
      </c>
      <c r="H1675" t="s">
        <v>71</v>
      </c>
      <c r="I1675" s="4">
        <v>78005</v>
      </c>
      <c r="J1675">
        <v>24</v>
      </c>
      <c r="K1675" s="3">
        <v>44351</v>
      </c>
      <c r="L1675" s="3">
        <v>21378</v>
      </c>
      <c r="M1675" s="5">
        <f ca="1">(TODAY()-staff[[#This Row],[Date of Join]])/365</f>
        <v>1.2876712328767124</v>
      </c>
      <c r="N1675" t="str">
        <f ca="1">IF(staff[[#This Row],[Tenure]]&lt;0.25,"1. New", IF(staff[[#This Row],[Tenure]]&lt;1, "2. Under 1 yr", IF(staff[[#This Row],[Tenure]]&lt;2, "3. Under 2 yrs","4. Over 2 yrs")))</f>
        <v>3. Under 2 yrs</v>
      </c>
      <c r="O1675" s="5">
        <f ca="1">(TODAY()-staff[[#This Row],[Date of Birth]])/365</f>
        <v>64.227397260273975</v>
      </c>
      <c r="P1675">
        <f ca="1">ROUNDDOWN(staff[[#This Row],[X-Age]],0)</f>
        <v>64</v>
      </c>
    </row>
    <row r="1676" spans="3:16" x14ac:dyDescent="0.3">
      <c r="C1676" t="s">
        <v>1765</v>
      </c>
      <c r="D1676" t="s">
        <v>59</v>
      </c>
      <c r="E1676">
        <v>1</v>
      </c>
      <c r="F1676" t="s">
        <v>56</v>
      </c>
      <c r="G1676" t="s">
        <v>6</v>
      </c>
      <c r="H1676" t="s">
        <v>68</v>
      </c>
      <c r="I1676" s="4">
        <v>66565</v>
      </c>
      <c r="J1676">
        <v>7</v>
      </c>
      <c r="K1676" s="3">
        <v>44698</v>
      </c>
      <c r="L1676" s="3">
        <v>29703</v>
      </c>
      <c r="M1676" s="5">
        <f ca="1">(TODAY()-staff[[#This Row],[Date of Join]])/365</f>
        <v>0.33698630136986302</v>
      </c>
      <c r="N1676" t="str">
        <f ca="1">IF(staff[[#This Row],[Tenure]]&lt;0.25,"1. New", IF(staff[[#This Row],[Tenure]]&lt;1, "2. Under 1 yr", IF(staff[[#This Row],[Tenure]]&lt;2, "3. Under 2 yrs","4. Over 2 yrs")))</f>
        <v>2. Under 1 yr</v>
      </c>
      <c r="O1676" s="5">
        <f ca="1">(TODAY()-staff[[#This Row],[Date of Birth]])/365</f>
        <v>41.419178082191777</v>
      </c>
      <c r="P1676">
        <f ca="1">ROUNDDOWN(staff[[#This Row],[X-Age]],0)</f>
        <v>41</v>
      </c>
    </row>
    <row r="1677" spans="3:16" x14ac:dyDescent="0.3">
      <c r="C1677" t="s">
        <v>1766</v>
      </c>
      <c r="D1677" t="s">
        <v>55</v>
      </c>
      <c r="E1677">
        <v>1</v>
      </c>
      <c r="F1677" t="s">
        <v>56</v>
      </c>
      <c r="G1677" t="s">
        <v>18</v>
      </c>
      <c r="H1677" t="s">
        <v>64</v>
      </c>
      <c r="I1677" s="4">
        <v>67290</v>
      </c>
      <c r="J1677">
        <v>11</v>
      </c>
      <c r="K1677" s="3">
        <v>44347</v>
      </c>
      <c r="L1677" s="3">
        <v>21105</v>
      </c>
      <c r="M1677" s="5">
        <f ca="1">(TODAY()-staff[[#This Row],[Date of Join]])/365</f>
        <v>1.2986301369863014</v>
      </c>
      <c r="N1677" t="str">
        <f ca="1">IF(staff[[#This Row],[Tenure]]&lt;0.25,"1. New", IF(staff[[#This Row],[Tenure]]&lt;1, "2. Under 1 yr", IF(staff[[#This Row],[Tenure]]&lt;2, "3. Under 2 yrs","4. Over 2 yrs")))</f>
        <v>3. Under 2 yrs</v>
      </c>
      <c r="O1677" s="5">
        <f ca="1">(TODAY()-staff[[#This Row],[Date of Birth]])/365</f>
        <v>64.975342465753428</v>
      </c>
      <c r="P1677">
        <f ca="1">ROUNDDOWN(staff[[#This Row],[X-Age]],0)</f>
        <v>64</v>
      </c>
    </row>
    <row r="1678" spans="3:16" x14ac:dyDescent="0.3">
      <c r="C1678" t="s">
        <v>1767</v>
      </c>
      <c r="D1678" t="s">
        <v>55</v>
      </c>
      <c r="E1678">
        <v>1</v>
      </c>
      <c r="F1678" t="s">
        <v>56</v>
      </c>
      <c r="G1678" t="s">
        <v>18</v>
      </c>
      <c r="H1678" t="s">
        <v>64</v>
      </c>
      <c r="I1678" s="4">
        <v>58655</v>
      </c>
      <c r="J1678">
        <v>2</v>
      </c>
      <c r="K1678" s="3">
        <v>44011</v>
      </c>
      <c r="L1678" s="3">
        <v>19783</v>
      </c>
      <c r="M1678" s="5">
        <f ca="1">(TODAY()-staff[[#This Row],[Date of Join]])/365</f>
        <v>2.2191780821917808</v>
      </c>
      <c r="N1678" t="str">
        <f ca="1">IF(staff[[#This Row],[Tenure]]&lt;0.25,"1. New", IF(staff[[#This Row],[Tenure]]&lt;1, "2. Under 1 yr", IF(staff[[#This Row],[Tenure]]&lt;2, "3. Under 2 yrs","4. Over 2 yrs")))</f>
        <v>4. Over 2 yrs</v>
      </c>
      <c r="O1678" s="5">
        <f ca="1">(TODAY()-staff[[#This Row],[Date of Birth]])/365</f>
        <v>68.597260273972609</v>
      </c>
      <c r="P1678">
        <f ca="1">ROUNDDOWN(staff[[#This Row],[X-Age]],0)</f>
        <v>68</v>
      </c>
    </row>
    <row r="1679" spans="3:16" x14ac:dyDescent="0.3">
      <c r="C1679" t="s">
        <v>1768</v>
      </c>
      <c r="D1679" t="s">
        <v>59</v>
      </c>
      <c r="E1679">
        <v>1</v>
      </c>
      <c r="F1679" t="s">
        <v>56</v>
      </c>
      <c r="G1679" t="s">
        <v>6</v>
      </c>
      <c r="H1679" t="s">
        <v>93</v>
      </c>
      <c r="I1679" s="4">
        <v>76985</v>
      </c>
      <c r="J1679">
        <v>7</v>
      </c>
      <c r="K1679" s="3">
        <v>44162</v>
      </c>
      <c r="L1679" s="3">
        <v>25434</v>
      </c>
      <c r="M1679" s="5">
        <f ca="1">(TODAY()-staff[[#This Row],[Date of Join]])/365</f>
        <v>1.8054794520547945</v>
      </c>
      <c r="N1679" t="str">
        <f ca="1">IF(staff[[#This Row],[Tenure]]&lt;0.25,"1. New", IF(staff[[#This Row],[Tenure]]&lt;1, "2. Under 1 yr", IF(staff[[#This Row],[Tenure]]&lt;2, "3. Under 2 yrs","4. Over 2 yrs")))</f>
        <v>3. Under 2 yrs</v>
      </c>
      <c r="O1679" s="5">
        <f ca="1">(TODAY()-staff[[#This Row],[Date of Birth]])/365</f>
        <v>53.115068493150687</v>
      </c>
      <c r="P1679">
        <f ca="1">ROUNDDOWN(staff[[#This Row],[X-Age]],0)</f>
        <v>53</v>
      </c>
    </row>
    <row r="1680" spans="3:16" x14ac:dyDescent="0.3">
      <c r="C1680" t="s">
        <v>1769</v>
      </c>
      <c r="D1680" t="s">
        <v>59</v>
      </c>
      <c r="E1680">
        <v>1</v>
      </c>
      <c r="F1680" t="s">
        <v>61</v>
      </c>
      <c r="G1680" t="s">
        <v>11</v>
      </c>
      <c r="H1680" t="s">
        <v>83</v>
      </c>
      <c r="I1680" s="4">
        <v>59470</v>
      </c>
      <c r="J1680">
        <v>8</v>
      </c>
      <c r="K1680" s="3">
        <v>44770</v>
      </c>
      <c r="L1680" s="3">
        <v>7278</v>
      </c>
      <c r="M1680" s="5">
        <f ca="1">(TODAY()-staff[[#This Row],[Date of Join]])/365</f>
        <v>0.13972602739726028</v>
      </c>
      <c r="N1680" t="str">
        <f ca="1">IF(staff[[#This Row],[Tenure]]&lt;0.25,"1. New", IF(staff[[#This Row],[Tenure]]&lt;1, "2. Under 1 yr", IF(staff[[#This Row],[Tenure]]&lt;2, "3. Under 2 yrs","4. Over 2 yrs")))</f>
        <v>1. New</v>
      </c>
      <c r="O1680" s="5">
        <f ca="1">(TODAY()-staff[[#This Row],[Date of Birth]])/365</f>
        <v>102.85753424657534</v>
      </c>
      <c r="P1680">
        <f ca="1">ROUNDDOWN(staff[[#This Row],[X-Age]],0)</f>
        <v>102</v>
      </c>
    </row>
    <row r="1681" spans="3:16" x14ac:dyDescent="0.3">
      <c r="C1681" t="s">
        <v>1770</v>
      </c>
      <c r="D1681" t="s">
        <v>55</v>
      </c>
      <c r="E1681">
        <v>1</v>
      </c>
      <c r="F1681" t="s">
        <v>56</v>
      </c>
      <c r="G1681" t="s">
        <v>14</v>
      </c>
      <c r="H1681" t="s">
        <v>166</v>
      </c>
      <c r="I1681" s="4">
        <v>48230</v>
      </c>
      <c r="J1681">
        <v>5</v>
      </c>
      <c r="K1681" s="3">
        <v>44712</v>
      </c>
      <c r="L1681" s="3">
        <v>24808</v>
      </c>
      <c r="M1681" s="5">
        <f ca="1">(TODAY()-staff[[#This Row],[Date of Join]])/365</f>
        <v>0.29863013698630136</v>
      </c>
      <c r="N1681" t="str">
        <f ca="1">IF(staff[[#This Row],[Tenure]]&lt;0.25,"1. New", IF(staff[[#This Row],[Tenure]]&lt;1, "2. Under 1 yr", IF(staff[[#This Row],[Tenure]]&lt;2, "3. Under 2 yrs","4. Over 2 yrs")))</f>
        <v>2. Under 1 yr</v>
      </c>
      <c r="O1681" s="5">
        <f ca="1">(TODAY()-staff[[#This Row],[Date of Birth]])/365</f>
        <v>54.830136986301369</v>
      </c>
      <c r="P1681">
        <f ca="1">ROUNDDOWN(staff[[#This Row],[X-Age]],0)</f>
        <v>54</v>
      </c>
    </row>
    <row r="1682" spans="3:16" x14ac:dyDescent="0.3">
      <c r="C1682" t="s">
        <v>1771</v>
      </c>
      <c r="D1682" t="s">
        <v>55</v>
      </c>
      <c r="E1682">
        <v>1</v>
      </c>
      <c r="F1682" t="s">
        <v>56</v>
      </c>
      <c r="G1682" t="s">
        <v>6</v>
      </c>
      <c r="H1682" t="s">
        <v>68</v>
      </c>
      <c r="I1682" s="4">
        <v>90070</v>
      </c>
      <c r="J1682">
        <v>24</v>
      </c>
      <c r="K1682" s="3">
        <v>44732</v>
      </c>
      <c r="L1682" s="3">
        <v>28201</v>
      </c>
      <c r="M1682" s="5">
        <f ca="1">(TODAY()-staff[[#This Row],[Date of Join]])/365</f>
        <v>0.24383561643835616</v>
      </c>
      <c r="N1682" t="str">
        <f ca="1">IF(staff[[#This Row],[Tenure]]&lt;0.25,"1. New", IF(staff[[#This Row],[Tenure]]&lt;1, "2. Under 1 yr", IF(staff[[#This Row],[Tenure]]&lt;2, "3. Under 2 yrs","4. Over 2 yrs")))</f>
        <v>1. New</v>
      </c>
      <c r="O1682" s="5">
        <f ca="1">(TODAY()-staff[[#This Row],[Date of Birth]])/365</f>
        <v>45.534246575342465</v>
      </c>
      <c r="P1682">
        <f ca="1">ROUNDDOWN(staff[[#This Row],[X-Age]],0)</f>
        <v>45</v>
      </c>
    </row>
    <row r="1683" spans="3:16" x14ac:dyDescent="0.3">
      <c r="C1683" t="s">
        <v>1772</v>
      </c>
      <c r="D1683" t="s">
        <v>59</v>
      </c>
      <c r="E1683">
        <v>1</v>
      </c>
      <c r="F1683" t="s">
        <v>124</v>
      </c>
      <c r="G1683" t="s">
        <v>6</v>
      </c>
      <c r="H1683" t="s">
        <v>71</v>
      </c>
      <c r="I1683" s="4">
        <v>60530</v>
      </c>
      <c r="J1683">
        <v>3</v>
      </c>
      <c r="K1683" s="3">
        <v>44774</v>
      </c>
      <c r="L1683" s="3">
        <v>32171</v>
      </c>
      <c r="M1683" s="5">
        <f ca="1">(TODAY()-staff[[#This Row],[Date of Join]])/365</f>
        <v>0.12876712328767123</v>
      </c>
      <c r="N1683" t="str">
        <f ca="1">IF(staff[[#This Row],[Tenure]]&lt;0.25,"1. New", IF(staff[[#This Row],[Tenure]]&lt;1, "2. Under 1 yr", IF(staff[[#This Row],[Tenure]]&lt;2, "3. Under 2 yrs","4. Over 2 yrs")))</f>
        <v>1. New</v>
      </c>
      <c r="O1683" s="5">
        <f ca="1">(TODAY()-staff[[#This Row],[Date of Birth]])/365</f>
        <v>34.657534246575345</v>
      </c>
      <c r="P1683">
        <f ca="1">ROUNDDOWN(staff[[#This Row],[X-Age]],0)</f>
        <v>34</v>
      </c>
    </row>
    <row r="1684" spans="3:16" x14ac:dyDescent="0.3">
      <c r="C1684" t="s">
        <v>1773</v>
      </c>
      <c r="D1684" t="s">
        <v>59</v>
      </c>
      <c r="E1684">
        <v>1</v>
      </c>
      <c r="F1684" t="s">
        <v>56</v>
      </c>
      <c r="G1684" t="s">
        <v>18</v>
      </c>
      <c r="H1684" t="s">
        <v>96</v>
      </c>
      <c r="I1684" s="4">
        <v>62100</v>
      </c>
      <c r="J1684">
        <v>18</v>
      </c>
      <c r="K1684" s="3">
        <v>44382</v>
      </c>
      <c r="L1684" s="3">
        <v>27519</v>
      </c>
      <c r="M1684" s="5">
        <f ca="1">(TODAY()-staff[[#This Row],[Date of Join]])/365</f>
        <v>1.2027397260273973</v>
      </c>
      <c r="N1684" t="str">
        <f ca="1">IF(staff[[#This Row],[Tenure]]&lt;0.25,"1. New", IF(staff[[#This Row],[Tenure]]&lt;1, "2. Under 1 yr", IF(staff[[#This Row],[Tenure]]&lt;2, "3. Under 2 yrs","4. Over 2 yrs")))</f>
        <v>3. Under 2 yrs</v>
      </c>
      <c r="O1684" s="5">
        <f ca="1">(TODAY()-staff[[#This Row],[Date of Birth]])/365</f>
        <v>47.402739726027399</v>
      </c>
      <c r="P1684">
        <f ca="1">ROUNDDOWN(staff[[#This Row],[X-Age]],0)</f>
        <v>47</v>
      </c>
    </row>
    <row r="1685" spans="3:16" x14ac:dyDescent="0.3">
      <c r="C1685" t="s">
        <v>1774</v>
      </c>
      <c r="D1685" t="s">
        <v>59</v>
      </c>
      <c r="E1685">
        <v>1</v>
      </c>
      <c r="F1685" t="s">
        <v>56</v>
      </c>
      <c r="G1685" t="s">
        <v>18</v>
      </c>
      <c r="H1685" t="s">
        <v>71</v>
      </c>
      <c r="I1685" s="4">
        <v>93295</v>
      </c>
      <c r="J1685">
        <v>11</v>
      </c>
      <c r="K1685" s="3">
        <v>44670</v>
      </c>
      <c r="L1685" s="3">
        <v>26700</v>
      </c>
      <c r="M1685" s="5">
        <f ca="1">(TODAY()-staff[[#This Row],[Date of Join]])/365</f>
        <v>0.41369863013698632</v>
      </c>
      <c r="N1685" t="str">
        <f ca="1">IF(staff[[#This Row],[Tenure]]&lt;0.25,"1. New", IF(staff[[#This Row],[Tenure]]&lt;1, "2. Under 1 yr", IF(staff[[#This Row],[Tenure]]&lt;2, "3. Under 2 yrs","4. Over 2 yrs")))</f>
        <v>2. Under 1 yr</v>
      </c>
      <c r="O1685" s="5">
        <f ca="1">(TODAY()-staff[[#This Row],[Date of Birth]])/365</f>
        <v>49.646575342465752</v>
      </c>
      <c r="P1685">
        <f ca="1">ROUNDDOWN(staff[[#This Row],[X-Age]],0)</f>
        <v>49</v>
      </c>
    </row>
    <row r="1686" spans="3:16" x14ac:dyDescent="0.3">
      <c r="C1686" t="s">
        <v>1775</v>
      </c>
      <c r="D1686" t="s">
        <v>55</v>
      </c>
      <c r="E1686">
        <v>1</v>
      </c>
      <c r="F1686" t="s">
        <v>56</v>
      </c>
      <c r="G1686" t="s">
        <v>9</v>
      </c>
      <c r="H1686" t="s">
        <v>330</v>
      </c>
      <c r="I1686" s="4">
        <v>57390</v>
      </c>
      <c r="J1686">
        <v>7</v>
      </c>
      <c r="K1686" s="3">
        <v>43417</v>
      </c>
      <c r="L1686" s="3">
        <v>20076</v>
      </c>
      <c r="M1686" s="5">
        <f ca="1">(TODAY()-staff[[#This Row],[Date of Join]])/365</f>
        <v>3.8465753424657536</v>
      </c>
      <c r="N1686" t="str">
        <f ca="1">IF(staff[[#This Row],[Tenure]]&lt;0.25,"1. New", IF(staff[[#This Row],[Tenure]]&lt;1, "2. Under 1 yr", IF(staff[[#This Row],[Tenure]]&lt;2, "3. Under 2 yrs","4. Over 2 yrs")))</f>
        <v>4. Over 2 yrs</v>
      </c>
      <c r="O1686" s="5">
        <f ca="1">(TODAY()-staff[[#This Row],[Date of Birth]])/365</f>
        <v>67.794520547945211</v>
      </c>
      <c r="P1686">
        <f ca="1">ROUNDDOWN(staff[[#This Row],[X-Age]],0)</f>
        <v>67</v>
      </c>
    </row>
    <row r="1687" spans="3:16" x14ac:dyDescent="0.3">
      <c r="C1687" t="s">
        <v>1776</v>
      </c>
      <c r="D1687" t="s">
        <v>59</v>
      </c>
      <c r="E1687">
        <v>1</v>
      </c>
      <c r="F1687" t="s">
        <v>56</v>
      </c>
      <c r="G1687" t="s">
        <v>6</v>
      </c>
      <c r="H1687" t="s">
        <v>68</v>
      </c>
      <c r="I1687" s="4">
        <v>76005</v>
      </c>
      <c r="J1687">
        <v>7</v>
      </c>
      <c r="K1687" s="3">
        <v>44652</v>
      </c>
      <c r="L1687" s="3">
        <v>7268</v>
      </c>
      <c r="M1687" s="5">
        <f ca="1">(TODAY()-staff[[#This Row],[Date of Join]])/365</f>
        <v>0.46301369863013697</v>
      </c>
      <c r="N1687" t="str">
        <f ca="1">IF(staff[[#This Row],[Tenure]]&lt;0.25,"1. New", IF(staff[[#This Row],[Tenure]]&lt;1, "2. Under 1 yr", IF(staff[[#This Row],[Tenure]]&lt;2, "3. Under 2 yrs","4. Over 2 yrs")))</f>
        <v>2. Under 1 yr</v>
      </c>
      <c r="O1687" s="5">
        <f ca="1">(TODAY()-staff[[#This Row],[Date of Birth]])/365</f>
        <v>102.88493150684931</v>
      </c>
      <c r="P1687">
        <f ca="1">ROUNDDOWN(staff[[#This Row],[X-Age]],0)</f>
        <v>102</v>
      </c>
    </row>
    <row r="1688" spans="3:16" x14ac:dyDescent="0.3">
      <c r="C1688" t="s">
        <v>1777</v>
      </c>
      <c r="D1688" t="s">
        <v>55</v>
      </c>
      <c r="E1688">
        <v>1</v>
      </c>
      <c r="F1688" t="s">
        <v>56</v>
      </c>
      <c r="G1688" t="s">
        <v>18</v>
      </c>
      <c r="H1688" t="s">
        <v>71</v>
      </c>
      <c r="I1688" s="4">
        <v>94435</v>
      </c>
      <c r="J1688">
        <v>3</v>
      </c>
      <c r="K1688" s="3">
        <v>44690</v>
      </c>
      <c r="L1688" s="3">
        <v>26245</v>
      </c>
      <c r="M1688" s="5">
        <f ca="1">(TODAY()-staff[[#This Row],[Date of Join]])/365</f>
        <v>0.35890410958904112</v>
      </c>
      <c r="N1688" t="str">
        <f ca="1">IF(staff[[#This Row],[Tenure]]&lt;0.25,"1. New", IF(staff[[#This Row],[Tenure]]&lt;1, "2. Under 1 yr", IF(staff[[#This Row],[Tenure]]&lt;2, "3. Under 2 yrs","4. Over 2 yrs")))</f>
        <v>2. Under 1 yr</v>
      </c>
      <c r="O1688" s="5">
        <f ca="1">(TODAY()-staff[[#This Row],[Date of Birth]])/365</f>
        <v>50.893150684931506</v>
      </c>
      <c r="P1688">
        <f ca="1">ROUNDDOWN(staff[[#This Row],[X-Age]],0)</f>
        <v>50</v>
      </c>
    </row>
    <row r="1689" spans="3:16" x14ac:dyDescent="0.3">
      <c r="C1689" t="s">
        <v>1778</v>
      </c>
      <c r="D1689" t="s">
        <v>55</v>
      </c>
      <c r="E1689">
        <v>1</v>
      </c>
      <c r="F1689" t="s">
        <v>61</v>
      </c>
      <c r="G1689" t="s">
        <v>18</v>
      </c>
      <c r="H1689" t="s">
        <v>78</v>
      </c>
      <c r="I1689" s="4">
        <v>70360</v>
      </c>
      <c r="J1689">
        <v>14</v>
      </c>
      <c r="K1689" s="3">
        <v>44770</v>
      </c>
      <c r="L1689" s="3">
        <v>7246</v>
      </c>
      <c r="M1689" s="5">
        <f ca="1">(TODAY()-staff[[#This Row],[Date of Join]])/365</f>
        <v>0.13972602739726028</v>
      </c>
      <c r="N1689" t="str">
        <f ca="1">IF(staff[[#This Row],[Tenure]]&lt;0.25,"1. New", IF(staff[[#This Row],[Tenure]]&lt;1, "2. Under 1 yr", IF(staff[[#This Row],[Tenure]]&lt;2, "3. Under 2 yrs","4. Over 2 yrs")))</f>
        <v>1. New</v>
      </c>
      <c r="O1689" s="5">
        <f ca="1">(TODAY()-staff[[#This Row],[Date of Birth]])/365</f>
        <v>102.94520547945206</v>
      </c>
      <c r="P1689">
        <f ca="1">ROUNDDOWN(staff[[#This Row],[X-Age]],0)</f>
        <v>102</v>
      </c>
    </row>
    <row r="1690" spans="3:16" x14ac:dyDescent="0.3">
      <c r="C1690" t="s">
        <v>1779</v>
      </c>
      <c r="D1690" t="s">
        <v>59</v>
      </c>
      <c r="E1690">
        <v>1</v>
      </c>
      <c r="F1690" t="s">
        <v>61</v>
      </c>
      <c r="G1690" t="s">
        <v>20</v>
      </c>
      <c r="H1690" t="s">
        <v>75</v>
      </c>
      <c r="I1690" s="4">
        <v>70635</v>
      </c>
      <c r="J1690">
        <v>19</v>
      </c>
      <c r="K1690" s="3">
        <v>44770</v>
      </c>
      <c r="L1690" s="3">
        <v>7246</v>
      </c>
      <c r="M1690" s="5">
        <f ca="1">(TODAY()-staff[[#This Row],[Date of Join]])/365</f>
        <v>0.13972602739726028</v>
      </c>
      <c r="N1690" t="str">
        <f ca="1">IF(staff[[#This Row],[Tenure]]&lt;0.25,"1. New", IF(staff[[#This Row],[Tenure]]&lt;1, "2. Under 1 yr", IF(staff[[#This Row],[Tenure]]&lt;2, "3. Under 2 yrs","4. Over 2 yrs")))</f>
        <v>1. New</v>
      </c>
      <c r="O1690" s="5">
        <f ca="1">(TODAY()-staff[[#This Row],[Date of Birth]])/365</f>
        <v>102.94520547945206</v>
      </c>
      <c r="P1690">
        <f ca="1">ROUNDDOWN(staff[[#This Row],[X-Age]],0)</f>
        <v>102</v>
      </c>
    </row>
    <row r="1691" spans="3:16" x14ac:dyDescent="0.3">
      <c r="C1691" t="s">
        <v>1780</v>
      </c>
      <c r="D1691" t="s">
        <v>59</v>
      </c>
      <c r="E1691">
        <v>1</v>
      </c>
      <c r="F1691" t="s">
        <v>56</v>
      </c>
      <c r="G1691" t="s">
        <v>6</v>
      </c>
      <c r="H1691" t="s">
        <v>246</v>
      </c>
      <c r="I1691" s="4">
        <v>78180</v>
      </c>
      <c r="J1691">
        <v>9</v>
      </c>
      <c r="K1691" s="3">
        <v>44769</v>
      </c>
      <c r="L1691" s="3">
        <v>7247</v>
      </c>
      <c r="M1691" s="5">
        <f ca="1">(TODAY()-staff[[#This Row],[Date of Join]])/365</f>
        <v>0.14246575342465753</v>
      </c>
      <c r="N1691" t="str">
        <f ca="1">IF(staff[[#This Row],[Tenure]]&lt;0.25,"1. New", IF(staff[[#This Row],[Tenure]]&lt;1, "2. Under 1 yr", IF(staff[[#This Row],[Tenure]]&lt;2, "3. Under 2 yrs","4. Over 2 yrs")))</f>
        <v>1. New</v>
      </c>
      <c r="O1691" s="5">
        <f ca="1">(TODAY()-staff[[#This Row],[Date of Birth]])/365</f>
        <v>102.94246575342466</v>
      </c>
      <c r="P1691">
        <f ca="1">ROUNDDOWN(staff[[#This Row],[X-Age]],0)</f>
        <v>102</v>
      </c>
    </row>
    <row r="1692" spans="3:16" x14ac:dyDescent="0.3">
      <c r="C1692" t="s">
        <v>1781</v>
      </c>
      <c r="D1692" t="s">
        <v>59</v>
      </c>
      <c r="E1692">
        <v>1</v>
      </c>
      <c r="F1692" t="s">
        <v>56</v>
      </c>
      <c r="G1692" t="s">
        <v>6</v>
      </c>
      <c r="H1692" t="s">
        <v>68</v>
      </c>
      <c r="I1692" s="4">
        <v>97210</v>
      </c>
      <c r="J1692">
        <v>6</v>
      </c>
      <c r="K1692" s="3">
        <v>44774</v>
      </c>
      <c r="L1692" s="3">
        <v>29602</v>
      </c>
      <c r="M1692" s="5">
        <f ca="1">(TODAY()-staff[[#This Row],[Date of Join]])/365</f>
        <v>0.12876712328767123</v>
      </c>
      <c r="N1692" t="str">
        <f ca="1">IF(staff[[#This Row],[Tenure]]&lt;0.25,"1. New", IF(staff[[#This Row],[Tenure]]&lt;1, "2. Under 1 yr", IF(staff[[#This Row],[Tenure]]&lt;2, "3. Under 2 yrs","4. Over 2 yrs")))</f>
        <v>1. New</v>
      </c>
      <c r="O1692" s="5">
        <f ca="1">(TODAY()-staff[[#This Row],[Date of Birth]])/365</f>
        <v>41.695890410958903</v>
      </c>
      <c r="P1692">
        <f ca="1">ROUNDDOWN(staff[[#This Row],[X-Age]],0)</f>
        <v>41</v>
      </c>
    </row>
    <row r="1693" spans="3:16" x14ac:dyDescent="0.3">
      <c r="C1693" t="s">
        <v>1782</v>
      </c>
      <c r="D1693" t="s">
        <v>59</v>
      </c>
      <c r="E1693">
        <v>1</v>
      </c>
      <c r="F1693" t="s">
        <v>56</v>
      </c>
      <c r="G1693" t="s">
        <v>18</v>
      </c>
      <c r="H1693" t="s">
        <v>64</v>
      </c>
      <c r="I1693" s="4">
        <v>76340</v>
      </c>
      <c r="J1693">
        <v>17</v>
      </c>
      <c r="K1693" s="3">
        <v>44677</v>
      </c>
      <c r="L1693" s="3">
        <v>34044</v>
      </c>
      <c r="M1693" s="5">
        <f ca="1">(TODAY()-staff[[#This Row],[Date of Join]])/365</f>
        <v>0.39452054794520547</v>
      </c>
      <c r="N1693" t="str">
        <f ca="1">IF(staff[[#This Row],[Tenure]]&lt;0.25,"1. New", IF(staff[[#This Row],[Tenure]]&lt;1, "2. Under 1 yr", IF(staff[[#This Row],[Tenure]]&lt;2, "3. Under 2 yrs","4. Over 2 yrs")))</f>
        <v>2. Under 1 yr</v>
      </c>
      <c r="O1693" s="5">
        <f ca="1">(TODAY()-staff[[#This Row],[Date of Birth]])/365</f>
        <v>29.526027397260275</v>
      </c>
      <c r="P1693">
        <f ca="1">ROUNDDOWN(staff[[#This Row],[X-Age]],0)</f>
        <v>29</v>
      </c>
    </row>
    <row r="1694" spans="3:16" x14ac:dyDescent="0.3">
      <c r="C1694" t="s">
        <v>1783</v>
      </c>
      <c r="D1694" t="s">
        <v>59</v>
      </c>
      <c r="E1694">
        <v>1</v>
      </c>
      <c r="F1694" t="s">
        <v>56</v>
      </c>
      <c r="G1694" t="s">
        <v>18</v>
      </c>
      <c r="H1694" t="s">
        <v>71</v>
      </c>
      <c r="I1694" s="4">
        <v>79490</v>
      </c>
      <c r="J1694">
        <v>18</v>
      </c>
      <c r="K1694" s="3">
        <v>44291</v>
      </c>
      <c r="L1694" s="3">
        <v>19847</v>
      </c>
      <c r="M1694" s="5">
        <f ca="1">(TODAY()-staff[[#This Row],[Date of Join]])/365</f>
        <v>1.452054794520548</v>
      </c>
      <c r="N1694" t="str">
        <f ca="1">IF(staff[[#This Row],[Tenure]]&lt;0.25,"1. New", IF(staff[[#This Row],[Tenure]]&lt;1, "2. Under 1 yr", IF(staff[[#This Row],[Tenure]]&lt;2, "3. Under 2 yrs","4. Over 2 yrs")))</f>
        <v>3. Under 2 yrs</v>
      </c>
      <c r="O1694" s="5">
        <f ca="1">(TODAY()-staff[[#This Row],[Date of Birth]])/365</f>
        <v>68.421917808219177</v>
      </c>
      <c r="P1694">
        <f ca="1">ROUNDDOWN(staff[[#This Row],[X-Age]],0)</f>
        <v>68</v>
      </c>
    </row>
    <row r="1695" spans="3:16" x14ac:dyDescent="0.3">
      <c r="C1695" t="s">
        <v>1784</v>
      </c>
      <c r="D1695" t="s">
        <v>59</v>
      </c>
      <c r="E1695">
        <v>0.63</v>
      </c>
      <c r="F1695" t="s">
        <v>56</v>
      </c>
      <c r="G1695" t="s">
        <v>18</v>
      </c>
      <c r="H1695" t="s">
        <v>78</v>
      </c>
      <c r="I1695" s="4">
        <v>77365</v>
      </c>
      <c r="J1695">
        <v>9</v>
      </c>
      <c r="K1695" s="3">
        <v>44371</v>
      </c>
      <c r="L1695" s="3">
        <v>28608</v>
      </c>
      <c r="M1695" s="5">
        <f ca="1">(TODAY()-staff[[#This Row],[Date of Join]])/365</f>
        <v>1.2328767123287672</v>
      </c>
      <c r="N1695" t="str">
        <f ca="1">IF(staff[[#This Row],[Tenure]]&lt;0.25,"1. New", IF(staff[[#This Row],[Tenure]]&lt;1, "2. Under 1 yr", IF(staff[[#This Row],[Tenure]]&lt;2, "3. Under 2 yrs","4. Over 2 yrs")))</f>
        <v>3. Under 2 yrs</v>
      </c>
      <c r="O1695" s="5">
        <f ca="1">(TODAY()-staff[[#This Row],[Date of Birth]])/365</f>
        <v>44.419178082191777</v>
      </c>
      <c r="P1695">
        <f ca="1">ROUNDDOWN(staff[[#This Row],[X-Age]],0)</f>
        <v>44</v>
      </c>
    </row>
    <row r="1696" spans="3:16" x14ac:dyDescent="0.3">
      <c r="C1696" t="s">
        <v>1785</v>
      </c>
      <c r="D1696" t="s">
        <v>55</v>
      </c>
      <c r="E1696">
        <v>1</v>
      </c>
      <c r="F1696" t="s">
        <v>56</v>
      </c>
      <c r="G1696" t="s">
        <v>18</v>
      </c>
      <c r="H1696" t="s">
        <v>117</v>
      </c>
      <c r="I1696" s="4">
        <v>74870</v>
      </c>
      <c r="J1696">
        <v>27</v>
      </c>
      <c r="K1696" s="3">
        <v>44602</v>
      </c>
      <c r="L1696" s="3">
        <v>26672</v>
      </c>
      <c r="M1696" s="5">
        <f ca="1">(TODAY()-staff[[#This Row],[Date of Join]])/365</f>
        <v>0.6</v>
      </c>
      <c r="N1696" t="str">
        <f ca="1">IF(staff[[#This Row],[Tenure]]&lt;0.25,"1. New", IF(staff[[#This Row],[Tenure]]&lt;1, "2. Under 1 yr", IF(staff[[#This Row],[Tenure]]&lt;2, "3. Under 2 yrs","4. Over 2 yrs")))</f>
        <v>2. Under 1 yr</v>
      </c>
      <c r="O1696" s="5">
        <f ca="1">(TODAY()-staff[[#This Row],[Date of Birth]])/365</f>
        <v>49.723287671232875</v>
      </c>
      <c r="P1696">
        <f ca="1">ROUNDDOWN(staff[[#This Row],[X-Age]],0)</f>
        <v>49</v>
      </c>
    </row>
    <row r="1697" spans="3:16" x14ac:dyDescent="0.3">
      <c r="C1697" t="s">
        <v>1786</v>
      </c>
      <c r="D1697" t="s">
        <v>55</v>
      </c>
      <c r="E1697">
        <v>1</v>
      </c>
      <c r="F1697" t="s">
        <v>56</v>
      </c>
      <c r="G1697" t="s">
        <v>6</v>
      </c>
      <c r="H1697" t="s">
        <v>68</v>
      </c>
      <c r="I1697" s="4">
        <v>74520</v>
      </c>
      <c r="J1697">
        <v>15</v>
      </c>
      <c r="K1697" s="3">
        <v>44676</v>
      </c>
      <c r="L1697" s="3">
        <v>33211</v>
      </c>
      <c r="M1697" s="5">
        <f ca="1">(TODAY()-staff[[#This Row],[Date of Join]])/365</f>
        <v>0.39726027397260272</v>
      </c>
      <c r="N1697" t="str">
        <f ca="1">IF(staff[[#This Row],[Tenure]]&lt;0.25,"1. New", IF(staff[[#This Row],[Tenure]]&lt;1, "2. Under 1 yr", IF(staff[[#This Row],[Tenure]]&lt;2, "3. Under 2 yrs","4. Over 2 yrs")))</f>
        <v>2. Under 1 yr</v>
      </c>
      <c r="O1697" s="5">
        <f ca="1">(TODAY()-staff[[#This Row],[Date of Birth]])/365</f>
        <v>31.80821917808219</v>
      </c>
      <c r="P1697">
        <f ca="1">ROUNDDOWN(staff[[#This Row],[X-Age]],0)</f>
        <v>31</v>
      </c>
    </row>
    <row r="1698" spans="3:16" x14ac:dyDescent="0.3">
      <c r="C1698" t="s">
        <v>1787</v>
      </c>
      <c r="D1698" t="s">
        <v>55</v>
      </c>
      <c r="E1698">
        <v>1</v>
      </c>
      <c r="F1698" t="s">
        <v>56</v>
      </c>
      <c r="G1698" t="s">
        <v>6</v>
      </c>
      <c r="H1698" t="s">
        <v>98</v>
      </c>
      <c r="I1698" s="4">
        <v>57275</v>
      </c>
      <c r="J1698">
        <v>10</v>
      </c>
      <c r="K1698" s="3">
        <v>44372</v>
      </c>
      <c r="L1698" s="3">
        <v>23319</v>
      </c>
      <c r="M1698" s="5">
        <f ca="1">(TODAY()-staff[[#This Row],[Date of Join]])/365</f>
        <v>1.2301369863013698</v>
      </c>
      <c r="N1698" t="str">
        <f ca="1">IF(staff[[#This Row],[Tenure]]&lt;0.25,"1. New", IF(staff[[#This Row],[Tenure]]&lt;1, "2. Under 1 yr", IF(staff[[#This Row],[Tenure]]&lt;2, "3. Under 2 yrs","4. Over 2 yrs")))</f>
        <v>3. Under 2 yrs</v>
      </c>
      <c r="O1698" s="5">
        <f ca="1">(TODAY()-staff[[#This Row],[Date of Birth]])/365</f>
        <v>58.909589041095892</v>
      </c>
      <c r="P1698">
        <f ca="1">ROUNDDOWN(staff[[#This Row],[X-Age]],0)</f>
        <v>58</v>
      </c>
    </row>
    <row r="1699" spans="3:16" x14ac:dyDescent="0.3">
      <c r="C1699" t="s">
        <v>1788</v>
      </c>
      <c r="D1699" t="s">
        <v>59</v>
      </c>
      <c r="E1699">
        <v>1</v>
      </c>
      <c r="F1699" t="s">
        <v>56</v>
      </c>
      <c r="G1699" t="s">
        <v>6</v>
      </c>
      <c r="H1699" t="s">
        <v>93</v>
      </c>
      <c r="I1699" s="4">
        <v>83395</v>
      </c>
      <c r="J1699">
        <v>9</v>
      </c>
      <c r="K1699" s="3">
        <v>44613</v>
      </c>
      <c r="L1699" s="3">
        <v>33022</v>
      </c>
      <c r="M1699" s="5">
        <f ca="1">(TODAY()-staff[[#This Row],[Date of Join]])/365</f>
        <v>0.56986301369863013</v>
      </c>
      <c r="N1699" t="str">
        <f ca="1">IF(staff[[#This Row],[Tenure]]&lt;0.25,"1. New", IF(staff[[#This Row],[Tenure]]&lt;1, "2. Under 1 yr", IF(staff[[#This Row],[Tenure]]&lt;2, "3. Under 2 yrs","4. Over 2 yrs")))</f>
        <v>2. Under 1 yr</v>
      </c>
      <c r="O1699" s="5">
        <f ca="1">(TODAY()-staff[[#This Row],[Date of Birth]])/365</f>
        <v>32.326027397260276</v>
      </c>
      <c r="P1699">
        <f ca="1">ROUNDDOWN(staff[[#This Row],[X-Age]],0)</f>
        <v>32</v>
      </c>
    </row>
    <row r="1700" spans="3:16" x14ac:dyDescent="0.3">
      <c r="C1700" t="s">
        <v>1789</v>
      </c>
      <c r="D1700" t="s">
        <v>59</v>
      </c>
      <c r="E1700">
        <v>1</v>
      </c>
      <c r="F1700" t="s">
        <v>56</v>
      </c>
      <c r="G1700" t="s">
        <v>6</v>
      </c>
      <c r="H1700" t="s">
        <v>68</v>
      </c>
      <c r="I1700" s="4">
        <v>79310</v>
      </c>
      <c r="J1700">
        <v>12</v>
      </c>
      <c r="K1700" s="3">
        <v>44522</v>
      </c>
      <c r="L1700" s="3">
        <v>31875</v>
      </c>
      <c r="M1700" s="5">
        <f ca="1">(TODAY()-staff[[#This Row],[Date of Join]])/365</f>
        <v>0.81917808219178079</v>
      </c>
      <c r="N1700" t="str">
        <f ca="1">IF(staff[[#This Row],[Tenure]]&lt;0.25,"1. New", IF(staff[[#This Row],[Tenure]]&lt;1, "2. Under 1 yr", IF(staff[[#This Row],[Tenure]]&lt;2, "3. Under 2 yrs","4. Over 2 yrs")))</f>
        <v>2. Under 1 yr</v>
      </c>
      <c r="O1700" s="5">
        <f ca="1">(TODAY()-staff[[#This Row],[Date of Birth]])/365</f>
        <v>35.468493150684928</v>
      </c>
      <c r="P1700">
        <f ca="1">ROUNDDOWN(staff[[#This Row],[X-Age]],0)</f>
        <v>35</v>
      </c>
    </row>
    <row r="1701" spans="3:16" x14ac:dyDescent="0.3">
      <c r="C1701" t="s">
        <v>1790</v>
      </c>
      <c r="D1701" t="s">
        <v>55</v>
      </c>
      <c r="E1701">
        <v>1</v>
      </c>
      <c r="F1701" t="s">
        <v>56</v>
      </c>
      <c r="G1701" t="s">
        <v>6</v>
      </c>
      <c r="H1701" t="s">
        <v>68</v>
      </c>
      <c r="I1701" s="4">
        <v>58375</v>
      </c>
      <c r="J1701">
        <v>17</v>
      </c>
      <c r="K1701" s="3">
        <v>44557</v>
      </c>
      <c r="L1701" s="3">
        <v>29177</v>
      </c>
      <c r="M1701" s="5">
        <f ca="1">(TODAY()-staff[[#This Row],[Date of Join]])/365</f>
        <v>0.72328767123287674</v>
      </c>
      <c r="N1701" t="str">
        <f ca="1">IF(staff[[#This Row],[Tenure]]&lt;0.25,"1. New", IF(staff[[#This Row],[Tenure]]&lt;1, "2. Under 1 yr", IF(staff[[#This Row],[Tenure]]&lt;2, "3. Under 2 yrs","4. Over 2 yrs")))</f>
        <v>2. Under 1 yr</v>
      </c>
      <c r="O1701" s="5">
        <f ca="1">(TODAY()-staff[[#This Row],[Date of Birth]])/365</f>
        <v>42.860273972602741</v>
      </c>
      <c r="P1701">
        <f ca="1">ROUNDDOWN(staff[[#This Row],[X-Age]],0)</f>
        <v>42</v>
      </c>
    </row>
    <row r="1702" spans="3:16" x14ac:dyDescent="0.3">
      <c r="C1702" t="s">
        <v>1791</v>
      </c>
      <c r="D1702" t="s">
        <v>55</v>
      </c>
      <c r="E1702">
        <v>1</v>
      </c>
      <c r="F1702" t="s">
        <v>56</v>
      </c>
      <c r="G1702" t="s">
        <v>6</v>
      </c>
      <c r="H1702" t="s">
        <v>68</v>
      </c>
      <c r="I1702" s="4">
        <v>48230</v>
      </c>
      <c r="J1702">
        <v>11</v>
      </c>
      <c r="K1702" s="3">
        <v>44411</v>
      </c>
      <c r="L1702" s="3">
        <v>23960</v>
      </c>
      <c r="M1702" s="5">
        <f ca="1">(TODAY()-staff[[#This Row],[Date of Join]])/365</f>
        <v>1.1232876712328768</v>
      </c>
      <c r="N1702" t="str">
        <f ca="1">IF(staff[[#This Row],[Tenure]]&lt;0.25,"1. New", IF(staff[[#This Row],[Tenure]]&lt;1, "2. Under 1 yr", IF(staff[[#This Row],[Tenure]]&lt;2, "3. Under 2 yrs","4. Over 2 yrs")))</f>
        <v>3. Under 2 yrs</v>
      </c>
      <c r="O1702" s="5">
        <f ca="1">(TODAY()-staff[[#This Row],[Date of Birth]])/365</f>
        <v>57.153424657534245</v>
      </c>
      <c r="P1702">
        <f ca="1">ROUNDDOWN(staff[[#This Row],[X-Age]],0)</f>
        <v>57</v>
      </c>
    </row>
    <row r="1703" spans="3:16" x14ac:dyDescent="0.3">
      <c r="C1703" t="s">
        <v>1792</v>
      </c>
      <c r="D1703" t="s">
        <v>55</v>
      </c>
      <c r="E1703">
        <v>1</v>
      </c>
      <c r="F1703" t="s">
        <v>56</v>
      </c>
      <c r="G1703" t="s">
        <v>6</v>
      </c>
      <c r="H1703" t="s">
        <v>68</v>
      </c>
      <c r="I1703" s="4">
        <v>75350</v>
      </c>
      <c r="J1703">
        <v>10</v>
      </c>
      <c r="K1703" s="3">
        <v>44531</v>
      </c>
      <c r="L1703" s="3">
        <v>30434</v>
      </c>
      <c r="M1703" s="5">
        <f ca="1">(TODAY()-staff[[#This Row],[Date of Join]])/365</f>
        <v>0.79452054794520544</v>
      </c>
      <c r="N1703" t="str">
        <f ca="1">IF(staff[[#This Row],[Tenure]]&lt;0.25,"1. New", IF(staff[[#This Row],[Tenure]]&lt;1, "2. Under 1 yr", IF(staff[[#This Row],[Tenure]]&lt;2, "3. Under 2 yrs","4. Over 2 yrs")))</f>
        <v>2. Under 1 yr</v>
      </c>
      <c r="O1703" s="5">
        <f ca="1">(TODAY()-staff[[#This Row],[Date of Birth]])/365</f>
        <v>39.416438356164385</v>
      </c>
      <c r="P1703">
        <f ca="1">ROUNDDOWN(staff[[#This Row],[X-Age]],0)</f>
        <v>39</v>
      </c>
    </row>
    <row r="1704" spans="3:16" x14ac:dyDescent="0.3">
      <c r="C1704" t="s">
        <v>1793</v>
      </c>
      <c r="D1704" t="s">
        <v>55</v>
      </c>
      <c r="E1704">
        <v>1</v>
      </c>
      <c r="F1704" t="s">
        <v>124</v>
      </c>
      <c r="G1704" t="s">
        <v>6</v>
      </c>
      <c r="H1704" t="s">
        <v>68</v>
      </c>
      <c r="I1704" s="4">
        <v>58720</v>
      </c>
      <c r="J1704">
        <v>7</v>
      </c>
      <c r="K1704" s="3">
        <v>44634</v>
      </c>
      <c r="L1704" s="3">
        <v>29342</v>
      </c>
      <c r="M1704" s="5">
        <f ca="1">(TODAY()-staff[[#This Row],[Date of Join]])/365</f>
        <v>0.51232876712328768</v>
      </c>
      <c r="N1704" t="str">
        <f ca="1">IF(staff[[#This Row],[Tenure]]&lt;0.25,"1. New", IF(staff[[#This Row],[Tenure]]&lt;1, "2. Under 1 yr", IF(staff[[#This Row],[Tenure]]&lt;2, "3. Under 2 yrs","4. Over 2 yrs")))</f>
        <v>2. Under 1 yr</v>
      </c>
      <c r="O1704" s="5">
        <f ca="1">(TODAY()-staff[[#This Row],[Date of Birth]])/365</f>
        <v>42.408219178082192</v>
      </c>
      <c r="P1704">
        <f ca="1">ROUNDDOWN(staff[[#This Row],[X-Age]],0)</f>
        <v>42</v>
      </c>
    </row>
    <row r="1705" spans="3:16" x14ac:dyDescent="0.3">
      <c r="C1705" t="s">
        <v>1794</v>
      </c>
      <c r="D1705" t="s">
        <v>59</v>
      </c>
      <c r="E1705">
        <v>1</v>
      </c>
      <c r="F1705" t="s">
        <v>56</v>
      </c>
      <c r="G1705" t="s">
        <v>18</v>
      </c>
      <c r="H1705" t="s">
        <v>64</v>
      </c>
      <c r="I1705" s="4">
        <v>86015</v>
      </c>
      <c r="J1705">
        <v>9</v>
      </c>
      <c r="K1705" s="3">
        <v>44011</v>
      </c>
      <c r="L1705" s="3">
        <v>20621</v>
      </c>
      <c r="M1705" s="5">
        <f ca="1">(TODAY()-staff[[#This Row],[Date of Join]])/365</f>
        <v>2.2191780821917808</v>
      </c>
      <c r="N1705" t="str">
        <f ca="1">IF(staff[[#This Row],[Tenure]]&lt;0.25,"1. New", IF(staff[[#This Row],[Tenure]]&lt;1, "2. Under 1 yr", IF(staff[[#This Row],[Tenure]]&lt;2, "3. Under 2 yrs","4. Over 2 yrs")))</f>
        <v>4. Over 2 yrs</v>
      </c>
      <c r="O1705" s="5">
        <f ca="1">(TODAY()-staff[[#This Row],[Date of Birth]])/365</f>
        <v>66.301369863013704</v>
      </c>
      <c r="P1705">
        <f ca="1">ROUNDDOWN(staff[[#This Row],[X-Age]],0)</f>
        <v>66</v>
      </c>
    </row>
    <row r="1706" spans="3:16" x14ac:dyDescent="0.3">
      <c r="C1706" t="s">
        <v>1795</v>
      </c>
      <c r="D1706" t="s">
        <v>55</v>
      </c>
      <c r="E1706">
        <v>1</v>
      </c>
      <c r="F1706" t="s">
        <v>56</v>
      </c>
      <c r="G1706" t="s">
        <v>9</v>
      </c>
      <c r="H1706" t="s">
        <v>57</v>
      </c>
      <c r="I1706" s="4">
        <v>76620</v>
      </c>
      <c r="J1706">
        <v>19</v>
      </c>
      <c r="K1706" s="3">
        <v>44767</v>
      </c>
      <c r="L1706" s="3">
        <v>30316</v>
      </c>
      <c r="M1706" s="5">
        <f ca="1">(TODAY()-staff[[#This Row],[Date of Join]])/365</f>
        <v>0.14794520547945206</v>
      </c>
      <c r="N1706" t="str">
        <f ca="1">IF(staff[[#This Row],[Tenure]]&lt;0.25,"1. New", IF(staff[[#This Row],[Tenure]]&lt;1, "2. Under 1 yr", IF(staff[[#This Row],[Tenure]]&lt;2, "3. Under 2 yrs","4. Over 2 yrs")))</f>
        <v>1. New</v>
      </c>
      <c r="O1706" s="5">
        <f ca="1">(TODAY()-staff[[#This Row],[Date of Birth]])/365</f>
        <v>39.739726027397261</v>
      </c>
      <c r="P1706">
        <f ca="1">ROUNDDOWN(staff[[#This Row],[X-Age]],0)</f>
        <v>39</v>
      </c>
    </row>
    <row r="1707" spans="3:16" x14ac:dyDescent="0.3">
      <c r="C1707" t="s">
        <v>1796</v>
      </c>
      <c r="D1707" t="s">
        <v>59</v>
      </c>
      <c r="E1707">
        <v>1</v>
      </c>
      <c r="F1707" t="s">
        <v>56</v>
      </c>
      <c r="G1707" t="s">
        <v>18</v>
      </c>
      <c r="H1707" t="s">
        <v>96</v>
      </c>
      <c r="I1707" s="4">
        <v>71200</v>
      </c>
      <c r="J1707">
        <v>13</v>
      </c>
      <c r="K1707" s="3">
        <v>44676</v>
      </c>
      <c r="L1707" s="3">
        <v>23432</v>
      </c>
      <c r="M1707" s="5">
        <f ca="1">(TODAY()-staff[[#This Row],[Date of Join]])/365</f>
        <v>0.39726027397260272</v>
      </c>
      <c r="N1707" t="str">
        <f ca="1">IF(staff[[#This Row],[Tenure]]&lt;0.25,"1. New", IF(staff[[#This Row],[Tenure]]&lt;1, "2. Under 1 yr", IF(staff[[#This Row],[Tenure]]&lt;2, "3. Under 2 yrs","4. Over 2 yrs")))</f>
        <v>2. Under 1 yr</v>
      </c>
      <c r="O1707" s="5">
        <f ca="1">(TODAY()-staff[[#This Row],[Date of Birth]])/365</f>
        <v>58.6</v>
      </c>
      <c r="P1707">
        <f ca="1">ROUNDDOWN(staff[[#This Row],[X-Age]],0)</f>
        <v>58</v>
      </c>
    </row>
    <row r="1708" spans="3:16" x14ac:dyDescent="0.3">
      <c r="C1708" t="s">
        <v>1797</v>
      </c>
      <c r="D1708" t="s">
        <v>59</v>
      </c>
      <c r="E1708">
        <v>1</v>
      </c>
      <c r="F1708" t="s">
        <v>56</v>
      </c>
      <c r="G1708" t="s">
        <v>6</v>
      </c>
      <c r="H1708" t="s">
        <v>68</v>
      </c>
      <c r="I1708" s="4">
        <v>72280</v>
      </c>
      <c r="J1708">
        <v>15</v>
      </c>
      <c r="K1708" s="3">
        <v>44676</v>
      </c>
      <c r="L1708" s="3">
        <v>7257</v>
      </c>
      <c r="M1708" s="5">
        <f ca="1">(TODAY()-staff[[#This Row],[Date of Join]])/365</f>
        <v>0.39726027397260272</v>
      </c>
      <c r="N1708" t="str">
        <f ca="1">IF(staff[[#This Row],[Tenure]]&lt;0.25,"1. New", IF(staff[[#This Row],[Tenure]]&lt;1, "2. Under 1 yr", IF(staff[[#This Row],[Tenure]]&lt;2, "3. Under 2 yrs","4. Over 2 yrs")))</f>
        <v>2. Under 1 yr</v>
      </c>
      <c r="O1708" s="5">
        <f ca="1">(TODAY()-staff[[#This Row],[Date of Birth]])/365</f>
        <v>102.91506849315068</v>
      </c>
      <c r="P1708">
        <f ca="1">ROUNDDOWN(staff[[#This Row],[X-Age]],0)</f>
        <v>102</v>
      </c>
    </row>
    <row r="1709" spans="3:16" x14ac:dyDescent="0.3">
      <c r="C1709" t="s">
        <v>1798</v>
      </c>
      <c r="D1709" t="s">
        <v>59</v>
      </c>
      <c r="E1709">
        <v>1</v>
      </c>
      <c r="F1709" t="s">
        <v>56</v>
      </c>
      <c r="G1709" t="s">
        <v>6</v>
      </c>
      <c r="H1709" t="s">
        <v>68</v>
      </c>
      <c r="I1709" s="4">
        <v>65800</v>
      </c>
      <c r="J1709">
        <v>24</v>
      </c>
      <c r="K1709" s="3">
        <v>44536</v>
      </c>
      <c r="L1709" s="3">
        <v>31737</v>
      </c>
      <c r="M1709" s="5">
        <f ca="1">(TODAY()-staff[[#This Row],[Date of Join]])/365</f>
        <v>0.78082191780821919</v>
      </c>
      <c r="N1709" t="str">
        <f ca="1">IF(staff[[#This Row],[Tenure]]&lt;0.25,"1. New", IF(staff[[#This Row],[Tenure]]&lt;1, "2. Under 1 yr", IF(staff[[#This Row],[Tenure]]&lt;2, "3. Under 2 yrs","4. Over 2 yrs")))</f>
        <v>2. Under 1 yr</v>
      </c>
      <c r="O1709" s="5">
        <f ca="1">(TODAY()-staff[[#This Row],[Date of Birth]])/365</f>
        <v>35.846575342465755</v>
      </c>
      <c r="P1709">
        <f ca="1">ROUNDDOWN(staff[[#This Row],[X-Age]],0)</f>
        <v>35</v>
      </c>
    </row>
    <row r="1710" spans="3:16" x14ac:dyDescent="0.3">
      <c r="C1710" t="s">
        <v>1799</v>
      </c>
      <c r="D1710" t="s">
        <v>55</v>
      </c>
      <c r="E1710">
        <v>1</v>
      </c>
      <c r="F1710" t="s">
        <v>56</v>
      </c>
      <c r="G1710" t="s">
        <v>6</v>
      </c>
      <c r="H1710" t="s">
        <v>68</v>
      </c>
      <c r="I1710" s="4">
        <v>50425</v>
      </c>
      <c r="J1710">
        <v>16</v>
      </c>
      <c r="K1710" s="3">
        <v>44692</v>
      </c>
      <c r="L1710" s="3">
        <v>30232</v>
      </c>
      <c r="M1710" s="5">
        <f ca="1">(TODAY()-staff[[#This Row],[Date of Join]])/365</f>
        <v>0.35342465753424657</v>
      </c>
      <c r="N1710" t="str">
        <f ca="1">IF(staff[[#This Row],[Tenure]]&lt;0.25,"1. New", IF(staff[[#This Row],[Tenure]]&lt;1, "2. Under 1 yr", IF(staff[[#This Row],[Tenure]]&lt;2, "3. Under 2 yrs","4. Over 2 yrs")))</f>
        <v>2. Under 1 yr</v>
      </c>
      <c r="O1710" s="5">
        <f ca="1">(TODAY()-staff[[#This Row],[Date of Birth]])/365</f>
        <v>39.969863013698628</v>
      </c>
      <c r="P1710">
        <f ca="1">ROUNDDOWN(staff[[#This Row],[X-Age]],0)</f>
        <v>39</v>
      </c>
    </row>
    <row r="1711" spans="3:16" x14ac:dyDescent="0.3">
      <c r="C1711" t="s">
        <v>1800</v>
      </c>
      <c r="D1711" t="s">
        <v>59</v>
      </c>
      <c r="E1711">
        <v>1</v>
      </c>
      <c r="F1711" t="s">
        <v>61</v>
      </c>
      <c r="G1711" t="s">
        <v>9</v>
      </c>
      <c r="H1711" t="s">
        <v>201</v>
      </c>
      <c r="I1711" s="4">
        <v>102690</v>
      </c>
      <c r="J1711">
        <v>7</v>
      </c>
      <c r="K1711" s="3">
        <v>44770</v>
      </c>
      <c r="L1711" s="3">
        <v>7273</v>
      </c>
      <c r="M1711" s="5">
        <f ca="1">(TODAY()-staff[[#This Row],[Date of Join]])/365</f>
        <v>0.13972602739726028</v>
      </c>
      <c r="N1711" t="str">
        <f ca="1">IF(staff[[#This Row],[Tenure]]&lt;0.25,"1. New", IF(staff[[#This Row],[Tenure]]&lt;1, "2. Under 1 yr", IF(staff[[#This Row],[Tenure]]&lt;2, "3. Under 2 yrs","4. Over 2 yrs")))</f>
        <v>1. New</v>
      </c>
      <c r="O1711" s="5">
        <f ca="1">(TODAY()-staff[[#This Row],[Date of Birth]])/365</f>
        <v>102.87123287671233</v>
      </c>
      <c r="P1711">
        <f ca="1">ROUNDDOWN(staff[[#This Row],[X-Age]],0)</f>
        <v>102</v>
      </c>
    </row>
    <row r="1712" spans="3:16" x14ac:dyDescent="0.3">
      <c r="C1712" t="s">
        <v>1801</v>
      </c>
      <c r="D1712" t="s">
        <v>59</v>
      </c>
      <c r="E1712">
        <v>1</v>
      </c>
      <c r="F1712" t="s">
        <v>56</v>
      </c>
      <c r="G1712" t="s">
        <v>6</v>
      </c>
      <c r="H1712" t="s">
        <v>68</v>
      </c>
      <c r="I1712" s="4">
        <v>91295</v>
      </c>
      <c r="J1712">
        <v>8</v>
      </c>
      <c r="K1712" s="3">
        <v>44593</v>
      </c>
      <c r="L1712" s="3">
        <v>29282</v>
      </c>
      <c r="M1712" s="5">
        <f ca="1">(TODAY()-staff[[#This Row],[Date of Join]])/365</f>
        <v>0.62465753424657533</v>
      </c>
      <c r="N1712" t="str">
        <f ca="1">IF(staff[[#This Row],[Tenure]]&lt;0.25,"1. New", IF(staff[[#This Row],[Tenure]]&lt;1, "2. Under 1 yr", IF(staff[[#This Row],[Tenure]]&lt;2, "3. Under 2 yrs","4. Over 2 yrs")))</f>
        <v>2. Under 1 yr</v>
      </c>
      <c r="O1712" s="5">
        <f ca="1">(TODAY()-staff[[#This Row],[Date of Birth]])/365</f>
        <v>42.57260273972603</v>
      </c>
      <c r="P1712">
        <f ca="1">ROUNDDOWN(staff[[#This Row],[X-Age]],0)</f>
        <v>42</v>
      </c>
    </row>
    <row r="1713" spans="3:16" x14ac:dyDescent="0.3">
      <c r="C1713" t="s">
        <v>1802</v>
      </c>
      <c r="D1713" t="s">
        <v>55</v>
      </c>
      <c r="E1713">
        <v>1</v>
      </c>
      <c r="F1713" t="s">
        <v>56</v>
      </c>
      <c r="G1713" t="s">
        <v>6</v>
      </c>
      <c r="H1713" t="s">
        <v>68</v>
      </c>
      <c r="I1713" s="4">
        <v>71195</v>
      </c>
      <c r="J1713">
        <v>1</v>
      </c>
      <c r="K1713" s="3">
        <v>44495</v>
      </c>
      <c r="L1713" s="3">
        <v>26684</v>
      </c>
      <c r="M1713" s="5">
        <f ca="1">(TODAY()-staff[[#This Row],[Date of Join]])/365</f>
        <v>0.89315068493150684</v>
      </c>
      <c r="N1713" t="str">
        <f ca="1">IF(staff[[#This Row],[Tenure]]&lt;0.25,"1. New", IF(staff[[#This Row],[Tenure]]&lt;1, "2. Under 1 yr", IF(staff[[#This Row],[Tenure]]&lt;2, "3. Under 2 yrs","4. Over 2 yrs")))</f>
        <v>2. Under 1 yr</v>
      </c>
      <c r="O1713" s="5">
        <f ca="1">(TODAY()-staff[[#This Row],[Date of Birth]])/365</f>
        <v>49.69041095890411</v>
      </c>
      <c r="P1713">
        <f ca="1">ROUNDDOWN(staff[[#This Row],[X-Age]],0)</f>
        <v>49</v>
      </c>
    </row>
    <row r="1714" spans="3:16" x14ac:dyDescent="0.3">
      <c r="C1714" t="s">
        <v>1803</v>
      </c>
      <c r="D1714" t="s">
        <v>59</v>
      </c>
      <c r="E1714">
        <v>1</v>
      </c>
      <c r="F1714" t="s">
        <v>56</v>
      </c>
      <c r="G1714" t="s">
        <v>18</v>
      </c>
      <c r="H1714" t="s">
        <v>71</v>
      </c>
      <c r="I1714" s="4">
        <v>57140</v>
      </c>
      <c r="J1714">
        <v>6</v>
      </c>
      <c r="K1714" s="3">
        <v>44684</v>
      </c>
      <c r="L1714" s="3">
        <v>30167</v>
      </c>
      <c r="M1714" s="5">
        <f ca="1">(TODAY()-staff[[#This Row],[Date of Join]])/365</f>
        <v>0.37534246575342467</v>
      </c>
      <c r="N1714" t="str">
        <f ca="1">IF(staff[[#This Row],[Tenure]]&lt;0.25,"1. New", IF(staff[[#This Row],[Tenure]]&lt;1, "2. Under 1 yr", IF(staff[[#This Row],[Tenure]]&lt;2, "3. Under 2 yrs","4. Over 2 yrs")))</f>
        <v>2. Under 1 yr</v>
      </c>
      <c r="O1714" s="5">
        <f ca="1">(TODAY()-staff[[#This Row],[Date of Birth]])/365</f>
        <v>40.147945205479452</v>
      </c>
      <c r="P1714">
        <f ca="1">ROUNDDOWN(staff[[#This Row],[X-Age]],0)</f>
        <v>40</v>
      </c>
    </row>
    <row r="1715" spans="3:16" x14ac:dyDescent="0.3">
      <c r="C1715" t="s">
        <v>1804</v>
      </c>
      <c r="D1715" t="s">
        <v>59</v>
      </c>
      <c r="E1715">
        <v>1</v>
      </c>
      <c r="F1715" t="s">
        <v>56</v>
      </c>
      <c r="G1715" t="s">
        <v>6</v>
      </c>
      <c r="H1715" t="s">
        <v>68</v>
      </c>
      <c r="I1715" s="4">
        <v>75750</v>
      </c>
      <c r="J1715">
        <v>23</v>
      </c>
      <c r="K1715" s="3">
        <v>44715</v>
      </c>
      <c r="L1715" s="3">
        <v>7296</v>
      </c>
      <c r="M1715" s="5">
        <f ca="1">(TODAY()-staff[[#This Row],[Date of Join]])/365</f>
        <v>0.29041095890410956</v>
      </c>
      <c r="N1715" t="str">
        <f ca="1">IF(staff[[#This Row],[Tenure]]&lt;0.25,"1. New", IF(staff[[#This Row],[Tenure]]&lt;1, "2. Under 1 yr", IF(staff[[#This Row],[Tenure]]&lt;2, "3. Under 2 yrs","4. Over 2 yrs")))</f>
        <v>2. Under 1 yr</v>
      </c>
      <c r="O1715" s="5">
        <f ca="1">(TODAY()-staff[[#This Row],[Date of Birth]])/365</f>
        <v>102.8082191780822</v>
      </c>
      <c r="P1715">
        <f ca="1">ROUNDDOWN(staff[[#This Row],[X-Age]],0)</f>
        <v>102</v>
      </c>
    </row>
    <row r="1716" spans="3:16" x14ac:dyDescent="0.3">
      <c r="C1716" t="s">
        <v>1805</v>
      </c>
      <c r="D1716" t="s">
        <v>59</v>
      </c>
      <c r="E1716">
        <v>1</v>
      </c>
      <c r="F1716" t="s">
        <v>124</v>
      </c>
      <c r="G1716" t="s">
        <v>20</v>
      </c>
      <c r="H1716" t="s">
        <v>102</v>
      </c>
      <c r="I1716" s="4">
        <v>75490</v>
      </c>
      <c r="J1716">
        <v>6</v>
      </c>
      <c r="K1716" s="3">
        <v>44769</v>
      </c>
      <c r="L1716" s="3">
        <v>34185</v>
      </c>
      <c r="M1716" s="5">
        <f ca="1">(TODAY()-staff[[#This Row],[Date of Join]])/365</f>
        <v>0.14246575342465753</v>
      </c>
      <c r="N1716" t="str">
        <f ca="1">IF(staff[[#This Row],[Tenure]]&lt;0.25,"1. New", IF(staff[[#This Row],[Tenure]]&lt;1, "2. Under 1 yr", IF(staff[[#This Row],[Tenure]]&lt;2, "3. Under 2 yrs","4. Over 2 yrs")))</f>
        <v>1. New</v>
      </c>
      <c r="O1716" s="5">
        <f ca="1">(TODAY()-staff[[#This Row],[Date of Birth]])/365</f>
        <v>29.139726027397259</v>
      </c>
      <c r="P1716">
        <f ca="1">ROUNDDOWN(staff[[#This Row],[X-Age]],0)</f>
        <v>29</v>
      </c>
    </row>
    <row r="1717" spans="3:16" x14ac:dyDescent="0.3">
      <c r="C1717" t="s">
        <v>1806</v>
      </c>
      <c r="D1717" t="s">
        <v>55</v>
      </c>
      <c r="E1717">
        <v>1</v>
      </c>
      <c r="F1717" t="s">
        <v>61</v>
      </c>
      <c r="G1717" t="s">
        <v>9</v>
      </c>
      <c r="H1717" t="s">
        <v>62</v>
      </c>
      <c r="I1717" s="4">
        <v>91705</v>
      </c>
      <c r="J1717">
        <v>9</v>
      </c>
      <c r="K1717" s="3">
        <v>44741</v>
      </c>
      <c r="L1717" s="3">
        <v>7304</v>
      </c>
      <c r="M1717" s="5">
        <f ca="1">(TODAY()-staff[[#This Row],[Date of Join]])/365</f>
        <v>0.21917808219178081</v>
      </c>
      <c r="N1717" t="str">
        <f ca="1">IF(staff[[#This Row],[Tenure]]&lt;0.25,"1. New", IF(staff[[#This Row],[Tenure]]&lt;1, "2. Under 1 yr", IF(staff[[#This Row],[Tenure]]&lt;2, "3. Under 2 yrs","4. Over 2 yrs")))</f>
        <v>1. New</v>
      </c>
      <c r="O1717" s="5">
        <f ca="1">(TODAY()-staff[[#This Row],[Date of Birth]])/365</f>
        <v>102.78630136986301</v>
      </c>
      <c r="P1717">
        <f ca="1">ROUNDDOWN(staff[[#This Row],[X-Age]],0)</f>
        <v>102</v>
      </c>
    </row>
    <row r="1718" spans="3:16" x14ac:dyDescent="0.3">
      <c r="C1718" t="s">
        <v>1807</v>
      </c>
      <c r="D1718" t="s">
        <v>59</v>
      </c>
      <c r="E1718">
        <v>1</v>
      </c>
      <c r="F1718" t="s">
        <v>56</v>
      </c>
      <c r="G1718" t="s">
        <v>18</v>
      </c>
      <c r="H1718" t="s">
        <v>96</v>
      </c>
      <c r="I1718" s="4">
        <v>65790</v>
      </c>
      <c r="J1718">
        <v>20</v>
      </c>
      <c r="K1718" s="3">
        <v>43976</v>
      </c>
      <c r="L1718" s="3">
        <v>24418</v>
      </c>
      <c r="M1718" s="5">
        <f ca="1">(TODAY()-staff[[#This Row],[Date of Join]])/365</f>
        <v>2.3150684931506849</v>
      </c>
      <c r="N1718" t="str">
        <f ca="1">IF(staff[[#This Row],[Tenure]]&lt;0.25,"1. New", IF(staff[[#This Row],[Tenure]]&lt;1, "2. Under 1 yr", IF(staff[[#This Row],[Tenure]]&lt;2, "3. Under 2 yrs","4. Over 2 yrs")))</f>
        <v>4. Over 2 yrs</v>
      </c>
      <c r="O1718" s="5">
        <f ca="1">(TODAY()-staff[[#This Row],[Date of Birth]])/365</f>
        <v>55.898630136986299</v>
      </c>
      <c r="P1718">
        <f ca="1">ROUNDDOWN(staff[[#This Row],[X-Age]],0)</f>
        <v>55</v>
      </c>
    </row>
    <row r="1719" spans="3:16" x14ac:dyDescent="0.3">
      <c r="C1719" t="s">
        <v>1808</v>
      </c>
      <c r="D1719" t="s">
        <v>55</v>
      </c>
      <c r="E1719">
        <v>1</v>
      </c>
      <c r="F1719" t="s">
        <v>61</v>
      </c>
      <c r="G1719" t="s">
        <v>18</v>
      </c>
      <c r="H1719" t="s">
        <v>78</v>
      </c>
      <c r="I1719" s="4">
        <v>61290</v>
      </c>
      <c r="J1719">
        <v>7</v>
      </c>
      <c r="K1719" s="3">
        <v>44739</v>
      </c>
      <c r="L1719" s="3">
        <v>7291</v>
      </c>
      <c r="M1719" s="5">
        <f ca="1">(TODAY()-staff[[#This Row],[Date of Join]])/365</f>
        <v>0.22465753424657534</v>
      </c>
      <c r="N1719" t="str">
        <f ca="1">IF(staff[[#This Row],[Tenure]]&lt;0.25,"1. New", IF(staff[[#This Row],[Tenure]]&lt;1, "2. Under 1 yr", IF(staff[[#This Row],[Tenure]]&lt;2, "3. Under 2 yrs","4. Over 2 yrs")))</f>
        <v>1. New</v>
      </c>
      <c r="O1719" s="5">
        <f ca="1">(TODAY()-staff[[#This Row],[Date of Birth]])/365</f>
        <v>102.82191780821918</v>
      </c>
      <c r="P1719">
        <f ca="1">ROUNDDOWN(staff[[#This Row],[X-Age]],0)</f>
        <v>102</v>
      </c>
    </row>
    <row r="1720" spans="3:16" x14ac:dyDescent="0.3">
      <c r="C1720" t="s">
        <v>1809</v>
      </c>
      <c r="D1720" t="s">
        <v>59</v>
      </c>
      <c r="E1720">
        <v>1</v>
      </c>
      <c r="F1720" t="s">
        <v>56</v>
      </c>
      <c r="G1720" t="s">
        <v>6</v>
      </c>
      <c r="H1720" t="s">
        <v>68</v>
      </c>
      <c r="I1720" s="4">
        <v>70395</v>
      </c>
      <c r="J1720">
        <v>16</v>
      </c>
      <c r="K1720" s="3">
        <v>44735</v>
      </c>
      <c r="L1720" s="3">
        <v>31694</v>
      </c>
      <c r="M1720" s="5">
        <f ca="1">(TODAY()-staff[[#This Row],[Date of Join]])/365</f>
        <v>0.23561643835616439</v>
      </c>
      <c r="N1720" t="str">
        <f ca="1">IF(staff[[#This Row],[Tenure]]&lt;0.25,"1. New", IF(staff[[#This Row],[Tenure]]&lt;1, "2. Under 1 yr", IF(staff[[#This Row],[Tenure]]&lt;2, "3. Under 2 yrs","4. Over 2 yrs")))</f>
        <v>1. New</v>
      </c>
      <c r="O1720" s="5">
        <f ca="1">(TODAY()-staff[[#This Row],[Date of Birth]])/365</f>
        <v>35.964383561643835</v>
      </c>
      <c r="P1720">
        <f ca="1">ROUNDDOWN(staff[[#This Row],[X-Age]],0)</f>
        <v>35</v>
      </c>
    </row>
    <row r="1721" spans="3:16" x14ac:dyDescent="0.3">
      <c r="C1721" t="s">
        <v>1810</v>
      </c>
      <c r="D1721" t="s">
        <v>55</v>
      </c>
      <c r="E1721">
        <v>1</v>
      </c>
      <c r="F1721" t="s">
        <v>61</v>
      </c>
      <c r="G1721" t="s">
        <v>9</v>
      </c>
      <c r="H1721" t="s">
        <v>62</v>
      </c>
      <c r="I1721" s="4">
        <v>73975</v>
      </c>
      <c r="J1721">
        <v>25</v>
      </c>
      <c r="K1721" s="3">
        <v>44740</v>
      </c>
      <c r="L1721" s="3">
        <v>7248</v>
      </c>
      <c r="M1721" s="5">
        <f ca="1">(TODAY()-staff[[#This Row],[Date of Join]])/365</f>
        <v>0.22191780821917809</v>
      </c>
      <c r="N1721" t="str">
        <f ca="1">IF(staff[[#This Row],[Tenure]]&lt;0.25,"1. New", IF(staff[[#This Row],[Tenure]]&lt;1, "2. Under 1 yr", IF(staff[[#This Row],[Tenure]]&lt;2, "3. Under 2 yrs","4. Over 2 yrs")))</f>
        <v>1. New</v>
      </c>
      <c r="O1721" s="5">
        <f ca="1">(TODAY()-staff[[#This Row],[Date of Birth]])/365</f>
        <v>102.93972602739726</v>
      </c>
      <c r="P1721">
        <f ca="1">ROUNDDOWN(staff[[#This Row],[X-Age]],0)</f>
        <v>102</v>
      </c>
    </row>
    <row r="1722" spans="3:16" x14ac:dyDescent="0.3">
      <c r="C1722" t="s">
        <v>1811</v>
      </c>
      <c r="D1722" t="s">
        <v>59</v>
      </c>
      <c r="E1722">
        <v>1</v>
      </c>
      <c r="F1722" t="s">
        <v>124</v>
      </c>
      <c r="G1722" t="s">
        <v>18</v>
      </c>
      <c r="H1722" t="s">
        <v>71</v>
      </c>
      <c r="I1722" s="4">
        <v>64260</v>
      </c>
      <c r="J1722">
        <v>8</v>
      </c>
      <c r="K1722" s="3">
        <v>44725</v>
      </c>
      <c r="L1722" s="3">
        <v>29827</v>
      </c>
      <c r="M1722" s="5">
        <f ca="1">(TODAY()-staff[[#This Row],[Date of Join]])/365</f>
        <v>0.26301369863013696</v>
      </c>
      <c r="N1722" t="str">
        <f ca="1">IF(staff[[#This Row],[Tenure]]&lt;0.25,"1. New", IF(staff[[#This Row],[Tenure]]&lt;1, "2. Under 1 yr", IF(staff[[#This Row],[Tenure]]&lt;2, "3. Under 2 yrs","4. Over 2 yrs")))</f>
        <v>2. Under 1 yr</v>
      </c>
      <c r="O1722" s="5">
        <f ca="1">(TODAY()-staff[[#This Row],[Date of Birth]])/365</f>
        <v>41.079452054794523</v>
      </c>
      <c r="P1722">
        <f ca="1">ROUNDDOWN(staff[[#This Row],[X-Age]],0)</f>
        <v>41</v>
      </c>
    </row>
    <row r="1723" spans="3:16" x14ac:dyDescent="0.3">
      <c r="C1723" t="s">
        <v>1812</v>
      </c>
      <c r="D1723" t="s">
        <v>59</v>
      </c>
      <c r="E1723">
        <v>1</v>
      </c>
      <c r="F1723" t="s">
        <v>56</v>
      </c>
      <c r="G1723" t="s">
        <v>6</v>
      </c>
      <c r="H1723" t="s">
        <v>68</v>
      </c>
      <c r="I1723" s="4">
        <v>95385</v>
      </c>
      <c r="J1723">
        <v>20</v>
      </c>
      <c r="K1723" s="3">
        <v>44733</v>
      </c>
      <c r="L1723" s="3">
        <v>32122</v>
      </c>
      <c r="M1723" s="5">
        <f ca="1">(TODAY()-staff[[#This Row],[Date of Join]])/365</f>
        <v>0.24109589041095891</v>
      </c>
      <c r="N1723" t="str">
        <f ca="1">IF(staff[[#This Row],[Tenure]]&lt;0.25,"1. New", IF(staff[[#This Row],[Tenure]]&lt;1, "2. Under 1 yr", IF(staff[[#This Row],[Tenure]]&lt;2, "3. Under 2 yrs","4. Over 2 yrs")))</f>
        <v>1. New</v>
      </c>
      <c r="O1723" s="5">
        <f ca="1">(TODAY()-staff[[#This Row],[Date of Birth]])/365</f>
        <v>34.791780821917811</v>
      </c>
      <c r="P1723">
        <f ca="1">ROUNDDOWN(staff[[#This Row],[X-Age]],0)</f>
        <v>34</v>
      </c>
    </row>
    <row r="1724" spans="3:16" x14ac:dyDescent="0.3">
      <c r="C1724" t="s">
        <v>1813</v>
      </c>
      <c r="D1724" t="s">
        <v>55</v>
      </c>
      <c r="E1724">
        <v>1</v>
      </c>
      <c r="F1724" t="s">
        <v>56</v>
      </c>
      <c r="G1724" t="s">
        <v>11</v>
      </c>
      <c r="H1724" t="s">
        <v>83</v>
      </c>
      <c r="I1724" s="4">
        <v>68900</v>
      </c>
      <c r="J1724">
        <v>13</v>
      </c>
      <c r="K1724" s="3">
        <v>44501</v>
      </c>
      <c r="L1724" s="3">
        <v>28406</v>
      </c>
      <c r="M1724" s="5">
        <f ca="1">(TODAY()-staff[[#This Row],[Date of Join]])/365</f>
        <v>0.87671232876712324</v>
      </c>
      <c r="N1724" t="str">
        <f ca="1">IF(staff[[#This Row],[Tenure]]&lt;0.25,"1. New", IF(staff[[#This Row],[Tenure]]&lt;1, "2. Under 1 yr", IF(staff[[#This Row],[Tenure]]&lt;2, "3. Under 2 yrs","4. Over 2 yrs")))</f>
        <v>2. Under 1 yr</v>
      </c>
      <c r="O1724" s="5">
        <f ca="1">(TODAY()-staff[[#This Row],[Date of Birth]])/365</f>
        <v>44.972602739726028</v>
      </c>
      <c r="P1724">
        <f ca="1">ROUNDDOWN(staff[[#This Row],[X-Age]],0)</f>
        <v>44</v>
      </c>
    </row>
    <row r="1725" spans="3:16" x14ac:dyDescent="0.3">
      <c r="C1725" t="s">
        <v>1814</v>
      </c>
      <c r="D1725" t="s">
        <v>59</v>
      </c>
      <c r="E1725">
        <v>1</v>
      </c>
      <c r="F1725" t="s">
        <v>56</v>
      </c>
      <c r="G1725" t="s">
        <v>18</v>
      </c>
      <c r="H1725" t="s">
        <v>71</v>
      </c>
      <c r="I1725" s="4">
        <v>56115</v>
      </c>
      <c r="J1725">
        <v>12</v>
      </c>
      <c r="K1725" s="3">
        <v>44732</v>
      </c>
      <c r="L1725" s="3">
        <v>33573</v>
      </c>
      <c r="M1725" s="5">
        <f ca="1">(TODAY()-staff[[#This Row],[Date of Join]])/365</f>
        <v>0.24383561643835616</v>
      </c>
      <c r="N1725" t="str">
        <f ca="1">IF(staff[[#This Row],[Tenure]]&lt;0.25,"1. New", IF(staff[[#This Row],[Tenure]]&lt;1, "2. Under 1 yr", IF(staff[[#This Row],[Tenure]]&lt;2, "3. Under 2 yrs","4. Over 2 yrs")))</f>
        <v>1. New</v>
      </c>
      <c r="O1725" s="5">
        <f ca="1">(TODAY()-staff[[#This Row],[Date of Birth]])/365</f>
        <v>30.816438356164383</v>
      </c>
      <c r="P1725">
        <f ca="1">ROUNDDOWN(staff[[#This Row],[X-Age]],0)</f>
        <v>30</v>
      </c>
    </row>
    <row r="1726" spans="3:16" x14ac:dyDescent="0.3">
      <c r="C1726" t="s">
        <v>1815</v>
      </c>
      <c r="D1726" t="s">
        <v>55</v>
      </c>
      <c r="E1726">
        <v>1</v>
      </c>
      <c r="F1726" t="s">
        <v>56</v>
      </c>
      <c r="G1726" t="s">
        <v>18</v>
      </c>
      <c r="H1726" t="s">
        <v>64</v>
      </c>
      <c r="I1726" s="4">
        <v>113005</v>
      </c>
      <c r="J1726">
        <v>5</v>
      </c>
      <c r="K1726" s="3">
        <v>44575</v>
      </c>
      <c r="L1726" s="3">
        <v>32322</v>
      </c>
      <c r="M1726" s="5">
        <f ca="1">(TODAY()-staff[[#This Row],[Date of Join]])/365</f>
        <v>0.67397260273972603</v>
      </c>
      <c r="N1726" t="str">
        <f ca="1">IF(staff[[#This Row],[Tenure]]&lt;0.25,"1. New", IF(staff[[#This Row],[Tenure]]&lt;1, "2. Under 1 yr", IF(staff[[#This Row],[Tenure]]&lt;2, "3. Under 2 yrs","4. Over 2 yrs")))</f>
        <v>2. Under 1 yr</v>
      </c>
      <c r="O1726" s="5">
        <f ca="1">(TODAY()-staff[[#This Row],[Date of Birth]])/365</f>
        <v>34.243835616438353</v>
      </c>
      <c r="P1726">
        <f ca="1">ROUNDDOWN(staff[[#This Row],[X-Age]],0)</f>
        <v>34</v>
      </c>
    </row>
    <row r="1727" spans="3:16" x14ac:dyDescent="0.3">
      <c r="C1727" t="s">
        <v>1816</v>
      </c>
      <c r="D1727" t="s">
        <v>55</v>
      </c>
      <c r="E1727">
        <v>1</v>
      </c>
      <c r="F1727" t="s">
        <v>56</v>
      </c>
      <c r="G1727" t="s">
        <v>6</v>
      </c>
      <c r="H1727" t="s">
        <v>68</v>
      </c>
      <c r="I1727" s="4">
        <v>70680</v>
      </c>
      <c r="J1727">
        <v>10</v>
      </c>
      <c r="K1727" s="3">
        <v>44721</v>
      </c>
      <c r="L1727" s="3">
        <v>28522</v>
      </c>
      <c r="M1727" s="5">
        <f ca="1">(TODAY()-staff[[#This Row],[Date of Join]])/365</f>
        <v>0.27397260273972601</v>
      </c>
      <c r="N1727" t="str">
        <f ca="1">IF(staff[[#This Row],[Tenure]]&lt;0.25,"1. New", IF(staff[[#This Row],[Tenure]]&lt;1, "2. Under 1 yr", IF(staff[[#This Row],[Tenure]]&lt;2, "3. Under 2 yrs","4. Over 2 yrs")))</f>
        <v>2. Under 1 yr</v>
      </c>
      <c r="O1727" s="5">
        <f ca="1">(TODAY()-staff[[#This Row],[Date of Birth]])/365</f>
        <v>44.654794520547945</v>
      </c>
      <c r="P1727">
        <f ca="1">ROUNDDOWN(staff[[#This Row],[X-Age]],0)</f>
        <v>44</v>
      </c>
    </row>
    <row r="1728" spans="3:16" x14ac:dyDescent="0.3">
      <c r="C1728" t="s">
        <v>1817</v>
      </c>
      <c r="D1728" t="s">
        <v>59</v>
      </c>
      <c r="E1728">
        <v>1</v>
      </c>
      <c r="F1728" t="s">
        <v>61</v>
      </c>
      <c r="G1728" t="s">
        <v>18</v>
      </c>
      <c r="H1728" t="s">
        <v>71</v>
      </c>
      <c r="I1728" s="4">
        <v>65690</v>
      </c>
      <c r="J1728">
        <v>9</v>
      </c>
      <c r="K1728" s="3">
        <v>44774</v>
      </c>
      <c r="L1728" s="3">
        <v>7260</v>
      </c>
      <c r="M1728" s="5">
        <f ca="1">(TODAY()-staff[[#This Row],[Date of Join]])/365</f>
        <v>0.12876712328767123</v>
      </c>
      <c r="N1728" t="str">
        <f ca="1">IF(staff[[#This Row],[Tenure]]&lt;0.25,"1. New", IF(staff[[#This Row],[Tenure]]&lt;1, "2. Under 1 yr", IF(staff[[#This Row],[Tenure]]&lt;2, "3. Under 2 yrs","4. Over 2 yrs")))</f>
        <v>1. New</v>
      </c>
      <c r="O1728" s="5">
        <f ca="1">(TODAY()-staff[[#This Row],[Date of Birth]])/365</f>
        <v>102.9068493150685</v>
      </c>
      <c r="P1728">
        <f ca="1">ROUNDDOWN(staff[[#This Row],[X-Age]],0)</f>
        <v>102</v>
      </c>
    </row>
    <row r="1729" spans="3:16" x14ac:dyDescent="0.3">
      <c r="C1729" t="s">
        <v>1818</v>
      </c>
      <c r="D1729" t="s">
        <v>59</v>
      </c>
      <c r="E1729">
        <v>1</v>
      </c>
      <c r="F1729" t="s">
        <v>56</v>
      </c>
      <c r="G1729" t="s">
        <v>9</v>
      </c>
      <c r="H1729" t="s">
        <v>330</v>
      </c>
      <c r="I1729" s="4">
        <v>81060</v>
      </c>
      <c r="J1729">
        <v>8</v>
      </c>
      <c r="K1729" s="3">
        <v>44761</v>
      </c>
      <c r="L1729" s="3">
        <v>25826</v>
      </c>
      <c r="M1729" s="5">
        <f ca="1">(TODAY()-staff[[#This Row],[Date of Join]])/365</f>
        <v>0.16438356164383561</v>
      </c>
      <c r="N1729" t="str">
        <f ca="1">IF(staff[[#This Row],[Tenure]]&lt;0.25,"1. New", IF(staff[[#This Row],[Tenure]]&lt;1, "2. Under 1 yr", IF(staff[[#This Row],[Tenure]]&lt;2, "3. Under 2 yrs","4. Over 2 yrs")))</f>
        <v>1. New</v>
      </c>
      <c r="O1729" s="5">
        <f ca="1">(TODAY()-staff[[#This Row],[Date of Birth]])/365</f>
        <v>52.041095890410958</v>
      </c>
      <c r="P1729">
        <f ca="1">ROUNDDOWN(staff[[#This Row],[X-Age]],0)</f>
        <v>52</v>
      </c>
    </row>
    <row r="1730" spans="3:16" x14ac:dyDescent="0.3">
      <c r="C1730" t="s">
        <v>1819</v>
      </c>
      <c r="D1730" t="s">
        <v>59</v>
      </c>
      <c r="E1730">
        <v>1</v>
      </c>
      <c r="F1730" t="s">
        <v>56</v>
      </c>
      <c r="G1730" t="s">
        <v>18</v>
      </c>
      <c r="H1730" t="s">
        <v>78</v>
      </c>
      <c r="I1730" s="4">
        <v>66880</v>
      </c>
      <c r="J1730">
        <v>14</v>
      </c>
      <c r="K1730" s="3">
        <v>44697</v>
      </c>
      <c r="L1730" s="3">
        <v>23525</v>
      </c>
      <c r="M1730" s="5">
        <f ca="1">(TODAY()-staff[[#This Row],[Date of Join]])/365</f>
        <v>0.33972602739726027</v>
      </c>
      <c r="N1730" t="str">
        <f ca="1">IF(staff[[#This Row],[Tenure]]&lt;0.25,"1. New", IF(staff[[#This Row],[Tenure]]&lt;1, "2. Under 1 yr", IF(staff[[#This Row],[Tenure]]&lt;2, "3. Under 2 yrs","4. Over 2 yrs")))</f>
        <v>2. Under 1 yr</v>
      </c>
      <c r="O1730" s="5">
        <f ca="1">(TODAY()-staff[[#This Row],[Date of Birth]])/365</f>
        <v>58.345205479452055</v>
      </c>
      <c r="P1730">
        <f ca="1">ROUNDDOWN(staff[[#This Row],[X-Age]],0)</f>
        <v>58</v>
      </c>
    </row>
    <row r="1731" spans="3:16" x14ac:dyDescent="0.3">
      <c r="C1731" t="s">
        <v>1820</v>
      </c>
      <c r="D1731" t="s">
        <v>59</v>
      </c>
      <c r="E1731">
        <v>1</v>
      </c>
      <c r="F1731" t="s">
        <v>56</v>
      </c>
      <c r="G1731" t="s">
        <v>18</v>
      </c>
      <c r="H1731" t="s">
        <v>64</v>
      </c>
      <c r="I1731" s="4">
        <v>58185</v>
      </c>
      <c r="J1731">
        <v>3</v>
      </c>
      <c r="K1731" s="3">
        <v>44084</v>
      </c>
      <c r="L1731" s="3">
        <v>24209</v>
      </c>
      <c r="M1731" s="5">
        <f ca="1">(TODAY()-staff[[#This Row],[Date of Join]])/365</f>
        <v>2.0191780821917806</v>
      </c>
      <c r="N1731" t="str">
        <f ca="1">IF(staff[[#This Row],[Tenure]]&lt;0.25,"1. New", IF(staff[[#This Row],[Tenure]]&lt;1, "2. Under 1 yr", IF(staff[[#This Row],[Tenure]]&lt;2, "3. Under 2 yrs","4. Over 2 yrs")))</f>
        <v>4. Over 2 yrs</v>
      </c>
      <c r="O1731" s="5">
        <f ca="1">(TODAY()-staff[[#This Row],[Date of Birth]])/365</f>
        <v>56.471232876712328</v>
      </c>
      <c r="P1731">
        <f ca="1">ROUNDDOWN(staff[[#This Row],[X-Age]],0)</f>
        <v>56</v>
      </c>
    </row>
    <row r="1732" spans="3:16" x14ac:dyDescent="0.3">
      <c r="C1732" t="s">
        <v>1821</v>
      </c>
      <c r="D1732" t="s">
        <v>55</v>
      </c>
      <c r="E1732">
        <v>1</v>
      </c>
      <c r="F1732" t="s">
        <v>61</v>
      </c>
      <c r="G1732" t="s">
        <v>9</v>
      </c>
      <c r="H1732" t="s">
        <v>62</v>
      </c>
      <c r="I1732" s="4">
        <v>97060</v>
      </c>
      <c r="J1732">
        <v>14</v>
      </c>
      <c r="K1732" s="3">
        <v>44767</v>
      </c>
      <c r="L1732" s="3">
        <v>7282</v>
      </c>
      <c r="M1732" s="5">
        <f ca="1">(TODAY()-staff[[#This Row],[Date of Join]])/365</f>
        <v>0.14794520547945206</v>
      </c>
      <c r="N1732" t="str">
        <f ca="1">IF(staff[[#This Row],[Tenure]]&lt;0.25,"1. New", IF(staff[[#This Row],[Tenure]]&lt;1, "2. Under 1 yr", IF(staff[[#This Row],[Tenure]]&lt;2, "3. Under 2 yrs","4. Over 2 yrs")))</f>
        <v>1. New</v>
      </c>
      <c r="O1732" s="5">
        <f ca="1">(TODAY()-staff[[#This Row],[Date of Birth]])/365</f>
        <v>102.84657534246575</v>
      </c>
      <c r="P1732">
        <f ca="1">ROUNDDOWN(staff[[#This Row],[X-Age]],0)</f>
        <v>102</v>
      </c>
    </row>
    <row r="1733" spans="3:16" x14ac:dyDescent="0.3">
      <c r="C1733" t="s">
        <v>1822</v>
      </c>
      <c r="D1733" t="s">
        <v>59</v>
      </c>
      <c r="E1733">
        <v>1</v>
      </c>
      <c r="F1733" t="s">
        <v>61</v>
      </c>
      <c r="G1733" t="s">
        <v>20</v>
      </c>
      <c r="H1733" t="s">
        <v>133</v>
      </c>
      <c r="I1733" s="4">
        <v>81155</v>
      </c>
      <c r="J1733">
        <v>6</v>
      </c>
      <c r="K1733" s="3">
        <v>44753</v>
      </c>
      <c r="L1733" s="3">
        <v>7289</v>
      </c>
      <c r="M1733" s="5">
        <f ca="1">(TODAY()-staff[[#This Row],[Date of Join]])/365</f>
        <v>0.18630136986301371</v>
      </c>
      <c r="N1733" t="str">
        <f ca="1">IF(staff[[#This Row],[Tenure]]&lt;0.25,"1. New", IF(staff[[#This Row],[Tenure]]&lt;1, "2. Under 1 yr", IF(staff[[#This Row],[Tenure]]&lt;2, "3. Under 2 yrs","4. Over 2 yrs")))</f>
        <v>1. New</v>
      </c>
      <c r="O1733" s="5">
        <f ca="1">(TODAY()-staff[[#This Row],[Date of Birth]])/365</f>
        <v>102.82739726027397</v>
      </c>
      <c r="P1733">
        <f ca="1">ROUNDDOWN(staff[[#This Row],[X-Age]],0)</f>
        <v>102</v>
      </c>
    </row>
    <row r="1734" spans="3:16" x14ac:dyDescent="0.3">
      <c r="C1734" t="s">
        <v>1823</v>
      </c>
      <c r="D1734" t="s">
        <v>59</v>
      </c>
      <c r="E1734">
        <v>1</v>
      </c>
      <c r="F1734" t="s">
        <v>56</v>
      </c>
      <c r="G1734" t="s">
        <v>6</v>
      </c>
      <c r="H1734" t="s">
        <v>68</v>
      </c>
      <c r="I1734" s="4">
        <v>78050</v>
      </c>
      <c r="J1734">
        <v>20</v>
      </c>
      <c r="K1734" s="3">
        <v>44650</v>
      </c>
      <c r="L1734" s="3">
        <v>32578</v>
      </c>
      <c r="M1734" s="5">
        <f ca="1">(TODAY()-staff[[#This Row],[Date of Join]])/365</f>
        <v>0.46849315068493153</v>
      </c>
      <c r="N1734" t="str">
        <f ca="1">IF(staff[[#This Row],[Tenure]]&lt;0.25,"1. New", IF(staff[[#This Row],[Tenure]]&lt;1, "2. Under 1 yr", IF(staff[[#This Row],[Tenure]]&lt;2, "3. Under 2 yrs","4. Over 2 yrs")))</f>
        <v>2. Under 1 yr</v>
      </c>
      <c r="O1734" s="5">
        <f ca="1">(TODAY()-staff[[#This Row],[Date of Birth]])/365</f>
        <v>33.542465753424658</v>
      </c>
      <c r="P1734">
        <f ca="1">ROUNDDOWN(staff[[#This Row],[X-Age]],0)</f>
        <v>33</v>
      </c>
    </row>
    <row r="1735" spans="3:16" x14ac:dyDescent="0.3">
      <c r="C1735" t="s">
        <v>1824</v>
      </c>
      <c r="D1735" t="s">
        <v>59</v>
      </c>
      <c r="E1735">
        <v>1</v>
      </c>
      <c r="F1735" t="s">
        <v>56</v>
      </c>
      <c r="G1735" t="s">
        <v>6</v>
      </c>
      <c r="H1735" t="s">
        <v>68</v>
      </c>
      <c r="I1735" s="4">
        <v>86170</v>
      </c>
      <c r="J1735">
        <v>9</v>
      </c>
      <c r="K1735" s="3">
        <v>44600</v>
      </c>
      <c r="L1735" s="3">
        <v>29430</v>
      </c>
      <c r="M1735" s="5">
        <f ca="1">(TODAY()-staff[[#This Row],[Date of Join]])/365</f>
        <v>0.60547945205479448</v>
      </c>
      <c r="N1735" t="str">
        <f ca="1">IF(staff[[#This Row],[Tenure]]&lt;0.25,"1. New", IF(staff[[#This Row],[Tenure]]&lt;1, "2. Under 1 yr", IF(staff[[#This Row],[Tenure]]&lt;2, "3. Under 2 yrs","4. Over 2 yrs")))</f>
        <v>2. Under 1 yr</v>
      </c>
      <c r="O1735" s="5">
        <f ca="1">(TODAY()-staff[[#This Row],[Date of Birth]])/365</f>
        <v>42.167123287671231</v>
      </c>
      <c r="P1735">
        <f ca="1">ROUNDDOWN(staff[[#This Row],[X-Age]],0)</f>
        <v>42</v>
      </c>
    </row>
    <row r="1736" spans="3:16" x14ac:dyDescent="0.3">
      <c r="C1736" t="s">
        <v>1825</v>
      </c>
      <c r="D1736" t="s">
        <v>59</v>
      </c>
      <c r="E1736">
        <v>1</v>
      </c>
      <c r="F1736" t="s">
        <v>56</v>
      </c>
      <c r="G1736" t="s">
        <v>9</v>
      </c>
      <c r="H1736" t="s">
        <v>330</v>
      </c>
      <c r="I1736" s="4">
        <v>54535</v>
      </c>
      <c r="J1736">
        <v>9</v>
      </c>
      <c r="K1736" s="3">
        <v>44648</v>
      </c>
      <c r="L1736" s="3">
        <v>31398</v>
      </c>
      <c r="M1736" s="5">
        <f ca="1">(TODAY()-staff[[#This Row],[Date of Join]])/365</f>
        <v>0.47397260273972602</v>
      </c>
      <c r="N1736" t="str">
        <f ca="1">IF(staff[[#This Row],[Tenure]]&lt;0.25,"1. New", IF(staff[[#This Row],[Tenure]]&lt;1, "2. Under 1 yr", IF(staff[[#This Row],[Tenure]]&lt;2, "3. Under 2 yrs","4. Over 2 yrs")))</f>
        <v>2. Under 1 yr</v>
      </c>
      <c r="O1736" s="5">
        <f ca="1">(TODAY()-staff[[#This Row],[Date of Birth]])/365</f>
        <v>36.775342465753425</v>
      </c>
      <c r="P1736">
        <f ca="1">ROUNDDOWN(staff[[#This Row],[X-Age]],0)</f>
        <v>36</v>
      </c>
    </row>
    <row r="1737" spans="3:16" x14ac:dyDescent="0.3">
      <c r="C1737" t="s">
        <v>1826</v>
      </c>
      <c r="D1737" t="s">
        <v>59</v>
      </c>
      <c r="E1737">
        <v>1</v>
      </c>
      <c r="F1737" t="s">
        <v>61</v>
      </c>
      <c r="G1737" t="s">
        <v>9</v>
      </c>
      <c r="H1737" t="s">
        <v>106</v>
      </c>
      <c r="I1737" s="4">
        <v>94320</v>
      </c>
      <c r="J1737">
        <v>22</v>
      </c>
      <c r="K1737" s="3">
        <v>44756</v>
      </c>
      <c r="L1737" s="3">
        <v>7296</v>
      </c>
      <c r="M1737" s="5">
        <f ca="1">(TODAY()-staff[[#This Row],[Date of Join]])/365</f>
        <v>0.17808219178082191</v>
      </c>
      <c r="N1737" t="str">
        <f ca="1">IF(staff[[#This Row],[Tenure]]&lt;0.25,"1. New", IF(staff[[#This Row],[Tenure]]&lt;1, "2. Under 1 yr", IF(staff[[#This Row],[Tenure]]&lt;2, "3. Under 2 yrs","4. Over 2 yrs")))</f>
        <v>1. New</v>
      </c>
      <c r="O1737" s="5">
        <f ca="1">(TODAY()-staff[[#This Row],[Date of Birth]])/365</f>
        <v>102.8082191780822</v>
      </c>
      <c r="P1737">
        <f ca="1">ROUNDDOWN(staff[[#This Row],[X-Age]],0)</f>
        <v>102</v>
      </c>
    </row>
    <row r="1738" spans="3:16" x14ac:dyDescent="0.3">
      <c r="C1738" t="s">
        <v>1827</v>
      </c>
      <c r="D1738" t="s">
        <v>59</v>
      </c>
      <c r="E1738">
        <v>1</v>
      </c>
      <c r="F1738" t="s">
        <v>56</v>
      </c>
      <c r="G1738" t="s">
        <v>9</v>
      </c>
      <c r="H1738" t="s">
        <v>205</v>
      </c>
      <c r="I1738" s="4">
        <v>97725</v>
      </c>
      <c r="J1738">
        <v>16</v>
      </c>
      <c r="K1738" s="3">
        <v>44771</v>
      </c>
      <c r="L1738" s="3">
        <v>27313</v>
      </c>
      <c r="M1738" s="5">
        <f ca="1">(TODAY()-staff[[#This Row],[Date of Join]])/365</f>
        <v>0.13698630136986301</v>
      </c>
      <c r="N1738" t="str">
        <f ca="1">IF(staff[[#This Row],[Tenure]]&lt;0.25,"1. New", IF(staff[[#This Row],[Tenure]]&lt;1, "2. Under 1 yr", IF(staff[[#This Row],[Tenure]]&lt;2, "3. Under 2 yrs","4. Over 2 yrs")))</f>
        <v>1. New</v>
      </c>
      <c r="O1738" s="5">
        <f ca="1">(TODAY()-staff[[#This Row],[Date of Birth]])/365</f>
        <v>47.967123287671235</v>
      </c>
      <c r="P1738">
        <f ca="1">ROUNDDOWN(staff[[#This Row],[X-Age]],0)</f>
        <v>47</v>
      </c>
    </row>
    <row r="1739" spans="3:16" x14ac:dyDescent="0.3">
      <c r="C1739" t="s">
        <v>1828</v>
      </c>
      <c r="D1739" t="s">
        <v>59</v>
      </c>
      <c r="E1739">
        <v>1</v>
      </c>
      <c r="F1739" t="s">
        <v>56</v>
      </c>
      <c r="G1739" t="s">
        <v>6</v>
      </c>
      <c r="H1739" t="s">
        <v>68</v>
      </c>
      <c r="I1739" s="4">
        <v>74765</v>
      </c>
      <c r="J1739">
        <v>5</v>
      </c>
      <c r="K1739" s="3">
        <v>44298</v>
      </c>
      <c r="L1739" s="3">
        <v>28134</v>
      </c>
      <c r="M1739" s="5">
        <f ca="1">(TODAY()-staff[[#This Row],[Date of Join]])/365</f>
        <v>1.4328767123287671</v>
      </c>
      <c r="N1739" t="str">
        <f ca="1">IF(staff[[#This Row],[Tenure]]&lt;0.25,"1. New", IF(staff[[#This Row],[Tenure]]&lt;1, "2. Under 1 yr", IF(staff[[#This Row],[Tenure]]&lt;2, "3. Under 2 yrs","4. Over 2 yrs")))</f>
        <v>3. Under 2 yrs</v>
      </c>
      <c r="O1739" s="5">
        <f ca="1">(TODAY()-staff[[#This Row],[Date of Birth]])/365</f>
        <v>45.717808219178082</v>
      </c>
      <c r="P1739">
        <f ca="1">ROUNDDOWN(staff[[#This Row],[X-Age]],0)</f>
        <v>45</v>
      </c>
    </row>
    <row r="1740" spans="3:16" x14ac:dyDescent="0.3">
      <c r="C1740" t="s">
        <v>1829</v>
      </c>
      <c r="D1740" t="s">
        <v>59</v>
      </c>
      <c r="E1740">
        <v>0.8</v>
      </c>
      <c r="F1740" t="s">
        <v>56</v>
      </c>
      <c r="G1740" t="s">
        <v>9</v>
      </c>
      <c r="H1740" t="s">
        <v>330</v>
      </c>
      <c r="I1740" s="4">
        <v>79345</v>
      </c>
      <c r="J1740">
        <v>10</v>
      </c>
      <c r="K1740" s="3">
        <v>44249</v>
      </c>
      <c r="L1740" s="3">
        <v>28111</v>
      </c>
      <c r="M1740" s="5">
        <f ca="1">(TODAY()-staff[[#This Row],[Date of Join]])/365</f>
        <v>1.5671232876712329</v>
      </c>
      <c r="N1740" t="str">
        <f ca="1">IF(staff[[#This Row],[Tenure]]&lt;0.25,"1. New", IF(staff[[#This Row],[Tenure]]&lt;1, "2. Under 1 yr", IF(staff[[#This Row],[Tenure]]&lt;2, "3. Under 2 yrs","4. Over 2 yrs")))</f>
        <v>3. Under 2 yrs</v>
      </c>
      <c r="O1740" s="5">
        <f ca="1">(TODAY()-staff[[#This Row],[Date of Birth]])/365</f>
        <v>45.780821917808218</v>
      </c>
      <c r="P1740">
        <f ca="1">ROUNDDOWN(staff[[#This Row],[X-Age]],0)</f>
        <v>45</v>
      </c>
    </row>
    <row r="1741" spans="3:16" x14ac:dyDescent="0.3">
      <c r="C1741" t="s">
        <v>1830</v>
      </c>
      <c r="D1741" t="s">
        <v>59</v>
      </c>
      <c r="E1741">
        <v>1</v>
      </c>
      <c r="F1741" t="s">
        <v>61</v>
      </c>
      <c r="G1741" t="s">
        <v>18</v>
      </c>
      <c r="H1741" t="s">
        <v>78</v>
      </c>
      <c r="I1741" s="4">
        <v>61815</v>
      </c>
      <c r="J1741">
        <v>10</v>
      </c>
      <c r="K1741" s="3">
        <v>44698</v>
      </c>
      <c r="L1741" s="3">
        <v>7249</v>
      </c>
      <c r="M1741" s="5">
        <f ca="1">(TODAY()-staff[[#This Row],[Date of Join]])/365</f>
        <v>0.33698630136986302</v>
      </c>
      <c r="N1741" t="str">
        <f ca="1">IF(staff[[#This Row],[Tenure]]&lt;0.25,"1. New", IF(staff[[#This Row],[Tenure]]&lt;1, "2. Under 1 yr", IF(staff[[#This Row],[Tenure]]&lt;2, "3. Under 2 yrs","4. Over 2 yrs")))</f>
        <v>2. Under 1 yr</v>
      </c>
      <c r="O1741" s="5">
        <f ca="1">(TODAY()-staff[[#This Row],[Date of Birth]])/365</f>
        <v>102.93698630136986</v>
      </c>
      <c r="P1741">
        <f ca="1">ROUNDDOWN(staff[[#This Row],[X-Age]],0)</f>
        <v>102</v>
      </c>
    </row>
    <row r="1742" spans="3:16" x14ac:dyDescent="0.3">
      <c r="C1742" t="s">
        <v>1831</v>
      </c>
      <c r="D1742" t="s">
        <v>59</v>
      </c>
      <c r="E1742">
        <v>0.37</v>
      </c>
      <c r="F1742" t="s">
        <v>124</v>
      </c>
      <c r="G1742" t="s">
        <v>9</v>
      </c>
      <c r="H1742" t="s">
        <v>205</v>
      </c>
      <c r="I1742" s="4">
        <v>68505</v>
      </c>
      <c r="J1742">
        <v>4</v>
      </c>
      <c r="K1742" s="3">
        <v>44755</v>
      </c>
      <c r="L1742" s="3">
        <v>25063</v>
      </c>
      <c r="M1742" s="5">
        <f ca="1">(TODAY()-staff[[#This Row],[Date of Join]])/365</f>
        <v>0.18082191780821918</v>
      </c>
      <c r="N1742" t="str">
        <f ca="1">IF(staff[[#This Row],[Tenure]]&lt;0.25,"1. New", IF(staff[[#This Row],[Tenure]]&lt;1, "2. Under 1 yr", IF(staff[[#This Row],[Tenure]]&lt;2, "3. Under 2 yrs","4. Over 2 yrs")))</f>
        <v>1. New</v>
      </c>
      <c r="O1742" s="5">
        <f ca="1">(TODAY()-staff[[#This Row],[Date of Birth]])/365</f>
        <v>54.131506849315066</v>
      </c>
      <c r="P1742">
        <f ca="1">ROUNDDOWN(staff[[#This Row],[X-Age]],0)</f>
        <v>54</v>
      </c>
    </row>
    <row r="1743" spans="3:16" x14ac:dyDescent="0.3">
      <c r="C1743" t="s">
        <v>1832</v>
      </c>
      <c r="D1743" t="s">
        <v>59</v>
      </c>
      <c r="E1743">
        <v>1</v>
      </c>
      <c r="F1743" t="s">
        <v>56</v>
      </c>
      <c r="G1743" t="s">
        <v>6</v>
      </c>
      <c r="H1743" t="s">
        <v>68</v>
      </c>
      <c r="I1743" s="4">
        <v>73110</v>
      </c>
      <c r="J1743">
        <v>23</v>
      </c>
      <c r="K1743" s="3">
        <v>44662</v>
      </c>
      <c r="L1743" s="3">
        <v>22111</v>
      </c>
      <c r="M1743" s="5">
        <f ca="1">(TODAY()-staff[[#This Row],[Date of Join]])/365</f>
        <v>0.43561643835616437</v>
      </c>
      <c r="N1743" t="str">
        <f ca="1">IF(staff[[#This Row],[Tenure]]&lt;0.25,"1. New", IF(staff[[#This Row],[Tenure]]&lt;1, "2. Under 1 yr", IF(staff[[#This Row],[Tenure]]&lt;2, "3. Under 2 yrs","4. Over 2 yrs")))</f>
        <v>2. Under 1 yr</v>
      </c>
      <c r="O1743" s="5">
        <f ca="1">(TODAY()-staff[[#This Row],[Date of Birth]])/365</f>
        <v>62.219178082191782</v>
      </c>
      <c r="P1743">
        <f ca="1">ROUNDDOWN(staff[[#This Row],[X-Age]],0)</f>
        <v>62</v>
      </c>
    </row>
    <row r="1744" spans="3:16" x14ac:dyDescent="0.3">
      <c r="C1744" t="s">
        <v>1833</v>
      </c>
      <c r="D1744" t="s">
        <v>59</v>
      </c>
      <c r="E1744">
        <v>1</v>
      </c>
      <c r="F1744" t="s">
        <v>56</v>
      </c>
      <c r="G1744" t="s">
        <v>6</v>
      </c>
      <c r="H1744" t="s">
        <v>68</v>
      </c>
      <c r="I1744" s="4">
        <v>63395</v>
      </c>
      <c r="J1744">
        <v>20</v>
      </c>
      <c r="K1744" s="3">
        <v>44432</v>
      </c>
      <c r="L1744" s="3">
        <v>29896</v>
      </c>
      <c r="M1744" s="5">
        <f ca="1">(TODAY()-staff[[#This Row],[Date of Join]])/365</f>
        <v>1.0657534246575342</v>
      </c>
      <c r="N1744" t="str">
        <f ca="1">IF(staff[[#This Row],[Tenure]]&lt;0.25,"1. New", IF(staff[[#This Row],[Tenure]]&lt;1, "2. Under 1 yr", IF(staff[[#This Row],[Tenure]]&lt;2, "3. Under 2 yrs","4. Over 2 yrs")))</f>
        <v>3. Under 2 yrs</v>
      </c>
      <c r="O1744" s="5">
        <f ca="1">(TODAY()-staff[[#This Row],[Date of Birth]])/365</f>
        <v>40.890410958904113</v>
      </c>
      <c r="P1744">
        <f ca="1">ROUNDDOWN(staff[[#This Row],[X-Age]],0)</f>
        <v>40</v>
      </c>
    </row>
    <row r="1745" spans="3:16" x14ac:dyDescent="0.3">
      <c r="C1745" t="s">
        <v>1834</v>
      </c>
      <c r="D1745" t="s">
        <v>59</v>
      </c>
      <c r="E1745">
        <v>1</v>
      </c>
      <c r="F1745" t="s">
        <v>56</v>
      </c>
      <c r="G1745" t="s">
        <v>6</v>
      </c>
      <c r="H1745" t="s">
        <v>68</v>
      </c>
      <c r="I1745" s="4">
        <v>84440</v>
      </c>
      <c r="J1745">
        <v>27</v>
      </c>
      <c r="K1745" s="3">
        <v>44713</v>
      </c>
      <c r="L1745" s="3">
        <v>33848</v>
      </c>
      <c r="M1745" s="5">
        <f ca="1">(TODAY()-staff[[#This Row],[Date of Join]])/365</f>
        <v>0.29589041095890412</v>
      </c>
      <c r="N1745" t="str">
        <f ca="1">IF(staff[[#This Row],[Tenure]]&lt;0.25,"1. New", IF(staff[[#This Row],[Tenure]]&lt;1, "2. Under 1 yr", IF(staff[[#This Row],[Tenure]]&lt;2, "3. Under 2 yrs","4. Over 2 yrs")))</f>
        <v>2. Under 1 yr</v>
      </c>
      <c r="O1745" s="5">
        <f ca="1">(TODAY()-staff[[#This Row],[Date of Birth]])/365</f>
        <v>30.063013698630137</v>
      </c>
      <c r="P1745">
        <f ca="1">ROUNDDOWN(staff[[#This Row],[X-Age]],0)</f>
        <v>30</v>
      </c>
    </row>
    <row r="1746" spans="3:16" x14ac:dyDescent="0.3">
      <c r="C1746" t="s">
        <v>1835</v>
      </c>
      <c r="D1746" t="s">
        <v>55</v>
      </c>
      <c r="E1746">
        <v>1</v>
      </c>
      <c r="F1746" t="s">
        <v>56</v>
      </c>
      <c r="G1746" t="s">
        <v>6</v>
      </c>
      <c r="H1746" t="s">
        <v>68</v>
      </c>
      <c r="I1746" s="4">
        <v>93575</v>
      </c>
      <c r="J1746">
        <v>14</v>
      </c>
      <c r="K1746" s="3">
        <v>44725</v>
      </c>
      <c r="L1746" s="3">
        <v>7266</v>
      </c>
      <c r="M1746" s="5">
        <f ca="1">(TODAY()-staff[[#This Row],[Date of Join]])/365</f>
        <v>0.26301369863013696</v>
      </c>
      <c r="N1746" t="str">
        <f ca="1">IF(staff[[#This Row],[Tenure]]&lt;0.25,"1. New", IF(staff[[#This Row],[Tenure]]&lt;1, "2. Under 1 yr", IF(staff[[#This Row],[Tenure]]&lt;2, "3. Under 2 yrs","4. Over 2 yrs")))</f>
        <v>2. Under 1 yr</v>
      </c>
      <c r="O1746" s="5">
        <f ca="1">(TODAY()-staff[[#This Row],[Date of Birth]])/365</f>
        <v>102.89041095890411</v>
      </c>
      <c r="P1746">
        <f ca="1">ROUNDDOWN(staff[[#This Row],[X-Age]],0)</f>
        <v>102</v>
      </c>
    </row>
    <row r="1747" spans="3:16" x14ac:dyDescent="0.3">
      <c r="C1747" t="s">
        <v>1836</v>
      </c>
      <c r="D1747" t="s">
        <v>55</v>
      </c>
      <c r="E1747">
        <v>1</v>
      </c>
      <c r="F1747" t="s">
        <v>61</v>
      </c>
      <c r="G1747" t="s">
        <v>9</v>
      </c>
      <c r="H1747" t="s">
        <v>106</v>
      </c>
      <c r="I1747" s="4">
        <v>75555</v>
      </c>
      <c r="J1747">
        <v>5</v>
      </c>
      <c r="K1747" s="3">
        <v>44762</v>
      </c>
      <c r="L1747" s="3">
        <v>7282</v>
      </c>
      <c r="M1747" s="5">
        <f ca="1">(TODAY()-staff[[#This Row],[Date of Join]])/365</f>
        <v>0.16164383561643836</v>
      </c>
      <c r="N1747" t="str">
        <f ca="1">IF(staff[[#This Row],[Tenure]]&lt;0.25,"1. New", IF(staff[[#This Row],[Tenure]]&lt;1, "2. Under 1 yr", IF(staff[[#This Row],[Tenure]]&lt;2, "3. Under 2 yrs","4. Over 2 yrs")))</f>
        <v>1. New</v>
      </c>
      <c r="O1747" s="5">
        <f ca="1">(TODAY()-staff[[#This Row],[Date of Birth]])/365</f>
        <v>102.84657534246575</v>
      </c>
      <c r="P1747">
        <f ca="1">ROUNDDOWN(staff[[#This Row],[X-Age]],0)</f>
        <v>102</v>
      </c>
    </row>
    <row r="1748" spans="3:16" x14ac:dyDescent="0.3">
      <c r="C1748" t="s">
        <v>1837</v>
      </c>
      <c r="D1748" t="s">
        <v>59</v>
      </c>
      <c r="E1748">
        <v>1</v>
      </c>
      <c r="F1748" t="s">
        <v>56</v>
      </c>
      <c r="G1748" t="s">
        <v>6</v>
      </c>
      <c r="H1748" t="s">
        <v>68</v>
      </c>
      <c r="I1748" s="4">
        <v>78445</v>
      </c>
      <c r="J1748">
        <v>10</v>
      </c>
      <c r="K1748" s="3">
        <v>44341</v>
      </c>
      <c r="L1748" s="3">
        <v>20423</v>
      </c>
      <c r="M1748" s="5">
        <f ca="1">(TODAY()-staff[[#This Row],[Date of Join]])/365</f>
        <v>1.3150684931506849</v>
      </c>
      <c r="N1748" t="str">
        <f ca="1">IF(staff[[#This Row],[Tenure]]&lt;0.25,"1. New", IF(staff[[#This Row],[Tenure]]&lt;1, "2. Under 1 yr", IF(staff[[#This Row],[Tenure]]&lt;2, "3. Under 2 yrs","4. Over 2 yrs")))</f>
        <v>3. Under 2 yrs</v>
      </c>
      <c r="O1748" s="5">
        <f ca="1">(TODAY()-staff[[#This Row],[Date of Birth]])/365</f>
        <v>66.843835616438355</v>
      </c>
      <c r="P1748">
        <f ca="1">ROUNDDOWN(staff[[#This Row],[X-Age]],0)</f>
        <v>66</v>
      </c>
    </row>
    <row r="1749" spans="3:16" x14ac:dyDescent="0.3">
      <c r="C1749" t="s">
        <v>1838</v>
      </c>
      <c r="D1749" t="s">
        <v>55</v>
      </c>
      <c r="E1749">
        <v>1</v>
      </c>
      <c r="F1749" t="s">
        <v>56</v>
      </c>
      <c r="G1749" t="s">
        <v>6</v>
      </c>
      <c r="H1749" t="s">
        <v>98</v>
      </c>
      <c r="I1749" s="4">
        <v>68850</v>
      </c>
      <c r="J1749">
        <v>20</v>
      </c>
      <c r="K1749" s="3">
        <v>44575</v>
      </c>
      <c r="L1749" s="3">
        <v>29596</v>
      </c>
      <c r="M1749" s="5">
        <f ca="1">(TODAY()-staff[[#This Row],[Date of Join]])/365</f>
        <v>0.67397260273972603</v>
      </c>
      <c r="N1749" t="str">
        <f ca="1">IF(staff[[#This Row],[Tenure]]&lt;0.25,"1. New", IF(staff[[#This Row],[Tenure]]&lt;1, "2. Under 1 yr", IF(staff[[#This Row],[Tenure]]&lt;2, "3. Under 2 yrs","4. Over 2 yrs")))</f>
        <v>2. Under 1 yr</v>
      </c>
      <c r="O1749" s="5">
        <f ca="1">(TODAY()-staff[[#This Row],[Date of Birth]])/365</f>
        <v>41.712328767123289</v>
      </c>
      <c r="P1749">
        <f ca="1">ROUNDDOWN(staff[[#This Row],[X-Age]],0)</f>
        <v>41</v>
      </c>
    </row>
    <row r="1750" spans="3:16" x14ac:dyDescent="0.3">
      <c r="C1750" t="s">
        <v>1839</v>
      </c>
      <c r="D1750" t="s">
        <v>59</v>
      </c>
      <c r="E1750">
        <v>1</v>
      </c>
      <c r="F1750" t="s">
        <v>56</v>
      </c>
      <c r="G1750" t="s">
        <v>6</v>
      </c>
      <c r="H1750" t="s">
        <v>68</v>
      </c>
      <c r="I1750" s="4">
        <v>70770</v>
      </c>
      <c r="J1750">
        <v>5</v>
      </c>
      <c r="K1750" s="3">
        <v>44768</v>
      </c>
      <c r="L1750" s="3">
        <v>7256</v>
      </c>
      <c r="M1750" s="5">
        <f ca="1">(TODAY()-staff[[#This Row],[Date of Join]])/365</f>
        <v>0.14520547945205478</v>
      </c>
      <c r="N1750" t="str">
        <f ca="1">IF(staff[[#This Row],[Tenure]]&lt;0.25,"1. New", IF(staff[[#This Row],[Tenure]]&lt;1, "2. Under 1 yr", IF(staff[[#This Row],[Tenure]]&lt;2, "3. Under 2 yrs","4. Over 2 yrs")))</f>
        <v>1. New</v>
      </c>
      <c r="O1750" s="5">
        <f ca="1">(TODAY()-staff[[#This Row],[Date of Birth]])/365</f>
        <v>102.91780821917808</v>
      </c>
      <c r="P1750">
        <f ca="1">ROUNDDOWN(staff[[#This Row],[X-Age]],0)</f>
        <v>102</v>
      </c>
    </row>
    <row r="1751" spans="3:16" x14ac:dyDescent="0.3">
      <c r="C1751" t="s">
        <v>1840</v>
      </c>
      <c r="D1751" t="s">
        <v>59</v>
      </c>
      <c r="E1751">
        <v>1</v>
      </c>
      <c r="F1751" t="s">
        <v>56</v>
      </c>
      <c r="G1751" t="s">
        <v>6</v>
      </c>
      <c r="H1751" t="s">
        <v>68</v>
      </c>
      <c r="I1751" s="4">
        <v>90505</v>
      </c>
      <c r="J1751">
        <v>-2</v>
      </c>
      <c r="K1751" s="3">
        <v>44729</v>
      </c>
      <c r="L1751" s="3">
        <v>21137</v>
      </c>
      <c r="M1751" s="5">
        <f ca="1">(TODAY()-staff[[#This Row],[Date of Join]])/365</f>
        <v>0.25205479452054796</v>
      </c>
      <c r="N1751" t="str">
        <f ca="1">IF(staff[[#This Row],[Tenure]]&lt;0.25,"1. New", IF(staff[[#This Row],[Tenure]]&lt;1, "2. Under 1 yr", IF(staff[[#This Row],[Tenure]]&lt;2, "3. Under 2 yrs","4. Over 2 yrs")))</f>
        <v>2. Under 1 yr</v>
      </c>
      <c r="O1751" s="5">
        <f ca="1">(TODAY()-staff[[#This Row],[Date of Birth]])/365</f>
        <v>64.887671232876713</v>
      </c>
      <c r="P1751">
        <f ca="1">ROUNDDOWN(staff[[#This Row],[X-Age]],0)</f>
        <v>64</v>
      </c>
    </row>
    <row r="1752" spans="3:16" x14ac:dyDescent="0.3">
      <c r="C1752" t="s">
        <v>1841</v>
      </c>
      <c r="D1752" t="s">
        <v>59</v>
      </c>
      <c r="E1752">
        <v>1</v>
      </c>
      <c r="F1752" t="s">
        <v>56</v>
      </c>
      <c r="G1752" t="s">
        <v>9</v>
      </c>
      <c r="H1752" t="s">
        <v>62</v>
      </c>
      <c r="I1752" s="4">
        <v>71750</v>
      </c>
      <c r="J1752">
        <v>23</v>
      </c>
      <c r="K1752" s="3">
        <v>44572</v>
      </c>
      <c r="L1752" s="3">
        <v>25543</v>
      </c>
      <c r="M1752" s="5">
        <f ca="1">(TODAY()-staff[[#This Row],[Date of Join]])/365</f>
        <v>0.68219178082191778</v>
      </c>
      <c r="N1752" t="str">
        <f ca="1">IF(staff[[#This Row],[Tenure]]&lt;0.25,"1. New", IF(staff[[#This Row],[Tenure]]&lt;1, "2. Under 1 yr", IF(staff[[#This Row],[Tenure]]&lt;2, "3. Under 2 yrs","4. Over 2 yrs")))</f>
        <v>2. Under 1 yr</v>
      </c>
      <c r="O1752" s="5">
        <f ca="1">(TODAY()-staff[[#This Row],[Date of Birth]])/365</f>
        <v>52.816438356164383</v>
      </c>
      <c r="P1752">
        <f ca="1">ROUNDDOWN(staff[[#This Row],[X-Age]],0)</f>
        <v>52</v>
      </c>
    </row>
    <row r="1753" spans="3:16" x14ac:dyDescent="0.3">
      <c r="C1753" t="s">
        <v>1842</v>
      </c>
      <c r="D1753" t="s">
        <v>55</v>
      </c>
      <c r="E1753">
        <v>1</v>
      </c>
      <c r="F1753" t="s">
        <v>56</v>
      </c>
      <c r="G1753" t="s">
        <v>6</v>
      </c>
      <c r="H1753" t="s">
        <v>71</v>
      </c>
      <c r="I1753" s="4">
        <v>68355</v>
      </c>
      <c r="J1753">
        <v>11</v>
      </c>
      <c r="K1753" s="3">
        <v>44440</v>
      </c>
      <c r="L1753" s="3">
        <v>26686</v>
      </c>
      <c r="M1753" s="5">
        <f ca="1">(TODAY()-staff[[#This Row],[Date of Join]])/365</f>
        <v>1.0438356164383562</v>
      </c>
      <c r="N1753" t="str">
        <f ca="1">IF(staff[[#This Row],[Tenure]]&lt;0.25,"1. New", IF(staff[[#This Row],[Tenure]]&lt;1, "2. Under 1 yr", IF(staff[[#This Row],[Tenure]]&lt;2, "3. Under 2 yrs","4. Over 2 yrs")))</f>
        <v>3. Under 2 yrs</v>
      </c>
      <c r="O1753" s="5">
        <f ca="1">(TODAY()-staff[[#This Row],[Date of Birth]])/365</f>
        <v>49.684931506849317</v>
      </c>
      <c r="P1753">
        <f ca="1">ROUNDDOWN(staff[[#This Row],[X-Age]],0)</f>
        <v>49</v>
      </c>
    </row>
    <row r="1754" spans="3:16" x14ac:dyDescent="0.3">
      <c r="C1754" t="s">
        <v>1843</v>
      </c>
      <c r="D1754" t="s">
        <v>59</v>
      </c>
      <c r="E1754">
        <v>1</v>
      </c>
      <c r="F1754" t="s">
        <v>56</v>
      </c>
      <c r="G1754" t="s">
        <v>6</v>
      </c>
      <c r="H1754" t="s">
        <v>68</v>
      </c>
      <c r="I1754" s="4">
        <v>67780</v>
      </c>
      <c r="J1754">
        <v>12</v>
      </c>
      <c r="K1754" s="3">
        <v>44347</v>
      </c>
      <c r="L1754" s="3">
        <v>21083</v>
      </c>
      <c r="M1754" s="5">
        <f ca="1">(TODAY()-staff[[#This Row],[Date of Join]])/365</f>
        <v>1.2986301369863014</v>
      </c>
      <c r="N1754" t="str">
        <f ca="1">IF(staff[[#This Row],[Tenure]]&lt;0.25,"1. New", IF(staff[[#This Row],[Tenure]]&lt;1, "2. Under 1 yr", IF(staff[[#This Row],[Tenure]]&lt;2, "3. Under 2 yrs","4. Over 2 yrs")))</f>
        <v>3. Under 2 yrs</v>
      </c>
      <c r="O1754" s="5">
        <f ca="1">(TODAY()-staff[[#This Row],[Date of Birth]])/365</f>
        <v>65.035616438356158</v>
      </c>
      <c r="P1754">
        <f ca="1">ROUNDDOWN(staff[[#This Row],[X-Age]],0)</f>
        <v>65</v>
      </c>
    </row>
    <row r="1755" spans="3:16" x14ac:dyDescent="0.3">
      <c r="C1755" t="s">
        <v>1844</v>
      </c>
      <c r="D1755" t="s">
        <v>59</v>
      </c>
      <c r="E1755">
        <v>1</v>
      </c>
      <c r="F1755" t="s">
        <v>61</v>
      </c>
      <c r="G1755" t="s">
        <v>20</v>
      </c>
      <c r="H1755" t="s">
        <v>66</v>
      </c>
      <c r="I1755" s="4">
        <v>75260</v>
      </c>
      <c r="J1755">
        <v>6</v>
      </c>
      <c r="K1755" s="3">
        <v>44757</v>
      </c>
      <c r="L1755" s="3">
        <v>7275</v>
      </c>
      <c r="M1755" s="5">
        <f ca="1">(TODAY()-staff[[#This Row],[Date of Join]])/365</f>
        <v>0.17534246575342466</v>
      </c>
      <c r="N1755" t="str">
        <f ca="1">IF(staff[[#This Row],[Tenure]]&lt;0.25,"1. New", IF(staff[[#This Row],[Tenure]]&lt;1, "2. Under 1 yr", IF(staff[[#This Row],[Tenure]]&lt;2, "3. Under 2 yrs","4. Over 2 yrs")))</f>
        <v>1. New</v>
      </c>
      <c r="O1755" s="5">
        <f ca="1">(TODAY()-staff[[#This Row],[Date of Birth]])/365</f>
        <v>102.86575342465754</v>
      </c>
      <c r="P1755">
        <f ca="1">ROUNDDOWN(staff[[#This Row],[X-Age]],0)</f>
        <v>102</v>
      </c>
    </row>
    <row r="1756" spans="3:16" x14ac:dyDescent="0.3">
      <c r="C1756" t="s">
        <v>1845</v>
      </c>
      <c r="D1756" t="s">
        <v>55</v>
      </c>
      <c r="E1756">
        <v>1</v>
      </c>
      <c r="F1756" t="s">
        <v>124</v>
      </c>
      <c r="G1756" t="s">
        <v>6</v>
      </c>
      <c r="H1756" t="s">
        <v>71</v>
      </c>
      <c r="I1756" s="4">
        <v>80040</v>
      </c>
      <c r="J1756">
        <v>16</v>
      </c>
      <c r="K1756" s="3">
        <v>44732</v>
      </c>
      <c r="L1756" s="3">
        <v>25721</v>
      </c>
      <c r="M1756" s="5">
        <f ca="1">(TODAY()-staff[[#This Row],[Date of Join]])/365</f>
        <v>0.24383561643835616</v>
      </c>
      <c r="N1756" t="str">
        <f ca="1">IF(staff[[#This Row],[Tenure]]&lt;0.25,"1. New", IF(staff[[#This Row],[Tenure]]&lt;1, "2. Under 1 yr", IF(staff[[#This Row],[Tenure]]&lt;2, "3. Under 2 yrs","4. Over 2 yrs")))</f>
        <v>1. New</v>
      </c>
      <c r="O1756" s="5">
        <f ca="1">(TODAY()-staff[[#This Row],[Date of Birth]])/365</f>
        <v>52.328767123287669</v>
      </c>
      <c r="P1756">
        <f ca="1">ROUNDDOWN(staff[[#This Row],[X-Age]],0)</f>
        <v>52</v>
      </c>
    </row>
    <row r="1757" spans="3:16" x14ac:dyDescent="0.3">
      <c r="C1757" t="s">
        <v>1846</v>
      </c>
      <c r="D1757" t="s">
        <v>55</v>
      </c>
      <c r="E1757">
        <v>1</v>
      </c>
      <c r="F1757" t="s">
        <v>56</v>
      </c>
      <c r="G1757" t="s">
        <v>9</v>
      </c>
      <c r="H1757" t="s">
        <v>62</v>
      </c>
      <c r="I1757" s="4">
        <v>62115</v>
      </c>
      <c r="J1757">
        <v>18</v>
      </c>
      <c r="K1757" s="3">
        <v>44287</v>
      </c>
      <c r="L1757" s="3">
        <v>27581</v>
      </c>
      <c r="M1757" s="5">
        <f ca="1">(TODAY()-staff[[#This Row],[Date of Join]])/365</f>
        <v>1.463013698630137</v>
      </c>
      <c r="N1757" t="str">
        <f ca="1">IF(staff[[#This Row],[Tenure]]&lt;0.25,"1. New", IF(staff[[#This Row],[Tenure]]&lt;1, "2. Under 1 yr", IF(staff[[#This Row],[Tenure]]&lt;2, "3. Under 2 yrs","4. Over 2 yrs")))</f>
        <v>3. Under 2 yrs</v>
      </c>
      <c r="O1757" s="5">
        <f ca="1">(TODAY()-staff[[#This Row],[Date of Birth]])/365</f>
        <v>47.232876712328768</v>
      </c>
      <c r="P1757">
        <f ca="1">ROUNDDOWN(staff[[#This Row],[X-Age]],0)</f>
        <v>47</v>
      </c>
    </row>
    <row r="1758" spans="3:16" x14ac:dyDescent="0.3">
      <c r="C1758" t="s">
        <v>1847</v>
      </c>
      <c r="D1758" t="s">
        <v>59</v>
      </c>
      <c r="E1758">
        <v>1</v>
      </c>
      <c r="F1758" t="s">
        <v>56</v>
      </c>
      <c r="G1758" t="s">
        <v>9</v>
      </c>
      <c r="H1758" t="s">
        <v>201</v>
      </c>
      <c r="I1758" s="4">
        <v>100280</v>
      </c>
      <c r="J1758">
        <v>9</v>
      </c>
      <c r="K1758" s="3">
        <v>44760</v>
      </c>
      <c r="L1758" s="3">
        <v>27252</v>
      </c>
      <c r="M1758" s="5">
        <f ca="1">(TODAY()-staff[[#This Row],[Date of Join]])/365</f>
        <v>0.16712328767123288</v>
      </c>
      <c r="N1758" t="str">
        <f ca="1">IF(staff[[#This Row],[Tenure]]&lt;0.25,"1. New", IF(staff[[#This Row],[Tenure]]&lt;1, "2. Under 1 yr", IF(staff[[#This Row],[Tenure]]&lt;2, "3. Under 2 yrs","4. Over 2 yrs")))</f>
        <v>1. New</v>
      </c>
      <c r="O1758" s="5">
        <f ca="1">(TODAY()-staff[[#This Row],[Date of Birth]])/365</f>
        <v>48.134246575342466</v>
      </c>
      <c r="P1758">
        <f ca="1">ROUNDDOWN(staff[[#This Row],[X-Age]],0)</f>
        <v>48</v>
      </c>
    </row>
    <row r="1759" spans="3:16" x14ac:dyDescent="0.3">
      <c r="C1759" t="s">
        <v>1848</v>
      </c>
      <c r="D1759" t="s">
        <v>59</v>
      </c>
      <c r="E1759">
        <v>1</v>
      </c>
      <c r="F1759" t="s">
        <v>56</v>
      </c>
      <c r="G1759" t="s">
        <v>6</v>
      </c>
      <c r="H1759" t="s">
        <v>68</v>
      </c>
      <c r="I1759" s="4">
        <v>106370</v>
      </c>
      <c r="J1759">
        <v>9</v>
      </c>
      <c r="K1759" s="3">
        <v>44680</v>
      </c>
      <c r="L1759" s="3">
        <v>33841</v>
      </c>
      <c r="M1759" s="5">
        <f ca="1">(TODAY()-staff[[#This Row],[Date of Join]])/365</f>
        <v>0.38630136986301372</v>
      </c>
      <c r="N1759" t="str">
        <f ca="1">IF(staff[[#This Row],[Tenure]]&lt;0.25,"1. New", IF(staff[[#This Row],[Tenure]]&lt;1, "2. Under 1 yr", IF(staff[[#This Row],[Tenure]]&lt;2, "3. Under 2 yrs","4. Over 2 yrs")))</f>
        <v>2. Under 1 yr</v>
      </c>
      <c r="O1759" s="5">
        <f ca="1">(TODAY()-staff[[#This Row],[Date of Birth]])/365</f>
        <v>30.082191780821919</v>
      </c>
      <c r="P1759">
        <f ca="1">ROUNDDOWN(staff[[#This Row],[X-Age]],0)</f>
        <v>30</v>
      </c>
    </row>
    <row r="1760" spans="3:16" x14ac:dyDescent="0.3">
      <c r="C1760" t="s">
        <v>1849</v>
      </c>
      <c r="D1760" t="s">
        <v>55</v>
      </c>
      <c r="E1760">
        <v>1</v>
      </c>
      <c r="F1760" t="s">
        <v>56</v>
      </c>
      <c r="G1760" t="s">
        <v>18</v>
      </c>
      <c r="H1760" t="s">
        <v>117</v>
      </c>
      <c r="I1760" s="4">
        <v>87070</v>
      </c>
      <c r="J1760">
        <v>18</v>
      </c>
      <c r="K1760" s="3">
        <v>44714</v>
      </c>
      <c r="L1760" s="3">
        <v>34123</v>
      </c>
      <c r="M1760" s="5">
        <f ca="1">(TODAY()-staff[[#This Row],[Date of Join]])/365</f>
        <v>0.29315068493150687</v>
      </c>
      <c r="N1760" t="str">
        <f ca="1">IF(staff[[#This Row],[Tenure]]&lt;0.25,"1. New", IF(staff[[#This Row],[Tenure]]&lt;1, "2. Under 1 yr", IF(staff[[#This Row],[Tenure]]&lt;2, "3. Under 2 yrs","4. Over 2 yrs")))</f>
        <v>2. Under 1 yr</v>
      </c>
      <c r="O1760" s="5">
        <f ca="1">(TODAY()-staff[[#This Row],[Date of Birth]])/365</f>
        <v>29.30958904109589</v>
      </c>
      <c r="P1760">
        <f ca="1">ROUNDDOWN(staff[[#This Row],[X-Age]],0)</f>
        <v>29</v>
      </c>
    </row>
    <row r="1761" spans="3:16" x14ac:dyDescent="0.3">
      <c r="C1761" t="s">
        <v>1850</v>
      </c>
      <c r="D1761" t="s">
        <v>55</v>
      </c>
      <c r="E1761">
        <v>1</v>
      </c>
      <c r="F1761" t="s">
        <v>56</v>
      </c>
      <c r="G1761" t="s">
        <v>18</v>
      </c>
      <c r="H1761" t="s">
        <v>78</v>
      </c>
      <c r="I1761" s="4">
        <v>67460</v>
      </c>
      <c r="J1761">
        <v>9</v>
      </c>
      <c r="K1761" s="3">
        <v>44761</v>
      </c>
      <c r="L1761" s="3">
        <v>27719</v>
      </c>
      <c r="M1761" s="5">
        <f ca="1">(TODAY()-staff[[#This Row],[Date of Join]])/365</f>
        <v>0.16438356164383561</v>
      </c>
      <c r="N1761" t="str">
        <f ca="1">IF(staff[[#This Row],[Tenure]]&lt;0.25,"1. New", IF(staff[[#This Row],[Tenure]]&lt;1, "2. Under 1 yr", IF(staff[[#This Row],[Tenure]]&lt;2, "3. Under 2 yrs","4. Over 2 yrs")))</f>
        <v>1. New</v>
      </c>
      <c r="O1761" s="5">
        <f ca="1">(TODAY()-staff[[#This Row],[Date of Birth]])/365</f>
        <v>46.854794520547948</v>
      </c>
      <c r="P1761">
        <f ca="1">ROUNDDOWN(staff[[#This Row],[X-Age]],0)</f>
        <v>46</v>
      </c>
    </row>
    <row r="1762" spans="3:16" x14ac:dyDescent="0.3">
      <c r="C1762" t="s">
        <v>1851</v>
      </c>
      <c r="D1762" t="s">
        <v>59</v>
      </c>
      <c r="E1762">
        <v>1</v>
      </c>
      <c r="F1762" t="s">
        <v>56</v>
      </c>
      <c r="G1762" t="s">
        <v>20</v>
      </c>
      <c r="H1762" t="s">
        <v>66</v>
      </c>
      <c r="I1762" s="4">
        <v>74890</v>
      </c>
      <c r="J1762">
        <v>9</v>
      </c>
      <c r="K1762" s="3">
        <v>44502</v>
      </c>
      <c r="L1762" s="3">
        <v>25974</v>
      </c>
      <c r="M1762" s="5">
        <f ca="1">(TODAY()-staff[[#This Row],[Date of Join]])/365</f>
        <v>0.87397260273972599</v>
      </c>
      <c r="N1762" t="str">
        <f ca="1">IF(staff[[#This Row],[Tenure]]&lt;0.25,"1. New", IF(staff[[#This Row],[Tenure]]&lt;1, "2. Under 1 yr", IF(staff[[#This Row],[Tenure]]&lt;2, "3. Under 2 yrs","4. Over 2 yrs")))</f>
        <v>2. Under 1 yr</v>
      </c>
      <c r="O1762" s="5">
        <f ca="1">(TODAY()-staff[[#This Row],[Date of Birth]])/365</f>
        <v>51.635616438356166</v>
      </c>
      <c r="P1762">
        <f ca="1">ROUNDDOWN(staff[[#This Row],[X-Age]],0)</f>
        <v>51</v>
      </c>
    </row>
    <row r="1763" spans="3:16" x14ac:dyDescent="0.3">
      <c r="C1763" t="s">
        <v>1852</v>
      </c>
      <c r="D1763" t="s">
        <v>55</v>
      </c>
      <c r="E1763">
        <v>1</v>
      </c>
      <c r="F1763" t="s">
        <v>56</v>
      </c>
      <c r="G1763" t="s">
        <v>18</v>
      </c>
      <c r="H1763" t="s">
        <v>71</v>
      </c>
      <c r="I1763" s="4">
        <v>71695</v>
      </c>
      <c r="J1763">
        <v>6</v>
      </c>
      <c r="K1763" s="3">
        <v>44579</v>
      </c>
      <c r="L1763" s="3">
        <v>20079</v>
      </c>
      <c r="M1763" s="5">
        <f ca="1">(TODAY()-staff[[#This Row],[Date of Join]])/365</f>
        <v>0.66301369863013704</v>
      </c>
      <c r="N1763" t="str">
        <f ca="1">IF(staff[[#This Row],[Tenure]]&lt;0.25,"1. New", IF(staff[[#This Row],[Tenure]]&lt;1, "2. Under 1 yr", IF(staff[[#This Row],[Tenure]]&lt;2, "3. Under 2 yrs","4. Over 2 yrs")))</f>
        <v>2. Under 1 yr</v>
      </c>
      <c r="O1763" s="5">
        <f ca="1">(TODAY()-staff[[#This Row],[Date of Birth]])/365</f>
        <v>67.786301369863011</v>
      </c>
      <c r="P1763">
        <f ca="1">ROUNDDOWN(staff[[#This Row],[X-Age]],0)</f>
        <v>67</v>
      </c>
    </row>
    <row r="1764" spans="3:16" x14ac:dyDescent="0.3">
      <c r="C1764" t="s">
        <v>1853</v>
      </c>
      <c r="D1764" t="s">
        <v>55</v>
      </c>
      <c r="E1764">
        <v>1</v>
      </c>
      <c r="F1764" t="s">
        <v>56</v>
      </c>
      <c r="G1764" t="s">
        <v>20</v>
      </c>
      <c r="H1764" t="s">
        <v>102</v>
      </c>
      <c r="I1764" s="4">
        <v>70800</v>
      </c>
      <c r="J1764">
        <v>8</v>
      </c>
      <c r="K1764" s="3">
        <v>44384</v>
      </c>
      <c r="L1764" s="3">
        <v>27751</v>
      </c>
      <c r="M1764" s="5">
        <f ca="1">(TODAY()-staff[[#This Row],[Date of Join]])/365</f>
        <v>1.1972602739726028</v>
      </c>
      <c r="N1764" t="str">
        <f ca="1">IF(staff[[#This Row],[Tenure]]&lt;0.25,"1. New", IF(staff[[#This Row],[Tenure]]&lt;1, "2. Under 1 yr", IF(staff[[#This Row],[Tenure]]&lt;2, "3. Under 2 yrs","4. Over 2 yrs")))</f>
        <v>3. Under 2 yrs</v>
      </c>
      <c r="O1764" s="5">
        <f ca="1">(TODAY()-staff[[#This Row],[Date of Birth]])/365</f>
        <v>46.767123287671232</v>
      </c>
      <c r="P1764">
        <f ca="1">ROUNDDOWN(staff[[#This Row],[X-Age]],0)</f>
        <v>46</v>
      </c>
    </row>
    <row r="1765" spans="3:16" x14ac:dyDescent="0.3">
      <c r="C1765" t="s">
        <v>1854</v>
      </c>
      <c r="D1765" t="s">
        <v>55</v>
      </c>
      <c r="E1765">
        <v>1</v>
      </c>
      <c r="F1765" t="s">
        <v>61</v>
      </c>
      <c r="G1765" t="s">
        <v>9</v>
      </c>
      <c r="H1765" t="s">
        <v>62</v>
      </c>
      <c r="I1765" s="4">
        <v>69035</v>
      </c>
      <c r="J1765">
        <v>20</v>
      </c>
      <c r="K1765" s="3">
        <v>44750</v>
      </c>
      <c r="L1765" s="3">
        <v>7295</v>
      </c>
      <c r="M1765" s="5">
        <f ca="1">(TODAY()-staff[[#This Row],[Date of Join]])/365</f>
        <v>0.19452054794520549</v>
      </c>
      <c r="N1765" t="str">
        <f ca="1">IF(staff[[#This Row],[Tenure]]&lt;0.25,"1. New", IF(staff[[#This Row],[Tenure]]&lt;1, "2. Under 1 yr", IF(staff[[#This Row],[Tenure]]&lt;2, "3. Under 2 yrs","4. Over 2 yrs")))</f>
        <v>1. New</v>
      </c>
      <c r="O1765" s="5">
        <f ca="1">(TODAY()-staff[[#This Row],[Date of Birth]])/365</f>
        <v>102.81095890410958</v>
      </c>
      <c r="P1765">
        <f ca="1">ROUNDDOWN(staff[[#This Row],[X-Age]],0)</f>
        <v>102</v>
      </c>
    </row>
    <row r="1766" spans="3:16" x14ac:dyDescent="0.3">
      <c r="C1766" t="s">
        <v>1855</v>
      </c>
      <c r="D1766" t="s">
        <v>59</v>
      </c>
      <c r="E1766">
        <v>1</v>
      </c>
      <c r="F1766" t="s">
        <v>56</v>
      </c>
      <c r="G1766" t="s">
        <v>20</v>
      </c>
      <c r="H1766" t="s">
        <v>75</v>
      </c>
      <c r="I1766" s="4">
        <v>56060</v>
      </c>
      <c r="J1766">
        <v>20</v>
      </c>
      <c r="K1766" s="3">
        <v>44736</v>
      </c>
      <c r="L1766" s="3">
        <v>27671</v>
      </c>
      <c r="M1766" s="5">
        <f ca="1">(TODAY()-staff[[#This Row],[Date of Join]])/365</f>
        <v>0.23287671232876711</v>
      </c>
      <c r="N1766" t="str">
        <f ca="1">IF(staff[[#This Row],[Tenure]]&lt;0.25,"1. New", IF(staff[[#This Row],[Tenure]]&lt;1, "2. Under 1 yr", IF(staff[[#This Row],[Tenure]]&lt;2, "3. Under 2 yrs","4. Over 2 yrs")))</f>
        <v>1. New</v>
      </c>
      <c r="O1766" s="5">
        <f ca="1">(TODAY()-staff[[#This Row],[Date of Birth]])/365</f>
        <v>46.986301369863014</v>
      </c>
      <c r="P1766">
        <f ca="1">ROUNDDOWN(staff[[#This Row],[X-Age]],0)</f>
        <v>46</v>
      </c>
    </row>
    <row r="1767" spans="3:16" x14ac:dyDescent="0.3">
      <c r="C1767" t="s">
        <v>1856</v>
      </c>
      <c r="D1767" t="s">
        <v>59</v>
      </c>
      <c r="E1767">
        <v>1</v>
      </c>
      <c r="F1767" t="s">
        <v>56</v>
      </c>
      <c r="G1767" t="s">
        <v>18</v>
      </c>
      <c r="H1767" t="s">
        <v>117</v>
      </c>
      <c r="I1767" s="4">
        <v>84015</v>
      </c>
      <c r="J1767">
        <v>13</v>
      </c>
      <c r="K1767" s="3">
        <v>44739</v>
      </c>
      <c r="L1767" s="3">
        <v>32479</v>
      </c>
      <c r="M1767" s="5">
        <f ca="1">(TODAY()-staff[[#This Row],[Date of Join]])/365</f>
        <v>0.22465753424657534</v>
      </c>
      <c r="N1767" t="str">
        <f ca="1">IF(staff[[#This Row],[Tenure]]&lt;0.25,"1. New", IF(staff[[#This Row],[Tenure]]&lt;1, "2. Under 1 yr", IF(staff[[#This Row],[Tenure]]&lt;2, "3. Under 2 yrs","4. Over 2 yrs")))</f>
        <v>1. New</v>
      </c>
      <c r="O1767" s="5">
        <f ca="1">(TODAY()-staff[[#This Row],[Date of Birth]])/365</f>
        <v>33.813698630136983</v>
      </c>
      <c r="P1767">
        <f ca="1">ROUNDDOWN(staff[[#This Row],[X-Age]],0)</f>
        <v>33</v>
      </c>
    </row>
    <row r="1768" spans="3:16" x14ac:dyDescent="0.3">
      <c r="C1768" t="s">
        <v>1857</v>
      </c>
      <c r="D1768" t="s">
        <v>55</v>
      </c>
      <c r="E1768">
        <v>1</v>
      </c>
      <c r="F1768" t="s">
        <v>61</v>
      </c>
      <c r="G1768" t="s">
        <v>9</v>
      </c>
      <c r="H1768" t="s">
        <v>62</v>
      </c>
      <c r="I1768" s="4">
        <v>89525</v>
      </c>
      <c r="J1768">
        <v>22</v>
      </c>
      <c r="K1768" s="3">
        <v>44769</v>
      </c>
      <c r="L1768" s="3">
        <v>7295</v>
      </c>
      <c r="M1768" s="5">
        <f ca="1">(TODAY()-staff[[#This Row],[Date of Join]])/365</f>
        <v>0.14246575342465753</v>
      </c>
      <c r="N1768" t="str">
        <f ca="1">IF(staff[[#This Row],[Tenure]]&lt;0.25,"1. New", IF(staff[[#This Row],[Tenure]]&lt;1, "2. Under 1 yr", IF(staff[[#This Row],[Tenure]]&lt;2, "3. Under 2 yrs","4. Over 2 yrs")))</f>
        <v>1. New</v>
      </c>
      <c r="O1768" s="5">
        <f ca="1">(TODAY()-staff[[#This Row],[Date of Birth]])/365</f>
        <v>102.81095890410958</v>
      </c>
      <c r="P1768">
        <f ca="1">ROUNDDOWN(staff[[#This Row],[X-Age]],0)</f>
        <v>102</v>
      </c>
    </row>
    <row r="1769" spans="3:16" x14ac:dyDescent="0.3">
      <c r="C1769" t="s">
        <v>1858</v>
      </c>
      <c r="D1769" t="s">
        <v>59</v>
      </c>
      <c r="E1769">
        <v>1</v>
      </c>
      <c r="F1769" t="s">
        <v>56</v>
      </c>
      <c r="G1769" t="s">
        <v>6</v>
      </c>
      <c r="H1769" t="s">
        <v>71</v>
      </c>
      <c r="I1769" s="4">
        <v>80345</v>
      </c>
      <c r="J1769">
        <v>5</v>
      </c>
      <c r="K1769" s="3">
        <v>44355</v>
      </c>
      <c r="L1769" s="3">
        <v>22884</v>
      </c>
      <c r="M1769" s="5">
        <f ca="1">(TODAY()-staff[[#This Row],[Date of Join]])/365</f>
        <v>1.2767123287671234</v>
      </c>
      <c r="N1769" t="str">
        <f ca="1">IF(staff[[#This Row],[Tenure]]&lt;0.25,"1. New", IF(staff[[#This Row],[Tenure]]&lt;1, "2. Under 1 yr", IF(staff[[#This Row],[Tenure]]&lt;2, "3. Under 2 yrs","4. Over 2 yrs")))</f>
        <v>3. Under 2 yrs</v>
      </c>
      <c r="O1769" s="5">
        <f ca="1">(TODAY()-staff[[#This Row],[Date of Birth]])/365</f>
        <v>60.101369863013701</v>
      </c>
      <c r="P1769">
        <f ca="1">ROUNDDOWN(staff[[#This Row],[X-Age]],0)</f>
        <v>60</v>
      </c>
    </row>
    <row r="1770" spans="3:16" x14ac:dyDescent="0.3">
      <c r="C1770" t="s">
        <v>1859</v>
      </c>
      <c r="D1770" t="s">
        <v>55</v>
      </c>
      <c r="E1770">
        <v>1</v>
      </c>
      <c r="F1770" t="s">
        <v>56</v>
      </c>
      <c r="G1770" t="s">
        <v>18</v>
      </c>
      <c r="H1770" t="s">
        <v>64</v>
      </c>
      <c r="I1770" s="4">
        <v>83785</v>
      </c>
      <c r="J1770">
        <v>19</v>
      </c>
      <c r="K1770" s="3">
        <v>44340</v>
      </c>
      <c r="L1770" s="3">
        <v>17853</v>
      </c>
      <c r="M1770" s="5">
        <f ca="1">(TODAY()-staff[[#This Row],[Date of Join]])/365</f>
        <v>1.3178082191780822</v>
      </c>
      <c r="N1770" t="str">
        <f ca="1">IF(staff[[#This Row],[Tenure]]&lt;0.25,"1. New", IF(staff[[#This Row],[Tenure]]&lt;1, "2. Under 1 yr", IF(staff[[#This Row],[Tenure]]&lt;2, "3. Under 2 yrs","4. Over 2 yrs")))</f>
        <v>3. Under 2 yrs</v>
      </c>
      <c r="O1770" s="5">
        <f ca="1">(TODAY()-staff[[#This Row],[Date of Birth]])/365</f>
        <v>73.884931506849313</v>
      </c>
      <c r="P1770">
        <f ca="1">ROUNDDOWN(staff[[#This Row],[X-Age]],0)</f>
        <v>73</v>
      </c>
    </row>
    <row r="1771" spans="3:16" x14ac:dyDescent="0.3">
      <c r="C1771" t="s">
        <v>1860</v>
      </c>
      <c r="D1771" t="s">
        <v>55</v>
      </c>
      <c r="E1771">
        <v>0</v>
      </c>
      <c r="F1771" t="s">
        <v>61</v>
      </c>
      <c r="G1771" t="s">
        <v>6</v>
      </c>
      <c r="H1771" t="s">
        <v>68</v>
      </c>
      <c r="I1771" s="4">
        <v>105290</v>
      </c>
      <c r="J1771">
        <v>9</v>
      </c>
      <c r="K1771" s="3">
        <v>44757</v>
      </c>
      <c r="L1771" s="3">
        <v>35418</v>
      </c>
      <c r="M1771" s="5">
        <f ca="1">(TODAY()-staff[[#This Row],[Date of Join]])/365</f>
        <v>0.17534246575342466</v>
      </c>
      <c r="N1771" t="str">
        <f ca="1">IF(staff[[#This Row],[Tenure]]&lt;0.25,"1. New", IF(staff[[#This Row],[Tenure]]&lt;1, "2. Under 1 yr", IF(staff[[#This Row],[Tenure]]&lt;2, "3. Under 2 yrs","4. Over 2 yrs")))</f>
        <v>1. New</v>
      </c>
      <c r="O1771" s="5">
        <f ca="1">(TODAY()-staff[[#This Row],[Date of Birth]])/365</f>
        <v>25.761643835616439</v>
      </c>
      <c r="P1771">
        <f ca="1">ROUNDDOWN(staff[[#This Row],[X-Age]],0)</f>
        <v>25</v>
      </c>
    </row>
    <row r="1772" spans="3:16" x14ac:dyDescent="0.3">
      <c r="C1772" t="s">
        <v>1861</v>
      </c>
      <c r="D1772" t="s">
        <v>59</v>
      </c>
      <c r="E1772">
        <v>1</v>
      </c>
      <c r="F1772" t="s">
        <v>56</v>
      </c>
      <c r="G1772" t="s">
        <v>14</v>
      </c>
      <c r="H1772" t="s">
        <v>115</v>
      </c>
      <c r="I1772" s="4">
        <v>74050</v>
      </c>
      <c r="J1772">
        <v>20</v>
      </c>
      <c r="K1772" s="3">
        <v>44748</v>
      </c>
      <c r="L1772" s="3">
        <v>34922</v>
      </c>
      <c r="M1772" s="5">
        <f ca="1">(TODAY()-staff[[#This Row],[Date of Join]])/365</f>
        <v>0.2</v>
      </c>
      <c r="N1772" t="str">
        <f ca="1">IF(staff[[#This Row],[Tenure]]&lt;0.25,"1. New", IF(staff[[#This Row],[Tenure]]&lt;1, "2. Under 1 yr", IF(staff[[#This Row],[Tenure]]&lt;2, "3. Under 2 yrs","4. Over 2 yrs")))</f>
        <v>1. New</v>
      </c>
      <c r="O1772" s="5">
        <f ca="1">(TODAY()-staff[[#This Row],[Date of Birth]])/365</f>
        <v>27.12054794520548</v>
      </c>
      <c r="P1772">
        <f ca="1">ROUNDDOWN(staff[[#This Row],[X-Age]],0)</f>
        <v>27</v>
      </c>
    </row>
    <row r="1773" spans="3:16" x14ac:dyDescent="0.3">
      <c r="C1773" t="s">
        <v>1862</v>
      </c>
      <c r="D1773" t="s">
        <v>55</v>
      </c>
      <c r="E1773">
        <v>1</v>
      </c>
      <c r="F1773" t="s">
        <v>56</v>
      </c>
      <c r="G1773" t="s">
        <v>6</v>
      </c>
      <c r="H1773" t="s">
        <v>68</v>
      </c>
      <c r="I1773" s="4">
        <v>109840</v>
      </c>
      <c r="J1773">
        <v>20</v>
      </c>
      <c r="K1773" s="3">
        <v>44655</v>
      </c>
      <c r="L1773" s="3">
        <v>33585</v>
      </c>
      <c r="M1773" s="5">
        <f ca="1">(TODAY()-staff[[#This Row],[Date of Join]])/365</f>
        <v>0.45479452054794522</v>
      </c>
      <c r="N1773" t="str">
        <f ca="1">IF(staff[[#This Row],[Tenure]]&lt;0.25,"1. New", IF(staff[[#This Row],[Tenure]]&lt;1, "2. Under 1 yr", IF(staff[[#This Row],[Tenure]]&lt;2, "3. Under 2 yrs","4. Over 2 yrs")))</f>
        <v>2. Under 1 yr</v>
      </c>
      <c r="O1773" s="5">
        <f ca="1">(TODAY()-staff[[#This Row],[Date of Birth]])/365</f>
        <v>30.783561643835615</v>
      </c>
      <c r="P1773">
        <f ca="1">ROUNDDOWN(staff[[#This Row],[X-Age]],0)</f>
        <v>30</v>
      </c>
    </row>
    <row r="1774" spans="3:16" x14ac:dyDescent="0.3">
      <c r="C1774" t="s">
        <v>1863</v>
      </c>
      <c r="D1774" t="s">
        <v>59</v>
      </c>
      <c r="E1774">
        <v>1</v>
      </c>
      <c r="F1774" t="s">
        <v>56</v>
      </c>
      <c r="G1774" t="s">
        <v>18</v>
      </c>
      <c r="H1774" t="s">
        <v>71</v>
      </c>
      <c r="I1774" s="4">
        <v>79855</v>
      </c>
      <c r="J1774">
        <v>9</v>
      </c>
      <c r="K1774" s="3">
        <v>44335</v>
      </c>
      <c r="L1774" s="3">
        <v>24414</v>
      </c>
      <c r="M1774" s="5">
        <f ca="1">(TODAY()-staff[[#This Row],[Date of Join]])/365</f>
        <v>1.3315068493150686</v>
      </c>
      <c r="N1774" t="str">
        <f ca="1">IF(staff[[#This Row],[Tenure]]&lt;0.25,"1. New", IF(staff[[#This Row],[Tenure]]&lt;1, "2. Under 1 yr", IF(staff[[#This Row],[Tenure]]&lt;2, "3. Under 2 yrs","4. Over 2 yrs")))</f>
        <v>3. Under 2 yrs</v>
      </c>
      <c r="O1774" s="5">
        <f ca="1">(TODAY()-staff[[#This Row],[Date of Birth]])/365</f>
        <v>55.909589041095892</v>
      </c>
      <c r="P1774">
        <f ca="1">ROUNDDOWN(staff[[#This Row],[X-Age]],0)</f>
        <v>55</v>
      </c>
    </row>
    <row r="1775" spans="3:16" x14ac:dyDescent="0.3">
      <c r="C1775" t="s">
        <v>1864</v>
      </c>
      <c r="D1775" t="s">
        <v>55</v>
      </c>
      <c r="E1775">
        <v>1</v>
      </c>
      <c r="F1775" t="s">
        <v>56</v>
      </c>
      <c r="G1775" t="s">
        <v>20</v>
      </c>
      <c r="H1775" t="s">
        <v>102</v>
      </c>
      <c r="I1775" s="4">
        <v>76655</v>
      </c>
      <c r="J1775">
        <v>10</v>
      </c>
      <c r="K1775" s="3">
        <v>44571</v>
      </c>
      <c r="L1775" s="3">
        <v>25935</v>
      </c>
      <c r="M1775" s="5">
        <f ca="1">(TODAY()-staff[[#This Row],[Date of Join]])/365</f>
        <v>0.68493150684931503</v>
      </c>
      <c r="N1775" t="str">
        <f ca="1">IF(staff[[#This Row],[Tenure]]&lt;0.25,"1. New", IF(staff[[#This Row],[Tenure]]&lt;1, "2. Under 1 yr", IF(staff[[#This Row],[Tenure]]&lt;2, "3. Under 2 yrs","4. Over 2 yrs")))</f>
        <v>2. Under 1 yr</v>
      </c>
      <c r="O1775" s="5">
        <f ca="1">(TODAY()-staff[[#This Row],[Date of Birth]])/365</f>
        <v>51.742465753424661</v>
      </c>
      <c r="P1775">
        <f ca="1">ROUNDDOWN(staff[[#This Row],[X-Age]],0)</f>
        <v>51</v>
      </c>
    </row>
    <row r="1776" spans="3:16" x14ac:dyDescent="0.3">
      <c r="C1776" t="s">
        <v>1865</v>
      </c>
      <c r="D1776" t="s">
        <v>59</v>
      </c>
      <c r="E1776">
        <v>1</v>
      </c>
      <c r="F1776" t="s">
        <v>56</v>
      </c>
      <c r="G1776" t="s">
        <v>9</v>
      </c>
      <c r="H1776" t="s">
        <v>308</v>
      </c>
      <c r="I1776" s="4">
        <v>98795</v>
      </c>
      <c r="J1776">
        <v>14</v>
      </c>
      <c r="K1776" s="3">
        <v>44550</v>
      </c>
      <c r="L1776" s="3">
        <v>26288</v>
      </c>
      <c r="M1776" s="5">
        <f ca="1">(TODAY()-staff[[#This Row],[Date of Join]])/365</f>
        <v>0.74246575342465748</v>
      </c>
      <c r="N1776" t="str">
        <f ca="1">IF(staff[[#This Row],[Tenure]]&lt;0.25,"1. New", IF(staff[[#This Row],[Tenure]]&lt;1, "2. Under 1 yr", IF(staff[[#This Row],[Tenure]]&lt;2, "3. Under 2 yrs","4. Over 2 yrs")))</f>
        <v>2. Under 1 yr</v>
      </c>
      <c r="O1776" s="5">
        <f ca="1">(TODAY()-staff[[#This Row],[Date of Birth]])/365</f>
        <v>50.775342465753425</v>
      </c>
      <c r="P1776">
        <f ca="1">ROUNDDOWN(staff[[#This Row],[X-Age]],0)</f>
        <v>50</v>
      </c>
    </row>
    <row r="1777" spans="3:16" x14ac:dyDescent="0.3">
      <c r="C1777" t="s">
        <v>1866</v>
      </c>
      <c r="D1777" t="s">
        <v>59</v>
      </c>
      <c r="E1777">
        <v>1</v>
      </c>
      <c r="F1777" t="s">
        <v>56</v>
      </c>
      <c r="G1777" t="s">
        <v>6</v>
      </c>
      <c r="H1777" t="s">
        <v>68</v>
      </c>
      <c r="I1777" s="4">
        <v>70530</v>
      </c>
      <c r="J1777">
        <v>8</v>
      </c>
      <c r="K1777" s="3">
        <v>44624</v>
      </c>
      <c r="L1777" s="3">
        <v>31627</v>
      </c>
      <c r="M1777" s="5">
        <f ca="1">(TODAY()-staff[[#This Row],[Date of Join]])/365</f>
        <v>0.53972602739726028</v>
      </c>
      <c r="N1777" t="str">
        <f ca="1">IF(staff[[#This Row],[Tenure]]&lt;0.25,"1. New", IF(staff[[#This Row],[Tenure]]&lt;1, "2. Under 1 yr", IF(staff[[#This Row],[Tenure]]&lt;2, "3. Under 2 yrs","4. Over 2 yrs")))</f>
        <v>2. Under 1 yr</v>
      </c>
      <c r="O1777" s="5">
        <f ca="1">(TODAY()-staff[[#This Row],[Date of Birth]])/365</f>
        <v>36.147945205479452</v>
      </c>
      <c r="P1777">
        <f ca="1">ROUNDDOWN(staff[[#This Row],[X-Age]],0)</f>
        <v>36</v>
      </c>
    </row>
    <row r="1778" spans="3:16" x14ac:dyDescent="0.3">
      <c r="C1778" t="s">
        <v>1867</v>
      </c>
      <c r="D1778" t="s">
        <v>59</v>
      </c>
      <c r="E1778">
        <v>1</v>
      </c>
      <c r="F1778" t="s">
        <v>56</v>
      </c>
      <c r="G1778" t="s">
        <v>6</v>
      </c>
      <c r="H1778" t="s">
        <v>68</v>
      </c>
      <c r="I1778" s="4">
        <v>74755</v>
      </c>
      <c r="J1778">
        <v>5</v>
      </c>
      <c r="K1778" s="3">
        <v>44440</v>
      </c>
      <c r="L1778" s="3">
        <v>31288</v>
      </c>
      <c r="M1778" s="5">
        <f ca="1">(TODAY()-staff[[#This Row],[Date of Join]])/365</f>
        <v>1.0438356164383562</v>
      </c>
      <c r="N1778" t="str">
        <f ca="1">IF(staff[[#This Row],[Tenure]]&lt;0.25,"1. New", IF(staff[[#This Row],[Tenure]]&lt;1, "2. Under 1 yr", IF(staff[[#This Row],[Tenure]]&lt;2, "3. Under 2 yrs","4. Over 2 yrs")))</f>
        <v>3. Under 2 yrs</v>
      </c>
      <c r="O1778" s="5">
        <f ca="1">(TODAY()-staff[[#This Row],[Date of Birth]])/365</f>
        <v>37.076712328767123</v>
      </c>
      <c r="P1778">
        <f ca="1">ROUNDDOWN(staff[[#This Row],[X-Age]],0)</f>
        <v>37</v>
      </c>
    </row>
    <row r="1779" spans="3:16" x14ac:dyDescent="0.3">
      <c r="C1779" t="s">
        <v>1868</v>
      </c>
      <c r="D1779" t="s">
        <v>59</v>
      </c>
      <c r="E1779">
        <v>1</v>
      </c>
      <c r="F1779" t="s">
        <v>56</v>
      </c>
      <c r="G1779" t="s">
        <v>20</v>
      </c>
      <c r="H1779" t="s">
        <v>66</v>
      </c>
      <c r="I1779" s="4">
        <v>88555</v>
      </c>
      <c r="J1779">
        <v>5</v>
      </c>
      <c r="K1779" s="3">
        <v>44739</v>
      </c>
      <c r="L1779" s="3">
        <v>25609</v>
      </c>
      <c r="M1779" s="5">
        <f ca="1">(TODAY()-staff[[#This Row],[Date of Join]])/365</f>
        <v>0.22465753424657534</v>
      </c>
      <c r="N1779" t="str">
        <f ca="1">IF(staff[[#This Row],[Tenure]]&lt;0.25,"1. New", IF(staff[[#This Row],[Tenure]]&lt;1, "2. Under 1 yr", IF(staff[[#This Row],[Tenure]]&lt;2, "3. Under 2 yrs","4. Over 2 yrs")))</f>
        <v>1. New</v>
      </c>
      <c r="O1779" s="5">
        <f ca="1">(TODAY()-staff[[#This Row],[Date of Birth]])/365</f>
        <v>52.635616438356166</v>
      </c>
      <c r="P1779">
        <f ca="1">ROUNDDOWN(staff[[#This Row],[X-Age]],0)</f>
        <v>52</v>
      </c>
    </row>
    <row r="1780" spans="3:16" x14ac:dyDescent="0.3">
      <c r="C1780" t="s">
        <v>1869</v>
      </c>
      <c r="D1780" t="s">
        <v>59</v>
      </c>
      <c r="E1780">
        <v>0.7</v>
      </c>
      <c r="F1780" t="s">
        <v>56</v>
      </c>
      <c r="G1780" t="s">
        <v>11</v>
      </c>
      <c r="H1780" t="s">
        <v>83</v>
      </c>
      <c r="I1780" s="4">
        <v>53800</v>
      </c>
      <c r="J1780">
        <v>15</v>
      </c>
      <c r="K1780" s="3">
        <v>44525</v>
      </c>
      <c r="L1780" s="3">
        <v>27938</v>
      </c>
      <c r="M1780" s="5">
        <f ca="1">(TODAY()-staff[[#This Row],[Date of Join]])/365</f>
        <v>0.81095890410958904</v>
      </c>
      <c r="N1780" t="str">
        <f ca="1">IF(staff[[#This Row],[Tenure]]&lt;0.25,"1. New", IF(staff[[#This Row],[Tenure]]&lt;1, "2. Under 1 yr", IF(staff[[#This Row],[Tenure]]&lt;2, "3. Under 2 yrs","4. Over 2 yrs")))</f>
        <v>2. Under 1 yr</v>
      </c>
      <c r="O1780" s="5">
        <f ca="1">(TODAY()-staff[[#This Row],[Date of Birth]])/365</f>
        <v>46.254794520547946</v>
      </c>
      <c r="P1780">
        <f ca="1">ROUNDDOWN(staff[[#This Row],[X-Age]],0)</f>
        <v>46</v>
      </c>
    </row>
    <row r="1781" spans="3:16" x14ac:dyDescent="0.3">
      <c r="C1781" t="s">
        <v>1870</v>
      </c>
      <c r="D1781" t="s">
        <v>59</v>
      </c>
      <c r="E1781">
        <v>1</v>
      </c>
      <c r="F1781" t="s">
        <v>56</v>
      </c>
      <c r="G1781" t="s">
        <v>11</v>
      </c>
      <c r="H1781" t="s">
        <v>83</v>
      </c>
      <c r="I1781" s="4">
        <v>83625</v>
      </c>
      <c r="J1781">
        <v>24</v>
      </c>
      <c r="K1781" s="3">
        <v>44648</v>
      </c>
      <c r="L1781" s="3">
        <v>32865</v>
      </c>
      <c r="M1781" s="5">
        <f ca="1">(TODAY()-staff[[#This Row],[Date of Join]])/365</f>
        <v>0.47397260273972602</v>
      </c>
      <c r="N1781" t="str">
        <f ca="1">IF(staff[[#This Row],[Tenure]]&lt;0.25,"1. New", IF(staff[[#This Row],[Tenure]]&lt;1, "2. Under 1 yr", IF(staff[[#This Row],[Tenure]]&lt;2, "3. Under 2 yrs","4. Over 2 yrs")))</f>
        <v>2. Under 1 yr</v>
      </c>
      <c r="O1781" s="5">
        <f ca="1">(TODAY()-staff[[#This Row],[Date of Birth]])/365</f>
        <v>32.756164383561647</v>
      </c>
      <c r="P1781">
        <f ca="1">ROUNDDOWN(staff[[#This Row],[X-Age]],0)</f>
        <v>32</v>
      </c>
    </row>
    <row r="1782" spans="3:16" x14ac:dyDescent="0.3">
      <c r="C1782" t="s">
        <v>1871</v>
      </c>
      <c r="D1782" t="s">
        <v>59</v>
      </c>
      <c r="E1782">
        <v>1</v>
      </c>
      <c r="F1782" t="s">
        <v>56</v>
      </c>
      <c r="G1782" t="s">
        <v>18</v>
      </c>
      <c r="H1782" t="s">
        <v>78</v>
      </c>
      <c r="I1782" s="4">
        <v>107715</v>
      </c>
      <c r="J1782">
        <v>14</v>
      </c>
      <c r="K1782" s="3">
        <v>44741</v>
      </c>
      <c r="L1782" s="3">
        <v>30208</v>
      </c>
      <c r="M1782" s="5">
        <f ca="1">(TODAY()-staff[[#This Row],[Date of Join]])/365</f>
        <v>0.21917808219178081</v>
      </c>
      <c r="N1782" t="str">
        <f ca="1">IF(staff[[#This Row],[Tenure]]&lt;0.25,"1. New", IF(staff[[#This Row],[Tenure]]&lt;1, "2. Under 1 yr", IF(staff[[#This Row],[Tenure]]&lt;2, "3. Under 2 yrs","4. Over 2 yrs")))</f>
        <v>1. New</v>
      </c>
      <c r="O1782" s="5">
        <f ca="1">(TODAY()-staff[[#This Row],[Date of Birth]])/365</f>
        <v>40.035616438356165</v>
      </c>
      <c r="P1782">
        <f ca="1">ROUNDDOWN(staff[[#This Row],[X-Age]],0)</f>
        <v>40</v>
      </c>
    </row>
    <row r="1783" spans="3:16" x14ac:dyDescent="0.3">
      <c r="C1783" t="s">
        <v>1872</v>
      </c>
      <c r="D1783" t="s">
        <v>59</v>
      </c>
      <c r="E1783">
        <v>1</v>
      </c>
      <c r="F1783" t="s">
        <v>56</v>
      </c>
      <c r="G1783" t="s">
        <v>6</v>
      </c>
      <c r="H1783" t="s">
        <v>68</v>
      </c>
      <c r="I1783" s="4">
        <v>75250</v>
      </c>
      <c r="J1783">
        <v>12</v>
      </c>
      <c r="K1783" s="3">
        <v>44706</v>
      </c>
      <c r="L1783" s="3">
        <v>7265</v>
      </c>
      <c r="M1783" s="5">
        <f ca="1">(TODAY()-staff[[#This Row],[Date of Join]])/365</f>
        <v>0.31506849315068491</v>
      </c>
      <c r="N1783" t="str">
        <f ca="1">IF(staff[[#This Row],[Tenure]]&lt;0.25,"1. New", IF(staff[[#This Row],[Tenure]]&lt;1, "2. Under 1 yr", IF(staff[[#This Row],[Tenure]]&lt;2, "3. Under 2 yrs","4. Over 2 yrs")))</f>
        <v>2. Under 1 yr</v>
      </c>
      <c r="O1783" s="5">
        <f ca="1">(TODAY()-staff[[#This Row],[Date of Birth]])/365</f>
        <v>102.89315068493151</v>
      </c>
      <c r="P1783">
        <f ca="1">ROUNDDOWN(staff[[#This Row],[X-Age]],0)</f>
        <v>102</v>
      </c>
    </row>
    <row r="1784" spans="3:16" x14ac:dyDescent="0.3">
      <c r="C1784" t="s">
        <v>1873</v>
      </c>
      <c r="D1784" t="s">
        <v>59</v>
      </c>
      <c r="E1784">
        <v>1</v>
      </c>
      <c r="F1784" t="s">
        <v>56</v>
      </c>
      <c r="G1784" t="s">
        <v>6</v>
      </c>
      <c r="H1784" t="s">
        <v>68</v>
      </c>
      <c r="I1784" s="4">
        <v>58345</v>
      </c>
      <c r="J1784">
        <v>21</v>
      </c>
      <c r="K1784" s="3">
        <v>44698</v>
      </c>
      <c r="L1784" s="3">
        <v>31119</v>
      </c>
      <c r="M1784" s="5">
        <f ca="1">(TODAY()-staff[[#This Row],[Date of Join]])/365</f>
        <v>0.33698630136986302</v>
      </c>
      <c r="N1784" t="str">
        <f ca="1">IF(staff[[#This Row],[Tenure]]&lt;0.25,"1. New", IF(staff[[#This Row],[Tenure]]&lt;1, "2. Under 1 yr", IF(staff[[#This Row],[Tenure]]&lt;2, "3. Under 2 yrs","4. Over 2 yrs")))</f>
        <v>2. Under 1 yr</v>
      </c>
      <c r="O1784" s="5">
        <f ca="1">(TODAY()-staff[[#This Row],[Date of Birth]])/365</f>
        <v>37.539726027397258</v>
      </c>
      <c r="P1784">
        <f ca="1">ROUNDDOWN(staff[[#This Row],[X-Age]],0)</f>
        <v>37</v>
      </c>
    </row>
    <row r="1785" spans="3:16" x14ac:dyDescent="0.3">
      <c r="C1785" t="s">
        <v>1874</v>
      </c>
      <c r="D1785" t="s">
        <v>55</v>
      </c>
      <c r="E1785">
        <v>1</v>
      </c>
      <c r="F1785" t="s">
        <v>56</v>
      </c>
      <c r="G1785" t="s">
        <v>18</v>
      </c>
      <c r="H1785" t="s">
        <v>71</v>
      </c>
      <c r="I1785" s="4">
        <v>81610</v>
      </c>
      <c r="J1785">
        <v>21</v>
      </c>
      <c r="K1785" s="3">
        <v>44753</v>
      </c>
      <c r="L1785" s="3">
        <v>20660</v>
      </c>
      <c r="M1785" s="5">
        <f ca="1">(TODAY()-staff[[#This Row],[Date of Join]])/365</f>
        <v>0.18630136986301371</v>
      </c>
      <c r="N1785" t="str">
        <f ca="1">IF(staff[[#This Row],[Tenure]]&lt;0.25,"1. New", IF(staff[[#This Row],[Tenure]]&lt;1, "2. Under 1 yr", IF(staff[[#This Row],[Tenure]]&lt;2, "3. Under 2 yrs","4. Over 2 yrs")))</f>
        <v>1. New</v>
      </c>
      <c r="O1785" s="5">
        <f ca="1">(TODAY()-staff[[#This Row],[Date of Birth]])/365</f>
        <v>66.194520547945203</v>
      </c>
      <c r="P1785">
        <f ca="1">ROUNDDOWN(staff[[#This Row],[X-Age]],0)</f>
        <v>66</v>
      </c>
    </row>
    <row r="1786" spans="3:16" x14ac:dyDescent="0.3">
      <c r="C1786" t="s">
        <v>1875</v>
      </c>
      <c r="D1786" t="s">
        <v>59</v>
      </c>
      <c r="E1786">
        <v>0</v>
      </c>
      <c r="F1786" t="s">
        <v>61</v>
      </c>
      <c r="G1786" t="s">
        <v>6</v>
      </c>
      <c r="H1786" t="s">
        <v>68</v>
      </c>
      <c r="I1786" s="4">
        <v>78605</v>
      </c>
      <c r="J1786">
        <v>4</v>
      </c>
      <c r="K1786" s="3">
        <v>44739</v>
      </c>
      <c r="L1786" s="3">
        <v>35390</v>
      </c>
      <c r="M1786" s="5">
        <f ca="1">(TODAY()-staff[[#This Row],[Date of Join]])/365</f>
        <v>0.22465753424657534</v>
      </c>
      <c r="N1786" t="str">
        <f ca="1">IF(staff[[#This Row],[Tenure]]&lt;0.25,"1. New", IF(staff[[#This Row],[Tenure]]&lt;1, "2. Under 1 yr", IF(staff[[#This Row],[Tenure]]&lt;2, "3. Under 2 yrs","4. Over 2 yrs")))</f>
        <v>1. New</v>
      </c>
      <c r="O1786" s="5">
        <f ca="1">(TODAY()-staff[[#This Row],[Date of Birth]])/365</f>
        <v>25.838356164383562</v>
      </c>
      <c r="P1786">
        <f ca="1">ROUNDDOWN(staff[[#This Row],[X-Age]],0)</f>
        <v>25</v>
      </c>
    </row>
    <row r="1787" spans="3:16" x14ac:dyDescent="0.3">
      <c r="C1787" t="s">
        <v>1876</v>
      </c>
      <c r="D1787" t="s">
        <v>59</v>
      </c>
      <c r="E1787">
        <v>1</v>
      </c>
      <c r="F1787" t="s">
        <v>56</v>
      </c>
      <c r="G1787" t="s">
        <v>11</v>
      </c>
      <c r="H1787" t="s">
        <v>83</v>
      </c>
      <c r="I1787" s="4">
        <v>66595</v>
      </c>
      <c r="J1787">
        <v>5</v>
      </c>
      <c r="K1787" s="3">
        <v>44746</v>
      </c>
      <c r="L1787" s="3">
        <v>26115</v>
      </c>
      <c r="M1787" s="5">
        <f ca="1">(TODAY()-staff[[#This Row],[Date of Join]])/365</f>
        <v>0.20547945205479451</v>
      </c>
      <c r="N1787" t="str">
        <f ca="1">IF(staff[[#This Row],[Tenure]]&lt;0.25,"1. New", IF(staff[[#This Row],[Tenure]]&lt;1, "2. Under 1 yr", IF(staff[[#This Row],[Tenure]]&lt;2, "3. Under 2 yrs","4. Over 2 yrs")))</f>
        <v>1. New</v>
      </c>
      <c r="O1787" s="5">
        <f ca="1">(TODAY()-staff[[#This Row],[Date of Birth]])/365</f>
        <v>51.249315068493154</v>
      </c>
      <c r="P1787">
        <f ca="1">ROUNDDOWN(staff[[#This Row],[X-Age]],0)</f>
        <v>51</v>
      </c>
    </row>
    <row r="1788" spans="3:16" x14ac:dyDescent="0.3">
      <c r="C1788" t="s">
        <v>1877</v>
      </c>
      <c r="D1788" t="s">
        <v>59</v>
      </c>
      <c r="E1788">
        <v>1</v>
      </c>
      <c r="F1788" t="s">
        <v>56</v>
      </c>
      <c r="G1788" t="s">
        <v>6</v>
      </c>
      <c r="H1788" t="s">
        <v>68</v>
      </c>
      <c r="I1788" s="4">
        <v>84085</v>
      </c>
      <c r="J1788">
        <v>7</v>
      </c>
      <c r="K1788" s="3">
        <v>44729</v>
      </c>
      <c r="L1788" s="3">
        <v>34145</v>
      </c>
      <c r="M1788" s="5">
        <f ca="1">(TODAY()-staff[[#This Row],[Date of Join]])/365</f>
        <v>0.25205479452054796</v>
      </c>
      <c r="N1788" t="str">
        <f ca="1">IF(staff[[#This Row],[Tenure]]&lt;0.25,"1. New", IF(staff[[#This Row],[Tenure]]&lt;1, "2. Under 1 yr", IF(staff[[#This Row],[Tenure]]&lt;2, "3. Under 2 yrs","4. Over 2 yrs")))</f>
        <v>2. Under 1 yr</v>
      </c>
      <c r="O1788" s="5">
        <f ca="1">(TODAY()-staff[[#This Row],[Date of Birth]])/365</f>
        <v>29.24931506849315</v>
      </c>
      <c r="P1788">
        <f ca="1">ROUNDDOWN(staff[[#This Row],[X-Age]],0)</f>
        <v>29</v>
      </c>
    </row>
    <row r="1789" spans="3:16" x14ac:dyDescent="0.3">
      <c r="C1789" t="s">
        <v>1878</v>
      </c>
      <c r="D1789" t="s">
        <v>55</v>
      </c>
      <c r="E1789">
        <v>1</v>
      </c>
      <c r="F1789" t="s">
        <v>56</v>
      </c>
      <c r="G1789" t="s">
        <v>6</v>
      </c>
      <c r="H1789" t="s">
        <v>68</v>
      </c>
      <c r="I1789" s="4">
        <v>88850</v>
      </c>
      <c r="J1789">
        <v>16</v>
      </c>
      <c r="K1789" s="3">
        <v>44732</v>
      </c>
      <c r="L1789" s="3">
        <v>24673</v>
      </c>
      <c r="M1789" s="5">
        <f ca="1">(TODAY()-staff[[#This Row],[Date of Join]])/365</f>
        <v>0.24383561643835616</v>
      </c>
      <c r="N1789" t="str">
        <f ca="1">IF(staff[[#This Row],[Tenure]]&lt;0.25,"1. New", IF(staff[[#This Row],[Tenure]]&lt;1, "2. Under 1 yr", IF(staff[[#This Row],[Tenure]]&lt;2, "3. Under 2 yrs","4. Over 2 yrs")))</f>
        <v>1. New</v>
      </c>
      <c r="O1789" s="5">
        <f ca="1">(TODAY()-staff[[#This Row],[Date of Birth]])/365</f>
        <v>55.2</v>
      </c>
      <c r="P1789">
        <f ca="1">ROUNDDOWN(staff[[#This Row],[X-Age]],0)</f>
        <v>55</v>
      </c>
    </row>
    <row r="1790" spans="3:16" x14ac:dyDescent="0.3">
      <c r="C1790" t="s">
        <v>1879</v>
      </c>
      <c r="D1790" t="s">
        <v>59</v>
      </c>
      <c r="E1790">
        <v>1</v>
      </c>
      <c r="F1790" t="s">
        <v>56</v>
      </c>
      <c r="G1790" t="s">
        <v>9</v>
      </c>
      <c r="H1790" t="s">
        <v>201</v>
      </c>
      <c r="I1790" s="4">
        <v>82855</v>
      </c>
      <c r="J1790">
        <v>9</v>
      </c>
      <c r="K1790" s="3">
        <v>44648</v>
      </c>
      <c r="L1790" s="3">
        <v>25634</v>
      </c>
      <c r="M1790" s="5">
        <f ca="1">(TODAY()-staff[[#This Row],[Date of Join]])/365</f>
        <v>0.47397260273972602</v>
      </c>
      <c r="N1790" t="str">
        <f ca="1">IF(staff[[#This Row],[Tenure]]&lt;0.25,"1. New", IF(staff[[#This Row],[Tenure]]&lt;1, "2. Under 1 yr", IF(staff[[#This Row],[Tenure]]&lt;2, "3. Under 2 yrs","4. Over 2 yrs")))</f>
        <v>2. Under 1 yr</v>
      </c>
      <c r="O1790" s="5">
        <f ca="1">(TODAY()-staff[[#This Row],[Date of Birth]])/365</f>
        <v>52.56712328767123</v>
      </c>
      <c r="P1790">
        <f ca="1">ROUNDDOWN(staff[[#This Row],[X-Age]],0)</f>
        <v>52</v>
      </c>
    </row>
    <row r="1791" spans="3:16" x14ac:dyDescent="0.3">
      <c r="C1791" t="s">
        <v>1880</v>
      </c>
      <c r="D1791" t="s">
        <v>55</v>
      </c>
      <c r="E1791">
        <v>1</v>
      </c>
      <c r="F1791" t="s">
        <v>56</v>
      </c>
      <c r="G1791" t="s">
        <v>6</v>
      </c>
      <c r="H1791" t="s">
        <v>68</v>
      </c>
      <c r="I1791" s="4">
        <v>88345</v>
      </c>
      <c r="J1791">
        <v>20</v>
      </c>
      <c r="K1791" s="3">
        <v>44179</v>
      </c>
      <c r="L1791" s="3">
        <v>22139</v>
      </c>
      <c r="M1791" s="5">
        <f ca="1">(TODAY()-staff[[#This Row],[Date of Join]])/365</f>
        <v>1.7589041095890412</v>
      </c>
      <c r="N1791" t="str">
        <f ca="1">IF(staff[[#This Row],[Tenure]]&lt;0.25,"1. New", IF(staff[[#This Row],[Tenure]]&lt;1, "2. Under 1 yr", IF(staff[[#This Row],[Tenure]]&lt;2, "3. Under 2 yrs","4. Over 2 yrs")))</f>
        <v>3. Under 2 yrs</v>
      </c>
      <c r="O1791" s="5">
        <f ca="1">(TODAY()-staff[[#This Row],[Date of Birth]])/365</f>
        <v>62.142465753424659</v>
      </c>
      <c r="P1791">
        <f ca="1">ROUNDDOWN(staff[[#This Row],[X-Age]],0)</f>
        <v>62</v>
      </c>
    </row>
    <row r="1792" spans="3:16" x14ac:dyDescent="0.3">
      <c r="C1792" t="s">
        <v>1881</v>
      </c>
      <c r="D1792" t="s">
        <v>55</v>
      </c>
      <c r="E1792">
        <v>1</v>
      </c>
      <c r="F1792" t="s">
        <v>56</v>
      </c>
      <c r="G1792" t="s">
        <v>6</v>
      </c>
      <c r="H1792" t="s">
        <v>68</v>
      </c>
      <c r="I1792" s="4">
        <v>65380</v>
      </c>
      <c r="J1792">
        <v>9</v>
      </c>
      <c r="K1792" s="3">
        <v>44088</v>
      </c>
      <c r="L1792" s="3">
        <v>23523</v>
      </c>
      <c r="M1792" s="5">
        <f ca="1">(TODAY()-staff[[#This Row],[Date of Join]])/365</f>
        <v>2.0082191780821916</v>
      </c>
      <c r="N1792" t="str">
        <f ca="1">IF(staff[[#This Row],[Tenure]]&lt;0.25,"1. New", IF(staff[[#This Row],[Tenure]]&lt;1, "2. Under 1 yr", IF(staff[[#This Row],[Tenure]]&lt;2, "3. Under 2 yrs","4. Over 2 yrs")))</f>
        <v>4. Over 2 yrs</v>
      </c>
      <c r="O1792" s="5">
        <f ca="1">(TODAY()-staff[[#This Row],[Date of Birth]])/365</f>
        <v>58.350684931506848</v>
      </c>
      <c r="P1792">
        <f ca="1">ROUNDDOWN(staff[[#This Row],[X-Age]],0)</f>
        <v>58</v>
      </c>
    </row>
    <row r="1793" spans="3:16" x14ac:dyDescent="0.3">
      <c r="C1793" t="s">
        <v>1882</v>
      </c>
      <c r="D1793" t="s">
        <v>59</v>
      </c>
      <c r="E1793">
        <v>1</v>
      </c>
      <c r="F1793" t="s">
        <v>56</v>
      </c>
      <c r="G1793" t="s">
        <v>20</v>
      </c>
      <c r="H1793" t="s">
        <v>133</v>
      </c>
      <c r="I1793" s="4">
        <v>53740</v>
      </c>
      <c r="J1793">
        <v>23</v>
      </c>
      <c r="K1793" s="3">
        <v>44319</v>
      </c>
      <c r="L1793" s="3">
        <v>31288</v>
      </c>
      <c r="M1793" s="5">
        <f ca="1">(TODAY()-staff[[#This Row],[Date of Join]])/365</f>
        <v>1.3753424657534246</v>
      </c>
      <c r="N1793" t="str">
        <f ca="1">IF(staff[[#This Row],[Tenure]]&lt;0.25,"1. New", IF(staff[[#This Row],[Tenure]]&lt;1, "2. Under 1 yr", IF(staff[[#This Row],[Tenure]]&lt;2, "3. Under 2 yrs","4. Over 2 yrs")))</f>
        <v>3. Under 2 yrs</v>
      </c>
      <c r="O1793" s="5">
        <f ca="1">(TODAY()-staff[[#This Row],[Date of Birth]])/365</f>
        <v>37.076712328767123</v>
      </c>
      <c r="P1793">
        <f ca="1">ROUNDDOWN(staff[[#This Row],[X-Age]],0)</f>
        <v>37</v>
      </c>
    </row>
    <row r="1794" spans="3:16" x14ac:dyDescent="0.3">
      <c r="C1794" t="s">
        <v>1883</v>
      </c>
      <c r="D1794" t="s">
        <v>59</v>
      </c>
      <c r="E1794">
        <v>1</v>
      </c>
      <c r="F1794" t="s">
        <v>56</v>
      </c>
      <c r="G1794" t="s">
        <v>18</v>
      </c>
      <c r="H1794" t="s">
        <v>71</v>
      </c>
      <c r="I1794" s="4">
        <v>76665</v>
      </c>
      <c r="J1794">
        <v>11</v>
      </c>
      <c r="K1794" s="3">
        <v>44649</v>
      </c>
      <c r="L1794" s="3">
        <v>28101</v>
      </c>
      <c r="M1794" s="5">
        <f ca="1">(TODAY()-staff[[#This Row],[Date of Join]])/365</f>
        <v>0.47123287671232877</v>
      </c>
      <c r="N1794" t="str">
        <f ca="1">IF(staff[[#This Row],[Tenure]]&lt;0.25,"1. New", IF(staff[[#This Row],[Tenure]]&lt;1, "2. Under 1 yr", IF(staff[[#This Row],[Tenure]]&lt;2, "3. Under 2 yrs","4. Over 2 yrs")))</f>
        <v>2. Under 1 yr</v>
      </c>
      <c r="O1794" s="5">
        <f ca="1">(TODAY()-staff[[#This Row],[Date of Birth]])/365</f>
        <v>45.80821917808219</v>
      </c>
      <c r="P1794">
        <f ca="1">ROUNDDOWN(staff[[#This Row],[X-Age]],0)</f>
        <v>45</v>
      </c>
    </row>
    <row r="1795" spans="3:16" x14ac:dyDescent="0.3">
      <c r="C1795" t="s">
        <v>1884</v>
      </c>
      <c r="D1795" t="s">
        <v>59</v>
      </c>
      <c r="E1795">
        <v>1</v>
      </c>
      <c r="F1795" t="s">
        <v>56</v>
      </c>
      <c r="G1795" t="s">
        <v>6</v>
      </c>
      <c r="H1795" t="s">
        <v>98</v>
      </c>
      <c r="I1795" s="4">
        <v>97550</v>
      </c>
      <c r="J1795">
        <v>9</v>
      </c>
      <c r="K1795" s="3">
        <v>44694</v>
      </c>
      <c r="L1795" s="3">
        <v>34081</v>
      </c>
      <c r="M1795" s="5">
        <f ca="1">(TODAY()-staff[[#This Row],[Date of Join]])/365</f>
        <v>0.34794520547945207</v>
      </c>
      <c r="N1795" t="str">
        <f ca="1">IF(staff[[#This Row],[Tenure]]&lt;0.25,"1. New", IF(staff[[#This Row],[Tenure]]&lt;1, "2. Under 1 yr", IF(staff[[#This Row],[Tenure]]&lt;2, "3. Under 2 yrs","4. Over 2 yrs")))</f>
        <v>2. Under 1 yr</v>
      </c>
      <c r="O1795" s="5">
        <f ca="1">(TODAY()-staff[[#This Row],[Date of Birth]])/365</f>
        <v>29.424657534246574</v>
      </c>
      <c r="P1795">
        <f ca="1">ROUNDDOWN(staff[[#This Row],[X-Age]],0)</f>
        <v>29</v>
      </c>
    </row>
    <row r="1796" spans="3:16" x14ac:dyDescent="0.3">
      <c r="C1796" t="s">
        <v>1885</v>
      </c>
      <c r="D1796" t="s">
        <v>55</v>
      </c>
      <c r="E1796">
        <v>1</v>
      </c>
      <c r="F1796" t="s">
        <v>56</v>
      </c>
      <c r="G1796" t="s">
        <v>6</v>
      </c>
      <c r="H1796" t="s">
        <v>93</v>
      </c>
      <c r="I1796" s="4">
        <v>83810</v>
      </c>
      <c r="J1796">
        <v>6</v>
      </c>
      <c r="K1796" s="3">
        <v>44761</v>
      </c>
      <c r="L1796" s="3">
        <v>26658</v>
      </c>
      <c r="M1796" s="5">
        <f ca="1">(TODAY()-staff[[#This Row],[Date of Join]])/365</f>
        <v>0.16438356164383561</v>
      </c>
      <c r="N1796" t="str">
        <f ca="1">IF(staff[[#This Row],[Tenure]]&lt;0.25,"1. New", IF(staff[[#This Row],[Tenure]]&lt;1, "2. Under 1 yr", IF(staff[[#This Row],[Tenure]]&lt;2, "3. Under 2 yrs","4. Over 2 yrs")))</f>
        <v>1. New</v>
      </c>
      <c r="O1796" s="5">
        <f ca="1">(TODAY()-staff[[#This Row],[Date of Birth]])/365</f>
        <v>49.761643835616439</v>
      </c>
      <c r="P1796">
        <f ca="1">ROUNDDOWN(staff[[#This Row],[X-Age]],0)</f>
        <v>49</v>
      </c>
    </row>
    <row r="1797" spans="3:16" x14ac:dyDescent="0.3">
      <c r="C1797" t="s">
        <v>1886</v>
      </c>
      <c r="D1797" t="s">
        <v>55</v>
      </c>
      <c r="E1797">
        <v>1</v>
      </c>
      <c r="F1797" t="s">
        <v>61</v>
      </c>
      <c r="G1797" t="s">
        <v>9</v>
      </c>
      <c r="H1797" t="s">
        <v>201</v>
      </c>
      <c r="I1797" s="4">
        <v>101495</v>
      </c>
      <c r="J1797">
        <v>10</v>
      </c>
      <c r="K1797" s="3">
        <v>44736</v>
      </c>
      <c r="L1797" s="3">
        <v>7261</v>
      </c>
      <c r="M1797" s="5">
        <f ca="1">(TODAY()-staff[[#This Row],[Date of Join]])/365</f>
        <v>0.23287671232876711</v>
      </c>
      <c r="N1797" t="str">
        <f ca="1">IF(staff[[#This Row],[Tenure]]&lt;0.25,"1. New", IF(staff[[#This Row],[Tenure]]&lt;1, "2. Under 1 yr", IF(staff[[#This Row],[Tenure]]&lt;2, "3. Under 2 yrs","4. Over 2 yrs")))</f>
        <v>1. New</v>
      </c>
      <c r="O1797" s="5">
        <f ca="1">(TODAY()-staff[[#This Row],[Date of Birth]])/365</f>
        <v>102.9041095890411</v>
      </c>
      <c r="P1797">
        <f ca="1">ROUNDDOWN(staff[[#This Row],[X-Age]],0)</f>
        <v>102</v>
      </c>
    </row>
    <row r="1798" spans="3:16" x14ac:dyDescent="0.3">
      <c r="C1798" t="s">
        <v>1887</v>
      </c>
      <c r="D1798" t="s">
        <v>55</v>
      </c>
      <c r="E1798">
        <v>1</v>
      </c>
      <c r="F1798" t="s">
        <v>56</v>
      </c>
      <c r="G1798" t="s">
        <v>6</v>
      </c>
      <c r="H1798" t="s">
        <v>71</v>
      </c>
      <c r="I1798" s="4">
        <v>48230</v>
      </c>
      <c r="J1798">
        <v>5</v>
      </c>
      <c r="K1798" s="3">
        <v>44694</v>
      </c>
      <c r="L1798" s="3">
        <v>31996</v>
      </c>
      <c r="M1798" s="5">
        <f ca="1">(TODAY()-staff[[#This Row],[Date of Join]])/365</f>
        <v>0.34794520547945207</v>
      </c>
      <c r="N1798" t="str">
        <f ca="1">IF(staff[[#This Row],[Tenure]]&lt;0.25,"1. New", IF(staff[[#This Row],[Tenure]]&lt;1, "2. Under 1 yr", IF(staff[[#This Row],[Tenure]]&lt;2, "3. Under 2 yrs","4. Over 2 yrs")))</f>
        <v>2. Under 1 yr</v>
      </c>
      <c r="O1798" s="5">
        <f ca="1">(TODAY()-staff[[#This Row],[Date of Birth]])/365</f>
        <v>35.136986301369866</v>
      </c>
      <c r="P1798">
        <f ca="1">ROUNDDOWN(staff[[#This Row],[X-Age]],0)</f>
        <v>35</v>
      </c>
    </row>
    <row r="1799" spans="3:16" x14ac:dyDescent="0.3">
      <c r="C1799" t="s">
        <v>1888</v>
      </c>
      <c r="D1799" t="s">
        <v>59</v>
      </c>
      <c r="E1799">
        <v>0.79</v>
      </c>
      <c r="F1799" t="s">
        <v>56</v>
      </c>
      <c r="G1799" t="s">
        <v>11</v>
      </c>
      <c r="H1799" t="s">
        <v>83</v>
      </c>
      <c r="I1799" s="4">
        <v>57275</v>
      </c>
      <c r="J1799">
        <v>8</v>
      </c>
      <c r="K1799" s="3">
        <v>44760</v>
      </c>
      <c r="L1799" s="3">
        <v>30351</v>
      </c>
      <c r="M1799" s="5">
        <f ca="1">(TODAY()-staff[[#This Row],[Date of Join]])/365</f>
        <v>0.16712328767123288</v>
      </c>
      <c r="N1799" t="str">
        <f ca="1">IF(staff[[#This Row],[Tenure]]&lt;0.25,"1. New", IF(staff[[#This Row],[Tenure]]&lt;1, "2. Under 1 yr", IF(staff[[#This Row],[Tenure]]&lt;2, "3. Under 2 yrs","4. Over 2 yrs")))</f>
        <v>1. New</v>
      </c>
      <c r="O1799" s="5">
        <f ca="1">(TODAY()-staff[[#This Row],[Date of Birth]])/365</f>
        <v>39.643835616438359</v>
      </c>
      <c r="P1799">
        <f ca="1">ROUNDDOWN(staff[[#This Row],[X-Age]],0)</f>
        <v>39</v>
      </c>
    </row>
    <row r="1800" spans="3:16" x14ac:dyDescent="0.3">
      <c r="C1800" t="s">
        <v>1889</v>
      </c>
      <c r="D1800" t="s">
        <v>59</v>
      </c>
      <c r="E1800">
        <v>1</v>
      </c>
      <c r="F1800" t="s">
        <v>56</v>
      </c>
      <c r="G1800" t="s">
        <v>6</v>
      </c>
      <c r="H1800" t="s">
        <v>68</v>
      </c>
      <c r="I1800" s="4">
        <v>72480</v>
      </c>
      <c r="J1800">
        <v>6</v>
      </c>
      <c r="K1800" s="3">
        <v>44666</v>
      </c>
      <c r="L1800" s="3">
        <v>25523</v>
      </c>
      <c r="M1800" s="5">
        <f ca="1">(TODAY()-staff[[#This Row],[Date of Join]])/365</f>
        <v>0.42465753424657532</v>
      </c>
      <c r="N1800" t="str">
        <f ca="1">IF(staff[[#This Row],[Tenure]]&lt;0.25,"1. New", IF(staff[[#This Row],[Tenure]]&lt;1, "2. Under 1 yr", IF(staff[[#This Row],[Tenure]]&lt;2, "3. Under 2 yrs","4. Over 2 yrs")))</f>
        <v>2. Under 1 yr</v>
      </c>
      <c r="O1800" s="5">
        <f ca="1">(TODAY()-staff[[#This Row],[Date of Birth]])/365</f>
        <v>52.871232876712327</v>
      </c>
      <c r="P1800">
        <f ca="1">ROUNDDOWN(staff[[#This Row],[X-Age]],0)</f>
        <v>52</v>
      </c>
    </row>
    <row r="1801" spans="3:16" x14ac:dyDescent="0.3">
      <c r="C1801" t="s">
        <v>1890</v>
      </c>
      <c r="D1801" t="s">
        <v>59</v>
      </c>
      <c r="E1801">
        <v>1</v>
      </c>
      <c r="F1801" t="s">
        <v>56</v>
      </c>
      <c r="G1801" t="s">
        <v>18</v>
      </c>
      <c r="H1801" t="s">
        <v>71</v>
      </c>
      <c r="I1801" s="4">
        <v>48230</v>
      </c>
      <c r="J1801">
        <v>9</v>
      </c>
      <c r="K1801" s="3">
        <v>44582</v>
      </c>
      <c r="L1801" s="3">
        <v>32271</v>
      </c>
      <c r="M1801" s="5">
        <f ca="1">(TODAY()-staff[[#This Row],[Date of Join]])/365</f>
        <v>0.65479452054794518</v>
      </c>
      <c r="N1801" t="str">
        <f ca="1">IF(staff[[#This Row],[Tenure]]&lt;0.25,"1. New", IF(staff[[#This Row],[Tenure]]&lt;1, "2. Under 1 yr", IF(staff[[#This Row],[Tenure]]&lt;2, "3. Under 2 yrs","4. Over 2 yrs")))</f>
        <v>2. Under 1 yr</v>
      </c>
      <c r="O1801" s="5">
        <f ca="1">(TODAY()-staff[[#This Row],[Date of Birth]])/365</f>
        <v>34.38356164383562</v>
      </c>
      <c r="P1801">
        <f ca="1">ROUNDDOWN(staff[[#This Row],[X-Age]],0)</f>
        <v>34</v>
      </c>
    </row>
    <row r="1802" spans="3:16" x14ac:dyDescent="0.3">
      <c r="C1802" t="s">
        <v>1891</v>
      </c>
      <c r="D1802" t="s">
        <v>55</v>
      </c>
      <c r="E1802">
        <v>1</v>
      </c>
      <c r="F1802" t="s">
        <v>56</v>
      </c>
      <c r="G1802" t="s">
        <v>9</v>
      </c>
      <c r="H1802" t="s">
        <v>106</v>
      </c>
      <c r="I1802" s="4">
        <v>92675</v>
      </c>
      <c r="J1802">
        <v>13</v>
      </c>
      <c r="K1802" s="3">
        <v>44349</v>
      </c>
      <c r="L1802" s="3">
        <v>19353</v>
      </c>
      <c r="M1802" s="5">
        <f ca="1">(TODAY()-staff[[#This Row],[Date of Join]])/365</f>
        <v>1.2931506849315069</v>
      </c>
      <c r="N1802" t="str">
        <f ca="1">IF(staff[[#This Row],[Tenure]]&lt;0.25,"1. New", IF(staff[[#This Row],[Tenure]]&lt;1, "2. Under 1 yr", IF(staff[[#This Row],[Tenure]]&lt;2, "3. Under 2 yrs","4. Over 2 yrs")))</f>
        <v>3. Under 2 yrs</v>
      </c>
      <c r="O1802" s="5">
        <f ca="1">(TODAY()-staff[[#This Row],[Date of Birth]])/365</f>
        <v>69.775342465753425</v>
      </c>
      <c r="P1802">
        <f ca="1">ROUNDDOWN(staff[[#This Row],[X-Age]],0)</f>
        <v>69</v>
      </c>
    </row>
    <row r="1803" spans="3:16" x14ac:dyDescent="0.3">
      <c r="C1803" t="s">
        <v>1892</v>
      </c>
      <c r="D1803" t="s">
        <v>55</v>
      </c>
      <c r="E1803">
        <v>1</v>
      </c>
      <c r="F1803" t="s">
        <v>56</v>
      </c>
      <c r="G1803" t="s">
        <v>6</v>
      </c>
      <c r="H1803" t="s">
        <v>68</v>
      </c>
      <c r="I1803" s="4">
        <v>86820</v>
      </c>
      <c r="J1803">
        <v>26</v>
      </c>
      <c r="K1803" s="3">
        <v>44767</v>
      </c>
      <c r="L1803" s="3">
        <v>7278</v>
      </c>
      <c r="M1803" s="5">
        <f ca="1">(TODAY()-staff[[#This Row],[Date of Join]])/365</f>
        <v>0.14794520547945206</v>
      </c>
      <c r="N1803" t="str">
        <f ca="1">IF(staff[[#This Row],[Tenure]]&lt;0.25,"1. New", IF(staff[[#This Row],[Tenure]]&lt;1, "2. Under 1 yr", IF(staff[[#This Row],[Tenure]]&lt;2, "3. Under 2 yrs","4. Over 2 yrs")))</f>
        <v>1. New</v>
      </c>
      <c r="O1803" s="5">
        <f ca="1">(TODAY()-staff[[#This Row],[Date of Birth]])/365</f>
        <v>102.85753424657534</v>
      </c>
      <c r="P1803">
        <f ca="1">ROUNDDOWN(staff[[#This Row],[X-Age]],0)</f>
        <v>102</v>
      </c>
    </row>
    <row r="1804" spans="3:16" x14ac:dyDescent="0.3">
      <c r="C1804" t="s">
        <v>1893</v>
      </c>
      <c r="D1804" t="s">
        <v>55</v>
      </c>
      <c r="E1804">
        <v>1</v>
      </c>
      <c r="F1804" t="s">
        <v>56</v>
      </c>
      <c r="G1804" t="s">
        <v>6</v>
      </c>
      <c r="H1804" t="s">
        <v>98</v>
      </c>
      <c r="I1804" s="4">
        <v>89135</v>
      </c>
      <c r="J1804">
        <v>2</v>
      </c>
      <c r="K1804" s="3">
        <v>44012</v>
      </c>
      <c r="L1804" s="3">
        <v>20713</v>
      </c>
      <c r="M1804" s="5">
        <f ca="1">(TODAY()-staff[[#This Row],[Date of Join]])/365</f>
        <v>2.2164383561643834</v>
      </c>
      <c r="N1804" t="str">
        <f ca="1">IF(staff[[#This Row],[Tenure]]&lt;0.25,"1. New", IF(staff[[#This Row],[Tenure]]&lt;1, "2. Under 1 yr", IF(staff[[#This Row],[Tenure]]&lt;2, "3. Under 2 yrs","4. Over 2 yrs")))</f>
        <v>4. Over 2 yrs</v>
      </c>
      <c r="O1804" s="5">
        <f ca="1">(TODAY()-staff[[#This Row],[Date of Birth]])/365</f>
        <v>66.049315068493144</v>
      </c>
      <c r="P1804">
        <f ca="1">ROUNDDOWN(staff[[#This Row],[X-Age]],0)</f>
        <v>66</v>
      </c>
    </row>
    <row r="1805" spans="3:16" x14ac:dyDescent="0.3">
      <c r="C1805" t="s">
        <v>1894</v>
      </c>
      <c r="D1805" t="s">
        <v>59</v>
      </c>
      <c r="E1805">
        <v>1</v>
      </c>
      <c r="F1805" t="s">
        <v>56</v>
      </c>
      <c r="G1805" t="s">
        <v>6</v>
      </c>
      <c r="H1805" t="s">
        <v>68</v>
      </c>
      <c r="I1805" s="4">
        <v>86495</v>
      </c>
      <c r="J1805">
        <v>10</v>
      </c>
      <c r="K1805" s="3">
        <v>44179</v>
      </c>
      <c r="L1805" s="3">
        <v>22683</v>
      </c>
      <c r="M1805" s="5">
        <f ca="1">(TODAY()-staff[[#This Row],[Date of Join]])/365</f>
        <v>1.7589041095890412</v>
      </c>
      <c r="N1805" t="str">
        <f ca="1">IF(staff[[#This Row],[Tenure]]&lt;0.25,"1. New", IF(staff[[#This Row],[Tenure]]&lt;1, "2. Under 1 yr", IF(staff[[#This Row],[Tenure]]&lt;2, "3. Under 2 yrs","4. Over 2 yrs")))</f>
        <v>3. Under 2 yrs</v>
      </c>
      <c r="O1805" s="5">
        <f ca="1">(TODAY()-staff[[#This Row],[Date of Birth]])/365</f>
        <v>60.652054794520545</v>
      </c>
      <c r="P1805">
        <f ca="1">ROUNDDOWN(staff[[#This Row],[X-Age]],0)</f>
        <v>60</v>
      </c>
    </row>
    <row r="1806" spans="3:16" x14ac:dyDescent="0.3">
      <c r="C1806" t="s">
        <v>1895</v>
      </c>
      <c r="D1806" t="s">
        <v>55</v>
      </c>
      <c r="E1806">
        <v>1</v>
      </c>
      <c r="F1806" t="s">
        <v>56</v>
      </c>
      <c r="G1806" t="s">
        <v>11</v>
      </c>
      <c r="H1806" t="s">
        <v>98</v>
      </c>
      <c r="I1806" s="4">
        <v>80040</v>
      </c>
      <c r="J1806">
        <v>8</v>
      </c>
      <c r="K1806" s="3">
        <v>44592</v>
      </c>
      <c r="L1806" s="3">
        <v>24056</v>
      </c>
      <c r="M1806" s="5">
        <f ca="1">(TODAY()-staff[[#This Row],[Date of Join]])/365</f>
        <v>0.62739726027397258</v>
      </c>
      <c r="N1806" t="str">
        <f ca="1">IF(staff[[#This Row],[Tenure]]&lt;0.25,"1. New", IF(staff[[#This Row],[Tenure]]&lt;1, "2. Under 1 yr", IF(staff[[#This Row],[Tenure]]&lt;2, "3. Under 2 yrs","4. Over 2 yrs")))</f>
        <v>2. Under 1 yr</v>
      </c>
      <c r="O1806" s="5">
        <f ca="1">(TODAY()-staff[[#This Row],[Date of Birth]])/365</f>
        <v>56.890410958904113</v>
      </c>
      <c r="P1806">
        <f ca="1">ROUNDDOWN(staff[[#This Row],[X-Age]],0)</f>
        <v>56</v>
      </c>
    </row>
    <row r="1807" spans="3:16" x14ac:dyDescent="0.3">
      <c r="C1807" t="s">
        <v>1896</v>
      </c>
      <c r="D1807" t="s">
        <v>59</v>
      </c>
      <c r="E1807">
        <v>1</v>
      </c>
      <c r="F1807" t="s">
        <v>56</v>
      </c>
      <c r="G1807" t="s">
        <v>6</v>
      </c>
      <c r="H1807" t="s">
        <v>68</v>
      </c>
      <c r="I1807" s="4">
        <v>62915</v>
      </c>
      <c r="J1807">
        <v>19</v>
      </c>
      <c r="K1807" s="3">
        <v>44061</v>
      </c>
      <c r="L1807" s="3">
        <v>20511</v>
      </c>
      <c r="M1807" s="5">
        <f ca="1">(TODAY()-staff[[#This Row],[Date of Join]])/365</f>
        <v>2.0821917808219177</v>
      </c>
      <c r="N1807" t="str">
        <f ca="1">IF(staff[[#This Row],[Tenure]]&lt;0.25,"1. New", IF(staff[[#This Row],[Tenure]]&lt;1, "2. Under 1 yr", IF(staff[[#This Row],[Tenure]]&lt;2, "3. Under 2 yrs","4. Over 2 yrs")))</f>
        <v>4. Over 2 yrs</v>
      </c>
      <c r="O1807" s="5">
        <f ca="1">(TODAY()-staff[[#This Row],[Date of Birth]])/365</f>
        <v>66.602739726027394</v>
      </c>
      <c r="P1807">
        <f ca="1">ROUNDDOWN(staff[[#This Row],[X-Age]],0)</f>
        <v>66</v>
      </c>
    </row>
    <row r="1808" spans="3:16" x14ac:dyDescent="0.3">
      <c r="C1808" t="s">
        <v>1897</v>
      </c>
      <c r="D1808" t="s">
        <v>59</v>
      </c>
      <c r="E1808">
        <v>1</v>
      </c>
      <c r="F1808" t="s">
        <v>56</v>
      </c>
      <c r="G1808" t="s">
        <v>6</v>
      </c>
      <c r="H1808" t="s">
        <v>68</v>
      </c>
      <c r="I1808" s="4">
        <v>56125</v>
      </c>
      <c r="J1808">
        <v>19</v>
      </c>
      <c r="K1808" s="3">
        <v>44656</v>
      </c>
      <c r="L1808" s="3">
        <v>7260</v>
      </c>
      <c r="M1808" s="5">
        <f ca="1">(TODAY()-staff[[#This Row],[Date of Join]])/365</f>
        <v>0.45205479452054792</v>
      </c>
      <c r="N1808" t="str">
        <f ca="1">IF(staff[[#This Row],[Tenure]]&lt;0.25,"1. New", IF(staff[[#This Row],[Tenure]]&lt;1, "2. Under 1 yr", IF(staff[[#This Row],[Tenure]]&lt;2, "3. Under 2 yrs","4. Over 2 yrs")))</f>
        <v>2. Under 1 yr</v>
      </c>
      <c r="O1808" s="5">
        <f ca="1">(TODAY()-staff[[#This Row],[Date of Birth]])/365</f>
        <v>102.9068493150685</v>
      </c>
      <c r="P1808">
        <f ca="1">ROUNDDOWN(staff[[#This Row],[X-Age]],0)</f>
        <v>102</v>
      </c>
    </row>
    <row r="1809" spans="3:16" x14ac:dyDescent="0.3">
      <c r="C1809" t="s">
        <v>1898</v>
      </c>
      <c r="D1809" t="s">
        <v>55</v>
      </c>
      <c r="E1809">
        <v>1</v>
      </c>
      <c r="F1809" t="s">
        <v>56</v>
      </c>
      <c r="G1809" t="s">
        <v>9</v>
      </c>
      <c r="H1809" t="s">
        <v>62</v>
      </c>
      <c r="I1809" s="4">
        <v>90890</v>
      </c>
      <c r="J1809">
        <v>17</v>
      </c>
      <c r="K1809" s="3">
        <v>44333</v>
      </c>
      <c r="L1809" s="3">
        <v>26346</v>
      </c>
      <c r="M1809" s="5">
        <f ca="1">(TODAY()-staff[[#This Row],[Date of Join]])/365</f>
        <v>1.3369863013698631</v>
      </c>
      <c r="N1809" t="str">
        <f ca="1">IF(staff[[#This Row],[Tenure]]&lt;0.25,"1. New", IF(staff[[#This Row],[Tenure]]&lt;1, "2. Under 1 yr", IF(staff[[#This Row],[Tenure]]&lt;2, "3. Under 2 yrs","4. Over 2 yrs")))</f>
        <v>3. Under 2 yrs</v>
      </c>
      <c r="O1809" s="5">
        <f ca="1">(TODAY()-staff[[#This Row],[Date of Birth]])/365</f>
        <v>50.61643835616438</v>
      </c>
      <c r="P1809">
        <f ca="1">ROUNDDOWN(staff[[#This Row],[X-Age]],0)</f>
        <v>50</v>
      </c>
    </row>
    <row r="1810" spans="3:16" x14ac:dyDescent="0.3">
      <c r="C1810" t="s">
        <v>1899</v>
      </c>
      <c r="D1810" t="s">
        <v>55</v>
      </c>
      <c r="E1810">
        <v>1</v>
      </c>
      <c r="F1810" t="s">
        <v>56</v>
      </c>
      <c r="G1810" t="s">
        <v>6</v>
      </c>
      <c r="H1810" t="s">
        <v>68</v>
      </c>
      <c r="I1810" s="4">
        <v>84245</v>
      </c>
      <c r="J1810">
        <v>4</v>
      </c>
      <c r="K1810" s="3">
        <v>44700</v>
      </c>
      <c r="L1810" s="3">
        <v>32138</v>
      </c>
      <c r="M1810" s="5">
        <f ca="1">(TODAY()-staff[[#This Row],[Date of Join]])/365</f>
        <v>0.33150684931506852</v>
      </c>
      <c r="N1810" t="str">
        <f ca="1">IF(staff[[#This Row],[Tenure]]&lt;0.25,"1. New", IF(staff[[#This Row],[Tenure]]&lt;1, "2. Under 1 yr", IF(staff[[#This Row],[Tenure]]&lt;2, "3. Under 2 yrs","4. Over 2 yrs")))</f>
        <v>2. Under 1 yr</v>
      </c>
      <c r="O1810" s="5">
        <f ca="1">(TODAY()-staff[[#This Row],[Date of Birth]])/365</f>
        <v>34.747945205479454</v>
      </c>
      <c r="P1810">
        <f ca="1">ROUNDDOWN(staff[[#This Row],[X-Age]],0)</f>
        <v>34</v>
      </c>
    </row>
    <row r="1811" spans="3:16" x14ac:dyDescent="0.3">
      <c r="C1811" t="s">
        <v>1900</v>
      </c>
      <c r="D1811" t="s">
        <v>55</v>
      </c>
      <c r="E1811">
        <v>1</v>
      </c>
      <c r="F1811" t="s">
        <v>56</v>
      </c>
      <c r="G1811" t="s">
        <v>20</v>
      </c>
      <c r="H1811" t="s">
        <v>102</v>
      </c>
      <c r="I1811" s="4">
        <v>86425</v>
      </c>
      <c r="J1811">
        <v>10</v>
      </c>
      <c r="K1811" s="3">
        <v>44641</v>
      </c>
      <c r="L1811" s="3">
        <v>32549</v>
      </c>
      <c r="M1811" s="5">
        <f ca="1">(TODAY()-staff[[#This Row],[Date of Join]])/365</f>
        <v>0.49315068493150682</v>
      </c>
      <c r="N1811" t="str">
        <f ca="1">IF(staff[[#This Row],[Tenure]]&lt;0.25,"1. New", IF(staff[[#This Row],[Tenure]]&lt;1, "2. Under 1 yr", IF(staff[[#This Row],[Tenure]]&lt;2, "3. Under 2 yrs","4. Over 2 yrs")))</f>
        <v>2. Under 1 yr</v>
      </c>
      <c r="O1811" s="5">
        <f ca="1">(TODAY()-staff[[#This Row],[Date of Birth]])/365</f>
        <v>33.62191780821918</v>
      </c>
      <c r="P1811">
        <f ca="1">ROUNDDOWN(staff[[#This Row],[X-Age]],0)</f>
        <v>33</v>
      </c>
    </row>
    <row r="1812" spans="3:16" x14ac:dyDescent="0.3">
      <c r="C1812" t="s">
        <v>1901</v>
      </c>
      <c r="D1812" t="s">
        <v>59</v>
      </c>
      <c r="E1812">
        <v>1</v>
      </c>
      <c r="F1812" t="s">
        <v>56</v>
      </c>
      <c r="G1812" t="s">
        <v>6</v>
      </c>
      <c r="H1812" t="s">
        <v>68</v>
      </c>
      <c r="I1812" s="4">
        <v>86880</v>
      </c>
      <c r="J1812">
        <v>14</v>
      </c>
      <c r="K1812" s="3">
        <v>44732</v>
      </c>
      <c r="L1812" s="3">
        <v>24045</v>
      </c>
      <c r="M1812" s="5">
        <f ca="1">(TODAY()-staff[[#This Row],[Date of Join]])/365</f>
        <v>0.24383561643835616</v>
      </c>
      <c r="N1812" t="str">
        <f ca="1">IF(staff[[#This Row],[Tenure]]&lt;0.25,"1. New", IF(staff[[#This Row],[Tenure]]&lt;1, "2. Under 1 yr", IF(staff[[#This Row],[Tenure]]&lt;2, "3. Under 2 yrs","4. Over 2 yrs")))</f>
        <v>1. New</v>
      </c>
      <c r="O1812" s="5">
        <f ca="1">(TODAY()-staff[[#This Row],[Date of Birth]])/365</f>
        <v>56.920547945205477</v>
      </c>
      <c r="P1812">
        <f ca="1">ROUNDDOWN(staff[[#This Row],[X-Age]],0)</f>
        <v>56</v>
      </c>
    </row>
    <row r="1813" spans="3:16" x14ac:dyDescent="0.3">
      <c r="C1813" t="s">
        <v>1902</v>
      </c>
      <c r="D1813" t="s">
        <v>55</v>
      </c>
      <c r="E1813">
        <v>1</v>
      </c>
      <c r="F1813" t="s">
        <v>56</v>
      </c>
      <c r="G1813" t="s">
        <v>6</v>
      </c>
      <c r="H1813" t="s">
        <v>68</v>
      </c>
      <c r="I1813" s="4">
        <v>60190</v>
      </c>
      <c r="J1813">
        <v>26</v>
      </c>
      <c r="K1813" s="3">
        <v>44538</v>
      </c>
      <c r="L1813" s="3">
        <v>23707</v>
      </c>
      <c r="M1813" s="5">
        <f ca="1">(TODAY()-staff[[#This Row],[Date of Join]])/365</f>
        <v>0.77534246575342469</v>
      </c>
      <c r="N1813" t="str">
        <f ca="1">IF(staff[[#This Row],[Tenure]]&lt;0.25,"1. New", IF(staff[[#This Row],[Tenure]]&lt;1, "2. Under 1 yr", IF(staff[[#This Row],[Tenure]]&lt;2, "3. Under 2 yrs","4. Over 2 yrs")))</f>
        <v>2. Under 1 yr</v>
      </c>
      <c r="O1813" s="5">
        <f ca="1">(TODAY()-staff[[#This Row],[Date of Birth]])/365</f>
        <v>57.846575342465755</v>
      </c>
      <c r="P1813">
        <f ca="1">ROUNDDOWN(staff[[#This Row],[X-Age]],0)</f>
        <v>57</v>
      </c>
    </row>
    <row r="1814" spans="3:16" x14ac:dyDescent="0.3">
      <c r="C1814" t="s">
        <v>1903</v>
      </c>
      <c r="D1814" t="s">
        <v>59</v>
      </c>
      <c r="E1814">
        <v>1</v>
      </c>
      <c r="F1814" t="s">
        <v>56</v>
      </c>
      <c r="G1814" t="s">
        <v>6</v>
      </c>
      <c r="H1814" t="s">
        <v>68</v>
      </c>
      <c r="I1814" s="4">
        <v>86850</v>
      </c>
      <c r="J1814">
        <v>9</v>
      </c>
      <c r="K1814" s="3">
        <v>44767</v>
      </c>
      <c r="L1814" s="3">
        <v>29540</v>
      </c>
      <c r="M1814" s="5">
        <f ca="1">(TODAY()-staff[[#This Row],[Date of Join]])/365</f>
        <v>0.14794520547945206</v>
      </c>
      <c r="N1814" t="str">
        <f ca="1">IF(staff[[#This Row],[Tenure]]&lt;0.25,"1. New", IF(staff[[#This Row],[Tenure]]&lt;1, "2. Under 1 yr", IF(staff[[#This Row],[Tenure]]&lt;2, "3. Under 2 yrs","4. Over 2 yrs")))</f>
        <v>1. New</v>
      </c>
      <c r="O1814" s="5">
        <f ca="1">(TODAY()-staff[[#This Row],[Date of Birth]])/365</f>
        <v>41.865753424657534</v>
      </c>
      <c r="P1814">
        <f ca="1">ROUNDDOWN(staff[[#This Row],[X-Age]],0)</f>
        <v>41</v>
      </c>
    </row>
    <row r="1815" spans="3:16" x14ac:dyDescent="0.3">
      <c r="C1815" t="s">
        <v>1904</v>
      </c>
      <c r="D1815" t="s">
        <v>55</v>
      </c>
      <c r="E1815">
        <v>1</v>
      </c>
      <c r="F1815" t="s">
        <v>56</v>
      </c>
      <c r="G1815" t="s">
        <v>6</v>
      </c>
      <c r="H1815" t="s">
        <v>68</v>
      </c>
      <c r="I1815" s="4">
        <v>75480</v>
      </c>
      <c r="J1815">
        <v>13</v>
      </c>
      <c r="K1815" s="3">
        <v>44739</v>
      </c>
      <c r="L1815" s="3">
        <v>7261</v>
      </c>
      <c r="M1815" s="5">
        <f ca="1">(TODAY()-staff[[#This Row],[Date of Join]])/365</f>
        <v>0.22465753424657534</v>
      </c>
      <c r="N1815" t="str">
        <f ca="1">IF(staff[[#This Row],[Tenure]]&lt;0.25,"1. New", IF(staff[[#This Row],[Tenure]]&lt;1, "2. Under 1 yr", IF(staff[[#This Row],[Tenure]]&lt;2, "3. Under 2 yrs","4. Over 2 yrs")))</f>
        <v>1. New</v>
      </c>
      <c r="O1815" s="5">
        <f ca="1">(TODAY()-staff[[#This Row],[Date of Birth]])/365</f>
        <v>102.9041095890411</v>
      </c>
      <c r="P1815">
        <f ca="1">ROUNDDOWN(staff[[#This Row],[X-Age]],0)</f>
        <v>102</v>
      </c>
    </row>
    <row r="1816" spans="3:16" x14ac:dyDescent="0.3">
      <c r="C1816" t="s">
        <v>1905</v>
      </c>
      <c r="D1816" t="s">
        <v>59</v>
      </c>
      <c r="E1816">
        <v>1</v>
      </c>
      <c r="F1816" t="s">
        <v>56</v>
      </c>
      <c r="G1816" t="s">
        <v>6</v>
      </c>
      <c r="H1816" t="s">
        <v>68</v>
      </c>
      <c r="I1816" s="4">
        <v>73185</v>
      </c>
      <c r="J1816">
        <v>16</v>
      </c>
      <c r="K1816" s="3">
        <v>44705</v>
      </c>
      <c r="L1816" s="3">
        <v>29746</v>
      </c>
      <c r="M1816" s="5">
        <f ca="1">(TODAY()-staff[[#This Row],[Date of Join]])/365</f>
        <v>0.31780821917808222</v>
      </c>
      <c r="N1816" t="str">
        <f ca="1">IF(staff[[#This Row],[Tenure]]&lt;0.25,"1. New", IF(staff[[#This Row],[Tenure]]&lt;1, "2. Under 1 yr", IF(staff[[#This Row],[Tenure]]&lt;2, "3. Under 2 yrs","4. Over 2 yrs")))</f>
        <v>2. Under 1 yr</v>
      </c>
      <c r="O1816" s="5">
        <f ca="1">(TODAY()-staff[[#This Row],[Date of Birth]])/365</f>
        <v>41.301369863013697</v>
      </c>
      <c r="P1816">
        <f ca="1">ROUNDDOWN(staff[[#This Row],[X-Age]],0)</f>
        <v>41</v>
      </c>
    </row>
    <row r="1817" spans="3:16" x14ac:dyDescent="0.3">
      <c r="C1817" t="s">
        <v>1906</v>
      </c>
      <c r="D1817" t="s">
        <v>59</v>
      </c>
      <c r="E1817">
        <v>0.7</v>
      </c>
      <c r="F1817" t="s">
        <v>56</v>
      </c>
      <c r="G1817" t="s">
        <v>11</v>
      </c>
      <c r="H1817" t="s">
        <v>242</v>
      </c>
      <c r="I1817" s="4">
        <v>81735</v>
      </c>
      <c r="J1817">
        <v>22</v>
      </c>
      <c r="K1817" s="3">
        <v>44770</v>
      </c>
      <c r="L1817" s="3">
        <v>27575</v>
      </c>
      <c r="M1817" s="5">
        <f ca="1">(TODAY()-staff[[#This Row],[Date of Join]])/365</f>
        <v>0.13972602739726028</v>
      </c>
      <c r="N1817" t="str">
        <f ca="1">IF(staff[[#This Row],[Tenure]]&lt;0.25,"1. New", IF(staff[[#This Row],[Tenure]]&lt;1, "2. Under 1 yr", IF(staff[[#This Row],[Tenure]]&lt;2, "3. Under 2 yrs","4. Over 2 yrs")))</f>
        <v>1. New</v>
      </c>
      <c r="O1817" s="5">
        <f ca="1">(TODAY()-staff[[#This Row],[Date of Birth]])/365</f>
        <v>47.249315068493154</v>
      </c>
      <c r="P1817">
        <f ca="1">ROUNDDOWN(staff[[#This Row],[X-Age]],0)</f>
        <v>47</v>
      </c>
    </row>
    <row r="1818" spans="3:16" x14ac:dyDescent="0.3">
      <c r="C1818" t="s">
        <v>1907</v>
      </c>
      <c r="D1818" t="s">
        <v>55</v>
      </c>
      <c r="E1818">
        <v>1</v>
      </c>
      <c r="F1818" t="s">
        <v>56</v>
      </c>
      <c r="G1818" t="s">
        <v>18</v>
      </c>
      <c r="H1818" t="s">
        <v>117</v>
      </c>
      <c r="I1818" s="4">
        <v>66640</v>
      </c>
      <c r="J1818">
        <v>21</v>
      </c>
      <c r="K1818" s="3">
        <v>44207</v>
      </c>
      <c r="L1818" s="3">
        <v>22329</v>
      </c>
      <c r="M1818" s="5">
        <f ca="1">(TODAY()-staff[[#This Row],[Date of Join]])/365</f>
        <v>1.6821917808219178</v>
      </c>
      <c r="N1818" t="str">
        <f ca="1">IF(staff[[#This Row],[Tenure]]&lt;0.25,"1. New", IF(staff[[#This Row],[Tenure]]&lt;1, "2. Under 1 yr", IF(staff[[#This Row],[Tenure]]&lt;2, "3. Under 2 yrs","4. Over 2 yrs")))</f>
        <v>3. Under 2 yrs</v>
      </c>
      <c r="O1818" s="5">
        <f ca="1">(TODAY()-staff[[#This Row],[Date of Birth]])/365</f>
        <v>61.62191780821918</v>
      </c>
      <c r="P1818">
        <f ca="1">ROUNDDOWN(staff[[#This Row],[X-Age]],0)</f>
        <v>61</v>
      </c>
    </row>
    <row r="1819" spans="3:16" x14ac:dyDescent="0.3">
      <c r="C1819" t="s">
        <v>1908</v>
      </c>
      <c r="D1819" t="s">
        <v>59</v>
      </c>
      <c r="E1819">
        <v>1</v>
      </c>
      <c r="F1819" t="s">
        <v>56</v>
      </c>
      <c r="G1819" t="s">
        <v>6</v>
      </c>
      <c r="H1819" t="s">
        <v>68</v>
      </c>
      <c r="I1819" s="4">
        <v>119865</v>
      </c>
      <c r="J1819">
        <v>19</v>
      </c>
      <c r="K1819" s="3">
        <v>44662</v>
      </c>
      <c r="L1819" s="3">
        <v>-3</v>
      </c>
      <c r="M1819" s="5">
        <f ca="1">(TODAY()-staff[[#This Row],[Date of Join]])/365</f>
        <v>0.43561643835616437</v>
      </c>
      <c r="N1819" t="str">
        <f ca="1">IF(staff[[#This Row],[Tenure]]&lt;0.25,"1. New", IF(staff[[#This Row],[Tenure]]&lt;1, "2. Under 1 yr", IF(staff[[#This Row],[Tenure]]&lt;2, "3. Under 2 yrs","4. Over 2 yrs")))</f>
        <v>2. Under 1 yr</v>
      </c>
      <c r="O1819" s="5">
        <f ca="1">(TODAY()-staff[[#This Row],[Date of Birth]])/365</f>
        <v>122.8054794520548</v>
      </c>
      <c r="P1819">
        <f ca="1">ROUNDDOWN(staff[[#This Row],[X-Age]],0)</f>
        <v>122</v>
      </c>
    </row>
    <row r="1820" spans="3:16" x14ac:dyDescent="0.3">
      <c r="C1820" t="s">
        <v>1909</v>
      </c>
      <c r="D1820" t="s">
        <v>55</v>
      </c>
      <c r="E1820">
        <v>1</v>
      </c>
      <c r="F1820" t="s">
        <v>56</v>
      </c>
      <c r="G1820" t="s">
        <v>11</v>
      </c>
      <c r="H1820" t="s">
        <v>83</v>
      </c>
      <c r="I1820" s="4">
        <v>65560</v>
      </c>
      <c r="J1820">
        <v>19</v>
      </c>
      <c r="K1820" s="3">
        <v>44732</v>
      </c>
      <c r="L1820" s="3">
        <v>27368</v>
      </c>
      <c r="M1820" s="5">
        <f ca="1">(TODAY()-staff[[#This Row],[Date of Join]])/365</f>
        <v>0.24383561643835616</v>
      </c>
      <c r="N1820" t="str">
        <f ca="1">IF(staff[[#This Row],[Tenure]]&lt;0.25,"1. New", IF(staff[[#This Row],[Tenure]]&lt;1, "2. Under 1 yr", IF(staff[[#This Row],[Tenure]]&lt;2, "3. Under 2 yrs","4. Over 2 yrs")))</f>
        <v>1. New</v>
      </c>
      <c r="O1820" s="5">
        <f ca="1">(TODAY()-staff[[#This Row],[Date of Birth]])/365</f>
        <v>47.816438356164383</v>
      </c>
      <c r="P1820">
        <f ca="1">ROUNDDOWN(staff[[#This Row],[X-Age]],0)</f>
        <v>47</v>
      </c>
    </row>
    <row r="1821" spans="3:16" x14ac:dyDescent="0.3">
      <c r="C1821" t="s">
        <v>1910</v>
      </c>
      <c r="D1821" t="s">
        <v>59</v>
      </c>
      <c r="E1821">
        <v>1</v>
      </c>
      <c r="F1821" t="s">
        <v>56</v>
      </c>
      <c r="G1821" t="s">
        <v>9</v>
      </c>
      <c r="H1821" t="s">
        <v>57</v>
      </c>
      <c r="I1821" s="4">
        <v>98670</v>
      </c>
      <c r="J1821">
        <v>10</v>
      </c>
      <c r="K1821" s="3">
        <v>44732</v>
      </c>
      <c r="L1821" s="3">
        <v>30351</v>
      </c>
      <c r="M1821" s="5">
        <f ca="1">(TODAY()-staff[[#This Row],[Date of Join]])/365</f>
        <v>0.24383561643835616</v>
      </c>
      <c r="N1821" t="str">
        <f ca="1">IF(staff[[#This Row],[Tenure]]&lt;0.25,"1. New", IF(staff[[#This Row],[Tenure]]&lt;1, "2. Under 1 yr", IF(staff[[#This Row],[Tenure]]&lt;2, "3. Under 2 yrs","4. Over 2 yrs")))</f>
        <v>1. New</v>
      </c>
      <c r="O1821" s="5">
        <f ca="1">(TODAY()-staff[[#This Row],[Date of Birth]])/365</f>
        <v>39.643835616438359</v>
      </c>
      <c r="P1821">
        <f ca="1">ROUNDDOWN(staff[[#This Row],[X-Age]],0)</f>
        <v>39</v>
      </c>
    </row>
    <row r="1822" spans="3:16" x14ac:dyDescent="0.3">
      <c r="C1822" t="s">
        <v>1911</v>
      </c>
      <c r="D1822" t="s">
        <v>59</v>
      </c>
      <c r="E1822">
        <v>1</v>
      </c>
      <c r="F1822" t="s">
        <v>56</v>
      </c>
      <c r="G1822" t="s">
        <v>9</v>
      </c>
      <c r="H1822" t="s">
        <v>201</v>
      </c>
      <c r="I1822" s="4">
        <v>62575</v>
      </c>
      <c r="J1822">
        <v>23</v>
      </c>
      <c r="K1822" s="3">
        <v>44774</v>
      </c>
      <c r="L1822" s="3">
        <v>33110</v>
      </c>
      <c r="M1822" s="5">
        <f ca="1">(TODAY()-staff[[#This Row],[Date of Join]])/365</f>
        <v>0.12876712328767123</v>
      </c>
      <c r="N1822" t="str">
        <f ca="1">IF(staff[[#This Row],[Tenure]]&lt;0.25,"1. New", IF(staff[[#This Row],[Tenure]]&lt;1, "2. Under 1 yr", IF(staff[[#This Row],[Tenure]]&lt;2, "3. Under 2 yrs","4. Over 2 yrs")))</f>
        <v>1. New</v>
      </c>
      <c r="O1822" s="5">
        <f ca="1">(TODAY()-staff[[#This Row],[Date of Birth]])/365</f>
        <v>32.084931506849315</v>
      </c>
      <c r="P1822">
        <f ca="1">ROUNDDOWN(staff[[#This Row],[X-Age]],0)</f>
        <v>32</v>
      </c>
    </row>
    <row r="1823" spans="3:16" x14ac:dyDescent="0.3">
      <c r="C1823" t="s">
        <v>1912</v>
      </c>
      <c r="D1823" t="s">
        <v>59</v>
      </c>
      <c r="E1823">
        <v>1</v>
      </c>
      <c r="F1823" t="s">
        <v>56</v>
      </c>
      <c r="G1823" t="s">
        <v>6</v>
      </c>
      <c r="H1823" t="s">
        <v>68</v>
      </c>
      <c r="I1823" s="4">
        <v>107055</v>
      </c>
      <c r="J1823">
        <v>9</v>
      </c>
      <c r="K1823" s="3">
        <v>44725</v>
      </c>
      <c r="L1823" s="3">
        <v>23695</v>
      </c>
      <c r="M1823" s="5">
        <f ca="1">(TODAY()-staff[[#This Row],[Date of Join]])/365</f>
        <v>0.26301369863013696</v>
      </c>
      <c r="N1823" t="str">
        <f ca="1">IF(staff[[#This Row],[Tenure]]&lt;0.25,"1. New", IF(staff[[#This Row],[Tenure]]&lt;1, "2. Under 1 yr", IF(staff[[#This Row],[Tenure]]&lt;2, "3. Under 2 yrs","4. Over 2 yrs")))</f>
        <v>2. Under 1 yr</v>
      </c>
      <c r="O1823" s="5">
        <f ca="1">(TODAY()-staff[[#This Row],[Date of Birth]])/365</f>
        <v>57.87945205479452</v>
      </c>
      <c r="P1823">
        <f ca="1">ROUNDDOWN(staff[[#This Row],[X-Age]],0)</f>
        <v>57</v>
      </c>
    </row>
    <row r="1824" spans="3:16" x14ac:dyDescent="0.3">
      <c r="C1824" t="s">
        <v>1913</v>
      </c>
      <c r="D1824" t="s">
        <v>59</v>
      </c>
      <c r="E1824">
        <v>1</v>
      </c>
      <c r="F1824" t="s">
        <v>56</v>
      </c>
      <c r="G1824" t="s">
        <v>6</v>
      </c>
      <c r="H1824" t="s">
        <v>68</v>
      </c>
      <c r="I1824" s="4">
        <v>94700</v>
      </c>
      <c r="J1824">
        <v>20</v>
      </c>
      <c r="K1824" s="3">
        <v>44760</v>
      </c>
      <c r="L1824" s="3">
        <v>29667</v>
      </c>
      <c r="M1824" s="5">
        <f ca="1">(TODAY()-staff[[#This Row],[Date of Join]])/365</f>
        <v>0.16712328767123288</v>
      </c>
      <c r="N1824" t="str">
        <f ca="1">IF(staff[[#This Row],[Tenure]]&lt;0.25,"1. New", IF(staff[[#This Row],[Tenure]]&lt;1, "2. Under 1 yr", IF(staff[[#This Row],[Tenure]]&lt;2, "3. Under 2 yrs","4. Over 2 yrs")))</f>
        <v>1. New</v>
      </c>
      <c r="O1824" s="5">
        <f ca="1">(TODAY()-staff[[#This Row],[Date of Birth]])/365</f>
        <v>41.517808219178079</v>
      </c>
      <c r="P1824">
        <f ca="1">ROUNDDOWN(staff[[#This Row],[X-Age]],0)</f>
        <v>41</v>
      </c>
    </row>
    <row r="1825" spans="3:16" x14ac:dyDescent="0.3">
      <c r="C1825" t="s">
        <v>1914</v>
      </c>
      <c r="D1825" t="s">
        <v>59</v>
      </c>
      <c r="E1825">
        <v>1</v>
      </c>
      <c r="F1825" t="s">
        <v>56</v>
      </c>
      <c r="G1825" t="s">
        <v>6</v>
      </c>
      <c r="H1825" t="s">
        <v>68</v>
      </c>
      <c r="I1825" s="4">
        <v>72655</v>
      </c>
      <c r="J1825">
        <v>13</v>
      </c>
      <c r="K1825" s="3">
        <v>44739</v>
      </c>
      <c r="L1825" s="3">
        <v>30188</v>
      </c>
      <c r="M1825" s="5">
        <f ca="1">(TODAY()-staff[[#This Row],[Date of Join]])/365</f>
        <v>0.22465753424657534</v>
      </c>
      <c r="N1825" t="str">
        <f ca="1">IF(staff[[#This Row],[Tenure]]&lt;0.25,"1. New", IF(staff[[#This Row],[Tenure]]&lt;1, "2. Under 1 yr", IF(staff[[#This Row],[Tenure]]&lt;2, "3. Under 2 yrs","4. Over 2 yrs")))</f>
        <v>1. New</v>
      </c>
      <c r="O1825" s="5">
        <f ca="1">(TODAY()-staff[[#This Row],[Date of Birth]])/365</f>
        <v>40.090410958904108</v>
      </c>
      <c r="P1825">
        <f ca="1">ROUNDDOWN(staff[[#This Row],[X-Age]],0)</f>
        <v>40</v>
      </c>
    </row>
    <row r="1826" spans="3:16" x14ac:dyDescent="0.3">
      <c r="C1826" t="s">
        <v>1915</v>
      </c>
      <c r="D1826" t="s">
        <v>59</v>
      </c>
      <c r="E1826">
        <v>0.89</v>
      </c>
      <c r="F1826" t="s">
        <v>56</v>
      </c>
      <c r="G1826" t="s">
        <v>6</v>
      </c>
      <c r="H1826" t="s">
        <v>68</v>
      </c>
      <c r="I1826" s="4">
        <v>74565</v>
      </c>
      <c r="J1826">
        <v>16</v>
      </c>
      <c r="K1826" s="3">
        <v>44515</v>
      </c>
      <c r="L1826" s="3">
        <v>30587</v>
      </c>
      <c r="M1826" s="5">
        <f ca="1">(TODAY()-staff[[#This Row],[Date of Join]])/365</f>
        <v>0.83835616438356164</v>
      </c>
      <c r="N1826" t="str">
        <f ca="1">IF(staff[[#This Row],[Tenure]]&lt;0.25,"1. New", IF(staff[[#This Row],[Tenure]]&lt;1, "2. Under 1 yr", IF(staff[[#This Row],[Tenure]]&lt;2, "3. Under 2 yrs","4. Over 2 yrs")))</f>
        <v>2. Under 1 yr</v>
      </c>
      <c r="O1826" s="5">
        <f ca="1">(TODAY()-staff[[#This Row],[Date of Birth]])/365</f>
        <v>38.9972602739726</v>
      </c>
      <c r="P1826">
        <f ca="1">ROUNDDOWN(staff[[#This Row],[X-Age]],0)</f>
        <v>38</v>
      </c>
    </row>
    <row r="1827" spans="3:16" x14ac:dyDescent="0.3">
      <c r="C1827" t="s">
        <v>1916</v>
      </c>
      <c r="D1827" t="s">
        <v>55</v>
      </c>
      <c r="E1827">
        <v>1</v>
      </c>
      <c r="F1827" t="s">
        <v>56</v>
      </c>
      <c r="G1827" t="s">
        <v>9</v>
      </c>
      <c r="H1827" t="s">
        <v>106</v>
      </c>
      <c r="I1827" s="4">
        <v>57090</v>
      </c>
      <c r="J1827">
        <v>7</v>
      </c>
      <c r="K1827" s="3">
        <v>44700</v>
      </c>
      <c r="L1827" s="3">
        <v>30058</v>
      </c>
      <c r="M1827" s="5">
        <f ca="1">(TODAY()-staff[[#This Row],[Date of Join]])/365</f>
        <v>0.33150684931506852</v>
      </c>
      <c r="N1827" t="str">
        <f ca="1">IF(staff[[#This Row],[Tenure]]&lt;0.25,"1. New", IF(staff[[#This Row],[Tenure]]&lt;1, "2. Under 1 yr", IF(staff[[#This Row],[Tenure]]&lt;2, "3. Under 2 yrs","4. Over 2 yrs")))</f>
        <v>2. Under 1 yr</v>
      </c>
      <c r="O1827" s="5">
        <f ca="1">(TODAY()-staff[[#This Row],[Date of Birth]])/365</f>
        <v>40.446575342465756</v>
      </c>
      <c r="P1827">
        <f ca="1">ROUNDDOWN(staff[[#This Row],[X-Age]],0)</f>
        <v>40</v>
      </c>
    </row>
    <row r="1828" spans="3:16" x14ac:dyDescent="0.3">
      <c r="C1828" t="s">
        <v>1917</v>
      </c>
      <c r="D1828" t="s">
        <v>59</v>
      </c>
      <c r="E1828">
        <v>1</v>
      </c>
      <c r="F1828" t="s">
        <v>56</v>
      </c>
      <c r="G1828" t="s">
        <v>18</v>
      </c>
      <c r="H1828" t="s">
        <v>71</v>
      </c>
      <c r="I1828" s="4">
        <v>102380</v>
      </c>
      <c r="J1828">
        <v>20</v>
      </c>
      <c r="K1828" s="3">
        <v>44770</v>
      </c>
      <c r="L1828" s="3">
        <v>26597</v>
      </c>
      <c r="M1828" s="5">
        <f ca="1">(TODAY()-staff[[#This Row],[Date of Join]])/365</f>
        <v>0.13972602739726028</v>
      </c>
      <c r="N1828" t="str">
        <f ca="1">IF(staff[[#This Row],[Tenure]]&lt;0.25,"1. New", IF(staff[[#This Row],[Tenure]]&lt;1, "2. Under 1 yr", IF(staff[[#This Row],[Tenure]]&lt;2, "3. Under 2 yrs","4. Over 2 yrs")))</f>
        <v>1. New</v>
      </c>
      <c r="O1828" s="5">
        <f ca="1">(TODAY()-staff[[#This Row],[Date of Birth]])/365</f>
        <v>49.92876712328767</v>
      </c>
      <c r="P1828">
        <f ca="1">ROUNDDOWN(staff[[#This Row],[X-Age]],0)</f>
        <v>49</v>
      </c>
    </row>
    <row r="1829" spans="3:16" x14ac:dyDescent="0.3">
      <c r="C1829" t="s">
        <v>1918</v>
      </c>
      <c r="D1829" t="s">
        <v>59</v>
      </c>
      <c r="E1829">
        <v>1</v>
      </c>
      <c r="F1829" t="s">
        <v>56</v>
      </c>
      <c r="G1829" t="s">
        <v>6</v>
      </c>
      <c r="H1829" t="s">
        <v>71</v>
      </c>
      <c r="I1829" s="4">
        <v>72150</v>
      </c>
      <c r="J1829">
        <v>11</v>
      </c>
      <c r="K1829" s="3">
        <v>44221</v>
      </c>
      <c r="L1829" s="3">
        <v>29196</v>
      </c>
      <c r="M1829" s="5">
        <f ca="1">(TODAY()-staff[[#This Row],[Date of Join]])/365</f>
        <v>1.6438356164383561</v>
      </c>
      <c r="N1829" t="str">
        <f ca="1">IF(staff[[#This Row],[Tenure]]&lt;0.25,"1. New", IF(staff[[#This Row],[Tenure]]&lt;1, "2. Under 1 yr", IF(staff[[#This Row],[Tenure]]&lt;2, "3. Under 2 yrs","4. Over 2 yrs")))</f>
        <v>3. Under 2 yrs</v>
      </c>
      <c r="O1829" s="5">
        <f ca="1">(TODAY()-staff[[#This Row],[Date of Birth]])/365</f>
        <v>42.80821917808219</v>
      </c>
      <c r="P1829">
        <f ca="1">ROUNDDOWN(staff[[#This Row],[X-Age]],0)</f>
        <v>42</v>
      </c>
    </row>
    <row r="1830" spans="3:16" x14ac:dyDescent="0.3">
      <c r="C1830" t="s">
        <v>1919</v>
      </c>
      <c r="D1830" t="s">
        <v>59</v>
      </c>
      <c r="E1830">
        <v>1</v>
      </c>
      <c r="F1830" t="s">
        <v>56</v>
      </c>
      <c r="G1830" t="s">
        <v>18</v>
      </c>
      <c r="H1830" t="s">
        <v>71</v>
      </c>
      <c r="I1830" s="4">
        <v>72255</v>
      </c>
      <c r="J1830">
        <v>14</v>
      </c>
      <c r="K1830" s="3">
        <v>44676</v>
      </c>
      <c r="L1830" s="3">
        <v>32522</v>
      </c>
      <c r="M1830" s="5">
        <f ca="1">(TODAY()-staff[[#This Row],[Date of Join]])/365</f>
        <v>0.39726027397260272</v>
      </c>
      <c r="N1830" t="str">
        <f ca="1">IF(staff[[#This Row],[Tenure]]&lt;0.25,"1. New", IF(staff[[#This Row],[Tenure]]&lt;1, "2. Under 1 yr", IF(staff[[#This Row],[Tenure]]&lt;2, "3. Under 2 yrs","4. Over 2 yrs")))</f>
        <v>2. Under 1 yr</v>
      </c>
      <c r="O1830" s="5">
        <f ca="1">(TODAY()-staff[[#This Row],[Date of Birth]])/365</f>
        <v>33.695890410958903</v>
      </c>
      <c r="P1830">
        <f ca="1">ROUNDDOWN(staff[[#This Row],[X-Age]],0)</f>
        <v>33</v>
      </c>
    </row>
    <row r="1831" spans="3:16" x14ac:dyDescent="0.3">
      <c r="C1831" t="s">
        <v>1920</v>
      </c>
      <c r="D1831" t="s">
        <v>55</v>
      </c>
      <c r="E1831">
        <v>1</v>
      </c>
      <c r="F1831" t="s">
        <v>56</v>
      </c>
      <c r="G1831" t="s">
        <v>9</v>
      </c>
      <c r="H1831" t="s">
        <v>62</v>
      </c>
      <c r="I1831" s="4">
        <v>79470</v>
      </c>
      <c r="J1831">
        <v>18</v>
      </c>
      <c r="K1831" s="3">
        <v>44383</v>
      </c>
      <c r="L1831" s="3">
        <v>26166</v>
      </c>
      <c r="M1831" s="5">
        <f ca="1">(TODAY()-staff[[#This Row],[Date of Join]])/365</f>
        <v>1.2</v>
      </c>
      <c r="N1831" t="str">
        <f ca="1">IF(staff[[#This Row],[Tenure]]&lt;0.25,"1. New", IF(staff[[#This Row],[Tenure]]&lt;1, "2. Under 1 yr", IF(staff[[#This Row],[Tenure]]&lt;2, "3. Under 2 yrs","4. Over 2 yrs")))</f>
        <v>3. Under 2 yrs</v>
      </c>
      <c r="O1831" s="5">
        <f ca="1">(TODAY()-staff[[#This Row],[Date of Birth]])/365</f>
        <v>51.109589041095887</v>
      </c>
      <c r="P1831">
        <f ca="1">ROUNDDOWN(staff[[#This Row],[X-Age]],0)</f>
        <v>51</v>
      </c>
    </row>
    <row r="1832" spans="3:16" x14ac:dyDescent="0.3">
      <c r="C1832" t="s">
        <v>1921</v>
      </c>
      <c r="D1832" t="s">
        <v>55</v>
      </c>
      <c r="E1832">
        <v>1</v>
      </c>
      <c r="F1832" t="s">
        <v>56</v>
      </c>
      <c r="G1832" t="s">
        <v>6</v>
      </c>
      <c r="H1832" t="s">
        <v>68</v>
      </c>
      <c r="I1832" s="4">
        <v>48230</v>
      </c>
      <c r="J1832">
        <v>6</v>
      </c>
      <c r="K1832" s="3">
        <v>44698</v>
      </c>
      <c r="L1832" s="3">
        <v>30595</v>
      </c>
      <c r="M1832" s="5">
        <f ca="1">(TODAY()-staff[[#This Row],[Date of Join]])/365</f>
        <v>0.33698630136986302</v>
      </c>
      <c r="N1832" t="str">
        <f ca="1">IF(staff[[#This Row],[Tenure]]&lt;0.25,"1. New", IF(staff[[#This Row],[Tenure]]&lt;1, "2. Under 1 yr", IF(staff[[#This Row],[Tenure]]&lt;2, "3. Under 2 yrs","4. Over 2 yrs")))</f>
        <v>2. Under 1 yr</v>
      </c>
      <c r="O1832" s="5">
        <f ca="1">(TODAY()-staff[[#This Row],[Date of Birth]])/365</f>
        <v>38.975342465753428</v>
      </c>
      <c r="P1832">
        <f ca="1">ROUNDDOWN(staff[[#This Row],[X-Age]],0)</f>
        <v>38</v>
      </c>
    </row>
    <row r="1833" spans="3:16" x14ac:dyDescent="0.3">
      <c r="C1833" t="s">
        <v>1922</v>
      </c>
      <c r="D1833" t="s">
        <v>59</v>
      </c>
      <c r="E1833">
        <v>1</v>
      </c>
      <c r="F1833" t="s">
        <v>61</v>
      </c>
      <c r="G1833" t="s">
        <v>14</v>
      </c>
      <c r="H1833" t="s">
        <v>166</v>
      </c>
      <c r="I1833" s="4">
        <v>93695</v>
      </c>
      <c r="J1833">
        <v>13</v>
      </c>
      <c r="K1833" s="3">
        <v>44746</v>
      </c>
      <c r="L1833" s="3">
        <v>7255</v>
      </c>
      <c r="M1833" s="5">
        <f ca="1">(TODAY()-staff[[#This Row],[Date of Join]])/365</f>
        <v>0.20547945205479451</v>
      </c>
      <c r="N1833" t="str">
        <f ca="1">IF(staff[[#This Row],[Tenure]]&lt;0.25,"1. New", IF(staff[[#This Row],[Tenure]]&lt;1, "2. Under 1 yr", IF(staff[[#This Row],[Tenure]]&lt;2, "3. Under 2 yrs","4. Over 2 yrs")))</f>
        <v>1. New</v>
      </c>
      <c r="O1833" s="5">
        <f ca="1">(TODAY()-staff[[#This Row],[Date of Birth]])/365</f>
        <v>102.92054794520548</v>
      </c>
      <c r="P1833">
        <f ca="1">ROUNDDOWN(staff[[#This Row],[X-Age]],0)</f>
        <v>102</v>
      </c>
    </row>
    <row r="1834" spans="3:16" x14ac:dyDescent="0.3">
      <c r="C1834" t="s">
        <v>1923</v>
      </c>
      <c r="D1834" t="s">
        <v>59</v>
      </c>
      <c r="E1834">
        <v>1</v>
      </c>
      <c r="F1834" t="s">
        <v>56</v>
      </c>
      <c r="G1834" t="s">
        <v>18</v>
      </c>
      <c r="H1834" t="s">
        <v>117</v>
      </c>
      <c r="I1834" s="4">
        <v>72180</v>
      </c>
      <c r="J1834">
        <v>16</v>
      </c>
      <c r="K1834" s="3">
        <v>44764</v>
      </c>
      <c r="L1834" s="3">
        <v>34826</v>
      </c>
      <c r="M1834" s="5">
        <f ca="1">(TODAY()-staff[[#This Row],[Date of Join]])/365</f>
        <v>0.15616438356164383</v>
      </c>
      <c r="N1834" t="str">
        <f ca="1">IF(staff[[#This Row],[Tenure]]&lt;0.25,"1. New", IF(staff[[#This Row],[Tenure]]&lt;1, "2. Under 1 yr", IF(staff[[#This Row],[Tenure]]&lt;2, "3. Under 2 yrs","4. Over 2 yrs")))</f>
        <v>1. New</v>
      </c>
      <c r="O1834" s="5">
        <f ca="1">(TODAY()-staff[[#This Row],[Date of Birth]])/365</f>
        <v>27.383561643835616</v>
      </c>
      <c r="P1834">
        <f ca="1">ROUNDDOWN(staff[[#This Row],[X-Age]],0)</f>
        <v>27</v>
      </c>
    </row>
    <row r="1835" spans="3:16" x14ac:dyDescent="0.3">
      <c r="C1835" t="s">
        <v>1924</v>
      </c>
      <c r="D1835" t="s">
        <v>59</v>
      </c>
      <c r="E1835">
        <v>1</v>
      </c>
      <c r="F1835" t="s">
        <v>56</v>
      </c>
      <c r="G1835" t="s">
        <v>6</v>
      </c>
      <c r="H1835" t="s">
        <v>68</v>
      </c>
      <c r="I1835" s="4">
        <v>54345</v>
      </c>
      <c r="J1835">
        <v>20</v>
      </c>
      <c r="K1835" s="3">
        <v>44748</v>
      </c>
      <c r="L1835" s="3">
        <v>7272</v>
      </c>
      <c r="M1835" s="5">
        <f ca="1">(TODAY()-staff[[#This Row],[Date of Join]])/365</f>
        <v>0.2</v>
      </c>
      <c r="N1835" t="str">
        <f ca="1">IF(staff[[#This Row],[Tenure]]&lt;0.25,"1. New", IF(staff[[#This Row],[Tenure]]&lt;1, "2. Under 1 yr", IF(staff[[#This Row],[Tenure]]&lt;2, "3. Under 2 yrs","4. Over 2 yrs")))</f>
        <v>1. New</v>
      </c>
      <c r="O1835" s="5">
        <f ca="1">(TODAY()-staff[[#This Row],[Date of Birth]])/365</f>
        <v>102.87397260273973</v>
      </c>
      <c r="P1835">
        <f ca="1">ROUNDDOWN(staff[[#This Row],[X-Age]],0)</f>
        <v>102</v>
      </c>
    </row>
    <row r="1836" spans="3:16" x14ac:dyDescent="0.3">
      <c r="C1836" t="s">
        <v>1925</v>
      </c>
      <c r="D1836" t="s">
        <v>55</v>
      </c>
      <c r="E1836">
        <v>0.9</v>
      </c>
      <c r="F1836" t="s">
        <v>56</v>
      </c>
      <c r="G1836" t="s">
        <v>9</v>
      </c>
      <c r="H1836" t="s">
        <v>106</v>
      </c>
      <c r="I1836" s="4">
        <v>82860</v>
      </c>
      <c r="J1836">
        <v>3</v>
      </c>
      <c r="K1836" s="3">
        <v>44700</v>
      </c>
      <c r="L1836" s="3">
        <v>29684</v>
      </c>
      <c r="M1836" s="5">
        <f ca="1">(TODAY()-staff[[#This Row],[Date of Join]])/365</f>
        <v>0.33150684931506852</v>
      </c>
      <c r="N1836" t="str">
        <f ca="1">IF(staff[[#This Row],[Tenure]]&lt;0.25,"1. New", IF(staff[[#This Row],[Tenure]]&lt;1, "2. Under 1 yr", IF(staff[[#This Row],[Tenure]]&lt;2, "3. Under 2 yrs","4. Over 2 yrs")))</f>
        <v>2. Under 1 yr</v>
      </c>
      <c r="O1836" s="5">
        <f ca="1">(TODAY()-staff[[#This Row],[Date of Birth]])/365</f>
        <v>41.471232876712328</v>
      </c>
      <c r="P1836">
        <f ca="1">ROUNDDOWN(staff[[#This Row],[X-Age]],0)</f>
        <v>41</v>
      </c>
    </row>
    <row r="1837" spans="3:16" x14ac:dyDescent="0.3">
      <c r="C1837" t="s">
        <v>1926</v>
      </c>
      <c r="D1837" t="s">
        <v>55</v>
      </c>
      <c r="E1837">
        <v>1</v>
      </c>
      <c r="F1837" t="s">
        <v>56</v>
      </c>
      <c r="G1837" t="s">
        <v>9</v>
      </c>
      <c r="H1837" t="s">
        <v>62</v>
      </c>
      <c r="I1837" s="4">
        <v>83225</v>
      </c>
      <c r="J1837">
        <v>6</v>
      </c>
      <c r="K1837" s="3">
        <v>44545</v>
      </c>
      <c r="L1837" s="3">
        <v>29275</v>
      </c>
      <c r="M1837" s="5">
        <f ca="1">(TODAY()-staff[[#This Row],[Date of Join]])/365</f>
        <v>0.75616438356164384</v>
      </c>
      <c r="N1837" t="str">
        <f ca="1">IF(staff[[#This Row],[Tenure]]&lt;0.25,"1. New", IF(staff[[#This Row],[Tenure]]&lt;1, "2. Under 1 yr", IF(staff[[#This Row],[Tenure]]&lt;2, "3. Under 2 yrs","4. Over 2 yrs")))</f>
        <v>2. Under 1 yr</v>
      </c>
      <c r="O1837" s="5">
        <f ca="1">(TODAY()-staff[[#This Row],[Date of Birth]])/365</f>
        <v>42.591780821917808</v>
      </c>
      <c r="P1837">
        <f ca="1">ROUNDDOWN(staff[[#This Row],[X-Age]],0)</f>
        <v>42</v>
      </c>
    </row>
    <row r="1838" spans="3:16" x14ac:dyDescent="0.3">
      <c r="C1838" t="s">
        <v>1927</v>
      </c>
      <c r="D1838" t="s">
        <v>59</v>
      </c>
      <c r="E1838">
        <v>1</v>
      </c>
      <c r="F1838" t="s">
        <v>56</v>
      </c>
      <c r="G1838" t="s">
        <v>6</v>
      </c>
      <c r="H1838" t="s">
        <v>68</v>
      </c>
      <c r="I1838" s="4">
        <v>84435</v>
      </c>
      <c r="J1838">
        <v>20</v>
      </c>
      <c r="K1838" s="3">
        <v>44403</v>
      </c>
      <c r="L1838" s="3">
        <v>27086</v>
      </c>
      <c r="M1838" s="5">
        <f ca="1">(TODAY()-staff[[#This Row],[Date of Join]])/365</f>
        <v>1.1452054794520548</v>
      </c>
      <c r="N1838" t="str">
        <f ca="1">IF(staff[[#This Row],[Tenure]]&lt;0.25,"1. New", IF(staff[[#This Row],[Tenure]]&lt;1, "2. Under 1 yr", IF(staff[[#This Row],[Tenure]]&lt;2, "3. Under 2 yrs","4. Over 2 yrs")))</f>
        <v>3. Under 2 yrs</v>
      </c>
      <c r="O1838" s="5">
        <f ca="1">(TODAY()-staff[[#This Row],[Date of Birth]])/365</f>
        <v>48.589041095890408</v>
      </c>
      <c r="P1838">
        <f ca="1">ROUNDDOWN(staff[[#This Row],[X-Age]],0)</f>
        <v>48</v>
      </c>
    </row>
    <row r="1839" spans="3:16" x14ac:dyDescent="0.3">
      <c r="C1839" t="s">
        <v>1928</v>
      </c>
      <c r="D1839" t="s">
        <v>59</v>
      </c>
      <c r="E1839">
        <v>1</v>
      </c>
      <c r="F1839" t="s">
        <v>56</v>
      </c>
      <c r="G1839" t="s">
        <v>18</v>
      </c>
      <c r="H1839" t="s">
        <v>343</v>
      </c>
      <c r="I1839" s="4">
        <v>98620</v>
      </c>
      <c r="J1839">
        <v>15</v>
      </c>
      <c r="K1839" s="3">
        <v>44295</v>
      </c>
      <c r="L1839" s="3">
        <v>23659</v>
      </c>
      <c r="M1839" s="5">
        <f ca="1">(TODAY()-staff[[#This Row],[Date of Join]])/365</f>
        <v>1.441095890410959</v>
      </c>
      <c r="N1839" t="str">
        <f ca="1">IF(staff[[#This Row],[Tenure]]&lt;0.25,"1. New", IF(staff[[#This Row],[Tenure]]&lt;1, "2. Under 1 yr", IF(staff[[#This Row],[Tenure]]&lt;2, "3. Under 2 yrs","4. Over 2 yrs")))</f>
        <v>3. Under 2 yrs</v>
      </c>
      <c r="O1839" s="5">
        <f ca="1">(TODAY()-staff[[#This Row],[Date of Birth]])/365</f>
        <v>57.978082191780821</v>
      </c>
      <c r="P1839">
        <f ca="1">ROUNDDOWN(staff[[#This Row],[X-Age]],0)</f>
        <v>57</v>
      </c>
    </row>
    <row r="1840" spans="3:16" x14ac:dyDescent="0.3">
      <c r="C1840" t="s">
        <v>1929</v>
      </c>
      <c r="D1840" t="s">
        <v>55</v>
      </c>
      <c r="E1840">
        <v>1</v>
      </c>
      <c r="F1840" t="s">
        <v>56</v>
      </c>
      <c r="G1840" t="s">
        <v>11</v>
      </c>
      <c r="H1840" t="s">
        <v>83</v>
      </c>
      <c r="I1840" s="4">
        <v>72050</v>
      </c>
      <c r="J1840">
        <v>23</v>
      </c>
      <c r="K1840" s="3">
        <v>44768</v>
      </c>
      <c r="L1840" s="3">
        <v>33262</v>
      </c>
      <c r="M1840" s="5">
        <f ca="1">(TODAY()-staff[[#This Row],[Date of Join]])/365</f>
        <v>0.14520547945205478</v>
      </c>
      <c r="N1840" t="str">
        <f ca="1">IF(staff[[#This Row],[Tenure]]&lt;0.25,"1. New", IF(staff[[#This Row],[Tenure]]&lt;1, "2. Under 1 yr", IF(staff[[#This Row],[Tenure]]&lt;2, "3. Under 2 yrs","4. Over 2 yrs")))</f>
        <v>1. New</v>
      </c>
      <c r="O1840" s="5">
        <f ca="1">(TODAY()-staff[[#This Row],[Date of Birth]])/365</f>
        <v>31.668493150684931</v>
      </c>
      <c r="P1840">
        <f ca="1">ROUNDDOWN(staff[[#This Row],[X-Age]],0)</f>
        <v>31</v>
      </c>
    </row>
    <row r="1841" spans="3:16" x14ac:dyDescent="0.3">
      <c r="C1841" t="s">
        <v>1930</v>
      </c>
      <c r="D1841" t="s">
        <v>59</v>
      </c>
      <c r="E1841">
        <v>0.9</v>
      </c>
      <c r="F1841" t="s">
        <v>56</v>
      </c>
      <c r="G1841" t="s">
        <v>6</v>
      </c>
      <c r="H1841" t="s">
        <v>93</v>
      </c>
      <c r="I1841" s="4">
        <v>58005</v>
      </c>
      <c r="J1841">
        <v>21</v>
      </c>
      <c r="K1841" s="3">
        <v>44348</v>
      </c>
      <c r="L1841" s="3">
        <v>23096</v>
      </c>
      <c r="M1841" s="5">
        <f ca="1">(TODAY()-staff[[#This Row],[Date of Join]])/365</f>
        <v>1.295890410958904</v>
      </c>
      <c r="N1841" t="str">
        <f ca="1">IF(staff[[#This Row],[Tenure]]&lt;0.25,"1. New", IF(staff[[#This Row],[Tenure]]&lt;1, "2. Under 1 yr", IF(staff[[#This Row],[Tenure]]&lt;2, "3. Under 2 yrs","4. Over 2 yrs")))</f>
        <v>3. Under 2 yrs</v>
      </c>
      <c r="O1841" s="5">
        <f ca="1">(TODAY()-staff[[#This Row],[Date of Birth]])/365</f>
        <v>59.520547945205479</v>
      </c>
      <c r="P1841">
        <f ca="1">ROUNDDOWN(staff[[#This Row],[X-Age]],0)</f>
        <v>59</v>
      </c>
    </row>
    <row r="1842" spans="3:16" x14ac:dyDescent="0.3">
      <c r="C1842" t="s">
        <v>1931</v>
      </c>
      <c r="D1842" t="s">
        <v>766</v>
      </c>
      <c r="E1842">
        <v>1</v>
      </c>
      <c r="F1842" t="s">
        <v>56</v>
      </c>
      <c r="G1842" t="s">
        <v>6</v>
      </c>
      <c r="H1842" t="s">
        <v>68</v>
      </c>
      <c r="I1842" s="4">
        <v>97075</v>
      </c>
      <c r="J1842">
        <v>8</v>
      </c>
      <c r="K1842" s="3">
        <v>44725</v>
      </c>
      <c r="L1842" s="3">
        <v>7262</v>
      </c>
      <c r="M1842" s="5">
        <f ca="1">(TODAY()-staff[[#This Row],[Date of Join]])/365</f>
        <v>0.26301369863013696</v>
      </c>
      <c r="N1842" t="str">
        <f ca="1">IF(staff[[#This Row],[Tenure]]&lt;0.25,"1. New", IF(staff[[#This Row],[Tenure]]&lt;1, "2. Under 1 yr", IF(staff[[#This Row],[Tenure]]&lt;2, "3. Under 2 yrs","4. Over 2 yrs")))</f>
        <v>2. Under 1 yr</v>
      </c>
      <c r="O1842" s="5">
        <f ca="1">(TODAY()-staff[[#This Row],[Date of Birth]])/365</f>
        <v>102.9013698630137</v>
      </c>
      <c r="P1842">
        <f ca="1">ROUNDDOWN(staff[[#This Row],[X-Age]],0)</f>
        <v>102</v>
      </c>
    </row>
    <row r="1843" spans="3:16" x14ac:dyDescent="0.3">
      <c r="C1843" t="s">
        <v>1932</v>
      </c>
      <c r="D1843" t="s">
        <v>59</v>
      </c>
      <c r="E1843">
        <v>1</v>
      </c>
      <c r="F1843" t="s">
        <v>56</v>
      </c>
      <c r="G1843" t="s">
        <v>6</v>
      </c>
      <c r="H1843" t="s">
        <v>68</v>
      </c>
      <c r="I1843" s="4">
        <v>72465</v>
      </c>
      <c r="J1843">
        <v>5</v>
      </c>
      <c r="K1843" s="3">
        <v>44728</v>
      </c>
      <c r="L1843" s="3">
        <v>26418</v>
      </c>
      <c r="M1843" s="5">
        <f ca="1">(TODAY()-staff[[#This Row],[Date of Join]])/365</f>
        <v>0.25479452054794521</v>
      </c>
      <c r="N1843" t="str">
        <f ca="1">IF(staff[[#This Row],[Tenure]]&lt;0.25,"1. New", IF(staff[[#This Row],[Tenure]]&lt;1, "2. Under 1 yr", IF(staff[[#This Row],[Tenure]]&lt;2, "3. Under 2 yrs","4. Over 2 yrs")))</f>
        <v>2. Under 1 yr</v>
      </c>
      <c r="O1843" s="5">
        <f ca="1">(TODAY()-staff[[#This Row],[Date of Birth]])/365</f>
        <v>50.419178082191777</v>
      </c>
      <c r="P1843">
        <f ca="1">ROUNDDOWN(staff[[#This Row],[X-Age]],0)</f>
        <v>50</v>
      </c>
    </row>
    <row r="1844" spans="3:16" x14ac:dyDescent="0.3">
      <c r="C1844" t="s">
        <v>1933</v>
      </c>
      <c r="D1844" t="s">
        <v>55</v>
      </c>
      <c r="E1844">
        <v>1</v>
      </c>
      <c r="F1844" t="s">
        <v>56</v>
      </c>
      <c r="G1844" t="s">
        <v>6</v>
      </c>
      <c r="H1844" t="s">
        <v>68</v>
      </c>
      <c r="I1844" s="4">
        <v>61110</v>
      </c>
      <c r="J1844">
        <v>17</v>
      </c>
      <c r="K1844" s="3">
        <v>44585</v>
      </c>
      <c r="L1844" s="3">
        <v>31125</v>
      </c>
      <c r="M1844" s="5">
        <f ca="1">(TODAY()-staff[[#This Row],[Date of Join]])/365</f>
        <v>0.64657534246575343</v>
      </c>
      <c r="N1844" t="str">
        <f ca="1">IF(staff[[#This Row],[Tenure]]&lt;0.25,"1. New", IF(staff[[#This Row],[Tenure]]&lt;1, "2. Under 1 yr", IF(staff[[#This Row],[Tenure]]&lt;2, "3. Under 2 yrs","4. Over 2 yrs")))</f>
        <v>2. Under 1 yr</v>
      </c>
      <c r="O1844" s="5">
        <f ca="1">(TODAY()-staff[[#This Row],[Date of Birth]])/365</f>
        <v>37.523287671232879</v>
      </c>
      <c r="P1844">
        <f ca="1">ROUNDDOWN(staff[[#This Row],[X-Age]],0)</f>
        <v>37</v>
      </c>
    </row>
    <row r="1845" spans="3:16" x14ac:dyDescent="0.3">
      <c r="C1845" t="s">
        <v>1934</v>
      </c>
      <c r="D1845" t="s">
        <v>55</v>
      </c>
      <c r="E1845">
        <v>1</v>
      </c>
      <c r="F1845" t="s">
        <v>56</v>
      </c>
      <c r="G1845" t="s">
        <v>20</v>
      </c>
      <c r="H1845" t="s">
        <v>133</v>
      </c>
      <c r="I1845" s="4">
        <v>84095</v>
      </c>
      <c r="J1845">
        <v>20</v>
      </c>
      <c r="K1845" s="3">
        <v>44736</v>
      </c>
      <c r="L1845" s="3">
        <v>27893</v>
      </c>
      <c r="M1845" s="5">
        <f ca="1">(TODAY()-staff[[#This Row],[Date of Join]])/365</f>
        <v>0.23287671232876711</v>
      </c>
      <c r="N1845" t="str">
        <f ca="1">IF(staff[[#This Row],[Tenure]]&lt;0.25,"1. New", IF(staff[[#This Row],[Tenure]]&lt;1, "2. Under 1 yr", IF(staff[[#This Row],[Tenure]]&lt;2, "3. Under 2 yrs","4. Over 2 yrs")))</f>
        <v>1. New</v>
      </c>
      <c r="O1845" s="5">
        <f ca="1">(TODAY()-staff[[#This Row],[Date of Birth]])/365</f>
        <v>46.37808219178082</v>
      </c>
      <c r="P1845">
        <f ca="1">ROUNDDOWN(staff[[#This Row],[X-Age]],0)</f>
        <v>46</v>
      </c>
    </row>
    <row r="1846" spans="3:16" x14ac:dyDescent="0.3">
      <c r="C1846" t="s">
        <v>1935</v>
      </c>
      <c r="D1846" t="s">
        <v>59</v>
      </c>
      <c r="E1846">
        <v>1</v>
      </c>
      <c r="F1846" t="s">
        <v>56</v>
      </c>
      <c r="G1846" t="s">
        <v>20</v>
      </c>
      <c r="H1846" t="s">
        <v>133</v>
      </c>
      <c r="I1846" s="4">
        <v>84020</v>
      </c>
      <c r="J1846">
        <v>5</v>
      </c>
      <c r="K1846" s="3">
        <v>44679</v>
      </c>
      <c r="L1846" s="3">
        <v>28644</v>
      </c>
      <c r="M1846" s="5">
        <f ca="1">(TODAY()-staff[[#This Row],[Date of Join]])/365</f>
        <v>0.38904109589041097</v>
      </c>
      <c r="N1846" t="str">
        <f ca="1">IF(staff[[#This Row],[Tenure]]&lt;0.25,"1. New", IF(staff[[#This Row],[Tenure]]&lt;1, "2. Under 1 yr", IF(staff[[#This Row],[Tenure]]&lt;2, "3. Under 2 yrs","4. Over 2 yrs")))</f>
        <v>2. Under 1 yr</v>
      </c>
      <c r="O1846" s="5">
        <f ca="1">(TODAY()-staff[[#This Row],[Date of Birth]])/365</f>
        <v>44.320547945205476</v>
      </c>
      <c r="P1846">
        <f ca="1">ROUNDDOWN(staff[[#This Row],[X-Age]],0)</f>
        <v>44</v>
      </c>
    </row>
    <row r="1847" spans="3:16" x14ac:dyDescent="0.3">
      <c r="C1847" t="s">
        <v>1936</v>
      </c>
      <c r="D1847" t="s">
        <v>55</v>
      </c>
      <c r="E1847">
        <v>1</v>
      </c>
      <c r="F1847" t="s">
        <v>56</v>
      </c>
      <c r="G1847" t="s">
        <v>18</v>
      </c>
      <c r="H1847" t="s">
        <v>117</v>
      </c>
      <c r="I1847" s="4">
        <v>94240</v>
      </c>
      <c r="J1847">
        <v>12</v>
      </c>
      <c r="K1847" s="3">
        <v>44769</v>
      </c>
      <c r="L1847" s="3">
        <v>28352</v>
      </c>
      <c r="M1847" s="5">
        <f ca="1">(TODAY()-staff[[#This Row],[Date of Join]])/365</f>
        <v>0.14246575342465753</v>
      </c>
      <c r="N1847" t="str">
        <f ca="1">IF(staff[[#This Row],[Tenure]]&lt;0.25,"1. New", IF(staff[[#This Row],[Tenure]]&lt;1, "2. Under 1 yr", IF(staff[[#This Row],[Tenure]]&lt;2, "3. Under 2 yrs","4. Over 2 yrs")))</f>
        <v>1. New</v>
      </c>
      <c r="O1847" s="5">
        <f ca="1">(TODAY()-staff[[#This Row],[Date of Birth]])/365</f>
        <v>45.12054794520548</v>
      </c>
      <c r="P1847">
        <f ca="1">ROUNDDOWN(staff[[#This Row],[X-Age]],0)</f>
        <v>45</v>
      </c>
    </row>
    <row r="1848" spans="3:16" x14ac:dyDescent="0.3">
      <c r="C1848" t="s">
        <v>1937</v>
      </c>
      <c r="D1848" t="s">
        <v>59</v>
      </c>
      <c r="E1848">
        <v>1</v>
      </c>
      <c r="F1848" t="s">
        <v>56</v>
      </c>
      <c r="G1848" t="s">
        <v>6</v>
      </c>
      <c r="H1848" t="s">
        <v>68</v>
      </c>
      <c r="I1848" s="4">
        <v>60010</v>
      </c>
      <c r="J1848">
        <v>9</v>
      </c>
      <c r="K1848" s="3">
        <v>44676</v>
      </c>
      <c r="L1848" s="3">
        <v>7258</v>
      </c>
      <c r="M1848" s="5">
        <f ca="1">(TODAY()-staff[[#This Row],[Date of Join]])/365</f>
        <v>0.39726027397260272</v>
      </c>
      <c r="N1848" t="str">
        <f ca="1">IF(staff[[#This Row],[Tenure]]&lt;0.25,"1. New", IF(staff[[#This Row],[Tenure]]&lt;1, "2. Under 1 yr", IF(staff[[#This Row],[Tenure]]&lt;2, "3. Under 2 yrs","4. Over 2 yrs")))</f>
        <v>2. Under 1 yr</v>
      </c>
      <c r="O1848" s="5">
        <f ca="1">(TODAY()-staff[[#This Row],[Date of Birth]])/365</f>
        <v>102.91232876712328</v>
      </c>
      <c r="P1848">
        <f ca="1">ROUNDDOWN(staff[[#This Row],[X-Age]],0)</f>
        <v>102</v>
      </c>
    </row>
    <row r="1849" spans="3:16" x14ac:dyDescent="0.3">
      <c r="C1849" t="s">
        <v>1938</v>
      </c>
      <c r="D1849" t="s">
        <v>55</v>
      </c>
      <c r="E1849">
        <v>1</v>
      </c>
      <c r="F1849" t="s">
        <v>56</v>
      </c>
      <c r="G1849" t="s">
        <v>20</v>
      </c>
      <c r="H1849" t="s">
        <v>102</v>
      </c>
      <c r="I1849" s="4">
        <v>77685</v>
      </c>
      <c r="J1849">
        <v>16</v>
      </c>
      <c r="K1849" s="3">
        <v>44322</v>
      </c>
      <c r="L1849" s="3">
        <v>24819</v>
      </c>
      <c r="M1849" s="5">
        <f ca="1">(TODAY()-staff[[#This Row],[Date of Join]])/365</f>
        <v>1.3671232876712329</v>
      </c>
      <c r="N1849" t="str">
        <f ca="1">IF(staff[[#This Row],[Tenure]]&lt;0.25,"1. New", IF(staff[[#This Row],[Tenure]]&lt;1, "2. Under 1 yr", IF(staff[[#This Row],[Tenure]]&lt;2, "3. Under 2 yrs","4. Over 2 yrs")))</f>
        <v>3. Under 2 yrs</v>
      </c>
      <c r="O1849" s="5">
        <f ca="1">(TODAY()-staff[[#This Row],[Date of Birth]])/365</f>
        <v>54.8</v>
      </c>
      <c r="P1849">
        <f ca="1">ROUNDDOWN(staff[[#This Row],[X-Age]],0)</f>
        <v>54</v>
      </c>
    </row>
    <row r="1850" spans="3:16" x14ac:dyDescent="0.3">
      <c r="C1850" t="s">
        <v>1939</v>
      </c>
      <c r="D1850" t="s">
        <v>59</v>
      </c>
      <c r="E1850">
        <v>1</v>
      </c>
      <c r="F1850" t="s">
        <v>56</v>
      </c>
      <c r="G1850" t="s">
        <v>18</v>
      </c>
      <c r="H1850" t="s">
        <v>64</v>
      </c>
      <c r="I1850" s="4">
        <v>64750</v>
      </c>
      <c r="J1850">
        <v>9</v>
      </c>
      <c r="K1850" s="3">
        <v>44158</v>
      </c>
      <c r="L1850" s="3">
        <v>24389</v>
      </c>
      <c r="M1850" s="5">
        <f ca="1">(TODAY()-staff[[#This Row],[Date of Join]])/365</f>
        <v>1.8164383561643835</v>
      </c>
      <c r="N1850" t="str">
        <f ca="1">IF(staff[[#This Row],[Tenure]]&lt;0.25,"1. New", IF(staff[[#This Row],[Tenure]]&lt;1, "2. Under 1 yr", IF(staff[[#This Row],[Tenure]]&lt;2, "3. Under 2 yrs","4. Over 2 yrs")))</f>
        <v>3. Under 2 yrs</v>
      </c>
      <c r="O1850" s="5">
        <f ca="1">(TODAY()-staff[[#This Row],[Date of Birth]])/365</f>
        <v>55.978082191780821</v>
      </c>
      <c r="P1850">
        <f ca="1">ROUNDDOWN(staff[[#This Row],[X-Age]],0)</f>
        <v>55</v>
      </c>
    </row>
    <row r="1851" spans="3:16" x14ac:dyDescent="0.3">
      <c r="C1851" t="s">
        <v>1940</v>
      </c>
      <c r="D1851" t="s">
        <v>59</v>
      </c>
      <c r="E1851">
        <v>1</v>
      </c>
      <c r="F1851" t="s">
        <v>56</v>
      </c>
      <c r="G1851" t="s">
        <v>6</v>
      </c>
      <c r="H1851" t="s">
        <v>68</v>
      </c>
      <c r="I1851" s="4">
        <v>68770</v>
      </c>
      <c r="J1851">
        <v>24</v>
      </c>
      <c r="K1851" s="3">
        <v>44739</v>
      </c>
      <c r="L1851" s="3">
        <v>7271</v>
      </c>
      <c r="M1851" s="5">
        <f ca="1">(TODAY()-staff[[#This Row],[Date of Join]])/365</f>
        <v>0.22465753424657534</v>
      </c>
      <c r="N1851" t="str">
        <f ca="1">IF(staff[[#This Row],[Tenure]]&lt;0.25,"1. New", IF(staff[[#This Row],[Tenure]]&lt;1, "2. Under 1 yr", IF(staff[[#This Row],[Tenure]]&lt;2, "3. Under 2 yrs","4. Over 2 yrs")))</f>
        <v>1. New</v>
      </c>
      <c r="O1851" s="5">
        <f ca="1">(TODAY()-staff[[#This Row],[Date of Birth]])/365</f>
        <v>102.87671232876713</v>
      </c>
      <c r="P1851">
        <f ca="1">ROUNDDOWN(staff[[#This Row],[X-Age]],0)</f>
        <v>102</v>
      </c>
    </row>
    <row r="1852" spans="3:16" x14ac:dyDescent="0.3">
      <c r="C1852" t="s">
        <v>1941</v>
      </c>
      <c r="D1852" t="s">
        <v>55</v>
      </c>
      <c r="E1852">
        <v>1</v>
      </c>
      <c r="F1852" t="s">
        <v>56</v>
      </c>
      <c r="G1852" t="s">
        <v>18</v>
      </c>
      <c r="H1852" t="s">
        <v>64</v>
      </c>
      <c r="I1852" s="4">
        <v>79775</v>
      </c>
      <c r="J1852">
        <v>23</v>
      </c>
      <c r="K1852" s="3">
        <v>44616</v>
      </c>
      <c r="L1852" s="3">
        <v>33038</v>
      </c>
      <c r="M1852" s="5">
        <f ca="1">(TODAY()-staff[[#This Row],[Date of Join]])/365</f>
        <v>0.56164383561643838</v>
      </c>
      <c r="N1852" t="str">
        <f ca="1">IF(staff[[#This Row],[Tenure]]&lt;0.25,"1. New", IF(staff[[#This Row],[Tenure]]&lt;1, "2. Under 1 yr", IF(staff[[#This Row],[Tenure]]&lt;2, "3. Under 2 yrs","4. Over 2 yrs")))</f>
        <v>2. Under 1 yr</v>
      </c>
      <c r="O1852" s="5">
        <f ca="1">(TODAY()-staff[[#This Row],[Date of Birth]])/365</f>
        <v>32.282191780821918</v>
      </c>
      <c r="P1852">
        <f ca="1">ROUNDDOWN(staff[[#This Row],[X-Age]],0)</f>
        <v>32</v>
      </c>
    </row>
    <row r="1853" spans="3:16" x14ac:dyDescent="0.3">
      <c r="C1853" t="s">
        <v>1942</v>
      </c>
      <c r="D1853" t="s">
        <v>55</v>
      </c>
      <c r="E1853">
        <v>1</v>
      </c>
      <c r="F1853" t="s">
        <v>56</v>
      </c>
      <c r="G1853" t="s">
        <v>18</v>
      </c>
      <c r="H1853" t="s">
        <v>71</v>
      </c>
      <c r="I1853" s="4">
        <v>48340</v>
      </c>
      <c r="J1853">
        <v>23</v>
      </c>
      <c r="K1853" s="3">
        <v>44579</v>
      </c>
      <c r="L1853" s="3">
        <v>27716</v>
      </c>
      <c r="M1853" s="5">
        <f ca="1">(TODAY()-staff[[#This Row],[Date of Join]])/365</f>
        <v>0.66301369863013704</v>
      </c>
      <c r="N1853" t="str">
        <f ca="1">IF(staff[[#This Row],[Tenure]]&lt;0.25,"1. New", IF(staff[[#This Row],[Tenure]]&lt;1, "2. Under 1 yr", IF(staff[[#This Row],[Tenure]]&lt;2, "3. Under 2 yrs","4. Over 2 yrs")))</f>
        <v>2. Under 1 yr</v>
      </c>
      <c r="O1853" s="5">
        <f ca="1">(TODAY()-staff[[#This Row],[Date of Birth]])/365</f>
        <v>46.863013698630134</v>
      </c>
      <c r="P1853">
        <f ca="1">ROUNDDOWN(staff[[#This Row],[X-Age]],0)</f>
        <v>46</v>
      </c>
    </row>
    <row r="1854" spans="3:16" x14ac:dyDescent="0.3">
      <c r="C1854" t="s">
        <v>1943</v>
      </c>
      <c r="D1854" t="s">
        <v>59</v>
      </c>
      <c r="E1854">
        <v>1</v>
      </c>
      <c r="F1854" t="s">
        <v>56</v>
      </c>
      <c r="G1854" t="s">
        <v>9</v>
      </c>
      <c r="H1854" t="s">
        <v>201</v>
      </c>
      <c r="I1854" s="4">
        <v>74945</v>
      </c>
      <c r="J1854">
        <v>20</v>
      </c>
      <c r="K1854" s="3">
        <v>44753</v>
      </c>
      <c r="L1854" s="3">
        <v>30950</v>
      </c>
      <c r="M1854" s="5">
        <f ca="1">(TODAY()-staff[[#This Row],[Date of Join]])/365</f>
        <v>0.18630136986301371</v>
      </c>
      <c r="N1854" t="str">
        <f ca="1">IF(staff[[#This Row],[Tenure]]&lt;0.25,"1. New", IF(staff[[#This Row],[Tenure]]&lt;1, "2. Under 1 yr", IF(staff[[#This Row],[Tenure]]&lt;2, "3. Under 2 yrs","4. Over 2 yrs")))</f>
        <v>1. New</v>
      </c>
      <c r="O1854" s="5">
        <f ca="1">(TODAY()-staff[[#This Row],[Date of Birth]])/365</f>
        <v>38.0027397260274</v>
      </c>
      <c r="P1854">
        <f ca="1">ROUNDDOWN(staff[[#This Row],[X-Age]],0)</f>
        <v>38</v>
      </c>
    </row>
    <row r="1855" spans="3:16" x14ac:dyDescent="0.3">
      <c r="C1855" t="s">
        <v>1944</v>
      </c>
      <c r="D1855" t="s">
        <v>59</v>
      </c>
      <c r="E1855">
        <v>1</v>
      </c>
      <c r="F1855" t="s">
        <v>56</v>
      </c>
      <c r="G1855" t="s">
        <v>6</v>
      </c>
      <c r="H1855" t="s">
        <v>68</v>
      </c>
      <c r="I1855" s="4">
        <v>70945</v>
      </c>
      <c r="J1855">
        <v>20</v>
      </c>
      <c r="K1855" s="3">
        <v>44627</v>
      </c>
      <c r="L1855" s="3">
        <v>30981</v>
      </c>
      <c r="M1855" s="5">
        <f ca="1">(TODAY()-staff[[#This Row],[Date of Join]])/365</f>
        <v>0.53150684931506853</v>
      </c>
      <c r="N1855" t="str">
        <f ca="1">IF(staff[[#This Row],[Tenure]]&lt;0.25,"1. New", IF(staff[[#This Row],[Tenure]]&lt;1, "2. Under 1 yr", IF(staff[[#This Row],[Tenure]]&lt;2, "3. Under 2 yrs","4. Over 2 yrs")))</f>
        <v>2. Under 1 yr</v>
      </c>
      <c r="O1855" s="5">
        <f ca="1">(TODAY()-staff[[#This Row],[Date of Birth]])/365</f>
        <v>37.917808219178085</v>
      </c>
      <c r="P1855">
        <f ca="1">ROUNDDOWN(staff[[#This Row],[X-Age]],0)</f>
        <v>37</v>
      </c>
    </row>
    <row r="1856" spans="3:16" x14ac:dyDescent="0.3">
      <c r="C1856" t="s">
        <v>1945</v>
      </c>
      <c r="D1856" t="s">
        <v>55</v>
      </c>
      <c r="E1856">
        <v>1</v>
      </c>
      <c r="F1856" t="s">
        <v>56</v>
      </c>
      <c r="G1856" t="s">
        <v>20</v>
      </c>
      <c r="H1856" t="s">
        <v>133</v>
      </c>
      <c r="I1856" s="4">
        <v>69415</v>
      </c>
      <c r="J1856">
        <v>20</v>
      </c>
      <c r="K1856" s="3">
        <v>44743</v>
      </c>
      <c r="L1856" s="3">
        <v>28145</v>
      </c>
      <c r="M1856" s="5">
        <f ca="1">(TODAY()-staff[[#This Row],[Date of Join]])/365</f>
        <v>0.21369863013698631</v>
      </c>
      <c r="N1856" t="str">
        <f ca="1">IF(staff[[#This Row],[Tenure]]&lt;0.25,"1. New", IF(staff[[#This Row],[Tenure]]&lt;1, "2. Under 1 yr", IF(staff[[#This Row],[Tenure]]&lt;2, "3. Under 2 yrs","4. Over 2 yrs")))</f>
        <v>1. New</v>
      </c>
      <c r="O1856" s="5">
        <f ca="1">(TODAY()-staff[[#This Row],[Date of Birth]])/365</f>
        <v>45.68767123287671</v>
      </c>
      <c r="P1856">
        <f ca="1">ROUNDDOWN(staff[[#This Row],[X-Age]],0)</f>
        <v>45</v>
      </c>
    </row>
    <row r="1857" spans="3:16" x14ac:dyDescent="0.3">
      <c r="C1857" t="s">
        <v>1946</v>
      </c>
      <c r="D1857" t="s">
        <v>59</v>
      </c>
      <c r="E1857">
        <v>0.53</v>
      </c>
      <c r="F1857" t="s">
        <v>56</v>
      </c>
      <c r="G1857" t="s">
        <v>18</v>
      </c>
      <c r="H1857" t="s">
        <v>64</v>
      </c>
      <c r="I1857" s="4">
        <v>73260</v>
      </c>
      <c r="J1857">
        <v>2</v>
      </c>
      <c r="K1857" s="3">
        <v>44699</v>
      </c>
      <c r="L1857" s="3">
        <v>28444</v>
      </c>
      <c r="M1857" s="5">
        <f ca="1">(TODAY()-staff[[#This Row],[Date of Join]])/365</f>
        <v>0.33424657534246577</v>
      </c>
      <c r="N1857" t="str">
        <f ca="1">IF(staff[[#This Row],[Tenure]]&lt;0.25,"1. New", IF(staff[[#This Row],[Tenure]]&lt;1, "2. Under 1 yr", IF(staff[[#This Row],[Tenure]]&lt;2, "3. Under 2 yrs","4. Over 2 yrs")))</f>
        <v>2. Under 1 yr</v>
      </c>
      <c r="O1857" s="5">
        <f ca="1">(TODAY()-staff[[#This Row],[Date of Birth]])/365</f>
        <v>44.868493150684934</v>
      </c>
      <c r="P1857">
        <f ca="1">ROUNDDOWN(staff[[#This Row],[X-Age]],0)</f>
        <v>44</v>
      </c>
    </row>
    <row r="1858" spans="3:16" x14ac:dyDescent="0.3">
      <c r="C1858" t="s">
        <v>1947</v>
      </c>
      <c r="D1858" t="s">
        <v>59</v>
      </c>
      <c r="E1858">
        <v>1</v>
      </c>
      <c r="F1858" t="s">
        <v>56</v>
      </c>
      <c r="G1858" t="s">
        <v>18</v>
      </c>
      <c r="H1858" t="s">
        <v>71</v>
      </c>
      <c r="I1858" s="4">
        <v>86445</v>
      </c>
      <c r="J1858">
        <v>20</v>
      </c>
      <c r="K1858" s="3">
        <v>44690</v>
      </c>
      <c r="L1858" s="3">
        <v>34025</v>
      </c>
      <c r="M1858" s="5">
        <f ca="1">(TODAY()-staff[[#This Row],[Date of Join]])/365</f>
        <v>0.35890410958904112</v>
      </c>
      <c r="N1858" t="str">
        <f ca="1">IF(staff[[#This Row],[Tenure]]&lt;0.25,"1. New", IF(staff[[#This Row],[Tenure]]&lt;1, "2. Under 1 yr", IF(staff[[#This Row],[Tenure]]&lt;2, "3. Under 2 yrs","4. Over 2 yrs")))</f>
        <v>2. Under 1 yr</v>
      </c>
      <c r="O1858" s="5">
        <f ca="1">(TODAY()-staff[[#This Row],[Date of Birth]])/365</f>
        <v>29.578082191780823</v>
      </c>
      <c r="P1858">
        <f ca="1">ROUNDDOWN(staff[[#This Row],[X-Age]],0)</f>
        <v>29</v>
      </c>
    </row>
    <row r="1859" spans="3:16" x14ac:dyDescent="0.3">
      <c r="C1859" t="s">
        <v>1948</v>
      </c>
      <c r="D1859" t="s">
        <v>59</v>
      </c>
      <c r="E1859">
        <v>1</v>
      </c>
      <c r="F1859" t="s">
        <v>56</v>
      </c>
      <c r="G1859" t="s">
        <v>11</v>
      </c>
      <c r="H1859" t="s">
        <v>98</v>
      </c>
      <c r="I1859" s="4">
        <v>79830</v>
      </c>
      <c r="J1859">
        <v>16</v>
      </c>
      <c r="K1859" s="3">
        <v>44774</v>
      </c>
      <c r="L1859" s="3">
        <v>34588</v>
      </c>
      <c r="M1859" s="5">
        <f ca="1">(TODAY()-staff[[#This Row],[Date of Join]])/365</f>
        <v>0.12876712328767123</v>
      </c>
      <c r="N1859" t="str">
        <f ca="1">IF(staff[[#This Row],[Tenure]]&lt;0.25,"1. New", IF(staff[[#This Row],[Tenure]]&lt;1, "2. Under 1 yr", IF(staff[[#This Row],[Tenure]]&lt;2, "3. Under 2 yrs","4. Over 2 yrs")))</f>
        <v>1. New</v>
      </c>
      <c r="O1859" s="5">
        <f ca="1">(TODAY()-staff[[#This Row],[Date of Birth]])/365</f>
        <v>28.035616438356165</v>
      </c>
      <c r="P1859">
        <f ca="1">ROUNDDOWN(staff[[#This Row],[X-Age]],0)</f>
        <v>28</v>
      </c>
    </row>
    <row r="1860" spans="3:16" x14ac:dyDescent="0.3">
      <c r="C1860" t="s">
        <v>1949</v>
      </c>
      <c r="D1860" t="s">
        <v>59</v>
      </c>
      <c r="E1860">
        <v>1</v>
      </c>
      <c r="F1860" t="s">
        <v>56</v>
      </c>
      <c r="G1860" t="s">
        <v>18</v>
      </c>
      <c r="H1860" t="s">
        <v>96</v>
      </c>
      <c r="I1860" s="4">
        <v>59785</v>
      </c>
      <c r="J1860">
        <v>8</v>
      </c>
      <c r="K1860" s="3">
        <v>44746</v>
      </c>
      <c r="L1860" s="3">
        <v>32966</v>
      </c>
      <c r="M1860" s="5">
        <f ca="1">(TODAY()-staff[[#This Row],[Date of Join]])/365</f>
        <v>0.20547945205479451</v>
      </c>
      <c r="N1860" t="str">
        <f ca="1">IF(staff[[#This Row],[Tenure]]&lt;0.25,"1. New", IF(staff[[#This Row],[Tenure]]&lt;1, "2. Under 1 yr", IF(staff[[#This Row],[Tenure]]&lt;2, "3. Under 2 yrs","4. Over 2 yrs")))</f>
        <v>1. New</v>
      </c>
      <c r="O1860" s="5">
        <f ca="1">(TODAY()-staff[[#This Row],[Date of Birth]])/365</f>
        <v>32.479452054794521</v>
      </c>
      <c r="P1860">
        <f ca="1">ROUNDDOWN(staff[[#This Row],[X-Age]],0)</f>
        <v>32</v>
      </c>
    </row>
    <row r="1861" spans="3:16" x14ac:dyDescent="0.3">
      <c r="C1861" t="s">
        <v>1950</v>
      </c>
      <c r="D1861" t="s">
        <v>55</v>
      </c>
      <c r="E1861">
        <v>1</v>
      </c>
      <c r="F1861" t="s">
        <v>56</v>
      </c>
      <c r="G1861" t="s">
        <v>6</v>
      </c>
      <c r="H1861" t="s">
        <v>68</v>
      </c>
      <c r="I1861" s="4">
        <v>57890</v>
      </c>
      <c r="J1861">
        <v>8</v>
      </c>
      <c r="K1861" s="3">
        <v>44697</v>
      </c>
      <c r="L1861" s="3">
        <v>7297</v>
      </c>
      <c r="M1861" s="5">
        <f ca="1">(TODAY()-staff[[#This Row],[Date of Join]])/365</f>
        <v>0.33972602739726027</v>
      </c>
      <c r="N1861" t="str">
        <f ca="1">IF(staff[[#This Row],[Tenure]]&lt;0.25,"1. New", IF(staff[[#This Row],[Tenure]]&lt;1, "2. Under 1 yr", IF(staff[[#This Row],[Tenure]]&lt;2, "3. Under 2 yrs","4. Over 2 yrs")))</f>
        <v>2. Under 1 yr</v>
      </c>
      <c r="O1861" s="5">
        <f ca="1">(TODAY()-staff[[#This Row],[Date of Birth]])/365</f>
        <v>102.8054794520548</v>
      </c>
      <c r="P1861">
        <f ca="1">ROUNDDOWN(staff[[#This Row],[X-Age]],0)</f>
        <v>102</v>
      </c>
    </row>
    <row r="1862" spans="3:16" x14ac:dyDescent="0.3">
      <c r="C1862" t="s">
        <v>1951</v>
      </c>
      <c r="D1862" t="s">
        <v>59</v>
      </c>
      <c r="E1862">
        <v>1</v>
      </c>
      <c r="F1862" t="s">
        <v>56</v>
      </c>
      <c r="G1862" t="s">
        <v>17</v>
      </c>
      <c r="H1862" t="s">
        <v>232</v>
      </c>
      <c r="I1862" s="4">
        <v>78000</v>
      </c>
      <c r="J1862">
        <v>2</v>
      </c>
      <c r="K1862" s="3">
        <v>44627</v>
      </c>
      <c r="L1862" s="3">
        <v>28670</v>
      </c>
      <c r="M1862" s="5">
        <f ca="1">(TODAY()-staff[[#This Row],[Date of Join]])/365</f>
        <v>0.53150684931506853</v>
      </c>
      <c r="N1862" t="str">
        <f ca="1">IF(staff[[#This Row],[Tenure]]&lt;0.25,"1. New", IF(staff[[#This Row],[Tenure]]&lt;1, "2. Under 1 yr", IF(staff[[#This Row],[Tenure]]&lt;2, "3. Under 2 yrs","4. Over 2 yrs")))</f>
        <v>2. Under 1 yr</v>
      </c>
      <c r="O1862" s="5">
        <f ca="1">(TODAY()-staff[[#This Row],[Date of Birth]])/365</f>
        <v>44.249315068493154</v>
      </c>
      <c r="P1862">
        <f ca="1">ROUNDDOWN(staff[[#This Row],[X-Age]],0)</f>
        <v>44</v>
      </c>
    </row>
    <row r="1863" spans="3:16" x14ac:dyDescent="0.3">
      <c r="C1863" t="s">
        <v>1952</v>
      </c>
      <c r="D1863" t="s">
        <v>55</v>
      </c>
      <c r="E1863">
        <v>1</v>
      </c>
      <c r="F1863" t="s">
        <v>56</v>
      </c>
      <c r="G1863" t="s">
        <v>18</v>
      </c>
      <c r="H1863" t="s">
        <v>64</v>
      </c>
      <c r="I1863" s="4">
        <v>81225</v>
      </c>
      <c r="J1863">
        <v>12</v>
      </c>
      <c r="K1863" s="3">
        <v>44271</v>
      </c>
      <c r="L1863" s="3">
        <v>24632</v>
      </c>
      <c r="M1863" s="5">
        <f ca="1">(TODAY()-staff[[#This Row],[Date of Join]])/365</f>
        <v>1.5068493150684932</v>
      </c>
      <c r="N1863" t="str">
        <f ca="1">IF(staff[[#This Row],[Tenure]]&lt;0.25,"1. New", IF(staff[[#This Row],[Tenure]]&lt;1, "2. Under 1 yr", IF(staff[[#This Row],[Tenure]]&lt;2, "3. Under 2 yrs","4. Over 2 yrs")))</f>
        <v>3. Under 2 yrs</v>
      </c>
      <c r="O1863" s="5">
        <f ca="1">(TODAY()-staff[[#This Row],[Date of Birth]])/365</f>
        <v>55.31232876712329</v>
      </c>
      <c r="P1863">
        <f ca="1">ROUNDDOWN(staff[[#This Row],[X-Age]],0)</f>
        <v>55</v>
      </c>
    </row>
    <row r="1864" spans="3:16" x14ac:dyDescent="0.3">
      <c r="C1864" t="s">
        <v>1953</v>
      </c>
      <c r="D1864" t="s">
        <v>59</v>
      </c>
      <c r="E1864">
        <v>1</v>
      </c>
      <c r="F1864" t="s">
        <v>61</v>
      </c>
      <c r="G1864" t="s">
        <v>6</v>
      </c>
      <c r="H1864" t="s">
        <v>68</v>
      </c>
      <c r="I1864" s="4">
        <v>77220</v>
      </c>
      <c r="J1864">
        <v>8</v>
      </c>
      <c r="K1864" s="3">
        <v>44743</v>
      </c>
      <c r="L1864" s="3">
        <v>7260</v>
      </c>
      <c r="M1864" s="5">
        <f ca="1">(TODAY()-staff[[#This Row],[Date of Join]])/365</f>
        <v>0.21369863013698631</v>
      </c>
      <c r="N1864" t="str">
        <f ca="1">IF(staff[[#This Row],[Tenure]]&lt;0.25,"1. New", IF(staff[[#This Row],[Tenure]]&lt;1, "2. Under 1 yr", IF(staff[[#This Row],[Tenure]]&lt;2, "3. Under 2 yrs","4. Over 2 yrs")))</f>
        <v>1. New</v>
      </c>
      <c r="O1864" s="5">
        <f ca="1">(TODAY()-staff[[#This Row],[Date of Birth]])/365</f>
        <v>102.9068493150685</v>
      </c>
      <c r="P1864">
        <f ca="1">ROUNDDOWN(staff[[#This Row],[X-Age]],0)</f>
        <v>102</v>
      </c>
    </row>
    <row r="1865" spans="3:16" x14ac:dyDescent="0.3">
      <c r="C1865" t="s">
        <v>1954</v>
      </c>
      <c r="D1865" t="s">
        <v>59</v>
      </c>
      <c r="E1865">
        <v>1</v>
      </c>
      <c r="F1865" t="s">
        <v>56</v>
      </c>
      <c r="G1865" t="s">
        <v>11</v>
      </c>
      <c r="H1865" t="s">
        <v>242</v>
      </c>
      <c r="I1865" s="4">
        <v>86595</v>
      </c>
      <c r="J1865">
        <v>26</v>
      </c>
      <c r="K1865" s="3">
        <v>44742</v>
      </c>
      <c r="L1865" s="3">
        <v>34662</v>
      </c>
      <c r="M1865" s="5">
        <f ca="1">(TODAY()-staff[[#This Row],[Date of Join]])/365</f>
        <v>0.21643835616438356</v>
      </c>
      <c r="N1865" t="str">
        <f ca="1">IF(staff[[#This Row],[Tenure]]&lt;0.25,"1. New", IF(staff[[#This Row],[Tenure]]&lt;1, "2. Under 1 yr", IF(staff[[#This Row],[Tenure]]&lt;2, "3. Under 2 yrs","4. Over 2 yrs")))</f>
        <v>1. New</v>
      </c>
      <c r="O1865" s="5">
        <f ca="1">(TODAY()-staff[[#This Row],[Date of Birth]])/365</f>
        <v>27.832876712328765</v>
      </c>
      <c r="P1865">
        <f ca="1">ROUNDDOWN(staff[[#This Row],[X-Age]],0)</f>
        <v>27</v>
      </c>
    </row>
    <row r="1866" spans="3:16" x14ac:dyDescent="0.3">
      <c r="C1866" t="s">
        <v>1955</v>
      </c>
      <c r="D1866" t="s">
        <v>59</v>
      </c>
      <c r="E1866">
        <v>1</v>
      </c>
      <c r="F1866" t="s">
        <v>56</v>
      </c>
      <c r="G1866" t="s">
        <v>6</v>
      </c>
      <c r="H1866" t="s">
        <v>68</v>
      </c>
      <c r="I1866" s="4">
        <v>82985</v>
      </c>
      <c r="J1866">
        <v>9</v>
      </c>
      <c r="K1866" s="3">
        <v>44663</v>
      </c>
      <c r="L1866" s="3">
        <v>33962</v>
      </c>
      <c r="M1866" s="5">
        <f ca="1">(TODAY()-staff[[#This Row],[Date of Join]])/365</f>
        <v>0.43287671232876712</v>
      </c>
      <c r="N1866" t="str">
        <f ca="1">IF(staff[[#This Row],[Tenure]]&lt;0.25,"1. New", IF(staff[[#This Row],[Tenure]]&lt;1, "2. Under 1 yr", IF(staff[[#This Row],[Tenure]]&lt;2, "3. Under 2 yrs","4. Over 2 yrs")))</f>
        <v>2. Under 1 yr</v>
      </c>
      <c r="O1866" s="5">
        <f ca="1">(TODAY()-staff[[#This Row],[Date of Birth]])/365</f>
        <v>29.75068493150685</v>
      </c>
      <c r="P1866">
        <f ca="1">ROUNDDOWN(staff[[#This Row],[X-Age]],0)</f>
        <v>29</v>
      </c>
    </row>
    <row r="1867" spans="3:16" x14ac:dyDescent="0.3">
      <c r="C1867" t="s">
        <v>1956</v>
      </c>
      <c r="D1867" t="s">
        <v>59</v>
      </c>
      <c r="E1867">
        <v>1</v>
      </c>
      <c r="F1867" t="s">
        <v>61</v>
      </c>
      <c r="G1867" t="s">
        <v>18</v>
      </c>
      <c r="H1867" t="s">
        <v>78</v>
      </c>
      <c r="I1867" s="4">
        <v>60775</v>
      </c>
      <c r="J1867">
        <v>23</v>
      </c>
      <c r="K1867" s="3">
        <v>44741</v>
      </c>
      <c r="L1867" s="3">
        <v>7280</v>
      </c>
      <c r="M1867" s="5">
        <f ca="1">(TODAY()-staff[[#This Row],[Date of Join]])/365</f>
        <v>0.21917808219178081</v>
      </c>
      <c r="N1867" t="str">
        <f ca="1">IF(staff[[#This Row],[Tenure]]&lt;0.25,"1. New", IF(staff[[#This Row],[Tenure]]&lt;1, "2. Under 1 yr", IF(staff[[#This Row],[Tenure]]&lt;2, "3. Under 2 yrs","4. Over 2 yrs")))</f>
        <v>1. New</v>
      </c>
      <c r="O1867" s="5">
        <f ca="1">(TODAY()-staff[[#This Row],[Date of Birth]])/365</f>
        <v>102.85205479452055</v>
      </c>
      <c r="P1867">
        <f ca="1">ROUNDDOWN(staff[[#This Row],[X-Age]],0)</f>
        <v>102</v>
      </c>
    </row>
    <row r="1868" spans="3:16" x14ac:dyDescent="0.3">
      <c r="C1868" t="s">
        <v>1957</v>
      </c>
      <c r="D1868" t="s">
        <v>59</v>
      </c>
      <c r="E1868">
        <v>0.53</v>
      </c>
      <c r="F1868" t="s">
        <v>56</v>
      </c>
      <c r="G1868" t="s">
        <v>18</v>
      </c>
      <c r="H1868" t="s">
        <v>64</v>
      </c>
      <c r="I1868" s="4">
        <v>71800</v>
      </c>
      <c r="J1868">
        <v>14</v>
      </c>
      <c r="K1868" s="3">
        <v>44494</v>
      </c>
      <c r="L1868" s="3">
        <v>28775</v>
      </c>
      <c r="M1868" s="5">
        <f ca="1">(TODAY()-staff[[#This Row],[Date of Join]])/365</f>
        <v>0.89589041095890409</v>
      </c>
      <c r="N1868" t="str">
        <f ca="1">IF(staff[[#This Row],[Tenure]]&lt;0.25,"1. New", IF(staff[[#This Row],[Tenure]]&lt;1, "2. Under 1 yr", IF(staff[[#This Row],[Tenure]]&lt;2, "3. Under 2 yrs","4. Over 2 yrs")))</f>
        <v>2. Under 1 yr</v>
      </c>
      <c r="O1868" s="5">
        <f ca="1">(TODAY()-staff[[#This Row],[Date of Birth]])/365</f>
        <v>43.961643835616435</v>
      </c>
      <c r="P1868">
        <f ca="1">ROUNDDOWN(staff[[#This Row],[X-Age]],0)</f>
        <v>43</v>
      </c>
    </row>
    <row r="1869" spans="3:16" x14ac:dyDescent="0.3">
      <c r="C1869" t="s">
        <v>1958</v>
      </c>
      <c r="D1869" t="s">
        <v>59</v>
      </c>
      <c r="E1869">
        <v>1</v>
      </c>
      <c r="F1869" t="s">
        <v>56</v>
      </c>
      <c r="G1869" t="s">
        <v>6</v>
      </c>
      <c r="H1869" t="s">
        <v>68</v>
      </c>
      <c r="I1869" s="4">
        <v>48230</v>
      </c>
      <c r="J1869">
        <v>13</v>
      </c>
      <c r="K1869" s="3">
        <v>44755</v>
      </c>
      <c r="L1869" s="3">
        <v>35298</v>
      </c>
      <c r="M1869" s="5">
        <f ca="1">(TODAY()-staff[[#This Row],[Date of Join]])/365</f>
        <v>0.18082191780821918</v>
      </c>
      <c r="N1869" t="str">
        <f ca="1">IF(staff[[#This Row],[Tenure]]&lt;0.25,"1. New", IF(staff[[#This Row],[Tenure]]&lt;1, "2. Under 1 yr", IF(staff[[#This Row],[Tenure]]&lt;2, "3. Under 2 yrs","4. Over 2 yrs")))</f>
        <v>1. New</v>
      </c>
      <c r="O1869" s="5">
        <f ca="1">(TODAY()-staff[[#This Row],[Date of Birth]])/365</f>
        <v>26.090410958904108</v>
      </c>
      <c r="P1869">
        <f ca="1">ROUNDDOWN(staff[[#This Row],[X-Age]],0)</f>
        <v>26</v>
      </c>
    </row>
    <row r="1870" spans="3:16" x14ac:dyDescent="0.3">
      <c r="C1870" t="s">
        <v>1959</v>
      </c>
      <c r="D1870" t="s">
        <v>59</v>
      </c>
      <c r="E1870">
        <v>1</v>
      </c>
      <c r="F1870" t="s">
        <v>56</v>
      </c>
      <c r="G1870" t="s">
        <v>18</v>
      </c>
      <c r="H1870" t="s">
        <v>78</v>
      </c>
      <c r="I1870" s="4">
        <v>86045</v>
      </c>
      <c r="J1870">
        <v>17</v>
      </c>
      <c r="K1870" s="3">
        <v>44539</v>
      </c>
      <c r="L1870" s="3">
        <v>26369</v>
      </c>
      <c r="M1870" s="5">
        <f ca="1">(TODAY()-staff[[#This Row],[Date of Join]])/365</f>
        <v>0.77260273972602744</v>
      </c>
      <c r="N1870" t="str">
        <f ca="1">IF(staff[[#This Row],[Tenure]]&lt;0.25,"1. New", IF(staff[[#This Row],[Tenure]]&lt;1, "2. Under 1 yr", IF(staff[[#This Row],[Tenure]]&lt;2, "3. Under 2 yrs","4. Over 2 yrs")))</f>
        <v>2. Under 1 yr</v>
      </c>
      <c r="O1870" s="5">
        <f ca="1">(TODAY()-staff[[#This Row],[Date of Birth]])/365</f>
        <v>50.553424657534244</v>
      </c>
      <c r="P1870">
        <f ca="1">ROUNDDOWN(staff[[#This Row],[X-Age]],0)</f>
        <v>50</v>
      </c>
    </row>
    <row r="1871" spans="3:16" x14ac:dyDescent="0.3">
      <c r="C1871" t="s">
        <v>1960</v>
      </c>
      <c r="D1871" t="s">
        <v>59</v>
      </c>
      <c r="E1871">
        <v>1</v>
      </c>
      <c r="F1871" t="s">
        <v>56</v>
      </c>
      <c r="G1871" t="s">
        <v>6</v>
      </c>
      <c r="H1871" t="s">
        <v>68</v>
      </c>
      <c r="I1871" s="4">
        <v>70210</v>
      </c>
      <c r="J1871">
        <v>22</v>
      </c>
      <c r="K1871" s="3">
        <v>44755</v>
      </c>
      <c r="L1871" s="3">
        <v>34146</v>
      </c>
      <c r="M1871" s="5">
        <f ca="1">(TODAY()-staff[[#This Row],[Date of Join]])/365</f>
        <v>0.18082191780821918</v>
      </c>
      <c r="N1871" t="str">
        <f ca="1">IF(staff[[#This Row],[Tenure]]&lt;0.25,"1. New", IF(staff[[#This Row],[Tenure]]&lt;1, "2. Under 1 yr", IF(staff[[#This Row],[Tenure]]&lt;2, "3. Under 2 yrs","4. Over 2 yrs")))</f>
        <v>1. New</v>
      </c>
      <c r="O1871" s="5">
        <f ca="1">(TODAY()-staff[[#This Row],[Date of Birth]])/365</f>
        <v>29.246575342465754</v>
      </c>
      <c r="P1871">
        <f ca="1">ROUNDDOWN(staff[[#This Row],[X-Age]],0)</f>
        <v>29</v>
      </c>
    </row>
    <row r="1872" spans="3:16" x14ac:dyDescent="0.3">
      <c r="C1872" t="s">
        <v>1961</v>
      </c>
      <c r="D1872" t="s">
        <v>59</v>
      </c>
      <c r="E1872">
        <v>1</v>
      </c>
      <c r="F1872" t="s">
        <v>56</v>
      </c>
      <c r="G1872" t="s">
        <v>18</v>
      </c>
      <c r="H1872" t="s">
        <v>64</v>
      </c>
      <c r="I1872" s="4">
        <v>76400</v>
      </c>
      <c r="J1872">
        <v>7</v>
      </c>
      <c r="K1872" s="3">
        <v>44278</v>
      </c>
      <c r="L1872" s="3">
        <v>28619</v>
      </c>
      <c r="M1872" s="5">
        <f ca="1">(TODAY()-staff[[#This Row],[Date of Join]])/365</f>
        <v>1.4876712328767123</v>
      </c>
      <c r="N1872" t="str">
        <f ca="1">IF(staff[[#This Row],[Tenure]]&lt;0.25,"1. New", IF(staff[[#This Row],[Tenure]]&lt;1, "2. Under 1 yr", IF(staff[[#This Row],[Tenure]]&lt;2, "3. Under 2 yrs","4. Over 2 yrs")))</f>
        <v>3. Under 2 yrs</v>
      </c>
      <c r="O1872" s="5">
        <f ca="1">(TODAY()-staff[[#This Row],[Date of Birth]])/365</f>
        <v>44.389041095890413</v>
      </c>
      <c r="P1872">
        <f ca="1">ROUNDDOWN(staff[[#This Row],[X-Age]],0)</f>
        <v>44</v>
      </c>
    </row>
    <row r="1873" spans="3:16" x14ac:dyDescent="0.3">
      <c r="C1873" t="s">
        <v>1962</v>
      </c>
      <c r="D1873" t="s">
        <v>59</v>
      </c>
      <c r="E1873">
        <v>1</v>
      </c>
      <c r="F1873" t="s">
        <v>61</v>
      </c>
      <c r="G1873" t="s">
        <v>9</v>
      </c>
      <c r="H1873" t="s">
        <v>62</v>
      </c>
      <c r="I1873" s="4">
        <v>70780</v>
      </c>
      <c r="J1873">
        <v>21</v>
      </c>
      <c r="K1873" s="3">
        <v>44658</v>
      </c>
      <c r="L1873" s="3">
        <v>7306</v>
      </c>
      <c r="M1873" s="5">
        <f ca="1">(TODAY()-staff[[#This Row],[Date of Join]])/365</f>
        <v>0.44657534246575342</v>
      </c>
      <c r="N1873" t="str">
        <f ca="1">IF(staff[[#This Row],[Tenure]]&lt;0.25,"1. New", IF(staff[[#This Row],[Tenure]]&lt;1, "2. Under 1 yr", IF(staff[[#This Row],[Tenure]]&lt;2, "3. Under 2 yrs","4. Over 2 yrs")))</f>
        <v>2. Under 1 yr</v>
      </c>
      <c r="O1873" s="5">
        <f ca="1">(TODAY()-staff[[#This Row],[Date of Birth]])/365</f>
        <v>102.78082191780823</v>
      </c>
      <c r="P1873">
        <f ca="1">ROUNDDOWN(staff[[#This Row],[X-Age]],0)</f>
        <v>102</v>
      </c>
    </row>
    <row r="1874" spans="3:16" x14ac:dyDescent="0.3">
      <c r="C1874" t="s">
        <v>1963</v>
      </c>
      <c r="D1874" t="s">
        <v>59</v>
      </c>
      <c r="E1874">
        <v>1</v>
      </c>
      <c r="F1874" t="s">
        <v>56</v>
      </c>
      <c r="G1874" t="s">
        <v>6</v>
      </c>
      <c r="H1874" t="s">
        <v>68</v>
      </c>
      <c r="I1874" s="4">
        <v>73605</v>
      </c>
      <c r="J1874">
        <v>15</v>
      </c>
      <c r="K1874" s="3">
        <v>44250</v>
      </c>
      <c r="L1874" s="3">
        <v>26461</v>
      </c>
      <c r="M1874" s="5">
        <f ca="1">(TODAY()-staff[[#This Row],[Date of Join]])/365</f>
        <v>1.5643835616438355</v>
      </c>
      <c r="N1874" t="str">
        <f ca="1">IF(staff[[#This Row],[Tenure]]&lt;0.25,"1. New", IF(staff[[#This Row],[Tenure]]&lt;1, "2. Under 1 yr", IF(staff[[#This Row],[Tenure]]&lt;2, "3. Under 2 yrs","4. Over 2 yrs")))</f>
        <v>3. Under 2 yrs</v>
      </c>
      <c r="O1874" s="5">
        <f ca="1">(TODAY()-staff[[#This Row],[Date of Birth]])/365</f>
        <v>50.301369863013697</v>
      </c>
      <c r="P1874">
        <f ca="1">ROUNDDOWN(staff[[#This Row],[X-Age]],0)</f>
        <v>50</v>
      </c>
    </row>
    <row r="1875" spans="3:16" x14ac:dyDescent="0.3">
      <c r="C1875" t="s">
        <v>1964</v>
      </c>
      <c r="D1875" t="s">
        <v>55</v>
      </c>
      <c r="E1875">
        <v>1</v>
      </c>
      <c r="F1875" t="s">
        <v>61</v>
      </c>
      <c r="G1875" t="s">
        <v>18</v>
      </c>
      <c r="H1875" t="s">
        <v>71</v>
      </c>
      <c r="I1875" s="4">
        <v>68410</v>
      </c>
      <c r="J1875">
        <v>10</v>
      </c>
      <c r="K1875" s="3">
        <v>44749</v>
      </c>
      <c r="L1875" s="3">
        <v>7306</v>
      </c>
      <c r="M1875" s="5">
        <f ca="1">(TODAY()-staff[[#This Row],[Date of Join]])/365</f>
        <v>0.19726027397260273</v>
      </c>
      <c r="N1875" t="str">
        <f ca="1">IF(staff[[#This Row],[Tenure]]&lt;0.25,"1. New", IF(staff[[#This Row],[Tenure]]&lt;1, "2. Under 1 yr", IF(staff[[#This Row],[Tenure]]&lt;2, "3. Under 2 yrs","4. Over 2 yrs")))</f>
        <v>1. New</v>
      </c>
      <c r="O1875" s="5">
        <f ca="1">(TODAY()-staff[[#This Row],[Date of Birth]])/365</f>
        <v>102.78082191780823</v>
      </c>
      <c r="P1875">
        <f ca="1">ROUNDDOWN(staff[[#This Row],[X-Age]],0)</f>
        <v>102</v>
      </c>
    </row>
    <row r="1876" spans="3:16" x14ac:dyDescent="0.3">
      <c r="C1876" t="s">
        <v>1965</v>
      </c>
      <c r="D1876" t="s">
        <v>59</v>
      </c>
      <c r="E1876">
        <v>1</v>
      </c>
      <c r="F1876" t="s">
        <v>56</v>
      </c>
      <c r="G1876" t="s">
        <v>6</v>
      </c>
      <c r="H1876" t="s">
        <v>93</v>
      </c>
      <c r="I1876" s="4">
        <v>60800</v>
      </c>
      <c r="J1876">
        <v>13</v>
      </c>
      <c r="K1876" s="3">
        <v>44727</v>
      </c>
      <c r="L1876" s="3">
        <v>27809</v>
      </c>
      <c r="M1876" s="5">
        <f ca="1">(TODAY()-staff[[#This Row],[Date of Join]])/365</f>
        <v>0.25753424657534246</v>
      </c>
      <c r="N1876" t="str">
        <f ca="1">IF(staff[[#This Row],[Tenure]]&lt;0.25,"1. New", IF(staff[[#This Row],[Tenure]]&lt;1, "2. Under 1 yr", IF(staff[[#This Row],[Tenure]]&lt;2, "3. Under 2 yrs","4. Over 2 yrs")))</f>
        <v>2. Under 1 yr</v>
      </c>
      <c r="O1876" s="5">
        <f ca="1">(TODAY()-staff[[#This Row],[Date of Birth]])/365</f>
        <v>46.608219178082194</v>
      </c>
      <c r="P1876">
        <f ca="1">ROUNDDOWN(staff[[#This Row],[X-Age]],0)</f>
        <v>46</v>
      </c>
    </row>
    <row r="1877" spans="3:16" x14ac:dyDescent="0.3">
      <c r="C1877" t="s">
        <v>1966</v>
      </c>
      <c r="D1877" t="s">
        <v>59</v>
      </c>
      <c r="E1877">
        <v>1</v>
      </c>
      <c r="F1877" t="s">
        <v>61</v>
      </c>
      <c r="G1877" t="s">
        <v>6</v>
      </c>
      <c r="H1877" t="s">
        <v>68</v>
      </c>
      <c r="I1877" s="4">
        <v>56950</v>
      </c>
      <c r="J1877">
        <v>19</v>
      </c>
      <c r="K1877" s="3">
        <v>44767</v>
      </c>
      <c r="L1877" s="3">
        <v>7275</v>
      </c>
      <c r="M1877" s="5">
        <f ca="1">(TODAY()-staff[[#This Row],[Date of Join]])/365</f>
        <v>0.14794520547945206</v>
      </c>
      <c r="N1877" t="str">
        <f ca="1">IF(staff[[#This Row],[Tenure]]&lt;0.25,"1. New", IF(staff[[#This Row],[Tenure]]&lt;1, "2. Under 1 yr", IF(staff[[#This Row],[Tenure]]&lt;2, "3. Under 2 yrs","4. Over 2 yrs")))</f>
        <v>1. New</v>
      </c>
      <c r="O1877" s="5">
        <f ca="1">(TODAY()-staff[[#This Row],[Date of Birth]])/365</f>
        <v>102.86575342465754</v>
      </c>
      <c r="P1877">
        <f ca="1">ROUNDDOWN(staff[[#This Row],[X-Age]],0)</f>
        <v>102</v>
      </c>
    </row>
    <row r="1878" spans="3:16" x14ac:dyDescent="0.3">
      <c r="C1878" t="s">
        <v>1967</v>
      </c>
      <c r="D1878" t="s">
        <v>55</v>
      </c>
      <c r="E1878">
        <v>1</v>
      </c>
      <c r="F1878" t="s">
        <v>56</v>
      </c>
      <c r="G1878" t="s">
        <v>6</v>
      </c>
      <c r="H1878" t="s">
        <v>68</v>
      </c>
      <c r="I1878" s="4">
        <v>49130</v>
      </c>
      <c r="J1878">
        <v>8</v>
      </c>
      <c r="K1878" s="3">
        <v>44699</v>
      </c>
      <c r="L1878" s="3">
        <v>32633</v>
      </c>
      <c r="M1878" s="5">
        <f ca="1">(TODAY()-staff[[#This Row],[Date of Join]])/365</f>
        <v>0.33424657534246577</v>
      </c>
      <c r="N1878" t="str">
        <f ca="1">IF(staff[[#This Row],[Tenure]]&lt;0.25,"1. New", IF(staff[[#This Row],[Tenure]]&lt;1, "2. Under 1 yr", IF(staff[[#This Row],[Tenure]]&lt;2, "3. Under 2 yrs","4. Over 2 yrs")))</f>
        <v>2. Under 1 yr</v>
      </c>
      <c r="O1878" s="5">
        <f ca="1">(TODAY()-staff[[#This Row],[Date of Birth]])/365</f>
        <v>33.391780821917806</v>
      </c>
      <c r="P1878">
        <f ca="1">ROUNDDOWN(staff[[#This Row],[X-Age]],0)</f>
        <v>33</v>
      </c>
    </row>
    <row r="1879" spans="3:16" x14ac:dyDescent="0.3">
      <c r="C1879" t="s">
        <v>1968</v>
      </c>
      <c r="D1879" t="s">
        <v>59</v>
      </c>
      <c r="E1879">
        <v>1</v>
      </c>
      <c r="F1879" t="s">
        <v>56</v>
      </c>
      <c r="G1879" t="s">
        <v>6</v>
      </c>
      <c r="H1879" t="s">
        <v>68</v>
      </c>
      <c r="I1879" s="4">
        <v>48230</v>
      </c>
      <c r="J1879">
        <v>23</v>
      </c>
      <c r="K1879" s="3">
        <v>44704</v>
      </c>
      <c r="L1879" s="3">
        <v>33756</v>
      </c>
      <c r="M1879" s="5">
        <f ca="1">(TODAY()-staff[[#This Row],[Date of Join]])/365</f>
        <v>0.32054794520547947</v>
      </c>
      <c r="N1879" t="str">
        <f ca="1">IF(staff[[#This Row],[Tenure]]&lt;0.25,"1. New", IF(staff[[#This Row],[Tenure]]&lt;1, "2. Under 1 yr", IF(staff[[#This Row],[Tenure]]&lt;2, "3. Under 2 yrs","4. Over 2 yrs")))</f>
        <v>2. Under 1 yr</v>
      </c>
      <c r="O1879" s="5">
        <f ca="1">(TODAY()-staff[[#This Row],[Date of Birth]])/365</f>
        <v>30.315068493150687</v>
      </c>
      <c r="P1879">
        <f ca="1">ROUNDDOWN(staff[[#This Row],[X-Age]],0)</f>
        <v>30</v>
      </c>
    </row>
    <row r="1880" spans="3:16" x14ac:dyDescent="0.3">
      <c r="C1880" t="s">
        <v>1969</v>
      </c>
      <c r="D1880" t="s">
        <v>55</v>
      </c>
      <c r="E1880">
        <v>1</v>
      </c>
      <c r="F1880" t="s">
        <v>56</v>
      </c>
      <c r="G1880" t="s">
        <v>20</v>
      </c>
      <c r="H1880" t="s">
        <v>133</v>
      </c>
      <c r="I1880" s="4">
        <v>88280</v>
      </c>
      <c r="J1880">
        <v>20</v>
      </c>
      <c r="K1880" s="3">
        <v>44634</v>
      </c>
      <c r="L1880" s="3">
        <v>20885</v>
      </c>
      <c r="M1880" s="5">
        <f ca="1">(TODAY()-staff[[#This Row],[Date of Join]])/365</f>
        <v>0.51232876712328768</v>
      </c>
      <c r="N1880" t="str">
        <f ca="1">IF(staff[[#This Row],[Tenure]]&lt;0.25,"1. New", IF(staff[[#This Row],[Tenure]]&lt;1, "2. Under 1 yr", IF(staff[[#This Row],[Tenure]]&lt;2, "3. Under 2 yrs","4. Over 2 yrs")))</f>
        <v>2. Under 1 yr</v>
      </c>
      <c r="O1880" s="5">
        <f ca="1">(TODAY()-staff[[#This Row],[Date of Birth]])/365</f>
        <v>65.578082191780823</v>
      </c>
      <c r="P1880">
        <f ca="1">ROUNDDOWN(staff[[#This Row],[X-Age]],0)</f>
        <v>65</v>
      </c>
    </row>
    <row r="1881" spans="3:16" x14ac:dyDescent="0.3">
      <c r="C1881" t="s">
        <v>1970</v>
      </c>
      <c r="D1881" t="s">
        <v>59</v>
      </c>
      <c r="E1881">
        <v>0.75</v>
      </c>
      <c r="F1881" t="s">
        <v>124</v>
      </c>
      <c r="G1881" t="s">
        <v>18</v>
      </c>
      <c r="H1881" t="s">
        <v>71</v>
      </c>
      <c r="I1881" s="4">
        <v>69765</v>
      </c>
      <c r="J1881">
        <v>8</v>
      </c>
      <c r="K1881" s="3">
        <v>44725</v>
      </c>
      <c r="L1881" s="3">
        <v>7246</v>
      </c>
      <c r="M1881" s="5">
        <f ca="1">(TODAY()-staff[[#This Row],[Date of Join]])/365</f>
        <v>0.26301369863013696</v>
      </c>
      <c r="N1881" t="str">
        <f ca="1">IF(staff[[#This Row],[Tenure]]&lt;0.25,"1. New", IF(staff[[#This Row],[Tenure]]&lt;1, "2. Under 1 yr", IF(staff[[#This Row],[Tenure]]&lt;2, "3. Under 2 yrs","4. Over 2 yrs")))</f>
        <v>2. Under 1 yr</v>
      </c>
      <c r="O1881" s="5">
        <f ca="1">(TODAY()-staff[[#This Row],[Date of Birth]])/365</f>
        <v>102.94520547945206</v>
      </c>
      <c r="P1881">
        <f ca="1">ROUNDDOWN(staff[[#This Row],[X-Age]],0)</f>
        <v>102</v>
      </c>
    </row>
    <row r="1882" spans="3:16" x14ac:dyDescent="0.3">
      <c r="C1882" t="s">
        <v>1971</v>
      </c>
      <c r="D1882" t="s">
        <v>59</v>
      </c>
      <c r="E1882">
        <v>1</v>
      </c>
      <c r="F1882" t="s">
        <v>56</v>
      </c>
      <c r="G1882" t="s">
        <v>6</v>
      </c>
      <c r="H1882" t="s">
        <v>68</v>
      </c>
      <c r="I1882" s="4">
        <v>59675</v>
      </c>
      <c r="J1882">
        <v>10</v>
      </c>
      <c r="K1882" s="3">
        <v>44726</v>
      </c>
      <c r="L1882" s="3">
        <v>7286</v>
      </c>
      <c r="M1882" s="5">
        <f ca="1">(TODAY()-staff[[#This Row],[Date of Join]])/365</f>
        <v>0.26027397260273971</v>
      </c>
      <c r="N1882" t="str">
        <f ca="1">IF(staff[[#This Row],[Tenure]]&lt;0.25,"1. New", IF(staff[[#This Row],[Tenure]]&lt;1, "2. Under 1 yr", IF(staff[[#This Row],[Tenure]]&lt;2, "3. Under 2 yrs","4. Over 2 yrs")))</f>
        <v>2. Under 1 yr</v>
      </c>
      <c r="O1882" s="5">
        <f ca="1">(TODAY()-staff[[#This Row],[Date of Birth]])/365</f>
        <v>102.83561643835617</v>
      </c>
      <c r="P1882">
        <f ca="1">ROUNDDOWN(staff[[#This Row],[X-Age]],0)</f>
        <v>102</v>
      </c>
    </row>
    <row r="1883" spans="3:16" x14ac:dyDescent="0.3">
      <c r="C1883" t="s">
        <v>1972</v>
      </c>
      <c r="D1883" t="s">
        <v>59</v>
      </c>
      <c r="E1883">
        <v>1</v>
      </c>
      <c r="F1883" t="s">
        <v>56</v>
      </c>
      <c r="G1883" t="s">
        <v>18</v>
      </c>
      <c r="H1883" t="s">
        <v>64</v>
      </c>
      <c r="I1883" s="4">
        <v>80645</v>
      </c>
      <c r="J1883">
        <v>6</v>
      </c>
      <c r="K1883" s="3">
        <v>43808</v>
      </c>
      <c r="L1883" s="3">
        <v>23663</v>
      </c>
      <c r="M1883" s="5">
        <f ca="1">(TODAY()-staff[[#This Row],[Date of Join]])/365</f>
        <v>2.7753424657534245</v>
      </c>
      <c r="N1883" t="str">
        <f ca="1">IF(staff[[#This Row],[Tenure]]&lt;0.25,"1. New", IF(staff[[#This Row],[Tenure]]&lt;1, "2. Under 1 yr", IF(staff[[#This Row],[Tenure]]&lt;2, "3. Under 2 yrs","4. Over 2 yrs")))</f>
        <v>4. Over 2 yrs</v>
      </c>
      <c r="O1883" s="5">
        <f ca="1">(TODAY()-staff[[#This Row],[Date of Birth]])/365</f>
        <v>57.967123287671235</v>
      </c>
      <c r="P1883">
        <f ca="1">ROUNDDOWN(staff[[#This Row],[X-Age]],0)</f>
        <v>57</v>
      </c>
    </row>
    <row r="1884" spans="3:16" x14ac:dyDescent="0.3">
      <c r="C1884" t="s">
        <v>1973</v>
      </c>
      <c r="D1884" t="s">
        <v>55</v>
      </c>
      <c r="E1884">
        <v>1</v>
      </c>
      <c r="F1884" t="s">
        <v>56</v>
      </c>
      <c r="G1884" t="s">
        <v>11</v>
      </c>
      <c r="H1884" t="s">
        <v>242</v>
      </c>
      <c r="I1884" s="4">
        <v>58090</v>
      </c>
      <c r="J1884">
        <v>23</v>
      </c>
      <c r="K1884" s="3">
        <v>44739</v>
      </c>
      <c r="L1884" s="3">
        <v>34322</v>
      </c>
      <c r="M1884" s="5">
        <f ca="1">(TODAY()-staff[[#This Row],[Date of Join]])/365</f>
        <v>0.22465753424657534</v>
      </c>
      <c r="N1884" t="str">
        <f ca="1">IF(staff[[#This Row],[Tenure]]&lt;0.25,"1. New", IF(staff[[#This Row],[Tenure]]&lt;1, "2. Under 1 yr", IF(staff[[#This Row],[Tenure]]&lt;2, "3. Under 2 yrs","4. Over 2 yrs")))</f>
        <v>1. New</v>
      </c>
      <c r="O1884" s="5">
        <f ca="1">(TODAY()-staff[[#This Row],[Date of Birth]])/365</f>
        <v>28.764383561643836</v>
      </c>
      <c r="P1884">
        <f ca="1">ROUNDDOWN(staff[[#This Row],[X-Age]],0)</f>
        <v>28</v>
      </c>
    </row>
    <row r="1885" spans="3:16" x14ac:dyDescent="0.3">
      <c r="C1885" t="s">
        <v>1974</v>
      </c>
      <c r="D1885" t="s">
        <v>59</v>
      </c>
      <c r="E1885">
        <v>1</v>
      </c>
      <c r="F1885" t="s">
        <v>61</v>
      </c>
      <c r="G1885" t="s">
        <v>20</v>
      </c>
      <c r="H1885" t="s">
        <v>66</v>
      </c>
      <c r="I1885" s="4">
        <v>113895</v>
      </c>
      <c r="J1885">
        <v>6</v>
      </c>
      <c r="K1885" s="3">
        <v>44771</v>
      </c>
      <c r="L1885" s="3">
        <v>7273</v>
      </c>
      <c r="M1885" s="5">
        <f ca="1">(TODAY()-staff[[#This Row],[Date of Join]])/365</f>
        <v>0.13698630136986301</v>
      </c>
      <c r="N1885" t="str">
        <f ca="1">IF(staff[[#This Row],[Tenure]]&lt;0.25,"1. New", IF(staff[[#This Row],[Tenure]]&lt;1, "2. Under 1 yr", IF(staff[[#This Row],[Tenure]]&lt;2, "3. Under 2 yrs","4. Over 2 yrs")))</f>
        <v>1. New</v>
      </c>
      <c r="O1885" s="5">
        <f ca="1">(TODAY()-staff[[#This Row],[Date of Birth]])/365</f>
        <v>102.87123287671233</v>
      </c>
      <c r="P1885">
        <f ca="1">ROUNDDOWN(staff[[#This Row],[X-Age]],0)</f>
        <v>102</v>
      </c>
    </row>
    <row r="1886" spans="3:16" x14ac:dyDescent="0.3">
      <c r="C1886" t="s">
        <v>1975</v>
      </c>
      <c r="D1886" t="s">
        <v>55</v>
      </c>
      <c r="E1886">
        <v>1</v>
      </c>
      <c r="F1886" t="s">
        <v>56</v>
      </c>
      <c r="G1886" t="s">
        <v>9</v>
      </c>
      <c r="H1886" t="s">
        <v>57</v>
      </c>
      <c r="I1886" s="4">
        <v>77750</v>
      </c>
      <c r="J1886">
        <v>10</v>
      </c>
      <c r="K1886" s="3">
        <v>44628</v>
      </c>
      <c r="L1886" s="3">
        <v>25707</v>
      </c>
      <c r="M1886" s="5">
        <f ca="1">(TODAY()-staff[[#This Row],[Date of Join]])/365</f>
        <v>0.52876712328767128</v>
      </c>
      <c r="N1886" t="str">
        <f ca="1">IF(staff[[#This Row],[Tenure]]&lt;0.25,"1. New", IF(staff[[#This Row],[Tenure]]&lt;1, "2. Under 1 yr", IF(staff[[#This Row],[Tenure]]&lt;2, "3. Under 2 yrs","4. Over 2 yrs")))</f>
        <v>2. Under 1 yr</v>
      </c>
      <c r="O1886" s="5">
        <f ca="1">(TODAY()-staff[[#This Row],[Date of Birth]])/365</f>
        <v>52.367123287671234</v>
      </c>
      <c r="P1886">
        <f ca="1">ROUNDDOWN(staff[[#This Row],[X-Age]],0)</f>
        <v>52</v>
      </c>
    </row>
    <row r="1887" spans="3:16" x14ac:dyDescent="0.3">
      <c r="C1887" t="s">
        <v>1976</v>
      </c>
      <c r="D1887" t="s">
        <v>59</v>
      </c>
      <c r="E1887">
        <v>1</v>
      </c>
      <c r="F1887" t="s">
        <v>56</v>
      </c>
      <c r="G1887" t="s">
        <v>6</v>
      </c>
      <c r="H1887" t="s">
        <v>68</v>
      </c>
      <c r="I1887" s="4">
        <v>96710</v>
      </c>
      <c r="J1887">
        <v>9</v>
      </c>
      <c r="K1887" s="3">
        <v>44505</v>
      </c>
      <c r="L1887" s="3">
        <v>30682</v>
      </c>
      <c r="M1887" s="5">
        <f ca="1">(TODAY()-staff[[#This Row],[Date of Join]])/365</f>
        <v>0.86575342465753424</v>
      </c>
      <c r="N1887" t="str">
        <f ca="1">IF(staff[[#This Row],[Tenure]]&lt;0.25,"1. New", IF(staff[[#This Row],[Tenure]]&lt;1, "2. Under 1 yr", IF(staff[[#This Row],[Tenure]]&lt;2, "3. Under 2 yrs","4. Over 2 yrs")))</f>
        <v>2. Under 1 yr</v>
      </c>
      <c r="O1887" s="5">
        <f ca="1">(TODAY()-staff[[#This Row],[Date of Birth]])/365</f>
        <v>38.736986301369861</v>
      </c>
      <c r="P1887">
        <f ca="1">ROUNDDOWN(staff[[#This Row],[X-Age]],0)</f>
        <v>38</v>
      </c>
    </row>
    <row r="1888" spans="3:16" x14ac:dyDescent="0.3">
      <c r="C1888" t="s">
        <v>1977</v>
      </c>
      <c r="D1888" t="s">
        <v>55</v>
      </c>
      <c r="E1888">
        <v>1</v>
      </c>
      <c r="F1888" t="s">
        <v>56</v>
      </c>
      <c r="G1888" t="s">
        <v>18</v>
      </c>
      <c r="H1888" t="s">
        <v>71</v>
      </c>
      <c r="I1888" s="4">
        <v>103760</v>
      </c>
      <c r="J1888">
        <v>14</v>
      </c>
      <c r="K1888" s="3">
        <v>44613</v>
      </c>
      <c r="L1888" s="3">
        <v>28894</v>
      </c>
      <c r="M1888" s="5">
        <f ca="1">(TODAY()-staff[[#This Row],[Date of Join]])/365</f>
        <v>0.56986301369863013</v>
      </c>
      <c r="N1888" t="str">
        <f ca="1">IF(staff[[#This Row],[Tenure]]&lt;0.25,"1. New", IF(staff[[#This Row],[Tenure]]&lt;1, "2. Under 1 yr", IF(staff[[#This Row],[Tenure]]&lt;2, "3. Under 2 yrs","4. Over 2 yrs")))</f>
        <v>2. Under 1 yr</v>
      </c>
      <c r="O1888" s="5">
        <f ca="1">(TODAY()-staff[[#This Row],[Date of Birth]])/365</f>
        <v>43.635616438356166</v>
      </c>
      <c r="P1888">
        <f ca="1">ROUNDDOWN(staff[[#This Row],[X-Age]],0)</f>
        <v>43</v>
      </c>
    </row>
    <row r="1889" spans="3:16" x14ac:dyDescent="0.3">
      <c r="C1889" t="s">
        <v>1978</v>
      </c>
      <c r="D1889" t="s">
        <v>55</v>
      </c>
      <c r="E1889">
        <v>1</v>
      </c>
      <c r="F1889" t="s">
        <v>56</v>
      </c>
      <c r="G1889" t="s">
        <v>6</v>
      </c>
      <c r="H1889" t="s">
        <v>68</v>
      </c>
      <c r="I1889" s="4">
        <v>79215</v>
      </c>
      <c r="J1889">
        <v>18</v>
      </c>
      <c r="K1889" s="3">
        <v>44739</v>
      </c>
      <c r="L1889" s="3">
        <v>34518</v>
      </c>
      <c r="M1889" s="5">
        <f ca="1">(TODAY()-staff[[#This Row],[Date of Join]])/365</f>
        <v>0.22465753424657534</v>
      </c>
      <c r="N1889" t="str">
        <f ca="1">IF(staff[[#This Row],[Tenure]]&lt;0.25,"1. New", IF(staff[[#This Row],[Tenure]]&lt;1, "2. Under 1 yr", IF(staff[[#This Row],[Tenure]]&lt;2, "3. Under 2 yrs","4. Over 2 yrs")))</f>
        <v>1. New</v>
      </c>
      <c r="O1889" s="5">
        <f ca="1">(TODAY()-staff[[#This Row],[Date of Birth]])/365</f>
        <v>28.227397260273971</v>
      </c>
      <c r="P1889">
        <f ca="1">ROUNDDOWN(staff[[#This Row],[X-Age]],0)</f>
        <v>28</v>
      </c>
    </row>
    <row r="1890" spans="3:16" x14ac:dyDescent="0.3">
      <c r="C1890" t="s">
        <v>1979</v>
      </c>
      <c r="D1890" t="s">
        <v>59</v>
      </c>
      <c r="E1890">
        <v>1</v>
      </c>
      <c r="F1890" t="s">
        <v>56</v>
      </c>
      <c r="G1890" t="s">
        <v>9</v>
      </c>
      <c r="H1890" t="s">
        <v>57</v>
      </c>
      <c r="I1890" s="4">
        <v>64945</v>
      </c>
      <c r="J1890">
        <v>23</v>
      </c>
      <c r="K1890" s="3">
        <v>44727</v>
      </c>
      <c r="L1890" s="3">
        <v>31579</v>
      </c>
      <c r="M1890" s="5">
        <f ca="1">(TODAY()-staff[[#This Row],[Date of Join]])/365</f>
        <v>0.25753424657534246</v>
      </c>
      <c r="N1890" t="str">
        <f ca="1">IF(staff[[#This Row],[Tenure]]&lt;0.25,"1. New", IF(staff[[#This Row],[Tenure]]&lt;1, "2. Under 1 yr", IF(staff[[#This Row],[Tenure]]&lt;2, "3. Under 2 yrs","4. Over 2 yrs")))</f>
        <v>2. Under 1 yr</v>
      </c>
      <c r="O1890" s="5">
        <f ca="1">(TODAY()-staff[[#This Row],[Date of Birth]])/365</f>
        <v>36.279452054794518</v>
      </c>
      <c r="P1890">
        <f ca="1">ROUNDDOWN(staff[[#This Row],[X-Age]],0)</f>
        <v>36</v>
      </c>
    </row>
    <row r="1891" spans="3:16" x14ac:dyDescent="0.3">
      <c r="C1891" t="s">
        <v>1980</v>
      </c>
      <c r="D1891" t="s">
        <v>59</v>
      </c>
      <c r="E1891">
        <v>0.84</v>
      </c>
      <c r="F1891" t="s">
        <v>56</v>
      </c>
      <c r="G1891" t="s">
        <v>18</v>
      </c>
      <c r="H1891" t="s">
        <v>64</v>
      </c>
      <c r="I1891" s="4">
        <v>60140</v>
      </c>
      <c r="J1891">
        <v>18</v>
      </c>
      <c r="K1891" s="3">
        <v>44011</v>
      </c>
      <c r="L1891" s="3">
        <v>21130</v>
      </c>
      <c r="M1891" s="5">
        <f ca="1">(TODAY()-staff[[#This Row],[Date of Join]])/365</f>
        <v>2.2191780821917808</v>
      </c>
      <c r="N1891" t="str">
        <f ca="1">IF(staff[[#This Row],[Tenure]]&lt;0.25,"1. New", IF(staff[[#This Row],[Tenure]]&lt;1, "2. Under 1 yr", IF(staff[[#This Row],[Tenure]]&lt;2, "3. Under 2 yrs","4. Over 2 yrs")))</f>
        <v>4. Over 2 yrs</v>
      </c>
      <c r="O1891" s="5">
        <f ca="1">(TODAY()-staff[[#This Row],[Date of Birth]])/365</f>
        <v>64.906849315068499</v>
      </c>
      <c r="P1891">
        <f ca="1">ROUNDDOWN(staff[[#This Row],[X-Age]],0)</f>
        <v>64</v>
      </c>
    </row>
    <row r="1892" spans="3:16" x14ac:dyDescent="0.3">
      <c r="C1892" t="s">
        <v>1981</v>
      </c>
      <c r="D1892" t="s">
        <v>59</v>
      </c>
      <c r="E1892">
        <v>1</v>
      </c>
      <c r="F1892" t="s">
        <v>56</v>
      </c>
      <c r="G1892" t="s">
        <v>6</v>
      </c>
      <c r="H1892" t="s">
        <v>68</v>
      </c>
      <c r="I1892" s="4">
        <v>94380</v>
      </c>
      <c r="J1892">
        <v>11</v>
      </c>
      <c r="K1892" s="3">
        <v>44663</v>
      </c>
      <c r="L1892" s="3">
        <v>32179</v>
      </c>
      <c r="M1892" s="5">
        <f ca="1">(TODAY()-staff[[#This Row],[Date of Join]])/365</f>
        <v>0.43287671232876712</v>
      </c>
      <c r="N1892" t="str">
        <f ca="1">IF(staff[[#This Row],[Tenure]]&lt;0.25,"1. New", IF(staff[[#This Row],[Tenure]]&lt;1, "2. Under 1 yr", IF(staff[[#This Row],[Tenure]]&lt;2, "3. Under 2 yrs","4. Over 2 yrs")))</f>
        <v>2. Under 1 yr</v>
      </c>
      <c r="O1892" s="5">
        <f ca="1">(TODAY()-staff[[#This Row],[Date of Birth]])/365</f>
        <v>34.635616438356166</v>
      </c>
      <c r="P1892">
        <f ca="1">ROUNDDOWN(staff[[#This Row],[X-Age]],0)</f>
        <v>34</v>
      </c>
    </row>
    <row r="1893" spans="3:16" x14ac:dyDescent="0.3">
      <c r="C1893" t="s">
        <v>1982</v>
      </c>
      <c r="D1893" t="s">
        <v>59</v>
      </c>
      <c r="E1893">
        <v>1</v>
      </c>
      <c r="F1893" t="s">
        <v>56</v>
      </c>
      <c r="G1893" t="s">
        <v>6</v>
      </c>
      <c r="H1893" t="s">
        <v>68</v>
      </c>
      <c r="I1893" s="4">
        <v>75010</v>
      </c>
      <c r="J1893">
        <v>19</v>
      </c>
      <c r="K1893" s="3">
        <v>44459</v>
      </c>
      <c r="L1893" s="3">
        <v>25170</v>
      </c>
      <c r="M1893" s="5">
        <f ca="1">(TODAY()-staff[[#This Row],[Date of Join]])/365</f>
        <v>0.99178082191780825</v>
      </c>
      <c r="N1893" t="str">
        <f ca="1">IF(staff[[#This Row],[Tenure]]&lt;0.25,"1. New", IF(staff[[#This Row],[Tenure]]&lt;1, "2. Under 1 yr", IF(staff[[#This Row],[Tenure]]&lt;2, "3. Under 2 yrs","4. Over 2 yrs")))</f>
        <v>2. Under 1 yr</v>
      </c>
      <c r="O1893" s="5">
        <f ca="1">(TODAY()-staff[[#This Row],[Date of Birth]])/365</f>
        <v>53.838356164383562</v>
      </c>
      <c r="P1893">
        <f ca="1">ROUNDDOWN(staff[[#This Row],[X-Age]],0)</f>
        <v>53</v>
      </c>
    </row>
    <row r="1894" spans="3:16" x14ac:dyDescent="0.3">
      <c r="C1894" t="s">
        <v>1983</v>
      </c>
      <c r="D1894" t="s">
        <v>55</v>
      </c>
      <c r="E1894">
        <v>1</v>
      </c>
      <c r="F1894" t="s">
        <v>56</v>
      </c>
      <c r="G1894" t="s">
        <v>6</v>
      </c>
      <c r="H1894" t="s">
        <v>68</v>
      </c>
      <c r="I1894" s="4">
        <v>83445</v>
      </c>
      <c r="J1894">
        <v>33</v>
      </c>
      <c r="K1894" s="3">
        <v>44697</v>
      </c>
      <c r="L1894" s="3">
        <v>32975</v>
      </c>
      <c r="M1894" s="5">
        <f ca="1">(TODAY()-staff[[#This Row],[Date of Join]])/365</f>
        <v>0.33972602739726027</v>
      </c>
      <c r="N1894" t="str">
        <f ca="1">IF(staff[[#This Row],[Tenure]]&lt;0.25,"1. New", IF(staff[[#This Row],[Tenure]]&lt;1, "2. Under 1 yr", IF(staff[[#This Row],[Tenure]]&lt;2, "3. Under 2 yrs","4. Over 2 yrs")))</f>
        <v>2. Under 1 yr</v>
      </c>
      <c r="O1894" s="5">
        <f ca="1">(TODAY()-staff[[#This Row],[Date of Birth]])/365</f>
        <v>32.454794520547942</v>
      </c>
      <c r="P1894">
        <f ca="1">ROUNDDOWN(staff[[#This Row],[X-Age]],0)</f>
        <v>32</v>
      </c>
    </row>
    <row r="1895" spans="3:16" x14ac:dyDescent="0.3">
      <c r="C1895" t="s">
        <v>1984</v>
      </c>
      <c r="D1895" t="s">
        <v>59</v>
      </c>
      <c r="E1895">
        <v>1</v>
      </c>
      <c r="F1895" t="s">
        <v>56</v>
      </c>
      <c r="G1895" t="s">
        <v>6</v>
      </c>
      <c r="H1895" t="s">
        <v>68</v>
      </c>
      <c r="I1895" s="4">
        <v>86695</v>
      </c>
      <c r="J1895">
        <v>10</v>
      </c>
      <c r="K1895" s="3">
        <v>44715</v>
      </c>
      <c r="L1895" s="3">
        <v>32973</v>
      </c>
      <c r="M1895" s="5">
        <f ca="1">(TODAY()-staff[[#This Row],[Date of Join]])/365</f>
        <v>0.29041095890410956</v>
      </c>
      <c r="N1895" t="str">
        <f ca="1">IF(staff[[#This Row],[Tenure]]&lt;0.25,"1. New", IF(staff[[#This Row],[Tenure]]&lt;1, "2. Under 1 yr", IF(staff[[#This Row],[Tenure]]&lt;2, "3. Under 2 yrs","4. Over 2 yrs")))</f>
        <v>2. Under 1 yr</v>
      </c>
      <c r="O1895" s="5">
        <f ca="1">(TODAY()-staff[[#This Row],[Date of Birth]])/365</f>
        <v>32.460273972602742</v>
      </c>
      <c r="P1895">
        <f ca="1">ROUNDDOWN(staff[[#This Row],[X-Age]],0)</f>
        <v>32</v>
      </c>
    </row>
    <row r="1896" spans="3:16" x14ac:dyDescent="0.3">
      <c r="C1896" t="s">
        <v>1985</v>
      </c>
      <c r="D1896" t="s">
        <v>55</v>
      </c>
      <c r="E1896">
        <v>1</v>
      </c>
      <c r="F1896" t="s">
        <v>56</v>
      </c>
      <c r="G1896" t="s">
        <v>9</v>
      </c>
      <c r="H1896" t="s">
        <v>62</v>
      </c>
      <c r="I1896" s="4">
        <v>78375</v>
      </c>
      <c r="J1896">
        <v>22</v>
      </c>
      <c r="K1896" s="3">
        <v>44403</v>
      </c>
      <c r="L1896" s="3">
        <v>29124</v>
      </c>
      <c r="M1896" s="5">
        <f ca="1">(TODAY()-staff[[#This Row],[Date of Join]])/365</f>
        <v>1.1452054794520548</v>
      </c>
      <c r="N1896" t="str">
        <f ca="1">IF(staff[[#This Row],[Tenure]]&lt;0.25,"1. New", IF(staff[[#This Row],[Tenure]]&lt;1, "2. Under 1 yr", IF(staff[[#This Row],[Tenure]]&lt;2, "3. Under 2 yrs","4. Over 2 yrs")))</f>
        <v>3. Under 2 yrs</v>
      </c>
      <c r="O1896" s="5">
        <f ca="1">(TODAY()-staff[[#This Row],[Date of Birth]])/365</f>
        <v>43.005479452054793</v>
      </c>
      <c r="P1896">
        <f ca="1">ROUNDDOWN(staff[[#This Row],[X-Age]],0)</f>
        <v>43</v>
      </c>
    </row>
    <row r="1897" spans="3:16" x14ac:dyDescent="0.3">
      <c r="C1897" t="s">
        <v>1986</v>
      </c>
      <c r="D1897" t="s">
        <v>59</v>
      </c>
      <c r="E1897">
        <v>1</v>
      </c>
      <c r="F1897" t="s">
        <v>56</v>
      </c>
      <c r="G1897" t="s">
        <v>6</v>
      </c>
      <c r="H1897" t="s">
        <v>68</v>
      </c>
      <c r="I1897" s="4">
        <v>88050</v>
      </c>
      <c r="J1897">
        <v>14</v>
      </c>
      <c r="K1897" s="3">
        <v>44749</v>
      </c>
      <c r="L1897" s="3">
        <v>34118</v>
      </c>
      <c r="M1897" s="5">
        <f ca="1">(TODAY()-staff[[#This Row],[Date of Join]])/365</f>
        <v>0.19726027397260273</v>
      </c>
      <c r="N1897" t="str">
        <f ca="1">IF(staff[[#This Row],[Tenure]]&lt;0.25,"1. New", IF(staff[[#This Row],[Tenure]]&lt;1, "2. Under 1 yr", IF(staff[[#This Row],[Tenure]]&lt;2, "3. Under 2 yrs","4. Over 2 yrs")))</f>
        <v>1. New</v>
      </c>
      <c r="O1897" s="5">
        <f ca="1">(TODAY()-staff[[#This Row],[Date of Birth]])/365</f>
        <v>29.323287671232876</v>
      </c>
      <c r="P1897">
        <f ca="1">ROUNDDOWN(staff[[#This Row],[X-Age]],0)</f>
        <v>29</v>
      </c>
    </row>
    <row r="1898" spans="3:16" x14ac:dyDescent="0.3">
      <c r="C1898" t="s">
        <v>1987</v>
      </c>
      <c r="D1898" t="s">
        <v>55</v>
      </c>
      <c r="E1898">
        <v>1</v>
      </c>
      <c r="F1898" t="s">
        <v>56</v>
      </c>
      <c r="G1898" t="s">
        <v>18</v>
      </c>
      <c r="H1898" t="s">
        <v>64</v>
      </c>
      <c r="I1898" s="4">
        <v>60760</v>
      </c>
      <c r="J1898">
        <v>27</v>
      </c>
      <c r="K1898" s="3">
        <v>44736</v>
      </c>
      <c r="L1898" s="3">
        <v>33350</v>
      </c>
      <c r="M1898" s="5">
        <f ca="1">(TODAY()-staff[[#This Row],[Date of Join]])/365</f>
        <v>0.23287671232876711</v>
      </c>
      <c r="N1898" t="str">
        <f ca="1">IF(staff[[#This Row],[Tenure]]&lt;0.25,"1. New", IF(staff[[#This Row],[Tenure]]&lt;1, "2. Under 1 yr", IF(staff[[#This Row],[Tenure]]&lt;2, "3. Under 2 yrs","4. Over 2 yrs")))</f>
        <v>1. New</v>
      </c>
      <c r="O1898" s="5">
        <f ca="1">(TODAY()-staff[[#This Row],[Date of Birth]])/365</f>
        <v>31.427397260273974</v>
      </c>
      <c r="P1898">
        <f ca="1">ROUNDDOWN(staff[[#This Row],[X-Age]],0)</f>
        <v>31</v>
      </c>
    </row>
    <row r="1899" spans="3:16" x14ac:dyDescent="0.3">
      <c r="C1899" t="s">
        <v>1988</v>
      </c>
      <c r="D1899" t="s">
        <v>59</v>
      </c>
      <c r="E1899">
        <v>1</v>
      </c>
      <c r="F1899" t="s">
        <v>56</v>
      </c>
      <c r="G1899" t="s">
        <v>9</v>
      </c>
      <c r="H1899" t="s">
        <v>330</v>
      </c>
      <c r="I1899" s="4">
        <v>102800</v>
      </c>
      <c r="J1899">
        <v>13</v>
      </c>
      <c r="K1899" s="3">
        <v>44550</v>
      </c>
      <c r="L1899" s="3">
        <v>23883</v>
      </c>
      <c r="M1899" s="5">
        <f ca="1">(TODAY()-staff[[#This Row],[Date of Join]])/365</f>
        <v>0.74246575342465748</v>
      </c>
      <c r="N1899" t="str">
        <f ca="1">IF(staff[[#This Row],[Tenure]]&lt;0.25,"1. New", IF(staff[[#This Row],[Tenure]]&lt;1, "2. Under 1 yr", IF(staff[[#This Row],[Tenure]]&lt;2, "3. Under 2 yrs","4. Over 2 yrs")))</f>
        <v>2. Under 1 yr</v>
      </c>
      <c r="O1899" s="5">
        <f ca="1">(TODAY()-staff[[#This Row],[Date of Birth]])/365</f>
        <v>57.364383561643834</v>
      </c>
      <c r="P1899">
        <f ca="1">ROUNDDOWN(staff[[#This Row],[X-Age]],0)</f>
        <v>57</v>
      </c>
    </row>
    <row r="1900" spans="3:16" x14ac:dyDescent="0.3">
      <c r="C1900" t="s">
        <v>1989</v>
      </c>
      <c r="D1900" t="s">
        <v>59</v>
      </c>
      <c r="E1900">
        <v>1</v>
      </c>
      <c r="F1900" t="s">
        <v>56</v>
      </c>
      <c r="G1900" t="s">
        <v>9</v>
      </c>
      <c r="H1900" t="s">
        <v>62</v>
      </c>
      <c r="I1900" s="4">
        <v>115880</v>
      </c>
      <c r="J1900">
        <v>5</v>
      </c>
      <c r="K1900" s="3">
        <v>44375</v>
      </c>
      <c r="L1900" s="3">
        <v>27571</v>
      </c>
      <c r="M1900" s="5">
        <f ca="1">(TODAY()-staff[[#This Row],[Date of Join]])/365</f>
        <v>1.2219178082191782</v>
      </c>
      <c r="N1900" t="str">
        <f ca="1">IF(staff[[#This Row],[Tenure]]&lt;0.25,"1. New", IF(staff[[#This Row],[Tenure]]&lt;1, "2. Under 1 yr", IF(staff[[#This Row],[Tenure]]&lt;2, "3. Under 2 yrs","4. Over 2 yrs")))</f>
        <v>3. Under 2 yrs</v>
      </c>
      <c r="O1900" s="5">
        <f ca="1">(TODAY()-staff[[#This Row],[Date of Birth]])/365</f>
        <v>47.260273972602739</v>
      </c>
      <c r="P1900">
        <f ca="1">ROUNDDOWN(staff[[#This Row],[X-Age]],0)</f>
        <v>47</v>
      </c>
    </row>
    <row r="1901" spans="3:16" x14ac:dyDescent="0.3">
      <c r="C1901" t="s">
        <v>1990</v>
      </c>
      <c r="D1901" t="s">
        <v>59</v>
      </c>
      <c r="E1901">
        <v>1</v>
      </c>
      <c r="F1901" t="s">
        <v>56</v>
      </c>
      <c r="G1901" t="s">
        <v>6</v>
      </c>
      <c r="H1901" t="s">
        <v>68</v>
      </c>
      <c r="I1901" s="4">
        <v>69085</v>
      </c>
      <c r="J1901">
        <v>16</v>
      </c>
      <c r="K1901" s="3">
        <v>44767</v>
      </c>
      <c r="L1901" s="3">
        <v>28499</v>
      </c>
      <c r="M1901" s="5">
        <f ca="1">(TODAY()-staff[[#This Row],[Date of Join]])/365</f>
        <v>0.14794520547945206</v>
      </c>
      <c r="N1901" t="str">
        <f ca="1">IF(staff[[#This Row],[Tenure]]&lt;0.25,"1. New", IF(staff[[#This Row],[Tenure]]&lt;1, "2. Under 1 yr", IF(staff[[#This Row],[Tenure]]&lt;2, "3. Under 2 yrs","4. Over 2 yrs")))</f>
        <v>1. New</v>
      </c>
      <c r="O1901" s="5">
        <f ca="1">(TODAY()-staff[[#This Row],[Date of Birth]])/365</f>
        <v>44.717808219178082</v>
      </c>
      <c r="P1901">
        <f ca="1">ROUNDDOWN(staff[[#This Row],[X-Age]],0)</f>
        <v>44</v>
      </c>
    </row>
    <row r="1902" spans="3:16" x14ac:dyDescent="0.3">
      <c r="C1902" t="s">
        <v>1991</v>
      </c>
      <c r="D1902" t="s">
        <v>59</v>
      </c>
      <c r="E1902">
        <v>1</v>
      </c>
      <c r="F1902" t="s">
        <v>56</v>
      </c>
      <c r="G1902" t="s">
        <v>14</v>
      </c>
      <c r="H1902" t="s">
        <v>837</v>
      </c>
      <c r="I1902" s="4">
        <v>77530</v>
      </c>
      <c r="J1902">
        <v>13</v>
      </c>
      <c r="K1902" s="3">
        <v>43409</v>
      </c>
      <c r="L1902" s="3">
        <v>22066</v>
      </c>
      <c r="M1902" s="5">
        <f ca="1">(TODAY()-staff[[#This Row],[Date of Join]])/365</f>
        <v>3.8684931506849316</v>
      </c>
      <c r="N1902" t="str">
        <f ca="1">IF(staff[[#This Row],[Tenure]]&lt;0.25,"1. New", IF(staff[[#This Row],[Tenure]]&lt;1, "2. Under 1 yr", IF(staff[[#This Row],[Tenure]]&lt;2, "3. Under 2 yrs","4. Over 2 yrs")))</f>
        <v>4. Over 2 yrs</v>
      </c>
      <c r="O1902" s="5">
        <f ca="1">(TODAY()-staff[[#This Row],[Date of Birth]])/365</f>
        <v>62.342465753424655</v>
      </c>
      <c r="P1902">
        <f ca="1">ROUNDDOWN(staff[[#This Row],[X-Age]],0)</f>
        <v>62</v>
      </c>
    </row>
    <row r="1903" spans="3:16" x14ac:dyDescent="0.3">
      <c r="C1903" t="s">
        <v>1992</v>
      </c>
      <c r="D1903" t="s">
        <v>59</v>
      </c>
      <c r="E1903">
        <v>1</v>
      </c>
      <c r="F1903" t="s">
        <v>56</v>
      </c>
      <c r="G1903" t="s">
        <v>6</v>
      </c>
      <c r="H1903" t="s">
        <v>93</v>
      </c>
      <c r="I1903" s="4">
        <v>78495</v>
      </c>
      <c r="J1903">
        <v>20</v>
      </c>
      <c r="K1903" s="3">
        <v>44728</v>
      </c>
      <c r="L1903" s="3">
        <v>34362</v>
      </c>
      <c r="M1903" s="5">
        <f ca="1">(TODAY()-staff[[#This Row],[Date of Join]])/365</f>
        <v>0.25479452054794521</v>
      </c>
      <c r="N1903" t="str">
        <f ca="1">IF(staff[[#This Row],[Tenure]]&lt;0.25,"1. New", IF(staff[[#This Row],[Tenure]]&lt;1, "2. Under 1 yr", IF(staff[[#This Row],[Tenure]]&lt;2, "3. Under 2 yrs","4. Over 2 yrs")))</f>
        <v>2. Under 1 yr</v>
      </c>
      <c r="O1903" s="5">
        <f ca="1">(TODAY()-staff[[#This Row],[Date of Birth]])/365</f>
        <v>28.654794520547945</v>
      </c>
      <c r="P1903">
        <f ca="1">ROUNDDOWN(staff[[#This Row],[X-Age]],0)</f>
        <v>28</v>
      </c>
    </row>
    <row r="1904" spans="3:16" x14ac:dyDescent="0.3">
      <c r="C1904" t="s">
        <v>1993</v>
      </c>
      <c r="D1904" t="s">
        <v>59</v>
      </c>
      <c r="E1904">
        <v>1</v>
      </c>
      <c r="F1904" t="s">
        <v>56</v>
      </c>
      <c r="G1904" t="s">
        <v>6</v>
      </c>
      <c r="H1904" t="s">
        <v>68</v>
      </c>
      <c r="I1904" s="4">
        <v>59980</v>
      </c>
      <c r="J1904">
        <v>14</v>
      </c>
      <c r="K1904" s="3">
        <v>44757</v>
      </c>
      <c r="L1904" s="3">
        <v>34109</v>
      </c>
      <c r="M1904" s="5">
        <f ca="1">(TODAY()-staff[[#This Row],[Date of Join]])/365</f>
        <v>0.17534246575342466</v>
      </c>
      <c r="N1904" t="str">
        <f ca="1">IF(staff[[#This Row],[Tenure]]&lt;0.25,"1. New", IF(staff[[#This Row],[Tenure]]&lt;1, "2. Under 1 yr", IF(staff[[#This Row],[Tenure]]&lt;2, "3. Under 2 yrs","4. Over 2 yrs")))</f>
        <v>1. New</v>
      </c>
      <c r="O1904" s="5">
        <f ca="1">(TODAY()-staff[[#This Row],[Date of Birth]])/365</f>
        <v>29.347945205479451</v>
      </c>
      <c r="P1904">
        <f ca="1">ROUNDDOWN(staff[[#This Row],[X-Age]],0)</f>
        <v>29</v>
      </c>
    </row>
    <row r="1905" spans="3:16" x14ac:dyDescent="0.3">
      <c r="C1905" t="s">
        <v>1994</v>
      </c>
      <c r="D1905" t="s">
        <v>55</v>
      </c>
      <c r="E1905">
        <v>0</v>
      </c>
      <c r="F1905" t="s">
        <v>61</v>
      </c>
      <c r="G1905" t="s">
        <v>6</v>
      </c>
      <c r="H1905" t="s">
        <v>68</v>
      </c>
      <c r="I1905" s="4">
        <v>69035</v>
      </c>
      <c r="J1905">
        <v>8</v>
      </c>
      <c r="K1905" s="3">
        <v>44757</v>
      </c>
      <c r="L1905" s="3">
        <v>35430</v>
      </c>
      <c r="M1905" s="5">
        <f ca="1">(TODAY()-staff[[#This Row],[Date of Join]])/365</f>
        <v>0.17534246575342466</v>
      </c>
      <c r="N1905" t="str">
        <f ca="1">IF(staff[[#This Row],[Tenure]]&lt;0.25,"1. New", IF(staff[[#This Row],[Tenure]]&lt;1, "2. Under 1 yr", IF(staff[[#This Row],[Tenure]]&lt;2, "3. Under 2 yrs","4. Over 2 yrs")))</f>
        <v>1. New</v>
      </c>
      <c r="O1905" s="5">
        <f ca="1">(TODAY()-staff[[#This Row],[Date of Birth]])/365</f>
        <v>25.728767123287671</v>
      </c>
      <c r="P1905">
        <f ca="1">ROUNDDOWN(staff[[#This Row],[X-Age]],0)</f>
        <v>25</v>
      </c>
    </row>
    <row r="1906" spans="3:16" x14ac:dyDescent="0.3">
      <c r="C1906" t="s">
        <v>1995</v>
      </c>
      <c r="D1906" t="s">
        <v>59</v>
      </c>
      <c r="E1906">
        <v>1</v>
      </c>
      <c r="F1906" t="s">
        <v>56</v>
      </c>
      <c r="G1906" t="s">
        <v>9</v>
      </c>
      <c r="H1906" t="s">
        <v>205</v>
      </c>
      <c r="I1906" s="4">
        <v>80945</v>
      </c>
      <c r="J1906">
        <v>8</v>
      </c>
      <c r="K1906" s="3">
        <v>44763</v>
      </c>
      <c r="L1906" s="3">
        <v>33496</v>
      </c>
      <c r="M1906" s="5">
        <f ca="1">(TODAY()-staff[[#This Row],[Date of Join]])/365</f>
        <v>0.15890410958904111</v>
      </c>
      <c r="N1906" t="str">
        <f ca="1">IF(staff[[#This Row],[Tenure]]&lt;0.25,"1. New", IF(staff[[#This Row],[Tenure]]&lt;1, "2. Under 1 yr", IF(staff[[#This Row],[Tenure]]&lt;2, "3. Under 2 yrs","4. Over 2 yrs")))</f>
        <v>1. New</v>
      </c>
      <c r="O1906" s="5">
        <f ca="1">(TODAY()-staff[[#This Row],[Date of Birth]])/365</f>
        <v>31.027397260273972</v>
      </c>
      <c r="P1906">
        <f ca="1">ROUNDDOWN(staff[[#This Row],[X-Age]],0)</f>
        <v>31</v>
      </c>
    </row>
    <row r="1907" spans="3:16" x14ac:dyDescent="0.3">
      <c r="C1907" t="s">
        <v>1996</v>
      </c>
      <c r="D1907" t="s">
        <v>55</v>
      </c>
      <c r="E1907">
        <v>1</v>
      </c>
      <c r="F1907" t="s">
        <v>56</v>
      </c>
      <c r="G1907" t="s">
        <v>6</v>
      </c>
      <c r="H1907" t="s">
        <v>68</v>
      </c>
      <c r="I1907" s="4">
        <v>84780</v>
      </c>
      <c r="J1907">
        <v>13</v>
      </c>
      <c r="K1907" s="3">
        <v>43824</v>
      </c>
      <c r="L1907" s="3">
        <v>25040</v>
      </c>
      <c r="M1907" s="5">
        <f ca="1">(TODAY()-staff[[#This Row],[Date of Join]])/365</f>
        <v>2.7315068493150685</v>
      </c>
      <c r="N1907" t="str">
        <f ca="1">IF(staff[[#This Row],[Tenure]]&lt;0.25,"1. New", IF(staff[[#This Row],[Tenure]]&lt;1, "2. Under 1 yr", IF(staff[[#This Row],[Tenure]]&lt;2, "3. Under 2 yrs","4. Over 2 yrs")))</f>
        <v>4. Over 2 yrs</v>
      </c>
      <c r="O1907" s="5">
        <f ca="1">(TODAY()-staff[[#This Row],[Date of Birth]])/365</f>
        <v>54.194520547945203</v>
      </c>
      <c r="P1907">
        <f ca="1">ROUNDDOWN(staff[[#This Row],[X-Age]],0)</f>
        <v>54</v>
      </c>
    </row>
    <row r="1908" spans="3:16" x14ac:dyDescent="0.3">
      <c r="C1908" t="s">
        <v>1997</v>
      </c>
      <c r="D1908" t="s">
        <v>55</v>
      </c>
      <c r="E1908">
        <v>1</v>
      </c>
      <c r="F1908" t="s">
        <v>61</v>
      </c>
      <c r="G1908" t="s">
        <v>18</v>
      </c>
      <c r="H1908" t="s">
        <v>343</v>
      </c>
      <c r="I1908" s="4">
        <v>88180</v>
      </c>
      <c r="J1908">
        <v>9</v>
      </c>
      <c r="K1908" s="3">
        <v>44741</v>
      </c>
      <c r="L1908" s="3">
        <v>7262</v>
      </c>
      <c r="M1908" s="5">
        <f ca="1">(TODAY()-staff[[#This Row],[Date of Join]])/365</f>
        <v>0.21917808219178081</v>
      </c>
      <c r="N1908" t="str">
        <f ca="1">IF(staff[[#This Row],[Tenure]]&lt;0.25,"1. New", IF(staff[[#This Row],[Tenure]]&lt;1, "2. Under 1 yr", IF(staff[[#This Row],[Tenure]]&lt;2, "3. Under 2 yrs","4. Over 2 yrs")))</f>
        <v>1. New</v>
      </c>
      <c r="O1908" s="5">
        <f ca="1">(TODAY()-staff[[#This Row],[Date of Birth]])/365</f>
        <v>102.9013698630137</v>
      </c>
      <c r="P1908">
        <f ca="1">ROUNDDOWN(staff[[#This Row],[X-Age]],0)</f>
        <v>102</v>
      </c>
    </row>
    <row r="1909" spans="3:16" x14ac:dyDescent="0.3">
      <c r="C1909" t="s">
        <v>1998</v>
      </c>
      <c r="D1909" t="s">
        <v>59</v>
      </c>
      <c r="E1909">
        <v>1</v>
      </c>
      <c r="F1909" t="s">
        <v>56</v>
      </c>
      <c r="G1909" t="s">
        <v>6</v>
      </c>
      <c r="H1909" t="s">
        <v>68</v>
      </c>
      <c r="I1909" s="4">
        <v>60585</v>
      </c>
      <c r="J1909">
        <v>5</v>
      </c>
      <c r="K1909" s="3">
        <v>44685</v>
      </c>
      <c r="L1909" s="3">
        <v>33097</v>
      </c>
      <c r="M1909" s="5">
        <f ca="1">(TODAY()-staff[[#This Row],[Date of Join]])/365</f>
        <v>0.37260273972602742</v>
      </c>
      <c r="N1909" t="str">
        <f ca="1">IF(staff[[#This Row],[Tenure]]&lt;0.25,"1. New", IF(staff[[#This Row],[Tenure]]&lt;1, "2. Under 1 yr", IF(staff[[#This Row],[Tenure]]&lt;2, "3. Under 2 yrs","4. Over 2 yrs")))</f>
        <v>2. Under 1 yr</v>
      </c>
      <c r="O1909" s="5">
        <f ca="1">(TODAY()-staff[[#This Row],[Date of Birth]])/365</f>
        <v>32.12054794520548</v>
      </c>
      <c r="P1909">
        <f ca="1">ROUNDDOWN(staff[[#This Row],[X-Age]],0)</f>
        <v>32</v>
      </c>
    </row>
    <row r="1910" spans="3:16" x14ac:dyDescent="0.3">
      <c r="C1910" t="s">
        <v>1999</v>
      </c>
      <c r="D1910" t="s">
        <v>59</v>
      </c>
      <c r="E1910">
        <v>1</v>
      </c>
      <c r="F1910" t="s">
        <v>56</v>
      </c>
      <c r="G1910" t="s">
        <v>6</v>
      </c>
      <c r="H1910" t="s">
        <v>71</v>
      </c>
      <c r="I1910" s="4">
        <v>73455</v>
      </c>
      <c r="J1910">
        <v>21</v>
      </c>
      <c r="K1910" s="3">
        <v>44718</v>
      </c>
      <c r="L1910" s="3">
        <v>26693</v>
      </c>
      <c r="M1910" s="5">
        <f ca="1">(TODAY()-staff[[#This Row],[Date of Join]])/365</f>
        <v>0.28219178082191781</v>
      </c>
      <c r="N1910" t="str">
        <f ca="1">IF(staff[[#This Row],[Tenure]]&lt;0.25,"1. New", IF(staff[[#This Row],[Tenure]]&lt;1, "2. Under 1 yr", IF(staff[[#This Row],[Tenure]]&lt;2, "3. Under 2 yrs","4. Over 2 yrs")))</f>
        <v>2. Under 1 yr</v>
      </c>
      <c r="O1910" s="5">
        <f ca="1">(TODAY()-staff[[#This Row],[Date of Birth]])/365</f>
        <v>49.665753424657531</v>
      </c>
      <c r="P1910">
        <f ca="1">ROUNDDOWN(staff[[#This Row],[X-Age]],0)</f>
        <v>49</v>
      </c>
    </row>
    <row r="1911" spans="3:16" x14ac:dyDescent="0.3">
      <c r="C1911" t="s">
        <v>2000</v>
      </c>
      <c r="D1911" t="s">
        <v>55</v>
      </c>
      <c r="E1911">
        <v>1</v>
      </c>
      <c r="F1911" t="s">
        <v>56</v>
      </c>
      <c r="G1911" t="s">
        <v>6</v>
      </c>
      <c r="H1911" t="s">
        <v>246</v>
      </c>
      <c r="I1911" s="4">
        <v>60825</v>
      </c>
      <c r="J1911">
        <v>9</v>
      </c>
      <c r="K1911" s="3">
        <v>44595</v>
      </c>
      <c r="L1911" s="3">
        <v>32413</v>
      </c>
      <c r="M1911" s="5">
        <f ca="1">(TODAY()-staff[[#This Row],[Date of Join]])/365</f>
        <v>0.61917808219178083</v>
      </c>
      <c r="N1911" t="str">
        <f ca="1">IF(staff[[#This Row],[Tenure]]&lt;0.25,"1. New", IF(staff[[#This Row],[Tenure]]&lt;1, "2. Under 1 yr", IF(staff[[#This Row],[Tenure]]&lt;2, "3. Under 2 yrs","4. Over 2 yrs")))</f>
        <v>2. Under 1 yr</v>
      </c>
      <c r="O1911" s="5">
        <f ca="1">(TODAY()-staff[[#This Row],[Date of Birth]])/365</f>
        <v>33.994520547945207</v>
      </c>
      <c r="P1911">
        <f ca="1">ROUNDDOWN(staff[[#This Row],[X-Age]],0)</f>
        <v>33</v>
      </c>
    </row>
    <row r="1912" spans="3:16" x14ac:dyDescent="0.3">
      <c r="C1912" t="s">
        <v>2001</v>
      </c>
      <c r="D1912" t="s">
        <v>59</v>
      </c>
      <c r="E1912">
        <v>1</v>
      </c>
      <c r="F1912" t="s">
        <v>124</v>
      </c>
      <c r="G1912" t="s">
        <v>18</v>
      </c>
      <c r="H1912" t="s">
        <v>78</v>
      </c>
      <c r="I1912" s="4">
        <v>97325</v>
      </c>
      <c r="J1912">
        <v>21</v>
      </c>
      <c r="K1912" s="3">
        <v>44763</v>
      </c>
      <c r="L1912" s="3">
        <v>34588</v>
      </c>
      <c r="M1912" s="5">
        <f ca="1">(TODAY()-staff[[#This Row],[Date of Join]])/365</f>
        <v>0.15890410958904111</v>
      </c>
      <c r="N1912" t="str">
        <f ca="1">IF(staff[[#This Row],[Tenure]]&lt;0.25,"1. New", IF(staff[[#This Row],[Tenure]]&lt;1, "2. Under 1 yr", IF(staff[[#This Row],[Tenure]]&lt;2, "3. Under 2 yrs","4. Over 2 yrs")))</f>
        <v>1. New</v>
      </c>
      <c r="O1912" s="5">
        <f ca="1">(TODAY()-staff[[#This Row],[Date of Birth]])/365</f>
        <v>28.035616438356165</v>
      </c>
      <c r="P1912">
        <f ca="1">ROUNDDOWN(staff[[#This Row],[X-Age]],0)</f>
        <v>28</v>
      </c>
    </row>
    <row r="1913" spans="3:16" x14ac:dyDescent="0.3">
      <c r="C1913" t="s">
        <v>2002</v>
      </c>
      <c r="D1913" t="s">
        <v>55</v>
      </c>
      <c r="E1913">
        <v>1</v>
      </c>
      <c r="F1913" t="s">
        <v>61</v>
      </c>
      <c r="G1913" t="s">
        <v>9</v>
      </c>
      <c r="H1913" t="s">
        <v>205</v>
      </c>
      <c r="I1913" s="4">
        <v>75870</v>
      </c>
      <c r="J1913">
        <v>11</v>
      </c>
      <c r="K1913" s="3">
        <v>44761</v>
      </c>
      <c r="L1913" s="3">
        <v>7261</v>
      </c>
      <c r="M1913" s="5">
        <f ca="1">(TODAY()-staff[[#This Row],[Date of Join]])/365</f>
        <v>0.16438356164383561</v>
      </c>
      <c r="N1913" t="str">
        <f ca="1">IF(staff[[#This Row],[Tenure]]&lt;0.25,"1. New", IF(staff[[#This Row],[Tenure]]&lt;1, "2. Under 1 yr", IF(staff[[#This Row],[Tenure]]&lt;2, "3. Under 2 yrs","4. Over 2 yrs")))</f>
        <v>1. New</v>
      </c>
      <c r="O1913" s="5">
        <f ca="1">(TODAY()-staff[[#This Row],[Date of Birth]])/365</f>
        <v>102.9041095890411</v>
      </c>
      <c r="P1913">
        <f ca="1">ROUNDDOWN(staff[[#This Row],[X-Age]],0)</f>
        <v>102</v>
      </c>
    </row>
    <row r="1914" spans="3:16" x14ac:dyDescent="0.3">
      <c r="C1914" t="s">
        <v>2003</v>
      </c>
      <c r="D1914" t="s">
        <v>59</v>
      </c>
      <c r="E1914">
        <v>1</v>
      </c>
      <c r="F1914" t="s">
        <v>56</v>
      </c>
      <c r="G1914" t="s">
        <v>9</v>
      </c>
      <c r="H1914" t="s">
        <v>62</v>
      </c>
      <c r="I1914" s="4">
        <v>100070</v>
      </c>
      <c r="J1914">
        <v>14</v>
      </c>
      <c r="K1914" s="3">
        <v>44342</v>
      </c>
      <c r="L1914" s="3">
        <v>21378</v>
      </c>
      <c r="M1914" s="5">
        <f ca="1">(TODAY()-staff[[#This Row],[Date of Join]])/365</f>
        <v>1.3123287671232877</v>
      </c>
      <c r="N1914" t="str">
        <f ca="1">IF(staff[[#This Row],[Tenure]]&lt;0.25,"1. New", IF(staff[[#This Row],[Tenure]]&lt;1, "2. Under 1 yr", IF(staff[[#This Row],[Tenure]]&lt;2, "3. Under 2 yrs","4. Over 2 yrs")))</f>
        <v>3. Under 2 yrs</v>
      </c>
      <c r="O1914" s="5">
        <f ca="1">(TODAY()-staff[[#This Row],[Date of Birth]])/365</f>
        <v>64.227397260273975</v>
      </c>
      <c r="P1914">
        <f ca="1">ROUNDDOWN(staff[[#This Row],[X-Age]],0)</f>
        <v>64</v>
      </c>
    </row>
    <row r="1915" spans="3:16" x14ac:dyDescent="0.3">
      <c r="C1915" t="s">
        <v>2004</v>
      </c>
      <c r="D1915" t="s">
        <v>59</v>
      </c>
      <c r="E1915">
        <v>1</v>
      </c>
      <c r="F1915" t="s">
        <v>56</v>
      </c>
      <c r="G1915" t="s">
        <v>6</v>
      </c>
      <c r="H1915" t="s">
        <v>68</v>
      </c>
      <c r="I1915" s="4">
        <v>48230</v>
      </c>
      <c r="J1915">
        <v>18</v>
      </c>
      <c r="K1915" s="3">
        <v>44676</v>
      </c>
      <c r="L1915" s="3">
        <v>33048</v>
      </c>
      <c r="M1915" s="5">
        <f ca="1">(TODAY()-staff[[#This Row],[Date of Join]])/365</f>
        <v>0.39726027397260272</v>
      </c>
      <c r="N1915" t="str">
        <f ca="1">IF(staff[[#This Row],[Tenure]]&lt;0.25,"1. New", IF(staff[[#This Row],[Tenure]]&lt;1, "2. Under 1 yr", IF(staff[[#This Row],[Tenure]]&lt;2, "3. Under 2 yrs","4. Over 2 yrs")))</f>
        <v>2. Under 1 yr</v>
      </c>
      <c r="O1915" s="5">
        <f ca="1">(TODAY()-staff[[#This Row],[Date of Birth]])/365</f>
        <v>32.254794520547946</v>
      </c>
      <c r="P1915">
        <f ca="1">ROUNDDOWN(staff[[#This Row],[X-Age]],0)</f>
        <v>32</v>
      </c>
    </row>
    <row r="1916" spans="3:16" x14ac:dyDescent="0.3">
      <c r="C1916" t="s">
        <v>2005</v>
      </c>
      <c r="D1916" t="s">
        <v>59</v>
      </c>
      <c r="E1916">
        <v>1</v>
      </c>
      <c r="F1916" t="s">
        <v>56</v>
      </c>
      <c r="G1916" t="s">
        <v>6</v>
      </c>
      <c r="H1916" t="s">
        <v>68</v>
      </c>
      <c r="I1916" s="4">
        <v>48230</v>
      </c>
      <c r="J1916">
        <v>17</v>
      </c>
      <c r="K1916" s="3">
        <v>44517</v>
      </c>
      <c r="L1916" s="3">
        <v>32225</v>
      </c>
      <c r="M1916" s="5">
        <f ca="1">(TODAY()-staff[[#This Row],[Date of Join]])/365</f>
        <v>0.83287671232876714</v>
      </c>
      <c r="N1916" t="str">
        <f ca="1">IF(staff[[#This Row],[Tenure]]&lt;0.25,"1. New", IF(staff[[#This Row],[Tenure]]&lt;1, "2. Under 1 yr", IF(staff[[#This Row],[Tenure]]&lt;2, "3. Under 2 yrs","4. Over 2 yrs")))</f>
        <v>2. Under 1 yr</v>
      </c>
      <c r="O1916" s="5">
        <f ca="1">(TODAY()-staff[[#This Row],[Date of Birth]])/365</f>
        <v>34.509589041095893</v>
      </c>
      <c r="P1916">
        <f ca="1">ROUNDDOWN(staff[[#This Row],[X-Age]],0)</f>
        <v>34</v>
      </c>
    </row>
    <row r="1917" spans="3:16" x14ac:dyDescent="0.3">
      <c r="C1917" t="s">
        <v>2006</v>
      </c>
      <c r="D1917" t="s">
        <v>59</v>
      </c>
      <c r="E1917">
        <v>1</v>
      </c>
      <c r="F1917" t="s">
        <v>56</v>
      </c>
      <c r="G1917" t="s">
        <v>20</v>
      </c>
      <c r="H1917" t="s">
        <v>102</v>
      </c>
      <c r="I1917" s="4">
        <v>68630</v>
      </c>
      <c r="J1917">
        <v>18</v>
      </c>
      <c r="K1917" s="3">
        <v>44712</v>
      </c>
      <c r="L1917" s="3">
        <v>27007</v>
      </c>
      <c r="M1917" s="5">
        <f ca="1">(TODAY()-staff[[#This Row],[Date of Join]])/365</f>
        <v>0.29863013698630136</v>
      </c>
      <c r="N1917" t="str">
        <f ca="1">IF(staff[[#This Row],[Tenure]]&lt;0.25,"1. New", IF(staff[[#This Row],[Tenure]]&lt;1, "2. Under 1 yr", IF(staff[[#This Row],[Tenure]]&lt;2, "3. Under 2 yrs","4. Over 2 yrs")))</f>
        <v>2. Under 1 yr</v>
      </c>
      <c r="O1917" s="5">
        <f ca="1">(TODAY()-staff[[#This Row],[Date of Birth]])/365</f>
        <v>48.805479452054797</v>
      </c>
      <c r="P1917">
        <f ca="1">ROUNDDOWN(staff[[#This Row],[X-Age]],0)</f>
        <v>48</v>
      </c>
    </row>
    <row r="1918" spans="3:16" x14ac:dyDescent="0.3">
      <c r="C1918" t="s">
        <v>2007</v>
      </c>
      <c r="D1918" t="s">
        <v>55</v>
      </c>
      <c r="E1918">
        <v>1</v>
      </c>
      <c r="F1918" t="s">
        <v>56</v>
      </c>
      <c r="G1918" t="s">
        <v>9</v>
      </c>
      <c r="H1918" t="s">
        <v>62</v>
      </c>
      <c r="I1918" s="4">
        <v>69355</v>
      </c>
      <c r="J1918">
        <v>8</v>
      </c>
      <c r="K1918" s="3">
        <v>44592</v>
      </c>
      <c r="L1918" s="3">
        <v>31123</v>
      </c>
      <c r="M1918" s="5">
        <f ca="1">(TODAY()-staff[[#This Row],[Date of Join]])/365</f>
        <v>0.62739726027397258</v>
      </c>
      <c r="N1918" t="str">
        <f ca="1">IF(staff[[#This Row],[Tenure]]&lt;0.25,"1. New", IF(staff[[#This Row],[Tenure]]&lt;1, "2. Under 1 yr", IF(staff[[#This Row],[Tenure]]&lt;2, "3. Under 2 yrs","4. Over 2 yrs")))</f>
        <v>2. Under 1 yr</v>
      </c>
      <c r="O1918" s="5">
        <f ca="1">(TODAY()-staff[[#This Row],[Date of Birth]])/365</f>
        <v>37.528767123287672</v>
      </c>
      <c r="P1918">
        <f ca="1">ROUNDDOWN(staff[[#This Row],[X-Age]],0)</f>
        <v>37</v>
      </c>
    </row>
    <row r="1919" spans="3:16" x14ac:dyDescent="0.3">
      <c r="C1919" t="s">
        <v>2008</v>
      </c>
      <c r="D1919" t="s">
        <v>55</v>
      </c>
      <c r="E1919">
        <v>1</v>
      </c>
      <c r="F1919" t="s">
        <v>56</v>
      </c>
      <c r="G1919" t="s">
        <v>6</v>
      </c>
      <c r="H1919" t="s">
        <v>68</v>
      </c>
      <c r="I1919" s="4">
        <v>78270</v>
      </c>
      <c r="J1919">
        <v>18</v>
      </c>
      <c r="K1919" s="3">
        <v>44732</v>
      </c>
      <c r="L1919" s="3">
        <v>35171</v>
      </c>
      <c r="M1919" s="5">
        <f ca="1">(TODAY()-staff[[#This Row],[Date of Join]])/365</f>
        <v>0.24383561643835616</v>
      </c>
      <c r="N1919" t="str">
        <f ca="1">IF(staff[[#This Row],[Tenure]]&lt;0.25,"1. New", IF(staff[[#This Row],[Tenure]]&lt;1, "2. Under 1 yr", IF(staff[[#This Row],[Tenure]]&lt;2, "3. Under 2 yrs","4. Over 2 yrs")))</f>
        <v>1. New</v>
      </c>
      <c r="O1919" s="5">
        <f ca="1">(TODAY()-staff[[#This Row],[Date of Birth]])/365</f>
        <v>26.438356164383563</v>
      </c>
      <c r="P1919">
        <f ca="1">ROUNDDOWN(staff[[#This Row],[X-Age]],0)</f>
        <v>26</v>
      </c>
    </row>
    <row r="1920" spans="3:16" x14ac:dyDescent="0.3">
      <c r="C1920" t="s">
        <v>2009</v>
      </c>
      <c r="D1920" t="s">
        <v>55</v>
      </c>
      <c r="E1920">
        <v>0.94</v>
      </c>
      <c r="F1920" t="s">
        <v>56</v>
      </c>
      <c r="G1920" t="s">
        <v>9</v>
      </c>
      <c r="H1920" t="s">
        <v>57</v>
      </c>
      <c r="I1920" s="4">
        <v>72370</v>
      </c>
      <c r="J1920">
        <v>7</v>
      </c>
      <c r="K1920" s="3">
        <v>44697</v>
      </c>
      <c r="L1920" s="3">
        <v>26215</v>
      </c>
      <c r="M1920" s="5">
        <f ca="1">(TODAY()-staff[[#This Row],[Date of Join]])/365</f>
        <v>0.33972602739726027</v>
      </c>
      <c r="N1920" t="str">
        <f ca="1">IF(staff[[#This Row],[Tenure]]&lt;0.25,"1. New", IF(staff[[#This Row],[Tenure]]&lt;1, "2. Under 1 yr", IF(staff[[#This Row],[Tenure]]&lt;2, "3. Under 2 yrs","4. Over 2 yrs")))</f>
        <v>2. Under 1 yr</v>
      </c>
      <c r="O1920" s="5">
        <f ca="1">(TODAY()-staff[[#This Row],[Date of Birth]])/365</f>
        <v>50.975342465753428</v>
      </c>
      <c r="P1920">
        <f ca="1">ROUNDDOWN(staff[[#This Row],[X-Age]],0)</f>
        <v>50</v>
      </c>
    </row>
    <row r="1921" spans="3:16" x14ac:dyDescent="0.3">
      <c r="C1921" t="s">
        <v>2010</v>
      </c>
      <c r="D1921" t="s">
        <v>766</v>
      </c>
      <c r="E1921">
        <v>1</v>
      </c>
      <c r="F1921" t="s">
        <v>56</v>
      </c>
      <c r="G1921" t="s">
        <v>6</v>
      </c>
      <c r="H1921" t="s">
        <v>68</v>
      </c>
      <c r="I1921" s="4">
        <v>89090</v>
      </c>
      <c r="J1921">
        <v>-5</v>
      </c>
      <c r="K1921" s="3">
        <v>44657</v>
      </c>
      <c r="L1921" s="3">
        <v>7276</v>
      </c>
      <c r="M1921" s="5">
        <f ca="1">(TODAY()-staff[[#This Row],[Date of Join]])/365</f>
        <v>0.44931506849315067</v>
      </c>
      <c r="N1921" t="str">
        <f ca="1">IF(staff[[#This Row],[Tenure]]&lt;0.25,"1. New", IF(staff[[#This Row],[Tenure]]&lt;1, "2. Under 1 yr", IF(staff[[#This Row],[Tenure]]&lt;2, "3. Under 2 yrs","4. Over 2 yrs")))</f>
        <v>2. Under 1 yr</v>
      </c>
      <c r="O1921" s="5">
        <f ca="1">(TODAY()-staff[[#This Row],[Date of Birth]])/365</f>
        <v>102.86301369863014</v>
      </c>
      <c r="P1921">
        <f ca="1">ROUNDDOWN(staff[[#This Row],[X-Age]],0)</f>
        <v>102</v>
      </c>
    </row>
    <row r="1922" spans="3:16" x14ac:dyDescent="0.3">
      <c r="C1922" t="s">
        <v>2011</v>
      </c>
      <c r="D1922" t="s">
        <v>55</v>
      </c>
      <c r="E1922">
        <v>1</v>
      </c>
      <c r="F1922" t="s">
        <v>56</v>
      </c>
      <c r="G1922" t="s">
        <v>6</v>
      </c>
      <c r="H1922" t="s">
        <v>68</v>
      </c>
      <c r="I1922" s="4">
        <v>48230</v>
      </c>
      <c r="J1922">
        <v>20</v>
      </c>
      <c r="K1922" s="3">
        <v>44750</v>
      </c>
      <c r="L1922" s="3">
        <v>7261</v>
      </c>
      <c r="M1922" s="5">
        <f ca="1">(TODAY()-staff[[#This Row],[Date of Join]])/365</f>
        <v>0.19452054794520549</v>
      </c>
      <c r="N1922" t="str">
        <f ca="1">IF(staff[[#This Row],[Tenure]]&lt;0.25,"1. New", IF(staff[[#This Row],[Tenure]]&lt;1, "2. Under 1 yr", IF(staff[[#This Row],[Tenure]]&lt;2, "3. Under 2 yrs","4. Over 2 yrs")))</f>
        <v>1. New</v>
      </c>
      <c r="O1922" s="5">
        <f ca="1">(TODAY()-staff[[#This Row],[Date of Birth]])/365</f>
        <v>102.9041095890411</v>
      </c>
      <c r="P1922">
        <f ca="1">ROUNDDOWN(staff[[#This Row],[X-Age]],0)</f>
        <v>102</v>
      </c>
    </row>
    <row r="1923" spans="3:16" x14ac:dyDescent="0.3">
      <c r="C1923" t="s">
        <v>2012</v>
      </c>
      <c r="D1923" t="s">
        <v>59</v>
      </c>
      <c r="E1923">
        <v>1</v>
      </c>
      <c r="F1923" t="s">
        <v>61</v>
      </c>
      <c r="G1923" t="s">
        <v>18</v>
      </c>
      <c r="H1923" t="s">
        <v>117</v>
      </c>
      <c r="I1923" s="4">
        <v>92490</v>
      </c>
      <c r="J1923">
        <v>3</v>
      </c>
      <c r="K1923" s="3">
        <v>44763</v>
      </c>
      <c r="L1923" s="3">
        <v>7278</v>
      </c>
      <c r="M1923" s="5">
        <f ca="1">(TODAY()-staff[[#This Row],[Date of Join]])/365</f>
        <v>0.15890410958904111</v>
      </c>
      <c r="N1923" t="str">
        <f ca="1">IF(staff[[#This Row],[Tenure]]&lt;0.25,"1. New", IF(staff[[#This Row],[Tenure]]&lt;1, "2. Under 1 yr", IF(staff[[#This Row],[Tenure]]&lt;2, "3. Under 2 yrs","4. Over 2 yrs")))</f>
        <v>1. New</v>
      </c>
      <c r="O1923" s="5">
        <f ca="1">(TODAY()-staff[[#This Row],[Date of Birth]])/365</f>
        <v>102.85753424657534</v>
      </c>
      <c r="P1923">
        <f ca="1">ROUNDDOWN(staff[[#This Row],[X-Age]],0)</f>
        <v>102</v>
      </c>
    </row>
    <row r="1924" spans="3:16" x14ac:dyDescent="0.3">
      <c r="C1924" t="s">
        <v>2013</v>
      </c>
      <c r="D1924" t="s">
        <v>59</v>
      </c>
      <c r="E1924">
        <v>1</v>
      </c>
      <c r="F1924" t="s">
        <v>56</v>
      </c>
      <c r="G1924" t="s">
        <v>6</v>
      </c>
      <c r="H1924" t="s">
        <v>68</v>
      </c>
      <c r="I1924" s="4">
        <v>104705</v>
      </c>
      <c r="J1924">
        <v>23</v>
      </c>
      <c r="K1924" s="3">
        <v>44655</v>
      </c>
      <c r="L1924" s="3">
        <v>28528</v>
      </c>
      <c r="M1924" s="5">
        <f ca="1">(TODAY()-staff[[#This Row],[Date of Join]])/365</f>
        <v>0.45479452054794522</v>
      </c>
      <c r="N1924" t="str">
        <f ca="1">IF(staff[[#This Row],[Tenure]]&lt;0.25,"1. New", IF(staff[[#This Row],[Tenure]]&lt;1, "2. Under 1 yr", IF(staff[[#This Row],[Tenure]]&lt;2, "3. Under 2 yrs","4. Over 2 yrs")))</f>
        <v>2. Under 1 yr</v>
      </c>
      <c r="O1924" s="5">
        <f ca="1">(TODAY()-staff[[#This Row],[Date of Birth]])/365</f>
        <v>44.638356164383559</v>
      </c>
      <c r="P1924">
        <f ca="1">ROUNDDOWN(staff[[#This Row],[X-Age]],0)</f>
        <v>44</v>
      </c>
    </row>
    <row r="1925" spans="3:16" x14ac:dyDescent="0.3">
      <c r="C1925" t="s">
        <v>2014</v>
      </c>
      <c r="D1925" t="s">
        <v>59</v>
      </c>
      <c r="E1925">
        <v>1</v>
      </c>
      <c r="F1925" t="s">
        <v>56</v>
      </c>
      <c r="G1925" t="s">
        <v>6</v>
      </c>
      <c r="H1925" t="s">
        <v>93</v>
      </c>
      <c r="I1925" s="4">
        <v>51040</v>
      </c>
      <c r="J1925">
        <v>23</v>
      </c>
      <c r="K1925" s="3">
        <v>44329</v>
      </c>
      <c r="L1925" s="3">
        <v>27424</v>
      </c>
      <c r="M1925" s="5">
        <f ca="1">(TODAY()-staff[[#This Row],[Date of Join]])/365</f>
        <v>1.3479452054794521</v>
      </c>
      <c r="N1925" t="str">
        <f ca="1">IF(staff[[#This Row],[Tenure]]&lt;0.25,"1. New", IF(staff[[#This Row],[Tenure]]&lt;1, "2. Under 1 yr", IF(staff[[#This Row],[Tenure]]&lt;2, "3. Under 2 yrs","4. Over 2 yrs")))</f>
        <v>3. Under 2 yrs</v>
      </c>
      <c r="O1925" s="5">
        <f ca="1">(TODAY()-staff[[#This Row],[Date of Birth]])/365</f>
        <v>47.663013698630138</v>
      </c>
      <c r="P1925">
        <f ca="1">ROUNDDOWN(staff[[#This Row],[X-Age]],0)</f>
        <v>47</v>
      </c>
    </row>
    <row r="1926" spans="3:16" x14ac:dyDescent="0.3">
      <c r="C1926" t="s">
        <v>2015</v>
      </c>
      <c r="D1926" t="s">
        <v>55</v>
      </c>
      <c r="E1926">
        <v>1</v>
      </c>
      <c r="F1926" t="s">
        <v>56</v>
      </c>
      <c r="G1926" t="s">
        <v>18</v>
      </c>
      <c r="H1926" t="s">
        <v>96</v>
      </c>
      <c r="I1926" s="4">
        <v>48230</v>
      </c>
      <c r="J1926">
        <v>17</v>
      </c>
      <c r="K1926" s="3">
        <v>44725</v>
      </c>
      <c r="L1926" s="3">
        <v>22298</v>
      </c>
      <c r="M1926" s="5">
        <f ca="1">(TODAY()-staff[[#This Row],[Date of Join]])/365</f>
        <v>0.26301369863013696</v>
      </c>
      <c r="N1926" t="str">
        <f ca="1">IF(staff[[#This Row],[Tenure]]&lt;0.25,"1. New", IF(staff[[#This Row],[Tenure]]&lt;1, "2. Under 1 yr", IF(staff[[#This Row],[Tenure]]&lt;2, "3. Under 2 yrs","4. Over 2 yrs")))</f>
        <v>2. Under 1 yr</v>
      </c>
      <c r="O1926" s="5">
        <f ca="1">(TODAY()-staff[[#This Row],[Date of Birth]])/365</f>
        <v>61.706849315068496</v>
      </c>
      <c r="P1926">
        <f ca="1">ROUNDDOWN(staff[[#This Row],[X-Age]],0)</f>
        <v>61</v>
      </c>
    </row>
    <row r="1927" spans="3:16" x14ac:dyDescent="0.3">
      <c r="C1927" t="s">
        <v>2016</v>
      </c>
      <c r="D1927" t="s">
        <v>59</v>
      </c>
      <c r="E1927">
        <v>1</v>
      </c>
      <c r="F1927" t="s">
        <v>56</v>
      </c>
      <c r="G1927" t="s">
        <v>9</v>
      </c>
      <c r="H1927" t="s">
        <v>201</v>
      </c>
      <c r="I1927" s="4">
        <v>82165</v>
      </c>
      <c r="J1927">
        <v>9</v>
      </c>
      <c r="K1927" s="3">
        <v>44414</v>
      </c>
      <c r="L1927" s="3">
        <v>24492</v>
      </c>
      <c r="M1927" s="5">
        <f ca="1">(TODAY()-staff[[#This Row],[Date of Join]])/365</f>
        <v>1.1150684931506849</v>
      </c>
      <c r="N1927" t="str">
        <f ca="1">IF(staff[[#This Row],[Tenure]]&lt;0.25,"1. New", IF(staff[[#This Row],[Tenure]]&lt;1, "2. Under 1 yr", IF(staff[[#This Row],[Tenure]]&lt;2, "3. Under 2 yrs","4. Over 2 yrs")))</f>
        <v>3. Under 2 yrs</v>
      </c>
      <c r="O1927" s="5">
        <f ca="1">(TODAY()-staff[[#This Row],[Date of Birth]])/365</f>
        <v>55.695890410958903</v>
      </c>
      <c r="P1927">
        <f ca="1">ROUNDDOWN(staff[[#This Row],[X-Age]],0)</f>
        <v>55</v>
      </c>
    </row>
    <row r="1928" spans="3:16" x14ac:dyDescent="0.3">
      <c r="C1928" t="s">
        <v>2017</v>
      </c>
      <c r="D1928" t="s">
        <v>59</v>
      </c>
      <c r="E1928">
        <v>0.9</v>
      </c>
      <c r="F1928" t="s">
        <v>56</v>
      </c>
      <c r="G1928" t="s">
        <v>6</v>
      </c>
      <c r="H1928" t="s">
        <v>98</v>
      </c>
      <c r="I1928" s="4">
        <v>77660</v>
      </c>
      <c r="J1928">
        <v>18</v>
      </c>
      <c r="K1928" s="3">
        <v>44529</v>
      </c>
      <c r="L1928" s="3">
        <v>25225</v>
      </c>
      <c r="M1928" s="5">
        <f ca="1">(TODAY()-staff[[#This Row],[Date of Join]])/365</f>
        <v>0.8</v>
      </c>
      <c r="N1928" t="str">
        <f ca="1">IF(staff[[#This Row],[Tenure]]&lt;0.25,"1. New", IF(staff[[#This Row],[Tenure]]&lt;1, "2. Under 1 yr", IF(staff[[#This Row],[Tenure]]&lt;2, "3. Under 2 yrs","4. Over 2 yrs")))</f>
        <v>2. Under 1 yr</v>
      </c>
      <c r="O1928" s="5">
        <f ca="1">(TODAY()-staff[[#This Row],[Date of Birth]])/365</f>
        <v>53.68767123287671</v>
      </c>
      <c r="P1928">
        <f ca="1">ROUNDDOWN(staff[[#This Row],[X-Age]],0)</f>
        <v>53</v>
      </c>
    </row>
    <row r="1929" spans="3:16" x14ac:dyDescent="0.3">
      <c r="C1929" t="s">
        <v>2018</v>
      </c>
      <c r="D1929" t="s">
        <v>55</v>
      </c>
      <c r="E1929">
        <v>1</v>
      </c>
      <c r="F1929" t="s">
        <v>56</v>
      </c>
      <c r="G1929" t="s">
        <v>11</v>
      </c>
      <c r="H1929" t="s">
        <v>98</v>
      </c>
      <c r="I1929" s="4">
        <v>74265</v>
      </c>
      <c r="J1929">
        <v>18</v>
      </c>
      <c r="K1929" s="3">
        <v>44770</v>
      </c>
      <c r="L1929" s="3">
        <v>33470</v>
      </c>
      <c r="M1929" s="5">
        <f ca="1">(TODAY()-staff[[#This Row],[Date of Join]])/365</f>
        <v>0.13972602739726028</v>
      </c>
      <c r="N1929" t="str">
        <f ca="1">IF(staff[[#This Row],[Tenure]]&lt;0.25,"1. New", IF(staff[[#This Row],[Tenure]]&lt;1, "2. Under 1 yr", IF(staff[[#This Row],[Tenure]]&lt;2, "3. Under 2 yrs","4. Over 2 yrs")))</f>
        <v>1. New</v>
      </c>
      <c r="O1929" s="5">
        <f ca="1">(TODAY()-staff[[#This Row],[Date of Birth]])/365</f>
        <v>31.098630136986301</v>
      </c>
      <c r="P1929">
        <f ca="1">ROUNDDOWN(staff[[#This Row],[X-Age]],0)</f>
        <v>31</v>
      </c>
    </row>
    <row r="1930" spans="3:16" x14ac:dyDescent="0.3">
      <c r="C1930" t="s">
        <v>2019</v>
      </c>
      <c r="D1930" t="s">
        <v>59</v>
      </c>
      <c r="E1930">
        <v>1</v>
      </c>
      <c r="F1930" t="s">
        <v>56</v>
      </c>
      <c r="G1930" t="s">
        <v>20</v>
      </c>
      <c r="H1930" t="s">
        <v>66</v>
      </c>
      <c r="I1930" s="4">
        <v>64510</v>
      </c>
      <c r="J1930">
        <v>3</v>
      </c>
      <c r="K1930" s="3">
        <v>44713</v>
      </c>
      <c r="L1930" s="3">
        <v>25580</v>
      </c>
      <c r="M1930" s="5">
        <f ca="1">(TODAY()-staff[[#This Row],[Date of Join]])/365</f>
        <v>0.29589041095890412</v>
      </c>
      <c r="N1930" t="str">
        <f ca="1">IF(staff[[#This Row],[Tenure]]&lt;0.25,"1. New", IF(staff[[#This Row],[Tenure]]&lt;1, "2. Under 1 yr", IF(staff[[#This Row],[Tenure]]&lt;2, "3. Under 2 yrs","4. Over 2 yrs")))</f>
        <v>2. Under 1 yr</v>
      </c>
      <c r="O1930" s="5">
        <f ca="1">(TODAY()-staff[[#This Row],[Date of Birth]])/365</f>
        <v>52.715068493150682</v>
      </c>
      <c r="P1930">
        <f ca="1">ROUNDDOWN(staff[[#This Row],[X-Age]],0)</f>
        <v>52</v>
      </c>
    </row>
    <row r="1931" spans="3:16" x14ac:dyDescent="0.3">
      <c r="C1931" t="s">
        <v>2020</v>
      </c>
      <c r="D1931" t="s">
        <v>59</v>
      </c>
      <c r="E1931">
        <v>1</v>
      </c>
      <c r="F1931" t="s">
        <v>56</v>
      </c>
      <c r="G1931" t="s">
        <v>6</v>
      </c>
      <c r="H1931" t="s">
        <v>68</v>
      </c>
      <c r="I1931" s="4">
        <v>60990</v>
      </c>
      <c r="J1931">
        <v>8</v>
      </c>
      <c r="K1931" s="3">
        <v>44263</v>
      </c>
      <c r="L1931" s="3">
        <v>29319</v>
      </c>
      <c r="M1931" s="5">
        <f ca="1">(TODAY()-staff[[#This Row],[Date of Join]])/365</f>
        <v>1.5287671232876712</v>
      </c>
      <c r="N1931" t="str">
        <f ca="1">IF(staff[[#This Row],[Tenure]]&lt;0.25,"1. New", IF(staff[[#This Row],[Tenure]]&lt;1, "2. Under 1 yr", IF(staff[[#This Row],[Tenure]]&lt;2, "3. Under 2 yrs","4. Over 2 yrs")))</f>
        <v>3. Under 2 yrs</v>
      </c>
      <c r="O1931" s="5">
        <f ca="1">(TODAY()-staff[[#This Row],[Date of Birth]])/365</f>
        <v>42.471232876712328</v>
      </c>
      <c r="P1931">
        <f ca="1">ROUNDDOWN(staff[[#This Row],[X-Age]],0)</f>
        <v>42</v>
      </c>
    </row>
    <row r="1932" spans="3:16" x14ac:dyDescent="0.3">
      <c r="C1932" t="s">
        <v>2021</v>
      </c>
      <c r="D1932" t="s">
        <v>59</v>
      </c>
      <c r="E1932">
        <v>1</v>
      </c>
      <c r="F1932" t="s">
        <v>56</v>
      </c>
      <c r="G1932" t="s">
        <v>18</v>
      </c>
      <c r="H1932" t="s">
        <v>71</v>
      </c>
      <c r="I1932" s="4">
        <v>77550</v>
      </c>
      <c r="J1932">
        <v>8</v>
      </c>
      <c r="K1932" s="3">
        <v>44424</v>
      </c>
      <c r="L1932" s="3">
        <v>27207</v>
      </c>
      <c r="M1932" s="5">
        <f ca="1">(TODAY()-staff[[#This Row],[Date of Join]])/365</f>
        <v>1.0876712328767124</v>
      </c>
      <c r="N1932" t="str">
        <f ca="1">IF(staff[[#This Row],[Tenure]]&lt;0.25,"1. New", IF(staff[[#This Row],[Tenure]]&lt;1, "2. Under 1 yr", IF(staff[[#This Row],[Tenure]]&lt;2, "3. Under 2 yrs","4. Over 2 yrs")))</f>
        <v>3. Under 2 yrs</v>
      </c>
      <c r="O1932" s="5">
        <f ca="1">(TODAY()-staff[[#This Row],[Date of Birth]])/365</f>
        <v>48.257534246575339</v>
      </c>
      <c r="P1932">
        <f ca="1">ROUNDDOWN(staff[[#This Row],[X-Age]],0)</f>
        <v>48</v>
      </c>
    </row>
    <row r="1933" spans="3:16" x14ac:dyDescent="0.3">
      <c r="C1933" t="s">
        <v>2022</v>
      </c>
      <c r="D1933" t="s">
        <v>59</v>
      </c>
      <c r="E1933">
        <v>1</v>
      </c>
      <c r="F1933" t="s">
        <v>61</v>
      </c>
      <c r="G1933" t="s">
        <v>9</v>
      </c>
      <c r="H1933" t="s">
        <v>62</v>
      </c>
      <c r="I1933" s="4">
        <v>78715</v>
      </c>
      <c r="J1933">
        <v>20</v>
      </c>
      <c r="K1933" s="3">
        <v>44658</v>
      </c>
      <c r="L1933" s="3">
        <v>7265</v>
      </c>
      <c r="M1933" s="5">
        <f ca="1">(TODAY()-staff[[#This Row],[Date of Join]])/365</f>
        <v>0.44657534246575342</v>
      </c>
      <c r="N1933" t="str">
        <f ca="1">IF(staff[[#This Row],[Tenure]]&lt;0.25,"1. New", IF(staff[[#This Row],[Tenure]]&lt;1, "2. Under 1 yr", IF(staff[[#This Row],[Tenure]]&lt;2, "3. Under 2 yrs","4. Over 2 yrs")))</f>
        <v>2. Under 1 yr</v>
      </c>
      <c r="O1933" s="5">
        <f ca="1">(TODAY()-staff[[#This Row],[Date of Birth]])/365</f>
        <v>102.89315068493151</v>
      </c>
      <c r="P1933">
        <f ca="1">ROUNDDOWN(staff[[#This Row],[X-Age]],0)</f>
        <v>102</v>
      </c>
    </row>
    <row r="1934" spans="3:16" x14ac:dyDescent="0.3">
      <c r="C1934" t="s">
        <v>2023</v>
      </c>
      <c r="D1934" t="s">
        <v>55</v>
      </c>
      <c r="E1934">
        <v>1</v>
      </c>
      <c r="F1934" t="s">
        <v>61</v>
      </c>
      <c r="G1934" t="s">
        <v>18</v>
      </c>
      <c r="H1934" t="s">
        <v>78</v>
      </c>
      <c r="I1934" s="4">
        <v>77790</v>
      </c>
      <c r="J1934">
        <v>4</v>
      </c>
      <c r="K1934" s="3">
        <v>44742</v>
      </c>
      <c r="L1934" s="3">
        <v>7293</v>
      </c>
      <c r="M1934" s="5">
        <f ca="1">(TODAY()-staff[[#This Row],[Date of Join]])/365</f>
        <v>0.21643835616438356</v>
      </c>
      <c r="N1934" t="str">
        <f ca="1">IF(staff[[#This Row],[Tenure]]&lt;0.25,"1. New", IF(staff[[#This Row],[Tenure]]&lt;1, "2. Under 1 yr", IF(staff[[#This Row],[Tenure]]&lt;2, "3. Under 2 yrs","4. Over 2 yrs")))</f>
        <v>1. New</v>
      </c>
      <c r="O1934" s="5">
        <f ca="1">(TODAY()-staff[[#This Row],[Date of Birth]])/365</f>
        <v>102.81643835616438</v>
      </c>
      <c r="P1934">
        <f ca="1">ROUNDDOWN(staff[[#This Row],[X-Age]],0)</f>
        <v>102</v>
      </c>
    </row>
    <row r="1935" spans="3:16" x14ac:dyDescent="0.3">
      <c r="C1935" t="s">
        <v>2024</v>
      </c>
      <c r="D1935" t="s">
        <v>55</v>
      </c>
      <c r="E1935">
        <v>1</v>
      </c>
      <c r="F1935" t="s">
        <v>56</v>
      </c>
      <c r="G1935" t="s">
        <v>6</v>
      </c>
      <c r="H1935" t="s">
        <v>68</v>
      </c>
      <c r="I1935" s="4">
        <v>69805</v>
      </c>
      <c r="J1935">
        <v>23</v>
      </c>
      <c r="K1935" s="3">
        <v>44670</v>
      </c>
      <c r="L1935" s="3">
        <v>34153</v>
      </c>
      <c r="M1935" s="5">
        <f ca="1">(TODAY()-staff[[#This Row],[Date of Join]])/365</f>
        <v>0.41369863013698632</v>
      </c>
      <c r="N1935" t="str">
        <f ca="1">IF(staff[[#This Row],[Tenure]]&lt;0.25,"1. New", IF(staff[[#This Row],[Tenure]]&lt;1, "2. Under 1 yr", IF(staff[[#This Row],[Tenure]]&lt;2, "3. Under 2 yrs","4. Over 2 yrs")))</f>
        <v>2. Under 1 yr</v>
      </c>
      <c r="O1935" s="5">
        <f ca="1">(TODAY()-staff[[#This Row],[Date of Birth]])/365</f>
        <v>29.227397260273971</v>
      </c>
      <c r="P1935">
        <f ca="1">ROUNDDOWN(staff[[#This Row],[X-Age]],0)</f>
        <v>29</v>
      </c>
    </row>
    <row r="1936" spans="3:16" x14ac:dyDescent="0.3">
      <c r="C1936" t="s">
        <v>2025</v>
      </c>
      <c r="D1936" t="s">
        <v>55</v>
      </c>
      <c r="E1936">
        <v>1</v>
      </c>
      <c r="F1936" t="s">
        <v>56</v>
      </c>
      <c r="G1936" t="s">
        <v>11</v>
      </c>
      <c r="H1936" t="s">
        <v>242</v>
      </c>
      <c r="I1936" s="4">
        <v>72045</v>
      </c>
      <c r="J1936">
        <v>24</v>
      </c>
      <c r="K1936" s="3">
        <v>44761</v>
      </c>
      <c r="L1936" s="3">
        <v>30976</v>
      </c>
      <c r="M1936" s="5">
        <f ca="1">(TODAY()-staff[[#This Row],[Date of Join]])/365</f>
        <v>0.16438356164383561</v>
      </c>
      <c r="N1936" t="str">
        <f ca="1">IF(staff[[#This Row],[Tenure]]&lt;0.25,"1. New", IF(staff[[#This Row],[Tenure]]&lt;1, "2. Under 1 yr", IF(staff[[#This Row],[Tenure]]&lt;2, "3. Under 2 yrs","4. Over 2 yrs")))</f>
        <v>1. New</v>
      </c>
      <c r="O1936" s="5">
        <f ca="1">(TODAY()-staff[[#This Row],[Date of Birth]])/365</f>
        <v>37.93150684931507</v>
      </c>
      <c r="P1936">
        <f ca="1">ROUNDDOWN(staff[[#This Row],[X-Age]],0)</f>
        <v>37</v>
      </c>
    </row>
    <row r="1937" spans="3:16" x14ac:dyDescent="0.3">
      <c r="C1937" t="s">
        <v>2026</v>
      </c>
      <c r="D1937" t="s">
        <v>59</v>
      </c>
      <c r="E1937">
        <v>1</v>
      </c>
      <c r="F1937" t="s">
        <v>56</v>
      </c>
      <c r="G1937" t="s">
        <v>18</v>
      </c>
      <c r="H1937" t="s">
        <v>117</v>
      </c>
      <c r="I1937" s="4">
        <v>54395</v>
      </c>
      <c r="J1937">
        <v>21</v>
      </c>
      <c r="K1937" s="3">
        <v>44721</v>
      </c>
      <c r="L1937" s="3">
        <v>34336</v>
      </c>
      <c r="M1937" s="5">
        <f ca="1">(TODAY()-staff[[#This Row],[Date of Join]])/365</f>
        <v>0.27397260273972601</v>
      </c>
      <c r="N1937" t="str">
        <f ca="1">IF(staff[[#This Row],[Tenure]]&lt;0.25,"1. New", IF(staff[[#This Row],[Tenure]]&lt;1, "2. Under 1 yr", IF(staff[[#This Row],[Tenure]]&lt;2, "3. Under 2 yrs","4. Over 2 yrs")))</f>
        <v>2. Under 1 yr</v>
      </c>
      <c r="O1937" s="5">
        <f ca="1">(TODAY()-staff[[#This Row],[Date of Birth]])/365</f>
        <v>28.726027397260275</v>
      </c>
      <c r="P1937">
        <f ca="1">ROUNDDOWN(staff[[#This Row],[X-Age]],0)</f>
        <v>28</v>
      </c>
    </row>
    <row r="1938" spans="3:16" x14ac:dyDescent="0.3">
      <c r="C1938" t="s">
        <v>2027</v>
      </c>
      <c r="D1938" t="s">
        <v>55</v>
      </c>
      <c r="E1938">
        <v>1</v>
      </c>
      <c r="F1938" t="s">
        <v>56</v>
      </c>
      <c r="G1938" t="s">
        <v>20</v>
      </c>
      <c r="H1938" t="s">
        <v>66</v>
      </c>
      <c r="I1938" s="4">
        <v>84820</v>
      </c>
      <c r="J1938">
        <v>19</v>
      </c>
      <c r="K1938" s="3">
        <v>44774</v>
      </c>
      <c r="L1938" s="3">
        <v>33576</v>
      </c>
      <c r="M1938" s="5">
        <f ca="1">(TODAY()-staff[[#This Row],[Date of Join]])/365</f>
        <v>0.12876712328767123</v>
      </c>
      <c r="N1938" t="str">
        <f ca="1">IF(staff[[#This Row],[Tenure]]&lt;0.25,"1. New", IF(staff[[#This Row],[Tenure]]&lt;1, "2. Under 1 yr", IF(staff[[#This Row],[Tenure]]&lt;2, "3. Under 2 yrs","4. Over 2 yrs")))</f>
        <v>1. New</v>
      </c>
      <c r="O1938" s="5">
        <f ca="1">(TODAY()-staff[[#This Row],[Date of Birth]])/365</f>
        <v>30.80821917808219</v>
      </c>
      <c r="P1938">
        <f ca="1">ROUNDDOWN(staff[[#This Row],[X-Age]],0)</f>
        <v>30</v>
      </c>
    </row>
    <row r="1939" spans="3:16" x14ac:dyDescent="0.3">
      <c r="C1939" t="s">
        <v>2028</v>
      </c>
      <c r="D1939" t="s">
        <v>55</v>
      </c>
      <c r="E1939">
        <v>1</v>
      </c>
      <c r="F1939" t="s">
        <v>56</v>
      </c>
      <c r="G1939" t="s">
        <v>18</v>
      </c>
      <c r="H1939" t="s">
        <v>78</v>
      </c>
      <c r="I1939" s="4">
        <v>84960</v>
      </c>
      <c r="J1939">
        <v>14</v>
      </c>
      <c r="K1939" s="3">
        <v>44551</v>
      </c>
      <c r="L1939" s="3">
        <v>26292</v>
      </c>
      <c r="M1939" s="5">
        <f ca="1">(TODAY()-staff[[#This Row],[Date of Join]])/365</f>
        <v>0.73972602739726023</v>
      </c>
      <c r="N1939" t="str">
        <f ca="1">IF(staff[[#This Row],[Tenure]]&lt;0.25,"1. New", IF(staff[[#This Row],[Tenure]]&lt;1, "2. Under 1 yr", IF(staff[[#This Row],[Tenure]]&lt;2, "3. Under 2 yrs","4. Over 2 yrs")))</f>
        <v>2. Under 1 yr</v>
      </c>
      <c r="O1939" s="5">
        <f ca="1">(TODAY()-staff[[#This Row],[Date of Birth]])/365</f>
        <v>50.764383561643832</v>
      </c>
      <c r="P1939">
        <f ca="1">ROUNDDOWN(staff[[#This Row],[X-Age]],0)</f>
        <v>50</v>
      </c>
    </row>
    <row r="1940" spans="3:16" x14ac:dyDescent="0.3">
      <c r="C1940" t="s">
        <v>2029</v>
      </c>
      <c r="D1940" t="s">
        <v>59</v>
      </c>
      <c r="E1940">
        <v>1</v>
      </c>
      <c r="F1940" t="s">
        <v>56</v>
      </c>
      <c r="G1940" t="s">
        <v>6</v>
      </c>
      <c r="H1940" t="s">
        <v>68</v>
      </c>
      <c r="I1940" s="4">
        <v>60540</v>
      </c>
      <c r="J1940">
        <v>18</v>
      </c>
      <c r="K1940" s="3">
        <v>44578</v>
      </c>
      <c r="L1940" s="3">
        <v>29675</v>
      </c>
      <c r="M1940" s="5">
        <f ca="1">(TODAY()-staff[[#This Row],[Date of Join]])/365</f>
        <v>0.66575342465753429</v>
      </c>
      <c r="N1940" t="str">
        <f ca="1">IF(staff[[#This Row],[Tenure]]&lt;0.25,"1. New", IF(staff[[#This Row],[Tenure]]&lt;1, "2. Under 1 yr", IF(staff[[#This Row],[Tenure]]&lt;2, "3. Under 2 yrs","4. Over 2 yrs")))</f>
        <v>2. Under 1 yr</v>
      </c>
      <c r="O1940" s="5">
        <f ca="1">(TODAY()-staff[[#This Row],[Date of Birth]])/365</f>
        <v>41.495890410958907</v>
      </c>
      <c r="P1940">
        <f ca="1">ROUNDDOWN(staff[[#This Row],[X-Age]],0)</f>
        <v>41</v>
      </c>
    </row>
    <row r="1941" spans="3:16" x14ac:dyDescent="0.3">
      <c r="C1941" t="s">
        <v>2030</v>
      </c>
      <c r="D1941" t="s">
        <v>55</v>
      </c>
      <c r="E1941">
        <v>1</v>
      </c>
      <c r="F1941" t="s">
        <v>56</v>
      </c>
      <c r="G1941" t="s">
        <v>18</v>
      </c>
      <c r="H1941" t="s">
        <v>64</v>
      </c>
      <c r="I1941" s="4">
        <v>66490</v>
      </c>
      <c r="J1941">
        <v>6</v>
      </c>
      <c r="K1941" s="3">
        <v>44739</v>
      </c>
      <c r="L1941" s="3">
        <v>34472</v>
      </c>
      <c r="M1941" s="5">
        <f ca="1">(TODAY()-staff[[#This Row],[Date of Join]])/365</f>
        <v>0.22465753424657534</v>
      </c>
      <c r="N1941" t="str">
        <f ca="1">IF(staff[[#This Row],[Tenure]]&lt;0.25,"1. New", IF(staff[[#This Row],[Tenure]]&lt;1, "2. Under 1 yr", IF(staff[[#This Row],[Tenure]]&lt;2, "3. Under 2 yrs","4. Over 2 yrs")))</f>
        <v>1. New</v>
      </c>
      <c r="O1941" s="5">
        <f ca="1">(TODAY()-staff[[#This Row],[Date of Birth]])/365</f>
        <v>28.353424657534248</v>
      </c>
      <c r="P1941">
        <f ca="1">ROUNDDOWN(staff[[#This Row],[X-Age]],0)</f>
        <v>28</v>
      </c>
    </row>
    <row r="1942" spans="3:16" x14ac:dyDescent="0.3">
      <c r="C1942" t="s">
        <v>2031</v>
      </c>
      <c r="D1942" t="s">
        <v>59</v>
      </c>
      <c r="E1942">
        <v>1</v>
      </c>
      <c r="F1942" t="s">
        <v>124</v>
      </c>
      <c r="G1942" t="s">
        <v>9</v>
      </c>
      <c r="H1942" t="s">
        <v>201</v>
      </c>
      <c r="I1942" s="4">
        <v>62660</v>
      </c>
      <c r="J1942">
        <v>25</v>
      </c>
      <c r="K1942" s="3">
        <v>44747</v>
      </c>
      <c r="L1942" s="3">
        <v>22594</v>
      </c>
      <c r="M1942" s="5">
        <f ca="1">(TODAY()-staff[[#This Row],[Date of Join]])/365</f>
        <v>0.20273972602739726</v>
      </c>
      <c r="N1942" t="str">
        <f ca="1">IF(staff[[#This Row],[Tenure]]&lt;0.25,"1. New", IF(staff[[#This Row],[Tenure]]&lt;1, "2. Under 1 yr", IF(staff[[#This Row],[Tenure]]&lt;2, "3. Under 2 yrs","4. Over 2 yrs")))</f>
        <v>1. New</v>
      </c>
      <c r="O1942" s="5">
        <f ca="1">(TODAY()-staff[[#This Row],[Date of Birth]])/365</f>
        <v>60.895890410958906</v>
      </c>
      <c r="P1942">
        <f ca="1">ROUNDDOWN(staff[[#This Row],[X-Age]],0)</f>
        <v>60</v>
      </c>
    </row>
    <row r="1943" spans="3:16" x14ac:dyDescent="0.3">
      <c r="C1943" t="s">
        <v>2032</v>
      </c>
      <c r="D1943" t="s">
        <v>59</v>
      </c>
      <c r="E1943">
        <v>1</v>
      </c>
      <c r="F1943" t="s">
        <v>56</v>
      </c>
      <c r="G1943" t="s">
        <v>20</v>
      </c>
      <c r="H1943" t="s">
        <v>133</v>
      </c>
      <c r="I1943" s="4">
        <v>71095</v>
      </c>
      <c r="J1943">
        <v>5</v>
      </c>
      <c r="K1943" s="3">
        <v>44760</v>
      </c>
      <c r="L1943" s="3">
        <v>33558</v>
      </c>
      <c r="M1943" s="5">
        <f ca="1">(TODAY()-staff[[#This Row],[Date of Join]])/365</f>
        <v>0.16712328767123288</v>
      </c>
      <c r="N1943" t="str">
        <f ca="1">IF(staff[[#This Row],[Tenure]]&lt;0.25,"1. New", IF(staff[[#This Row],[Tenure]]&lt;1, "2. Under 1 yr", IF(staff[[#This Row],[Tenure]]&lt;2, "3. Under 2 yrs","4. Over 2 yrs")))</f>
        <v>1. New</v>
      </c>
      <c r="O1943" s="5">
        <f ca="1">(TODAY()-staff[[#This Row],[Date of Birth]])/365</f>
        <v>30.857534246575341</v>
      </c>
      <c r="P1943">
        <f ca="1">ROUNDDOWN(staff[[#This Row],[X-Age]],0)</f>
        <v>30</v>
      </c>
    </row>
    <row r="1944" spans="3:16" x14ac:dyDescent="0.3">
      <c r="C1944" t="s">
        <v>2033</v>
      </c>
      <c r="D1944" t="s">
        <v>55</v>
      </c>
      <c r="E1944">
        <v>1</v>
      </c>
      <c r="F1944" t="s">
        <v>56</v>
      </c>
      <c r="G1944" t="s">
        <v>18</v>
      </c>
      <c r="H1944" t="s">
        <v>71</v>
      </c>
      <c r="I1944" s="4">
        <v>48230</v>
      </c>
      <c r="J1944">
        <v>25</v>
      </c>
      <c r="K1944" s="3">
        <v>44315</v>
      </c>
      <c r="L1944" s="3">
        <v>30258</v>
      </c>
      <c r="M1944" s="5">
        <f ca="1">(TODAY()-staff[[#This Row],[Date of Join]])/365</f>
        <v>1.3863013698630138</v>
      </c>
      <c r="N1944" t="str">
        <f ca="1">IF(staff[[#This Row],[Tenure]]&lt;0.25,"1. New", IF(staff[[#This Row],[Tenure]]&lt;1, "2. Under 1 yr", IF(staff[[#This Row],[Tenure]]&lt;2, "3. Under 2 yrs","4. Over 2 yrs")))</f>
        <v>3. Under 2 yrs</v>
      </c>
      <c r="O1944" s="5">
        <f ca="1">(TODAY()-staff[[#This Row],[Date of Birth]])/365</f>
        <v>39.898630136986299</v>
      </c>
      <c r="P1944">
        <f ca="1">ROUNDDOWN(staff[[#This Row],[X-Age]],0)</f>
        <v>39</v>
      </c>
    </row>
    <row r="1945" spans="3:16" x14ac:dyDescent="0.3">
      <c r="C1945" t="s">
        <v>2034</v>
      </c>
      <c r="D1945" t="s">
        <v>55</v>
      </c>
      <c r="E1945">
        <v>1</v>
      </c>
      <c r="F1945" t="s">
        <v>56</v>
      </c>
      <c r="G1945" t="s">
        <v>6</v>
      </c>
      <c r="H1945" t="s">
        <v>71</v>
      </c>
      <c r="I1945" s="4">
        <v>83610</v>
      </c>
      <c r="J1945">
        <v>1</v>
      </c>
      <c r="K1945" s="3">
        <v>44713</v>
      </c>
      <c r="L1945" s="3">
        <v>34749</v>
      </c>
      <c r="M1945" s="5">
        <f ca="1">(TODAY()-staff[[#This Row],[Date of Join]])/365</f>
        <v>0.29589041095890412</v>
      </c>
      <c r="N1945" t="str">
        <f ca="1">IF(staff[[#This Row],[Tenure]]&lt;0.25,"1. New", IF(staff[[#This Row],[Tenure]]&lt;1, "2. Under 1 yr", IF(staff[[#This Row],[Tenure]]&lt;2, "3. Under 2 yrs","4. Over 2 yrs")))</f>
        <v>2. Under 1 yr</v>
      </c>
      <c r="O1945" s="5">
        <f ca="1">(TODAY()-staff[[#This Row],[Date of Birth]])/365</f>
        <v>27.594520547945205</v>
      </c>
      <c r="P1945">
        <f ca="1">ROUNDDOWN(staff[[#This Row],[X-Age]],0)</f>
        <v>27</v>
      </c>
    </row>
    <row r="1946" spans="3:16" x14ac:dyDescent="0.3">
      <c r="C1946" t="s">
        <v>2035</v>
      </c>
      <c r="D1946" t="s">
        <v>59</v>
      </c>
      <c r="E1946">
        <v>1</v>
      </c>
      <c r="F1946" t="s">
        <v>56</v>
      </c>
      <c r="G1946" t="s">
        <v>18</v>
      </c>
      <c r="H1946" t="s">
        <v>71</v>
      </c>
      <c r="I1946" s="4">
        <v>50290</v>
      </c>
      <c r="J1946">
        <v>-5</v>
      </c>
      <c r="K1946" s="3">
        <v>44711</v>
      </c>
      <c r="L1946" s="3">
        <v>27243</v>
      </c>
      <c r="M1946" s="5">
        <f ca="1">(TODAY()-staff[[#This Row],[Date of Join]])/365</f>
        <v>0.30136986301369861</v>
      </c>
      <c r="N1946" t="str">
        <f ca="1">IF(staff[[#This Row],[Tenure]]&lt;0.25,"1. New", IF(staff[[#This Row],[Tenure]]&lt;1, "2. Under 1 yr", IF(staff[[#This Row],[Tenure]]&lt;2, "3. Under 2 yrs","4. Over 2 yrs")))</f>
        <v>2. Under 1 yr</v>
      </c>
      <c r="O1946" s="5">
        <f ca="1">(TODAY()-staff[[#This Row],[Date of Birth]])/365</f>
        <v>48.158904109589038</v>
      </c>
      <c r="P1946">
        <f ca="1">ROUNDDOWN(staff[[#This Row],[X-Age]],0)</f>
        <v>48</v>
      </c>
    </row>
    <row r="1947" spans="3:16" x14ac:dyDescent="0.3">
      <c r="C1947" t="s">
        <v>2036</v>
      </c>
      <c r="D1947" t="s">
        <v>59</v>
      </c>
      <c r="E1947">
        <v>1</v>
      </c>
      <c r="F1947" t="s">
        <v>61</v>
      </c>
      <c r="G1947" t="s">
        <v>18</v>
      </c>
      <c r="H1947" t="s">
        <v>78</v>
      </c>
      <c r="I1947" s="4">
        <v>62850</v>
      </c>
      <c r="J1947">
        <v>19</v>
      </c>
      <c r="K1947" s="3">
        <v>44741</v>
      </c>
      <c r="L1947" s="3">
        <v>7287</v>
      </c>
      <c r="M1947" s="5">
        <f ca="1">(TODAY()-staff[[#This Row],[Date of Join]])/365</f>
        <v>0.21917808219178081</v>
      </c>
      <c r="N1947" t="str">
        <f ca="1">IF(staff[[#This Row],[Tenure]]&lt;0.25,"1. New", IF(staff[[#This Row],[Tenure]]&lt;1, "2. Under 1 yr", IF(staff[[#This Row],[Tenure]]&lt;2, "3. Under 2 yrs","4. Over 2 yrs")))</f>
        <v>1. New</v>
      </c>
      <c r="O1947" s="5">
        <f ca="1">(TODAY()-staff[[#This Row],[Date of Birth]])/365</f>
        <v>102.83287671232877</v>
      </c>
      <c r="P1947">
        <f ca="1">ROUNDDOWN(staff[[#This Row],[X-Age]],0)</f>
        <v>102</v>
      </c>
    </row>
    <row r="1948" spans="3:16" x14ac:dyDescent="0.3">
      <c r="C1948" t="s">
        <v>2037</v>
      </c>
      <c r="D1948" t="s">
        <v>59</v>
      </c>
      <c r="E1948">
        <v>1</v>
      </c>
      <c r="F1948" t="s">
        <v>56</v>
      </c>
      <c r="G1948" t="s">
        <v>6</v>
      </c>
      <c r="H1948" t="s">
        <v>68</v>
      </c>
      <c r="I1948" s="4">
        <v>87420</v>
      </c>
      <c r="J1948">
        <v>12</v>
      </c>
      <c r="K1948" s="3">
        <v>44568</v>
      </c>
      <c r="L1948" s="3">
        <v>-17</v>
      </c>
      <c r="M1948" s="5">
        <f ca="1">(TODAY()-staff[[#This Row],[Date of Join]])/365</f>
        <v>0.69315068493150689</v>
      </c>
      <c r="N1948" t="str">
        <f ca="1">IF(staff[[#This Row],[Tenure]]&lt;0.25,"1. New", IF(staff[[#This Row],[Tenure]]&lt;1, "2. Under 1 yr", IF(staff[[#This Row],[Tenure]]&lt;2, "3. Under 2 yrs","4. Over 2 yrs")))</f>
        <v>2. Under 1 yr</v>
      </c>
      <c r="O1948" s="5">
        <f ca="1">(TODAY()-staff[[#This Row],[Date of Birth]])/365</f>
        <v>122.84383561643835</v>
      </c>
      <c r="P1948">
        <f ca="1">ROUNDDOWN(staff[[#This Row],[X-Age]],0)</f>
        <v>122</v>
      </c>
    </row>
    <row r="1949" spans="3:16" x14ac:dyDescent="0.3">
      <c r="C1949" t="s">
        <v>2038</v>
      </c>
      <c r="D1949" t="s">
        <v>55</v>
      </c>
      <c r="E1949">
        <v>1</v>
      </c>
      <c r="F1949" t="s">
        <v>56</v>
      </c>
      <c r="G1949" t="s">
        <v>20</v>
      </c>
      <c r="H1949" t="s">
        <v>133</v>
      </c>
      <c r="I1949" s="4">
        <v>58690</v>
      </c>
      <c r="J1949">
        <v>10</v>
      </c>
      <c r="K1949" s="3">
        <v>44655</v>
      </c>
      <c r="L1949" s="3">
        <v>30528</v>
      </c>
      <c r="M1949" s="5">
        <f ca="1">(TODAY()-staff[[#This Row],[Date of Join]])/365</f>
        <v>0.45479452054794522</v>
      </c>
      <c r="N1949" t="str">
        <f ca="1">IF(staff[[#This Row],[Tenure]]&lt;0.25,"1. New", IF(staff[[#This Row],[Tenure]]&lt;1, "2. Under 1 yr", IF(staff[[#This Row],[Tenure]]&lt;2, "3. Under 2 yrs","4. Over 2 yrs")))</f>
        <v>2. Under 1 yr</v>
      </c>
      <c r="O1949" s="5">
        <f ca="1">(TODAY()-staff[[#This Row],[Date of Birth]])/365</f>
        <v>39.158904109589038</v>
      </c>
      <c r="P1949">
        <f ca="1">ROUNDDOWN(staff[[#This Row],[X-Age]],0)</f>
        <v>39</v>
      </c>
    </row>
    <row r="1950" spans="3:16" x14ac:dyDescent="0.3">
      <c r="C1950" t="s">
        <v>2039</v>
      </c>
      <c r="D1950" t="s">
        <v>55</v>
      </c>
      <c r="E1950">
        <v>1</v>
      </c>
      <c r="F1950" t="s">
        <v>56</v>
      </c>
      <c r="G1950" t="s">
        <v>14</v>
      </c>
      <c r="H1950" t="s">
        <v>115</v>
      </c>
      <c r="I1950" s="4">
        <v>74390</v>
      </c>
      <c r="J1950">
        <v>7</v>
      </c>
      <c r="K1950" s="3">
        <v>44585</v>
      </c>
      <c r="L1950" s="3">
        <v>29482</v>
      </c>
      <c r="M1950" s="5">
        <f ca="1">(TODAY()-staff[[#This Row],[Date of Join]])/365</f>
        <v>0.64657534246575343</v>
      </c>
      <c r="N1950" t="str">
        <f ca="1">IF(staff[[#This Row],[Tenure]]&lt;0.25,"1. New", IF(staff[[#This Row],[Tenure]]&lt;1, "2. Under 1 yr", IF(staff[[#This Row],[Tenure]]&lt;2, "3. Under 2 yrs","4. Over 2 yrs")))</f>
        <v>2. Under 1 yr</v>
      </c>
      <c r="O1950" s="5">
        <f ca="1">(TODAY()-staff[[#This Row],[Date of Birth]])/365</f>
        <v>42.024657534246572</v>
      </c>
      <c r="P1950">
        <f ca="1">ROUNDDOWN(staff[[#This Row],[X-Age]],0)</f>
        <v>42</v>
      </c>
    </row>
    <row r="1951" spans="3:16" x14ac:dyDescent="0.3">
      <c r="C1951" t="s">
        <v>2040</v>
      </c>
      <c r="D1951" t="s">
        <v>59</v>
      </c>
      <c r="E1951">
        <v>1</v>
      </c>
      <c r="F1951" t="s">
        <v>61</v>
      </c>
      <c r="G1951" t="s">
        <v>9</v>
      </c>
      <c r="H1951" t="s">
        <v>62</v>
      </c>
      <c r="I1951" s="4">
        <v>87605</v>
      </c>
      <c r="J1951">
        <v>15</v>
      </c>
      <c r="K1951" s="3">
        <v>44705</v>
      </c>
      <c r="L1951" s="3">
        <v>7295</v>
      </c>
      <c r="M1951" s="5">
        <f ca="1">(TODAY()-staff[[#This Row],[Date of Join]])/365</f>
        <v>0.31780821917808222</v>
      </c>
      <c r="N1951" t="str">
        <f ca="1">IF(staff[[#This Row],[Tenure]]&lt;0.25,"1. New", IF(staff[[#This Row],[Tenure]]&lt;1, "2. Under 1 yr", IF(staff[[#This Row],[Tenure]]&lt;2, "3. Under 2 yrs","4. Over 2 yrs")))</f>
        <v>2. Under 1 yr</v>
      </c>
      <c r="O1951" s="5">
        <f ca="1">(TODAY()-staff[[#This Row],[Date of Birth]])/365</f>
        <v>102.81095890410958</v>
      </c>
      <c r="P1951">
        <f ca="1">ROUNDDOWN(staff[[#This Row],[X-Age]],0)</f>
        <v>102</v>
      </c>
    </row>
    <row r="1952" spans="3:16" x14ac:dyDescent="0.3">
      <c r="C1952" t="s">
        <v>2041</v>
      </c>
      <c r="D1952" t="s">
        <v>59</v>
      </c>
      <c r="E1952">
        <v>1</v>
      </c>
      <c r="F1952" t="s">
        <v>56</v>
      </c>
      <c r="G1952" t="s">
        <v>20</v>
      </c>
      <c r="H1952" t="s">
        <v>102</v>
      </c>
      <c r="I1952" s="4">
        <v>63520</v>
      </c>
      <c r="J1952">
        <v>9</v>
      </c>
      <c r="K1952" s="3">
        <v>44757</v>
      </c>
      <c r="L1952" s="3">
        <v>31112</v>
      </c>
      <c r="M1952" s="5">
        <f ca="1">(TODAY()-staff[[#This Row],[Date of Join]])/365</f>
        <v>0.17534246575342466</v>
      </c>
      <c r="N1952" t="str">
        <f ca="1">IF(staff[[#This Row],[Tenure]]&lt;0.25,"1. New", IF(staff[[#This Row],[Tenure]]&lt;1, "2. Under 1 yr", IF(staff[[#This Row],[Tenure]]&lt;2, "3. Under 2 yrs","4. Over 2 yrs")))</f>
        <v>1. New</v>
      </c>
      <c r="O1952" s="5">
        <f ca="1">(TODAY()-staff[[#This Row],[Date of Birth]])/365</f>
        <v>37.558904109589044</v>
      </c>
      <c r="P1952">
        <f ca="1">ROUNDDOWN(staff[[#This Row],[X-Age]],0)</f>
        <v>37</v>
      </c>
    </row>
    <row r="1953" spans="3:16" x14ac:dyDescent="0.3">
      <c r="C1953" t="s">
        <v>2042</v>
      </c>
      <c r="D1953" t="s">
        <v>59</v>
      </c>
      <c r="E1953">
        <v>1</v>
      </c>
      <c r="F1953" t="s">
        <v>56</v>
      </c>
      <c r="G1953" t="s">
        <v>6</v>
      </c>
      <c r="H1953" t="s">
        <v>68</v>
      </c>
      <c r="I1953" s="4">
        <v>90310</v>
      </c>
      <c r="J1953">
        <v>11</v>
      </c>
      <c r="K1953" s="3">
        <v>44686</v>
      </c>
      <c r="L1953" s="3">
        <v>32190</v>
      </c>
      <c r="M1953" s="5">
        <f ca="1">(TODAY()-staff[[#This Row],[Date of Join]])/365</f>
        <v>0.36986301369863012</v>
      </c>
      <c r="N1953" t="str">
        <f ca="1">IF(staff[[#This Row],[Tenure]]&lt;0.25,"1. New", IF(staff[[#This Row],[Tenure]]&lt;1, "2. Under 1 yr", IF(staff[[#This Row],[Tenure]]&lt;2, "3. Under 2 yrs","4. Over 2 yrs")))</f>
        <v>2. Under 1 yr</v>
      </c>
      <c r="O1953" s="5">
        <f ca="1">(TODAY()-staff[[#This Row],[Date of Birth]])/365</f>
        <v>34.605479452054794</v>
      </c>
      <c r="P1953">
        <f ca="1">ROUNDDOWN(staff[[#This Row],[X-Age]],0)</f>
        <v>34</v>
      </c>
    </row>
    <row r="1954" spans="3:16" x14ac:dyDescent="0.3">
      <c r="C1954" t="s">
        <v>2043</v>
      </c>
      <c r="D1954" t="s">
        <v>55</v>
      </c>
      <c r="E1954">
        <v>1</v>
      </c>
      <c r="F1954" t="s">
        <v>56</v>
      </c>
      <c r="G1954" t="s">
        <v>6</v>
      </c>
      <c r="H1954" t="s">
        <v>68</v>
      </c>
      <c r="I1954" s="4">
        <v>86030</v>
      </c>
      <c r="J1954">
        <v>8</v>
      </c>
      <c r="K1954" s="3">
        <v>44284</v>
      </c>
      <c r="L1954" s="3">
        <v>22168</v>
      </c>
      <c r="M1954" s="5">
        <f ca="1">(TODAY()-staff[[#This Row],[Date of Join]])/365</f>
        <v>1.4712328767123288</v>
      </c>
      <c r="N1954" t="str">
        <f ca="1">IF(staff[[#This Row],[Tenure]]&lt;0.25,"1. New", IF(staff[[#This Row],[Tenure]]&lt;1, "2. Under 1 yr", IF(staff[[#This Row],[Tenure]]&lt;2, "3. Under 2 yrs","4. Over 2 yrs")))</f>
        <v>3. Under 2 yrs</v>
      </c>
      <c r="O1954" s="5">
        <f ca="1">(TODAY()-staff[[#This Row],[Date of Birth]])/365</f>
        <v>62.063013698630137</v>
      </c>
      <c r="P1954">
        <f ca="1">ROUNDDOWN(staff[[#This Row],[X-Age]],0)</f>
        <v>62</v>
      </c>
    </row>
    <row r="1955" spans="3:16" x14ac:dyDescent="0.3">
      <c r="C1955" t="s">
        <v>2044</v>
      </c>
      <c r="D1955" t="s">
        <v>59</v>
      </c>
      <c r="E1955">
        <v>0</v>
      </c>
      <c r="F1955" t="s">
        <v>61</v>
      </c>
      <c r="G1955" t="s">
        <v>18</v>
      </c>
      <c r="H1955" t="s">
        <v>64</v>
      </c>
      <c r="I1955" s="4">
        <v>66900</v>
      </c>
      <c r="J1955">
        <v>-3</v>
      </c>
      <c r="K1955" s="3">
        <v>44764</v>
      </c>
      <c r="L1955" s="3">
        <v>32339</v>
      </c>
      <c r="M1955" s="5">
        <f ca="1">(TODAY()-staff[[#This Row],[Date of Join]])/365</f>
        <v>0.15616438356164383</v>
      </c>
      <c r="N1955" t="str">
        <f ca="1">IF(staff[[#This Row],[Tenure]]&lt;0.25,"1. New", IF(staff[[#This Row],[Tenure]]&lt;1, "2. Under 1 yr", IF(staff[[#This Row],[Tenure]]&lt;2, "3. Under 2 yrs","4. Over 2 yrs")))</f>
        <v>1. New</v>
      </c>
      <c r="O1955" s="5">
        <f ca="1">(TODAY()-staff[[#This Row],[Date of Birth]])/365</f>
        <v>34.197260273972603</v>
      </c>
      <c r="P1955">
        <f ca="1">ROUNDDOWN(staff[[#This Row],[X-Age]],0)</f>
        <v>34</v>
      </c>
    </row>
    <row r="1956" spans="3:16" x14ac:dyDescent="0.3">
      <c r="C1956" t="s">
        <v>2045</v>
      </c>
      <c r="D1956" t="s">
        <v>55</v>
      </c>
      <c r="E1956">
        <v>1</v>
      </c>
      <c r="F1956" t="s">
        <v>56</v>
      </c>
      <c r="G1956" t="s">
        <v>6</v>
      </c>
      <c r="H1956" t="s">
        <v>68</v>
      </c>
      <c r="I1956" s="4">
        <v>99575</v>
      </c>
      <c r="J1956">
        <v>20</v>
      </c>
      <c r="K1956" s="3">
        <v>44686</v>
      </c>
      <c r="L1956" s="3">
        <v>32453</v>
      </c>
      <c r="M1956" s="5">
        <f ca="1">(TODAY()-staff[[#This Row],[Date of Join]])/365</f>
        <v>0.36986301369863012</v>
      </c>
      <c r="N1956" t="str">
        <f ca="1">IF(staff[[#This Row],[Tenure]]&lt;0.25,"1. New", IF(staff[[#This Row],[Tenure]]&lt;1, "2. Under 1 yr", IF(staff[[#This Row],[Tenure]]&lt;2, "3. Under 2 yrs","4. Over 2 yrs")))</f>
        <v>2. Under 1 yr</v>
      </c>
      <c r="O1956" s="5">
        <f ca="1">(TODAY()-staff[[#This Row],[Date of Birth]])/365</f>
        <v>33.884931506849313</v>
      </c>
      <c r="P1956">
        <f ca="1">ROUNDDOWN(staff[[#This Row],[X-Age]],0)</f>
        <v>33</v>
      </c>
    </row>
    <row r="1957" spans="3:16" x14ac:dyDescent="0.3">
      <c r="C1957" t="s">
        <v>2046</v>
      </c>
      <c r="D1957" t="s">
        <v>59</v>
      </c>
      <c r="E1957">
        <v>0.8</v>
      </c>
      <c r="F1957" t="s">
        <v>56</v>
      </c>
      <c r="G1957" t="s">
        <v>6</v>
      </c>
      <c r="H1957" t="s">
        <v>68</v>
      </c>
      <c r="I1957" s="4">
        <v>69590</v>
      </c>
      <c r="J1957">
        <v>18</v>
      </c>
      <c r="K1957" s="3">
        <v>44516</v>
      </c>
      <c r="L1957" s="3">
        <v>20967</v>
      </c>
      <c r="M1957" s="5">
        <f ca="1">(TODAY()-staff[[#This Row],[Date of Join]])/365</f>
        <v>0.83561643835616439</v>
      </c>
      <c r="N1957" t="str">
        <f ca="1">IF(staff[[#This Row],[Tenure]]&lt;0.25,"1. New", IF(staff[[#This Row],[Tenure]]&lt;1, "2. Under 1 yr", IF(staff[[#This Row],[Tenure]]&lt;2, "3. Under 2 yrs","4. Over 2 yrs")))</f>
        <v>2. Under 1 yr</v>
      </c>
      <c r="O1957" s="5">
        <f ca="1">(TODAY()-staff[[#This Row],[Date of Birth]])/365</f>
        <v>65.353424657534248</v>
      </c>
      <c r="P1957">
        <f ca="1">ROUNDDOWN(staff[[#This Row],[X-Age]],0)</f>
        <v>65</v>
      </c>
    </row>
    <row r="1958" spans="3:16" x14ac:dyDescent="0.3">
      <c r="C1958" t="s">
        <v>2047</v>
      </c>
      <c r="D1958" t="s">
        <v>59</v>
      </c>
      <c r="E1958">
        <v>1</v>
      </c>
      <c r="F1958" t="s">
        <v>124</v>
      </c>
      <c r="G1958" t="s">
        <v>18</v>
      </c>
      <c r="H1958" t="s">
        <v>64</v>
      </c>
      <c r="I1958" s="4">
        <v>79350</v>
      </c>
      <c r="J1958">
        <v>12</v>
      </c>
      <c r="K1958" s="3">
        <v>44755</v>
      </c>
      <c r="L1958" s="3">
        <v>34751</v>
      </c>
      <c r="M1958" s="5">
        <f ca="1">(TODAY()-staff[[#This Row],[Date of Join]])/365</f>
        <v>0.18082191780821918</v>
      </c>
      <c r="N1958" t="str">
        <f ca="1">IF(staff[[#This Row],[Tenure]]&lt;0.25,"1. New", IF(staff[[#This Row],[Tenure]]&lt;1, "2. Under 1 yr", IF(staff[[#This Row],[Tenure]]&lt;2, "3. Under 2 yrs","4. Over 2 yrs")))</f>
        <v>1. New</v>
      </c>
      <c r="O1958" s="5">
        <f ca="1">(TODAY()-staff[[#This Row],[Date of Birth]])/365</f>
        <v>27.589041095890412</v>
      </c>
      <c r="P1958">
        <f ca="1">ROUNDDOWN(staff[[#This Row],[X-Age]],0)</f>
        <v>27</v>
      </c>
    </row>
    <row r="1959" spans="3:16" x14ac:dyDescent="0.3">
      <c r="C1959" t="s">
        <v>2048</v>
      </c>
      <c r="D1959" t="s">
        <v>59</v>
      </c>
      <c r="E1959">
        <v>1</v>
      </c>
      <c r="F1959" t="s">
        <v>56</v>
      </c>
      <c r="G1959" t="s">
        <v>18</v>
      </c>
      <c r="H1959" t="s">
        <v>64</v>
      </c>
      <c r="I1959" s="4">
        <v>96555</v>
      </c>
      <c r="J1959">
        <v>20</v>
      </c>
      <c r="K1959" s="3">
        <v>44560</v>
      </c>
      <c r="L1959" s="3">
        <v>30676</v>
      </c>
      <c r="M1959" s="5">
        <f ca="1">(TODAY()-staff[[#This Row],[Date of Join]])/365</f>
        <v>0.71506849315068488</v>
      </c>
      <c r="N1959" t="str">
        <f ca="1">IF(staff[[#This Row],[Tenure]]&lt;0.25,"1. New", IF(staff[[#This Row],[Tenure]]&lt;1, "2. Under 1 yr", IF(staff[[#This Row],[Tenure]]&lt;2, "3. Under 2 yrs","4. Over 2 yrs")))</f>
        <v>2. Under 1 yr</v>
      </c>
      <c r="O1959" s="5">
        <f ca="1">(TODAY()-staff[[#This Row],[Date of Birth]])/365</f>
        <v>38.753424657534246</v>
      </c>
      <c r="P1959">
        <f ca="1">ROUNDDOWN(staff[[#This Row],[X-Age]],0)</f>
        <v>38</v>
      </c>
    </row>
    <row r="1960" spans="3:16" x14ac:dyDescent="0.3">
      <c r="C1960" t="s">
        <v>2049</v>
      </c>
      <c r="D1960" t="s">
        <v>59</v>
      </c>
      <c r="E1960">
        <v>1</v>
      </c>
      <c r="F1960" t="s">
        <v>56</v>
      </c>
      <c r="G1960" t="s">
        <v>20</v>
      </c>
      <c r="H1960" t="s">
        <v>133</v>
      </c>
      <c r="I1960" s="4">
        <v>55440</v>
      </c>
      <c r="J1960">
        <v>2</v>
      </c>
      <c r="K1960" s="3">
        <v>44648</v>
      </c>
      <c r="L1960" s="3">
        <v>31696</v>
      </c>
      <c r="M1960" s="5">
        <f ca="1">(TODAY()-staff[[#This Row],[Date of Join]])/365</f>
        <v>0.47397260273972602</v>
      </c>
      <c r="N1960" t="str">
        <f ca="1">IF(staff[[#This Row],[Tenure]]&lt;0.25,"1. New", IF(staff[[#This Row],[Tenure]]&lt;1, "2. Under 1 yr", IF(staff[[#This Row],[Tenure]]&lt;2, "3. Under 2 yrs","4. Over 2 yrs")))</f>
        <v>2. Under 1 yr</v>
      </c>
      <c r="O1960" s="5">
        <f ca="1">(TODAY()-staff[[#This Row],[Date of Birth]])/365</f>
        <v>35.958904109589042</v>
      </c>
      <c r="P1960">
        <f ca="1">ROUNDDOWN(staff[[#This Row],[X-Age]],0)</f>
        <v>35</v>
      </c>
    </row>
    <row r="1961" spans="3:16" x14ac:dyDescent="0.3">
      <c r="C1961" t="s">
        <v>2050</v>
      </c>
      <c r="D1961" t="s">
        <v>59</v>
      </c>
      <c r="E1961">
        <v>1</v>
      </c>
      <c r="F1961" t="s">
        <v>56</v>
      </c>
      <c r="G1961" t="s">
        <v>9</v>
      </c>
      <c r="H1961" t="s">
        <v>62</v>
      </c>
      <c r="I1961" s="4">
        <v>102445</v>
      </c>
      <c r="J1961">
        <v>18</v>
      </c>
      <c r="K1961" s="3">
        <v>44768</v>
      </c>
      <c r="L1961" s="3">
        <v>24409</v>
      </c>
      <c r="M1961" s="5">
        <f ca="1">(TODAY()-staff[[#This Row],[Date of Join]])/365</f>
        <v>0.14520547945205478</v>
      </c>
      <c r="N1961" t="str">
        <f ca="1">IF(staff[[#This Row],[Tenure]]&lt;0.25,"1. New", IF(staff[[#This Row],[Tenure]]&lt;1, "2. Under 1 yr", IF(staff[[#This Row],[Tenure]]&lt;2, "3. Under 2 yrs","4. Over 2 yrs")))</f>
        <v>1. New</v>
      </c>
      <c r="O1961" s="5">
        <f ca="1">(TODAY()-staff[[#This Row],[Date of Birth]])/365</f>
        <v>55.923287671232877</v>
      </c>
      <c r="P1961">
        <f ca="1">ROUNDDOWN(staff[[#This Row],[X-Age]],0)</f>
        <v>55</v>
      </c>
    </row>
    <row r="1962" spans="3:16" x14ac:dyDescent="0.3">
      <c r="C1962" t="s">
        <v>2051</v>
      </c>
      <c r="D1962" t="s">
        <v>55</v>
      </c>
      <c r="E1962">
        <v>1</v>
      </c>
      <c r="F1962" t="s">
        <v>61</v>
      </c>
      <c r="G1962" t="s">
        <v>11</v>
      </c>
      <c r="H1962" t="s">
        <v>242</v>
      </c>
      <c r="I1962" s="4">
        <v>80060</v>
      </c>
      <c r="J1962">
        <v>7</v>
      </c>
      <c r="K1962" s="3">
        <v>44741</v>
      </c>
      <c r="L1962" s="3">
        <v>7249</v>
      </c>
      <c r="M1962" s="5">
        <f ca="1">(TODAY()-staff[[#This Row],[Date of Join]])/365</f>
        <v>0.21917808219178081</v>
      </c>
      <c r="N1962" t="str">
        <f ca="1">IF(staff[[#This Row],[Tenure]]&lt;0.25,"1. New", IF(staff[[#This Row],[Tenure]]&lt;1, "2. Under 1 yr", IF(staff[[#This Row],[Tenure]]&lt;2, "3. Under 2 yrs","4. Over 2 yrs")))</f>
        <v>1. New</v>
      </c>
      <c r="O1962" s="5">
        <f ca="1">(TODAY()-staff[[#This Row],[Date of Birth]])/365</f>
        <v>102.93698630136986</v>
      </c>
      <c r="P1962">
        <f ca="1">ROUNDDOWN(staff[[#This Row],[X-Age]],0)</f>
        <v>102</v>
      </c>
    </row>
    <row r="1963" spans="3:16" x14ac:dyDescent="0.3">
      <c r="C1963" t="s">
        <v>2052</v>
      </c>
      <c r="D1963" t="s">
        <v>55</v>
      </c>
      <c r="E1963">
        <v>1</v>
      </c>
      <c r="F1963" t="s">
        <v>56</v>
      </c>
      <c r="G1963" t="s">
        <v>6</v>
      </c>
      <c r="H1963" t="s">
        <v>98</v>
      </c>
      <c r="I1963" s="4">
        <v>67295</v>
      </c>
      <c r="J1963">
        <v>7</v>
      </c>
      <c r="K1963" s="3">
        <v>44564</v>
      </c>
      <c r="L1963" s="3">
        <v>24558</v>
      </c>
      <c r="M1963" s="5">
        <f ca="1">(TODAY()-staff[[#This Row],[Date of Join]])/365</f>
        <v>0.70410958904109588</v>
      </c>
      <c r="N1963" t="str">
        <f ca="1">IF(staff[[#This Row],[Tenure]]&lt;0.25,"1. New", IF(staff[[#This Row],[Tenure]]&lt;1, "2. Under 1 yr", IF(staff[[#This Row],[Tenure]]&lt;2, "3. Under 2 yrs","4. Over 2 yrs")))</f>
        <v>2. Under 1 yr</v>
      </c>
      <c r="O1963" s="5">
        <f ca="1">(TODAY()-staff[[#This Row],[Date of Birth]])/365</f>
        <v>55.515068493150686</v>
      </c>
      <c r="P1963">
        <f ca="1">ROUNDDOWN(staff[[#This Row],[X-Age]],0)</f>
        <v>55</v>
      </c>
    </row>
    <row r="1964" spans="3:16" x14ac:dyDescent="0.3">
      <c r="C1964" t="s">
        <v>2053</v>
      </c>
      <c r="D1964" t="s">
        <v>59</v>
      </c>
      <c r="E1964">
        <v>0.8</v>
      </c>
      <c r="F1964" t="s">
        <v>56</v>
      </c>
      <c r="G1964" t="s">
        <v>11</v>
      </c>
      <c r="H1964" t="s">
        <v>98</v>
      </c>
      <c r="I1964" s="4">
        <v>105135</v>
      </c>
      <c r="J1964">
        <v>9</v>
      </c>
      <c r="K1964" s="3">
        <v>44697</v>
      </c>
      <c r="L1964" s="3">
        <v>32559</v>
      </c>
      <c r="M1964" s="5">
        <f ca="1">(TODAY()-staff[[#This Row],[Date of Join]])/365</f>
        <v>0.33972602739726027</v>
      </c>
      <c r="N1964" t="str">
        <f ca="1">IF(staff[[#This Row],[Tenure]]&lt;0.25,"1. New", IF(staff[[#This Row],[Tenure]]&lt;1, "2. Under 1 yr", IF(staff[[#This Row],[Tenure]]&lt;2, "3. Under 2 yrs","4. Over 2 yrs")))</f>
        <v>2. Under 1 yr</v>
      </c>
      <c r="O1964" s="5">
        <f ca="1">(TODAY()-staff[[#This Row],[Date of Birth]])/365</f>
        <v>33.594520547945208</v>
      </c>
      <c r="P1964">
        <f ca="1">ROUNDDOWN(staff[[#This Row],[X-Age]],0)</f>
        <v>33</v>
      </c>
    </row>
    <row r="1965" spans="3:16" x14ac:dyDescent="0.3">
      <c r="C1965" t="s">
        <v>2054</v>
      </c>
      <c r="D1965" t="s">
        <v>55</v>
      </c>
      <c r="E1965">
        <v>1</v>
      </c>
      <c r="F1965" t="s">
        <v>124</v>
      </c>
      <c r="G1965" t="s">
        <v>6</v>
      </c>
      <c r="H1965" t="s">
        <v>68</v>
      </c>
      <c r="I1965" s="4">
        <v>106140</v>
      </c>
      <c r="J1965">
        <v>20</v>
      </c>
      <c r="K1965" s="3">
        <v>44711</v>
      </c>
      <c r="L1965" s="3">
        <v>21512</v>
      </c>
      <c r="M1965" s="5">
        <f ca="1">(TODAY()-staff[[#This Row],[Date of Join]])/365</f>
        <v>0.30136986301369861</v>
      </c>
      <c r="N1965" t="str">
        <f ca="1">IF(staff[[#This Row],[Tenure]]&lt;0.25,"1. New", IF(staff[[#This Row],[Tenure]]&lt;1, "2. Under 1 yr", IF(staff[[#This Row],[Tenure]]&lt;2, "3. Under 2 yrs","4. Over 2 yrs")))</f>
        <v>2. Under 1 yr</v>
      </c>
      <c r="O1965" s="5">
        <f ca="1">(TODAY()-staff[[#This Row],[Date of Birth]])/365</f>
        <v>63.860273972602741</v>
      </c>
      <c r="P1965">
        <f ca="1">ROUNDDOWN(staff[[#This Row],[X-Age]],0)</f>
        <v>63</v>
      </c>
    </row>
    <row r="1966" spans="3:16" x14ac:dyDescent="0.3">
      <c r="C1966" t="s">
        <v>2055</v>
      </c>
      <c r="D1966" t="s">
        <v>59</v>
      </c>
      <c r="E1966">
        <v>1</v>
      </c>
      <c r="F1966" t="s">
        <v>56</v>
      </c>
      <c r="G1966" t="s">
        <v>18</v>
      </c>
      <c r="H1966" t="s">
        <v>117</v>
      </c>
      <c r="I1966" s="4">
        <v>65700</v>
      </c>
      <c r="J1966">
        <v>20</v>
      </c>
      <c r="K1966" s="3">
        <v>44755</v>
      </c>
      <c r="L1966" s="3">
        <v>21815</v>
      </c>
      <c r="M1966" s="5">
        <f ca="1">(TODAY()-staff[[#This Row],[Date of Join]])/365</f>
        <v>0.18082191780821918</v>
      </c>
      <c r="N1966" t="str">
        <f ca="1">IF(staff[[#This Row],[Tenure]]&lt;0.25,"1. New", IF(staff[[#This Row],[Tenure]]&lt;1, "2. Under 1 yr", IF(staff[[#This Row],[Tenure]]&lt;2, "3. Under 2 yrs","4. Over 2 yrs")))</f>
        <v>1. New</v>
      </c>
      <c r="O1966" s="5">
        <f ca="1">(TODAY()-staff[[#This Row],[Date of Birth]])/365</f>
        <v>63.030136986301372</v>
      </c>
      <c r="P1966">
        <f ca="1">ROUNDDOWN(staff[[#This Row],[X-Age]],0)</f>
        <v>63</v>
      </c>
    </row>
    <row r="1967" spans="3:16" x14ac:dyDescent="0.3">
      <c r="C1967" t="s">
        <v>2056</v>
      </c>
      <c r="D1967" t="s">
        <v>59</v>
      </c>
      <c r="E1967">
        <v>0.8</v>
      </c>
      <c r="F1967" t="s">
        <v>56</v>
      </c>
      <c r="G1967" t="s">
        <v>11</v>
      </c>
      <c r="H1967" t="s">
        <v>98</v>
      </c>
      <c r="I1967" s="4">
        <v>74965</v>
      </c>
      <c r="J1967">
        <v>16</v>
      </c>
      <c r="K1967" s="3">
        <v>44662</v>
      </c>
      <c r="L1967" s="3">
        <v>29510</v>
      </c>
      <c r="M1967" s="5">
        <f ca="1">(TODAY()-staff[[#This Row],[Date of Join]])/365</f>
        <v>0.43561643835616437</v>
      </c>
      <c r="N1967" t="str">
        <f ca="1">IF(staff[[#This Row],[Tenure]]&lt;0.25,"1. New", IF(staff[[#This Row],[Tenure]]&lt;1, "2. Under 1 yr", IF(staff[[#This Row],[Tenure]]&lt;2, "3. Under 2 yrs","4. Over 2 yrs")))</f>
        <v>2. Under 1 yr</v>
      </c>
      <c r="O1967" s="5">
        <f ca="1">(TODAY()-staff[[#This Row],[Date of Birth]])/365</f>
        <v>41.947945205479449</v>
      </c>
      <c r="P1967">
        <f ca="1">ROUNDDOWN(staff[[#This Row],[X-Age]],0)</f>
        <v>41</v>
      </c>
    </row>
    <row r="1968" spans="3:16" x14ac:dyDescent="0.3">
      <c r="C1968" t="s">
        <v>2057</v>
      </c>
      <c r="D1968" t="s">
        <v>59</v>
      </c>
      <c r="E1968">
        <v>1</v>
      </c>
      <c r="F1968" t="s">
        <v>124</v>
      </c>
      <c r="G1968" t="s">
        <v>14</v>
      </c>
      <c r="H1968" t="s">
        <v>166</v>
      </c>
      <c r="I1968" s="4">
        <v>71670</v>
      </c>
      <c r="J1968">
        <v>8</v>
      </c>
      <c r="K1968" s="3">
        <v>44749</v>
      </c>
      <c r="L1968" s="3">
        <v>25502</v>
      </c>
      <c r="M1968" s="5">
        <f ca="1">(TODAY()-staff[[#This Row],[Date of Join]])/365</f>
        <v>0.19726027397260273</v>
      </c>
      <c r="N1968" t="str">
        <f ca="1">IF(staff[[#This Row],[Tenure]]&lt;0.25,"1. New", IF(staff[[#This Row],[Tenure]]&lt;1, "2. Under 1 yr", IF(staff[[#This Row],[Tenure]]&lt;2, "3. Under 2 yrs","4. Over 2 yrs")))</f>
        <v>1. New</v>
      </c>
      <c r="O1968" s="5">
        <f ca="1">(TODAY()-staff[[#This Row],[Date of Birth]])/365</f>
        <v>52.92876712328767</v>
      </c>
      <c r="P1968">
        <f ca="1">ROUNDDOWN(staff[[#This Row],[X-Age]],0)</f>
        <v>52</v>
      </c>
    </row>
    <row r="1969" spans="3:16" x14ac:dyDescent="0.3">
      <c r="C1969" t="s">
        <v>2058</v>
      </c>
      <c r="D1969" t="s">
        <v>59</v>
      </c>
      <c r="E1969">
        <v>1</v>
      </c>
      <c r="F1969" t="s">
        <v>56</v>
      </c>
      <c r="G1969" t="s">
        <v>6</v>
      </c>
      <c r="H1969" t="s">
        <v>68</v>
      </c>
      <c r="I1969" s="4">
        <v>84305</v>
      </c>
      <c r="J1969">
        <v>17</v>
      </c>
      <c r="K1969" s="3">
        <v>44760</v>
      </c>
      <c r="L1969" s="3">
        <v>7296</v>
      </c>
      <c r="M1969" s="5">
        <f ca="1">(TODAY()-staff[[#This Row],[Date of Join]])/365</f>
        <v>0.16712328767123288</v>
      </c>
      <c r="N1969" t="str">
        <f ca="1">IF(staff[[#This Row],[Tenure]]&lt;0.25,"1. New", IF(staff[[#This Row],[Tenure]]&lt;1, "2. Under 1 yr", IF(staff[[#This Row],[Tenure]]&lt;2, "3. Under 2 yrs","4. Over 2 yrs")))</f>
        <v>1. New</v>
      </c>
      <c r="O1969" s="5">
        <f ca="1">(TODAY()-staff[[#This Row],[Date of Birth]])/365</f>
        <v>102.8082191780822</v>
      </c>
      <c r="P1969">
        <f ca="1">ROUNDDOWN(staff[[#This Row],[X-Age]],0)</f>
        <v>102</v>
      </c>
    </row>
    <row r="1970" spans="3:16" x14ac:dyDescent="0.3">
      <c r="C1970" t="s">
        <v>2059</v>
      </c>
      <c r="D1970" t="s">
        <v>59</v>
      </c>
      <c r="E1970">
        <v>1</v>
      </c>
      <c r="F1970" t="s">
        <v>124</v>
      </c>
      <c r="G1970" t="s">
        <v>14</v>
      </c>
      <c r="H1970" t="s">
        <v>166</v>
      </c>
      <c r="I1970" s="4">
        <v>49645</v>
      </c>
      <c r="J1970">
        <v>20</v>
      </c>
      <c r="K1970" s="3">
        <v>44613</v>
      </c>
      <c r="L1970" s="3">
        <v>21608</v>
      </c>
      <c r="M1970" s="5">
        <f ca="1">(TODAY()-staff[[#This Row],[Date of Join]])/365</f>
        <v>0.56986301369863013</v>
      </c>
      <c r="N1970" t="str">
        <f ca="1">IF(staff[[#This Row],[Tenure]]&lt;0.25,"1. New", IF(staff[[#This Row],[Tenure]]&lt;1, "2. Under 1 yr", IF(staff[[#This Row],[Tenure]]&lt;2, "3. Under 2 yrs","4. Over 2 yrs")))</f>
        <v>2. Under 1 yr</v>
      </c>
      <c r="O1970" s="5">
        <f ca="1">(TODAY()-staff[[#This Row],[Date of Birth]])/365</f>
        <v>63.597260273972601</v>
      </c>
      <c r="P1970">
        <f ca="1">ROUNDDOWN(staff[[#This Row],[X-Age]],0)</f>
        <v>63</v>
      </c>
    </row>
    <row r="1971" spans="3:16" x14ac:dyDescent="0.3">
      <c r="C1971" t="s">
        <v>2060</v>
      </c>
      <c r="D1971" t="s">
        <v>55</v>
      </c>
      <c r="E1971">
        <v>1</v>
      </c>
      <c r="F1971" t="s">
        <v>56</v>
      </c>
      <c r="G1971" t="s">
        <v>6</v>
      </c>
      <c r="H1971" t="s">
        <v>68</v>
      </c>
      <c r="I1971" s="4">
        <v>103795</v>
      </c>
      <c r="J1971">
        <v>18</v>
      </c>
      <c r="K1971" s="3">
        <v>44561</v>
      </c>
      <c r="L1971" s="3">
        <v>34102</v>
      </c>
      <c r="M1971" s="5">
        <f ca="1">(TODAY()-staff[[#This Row],[Date of Join]])/365</f>
        <v>0.71232876712328763</v>
      </c>
      <c r="N1971" t="str">
        <f ca="1">IF(staff[[#This Row],[Tenure]]&lt;0.25,"1. New", IF(staff[[#This Row],[Tenure]]&lt;1, "2. Under 1 yr", IF(staff[[#This Row],[Tenure]]&lt;2, "3. Under 2 yrs","4. Over 2 yrs")))</f>
        <v>2. Under 1 yr</v>
      </c>
      <c r="O1971" s="5">
        <f ca="1">(TODAY()-staff[[#This Row],[Date of Birth]])/365</f>
        <v>29.367123287671234</v>
      </c>
      <c r="P1971">
        <f ca="1">ROUNDDOWN(staff[[#This Row],[X-Age]],0)</f>
        <v>29</v>
      </c>
    </row>
    <row r="1972" spans="3:16" x14ac:dyDescent="0.3">
      <c r="C1972" t="s">
        <v>2061</v>
      </c>
      <c r="D1972" t="s">
        <v>55</v>
      </c>
      <c r="E1972">
        <v>1</v>
      </c>
      <c r="F1972" t="s">
        <v>56</v>
      </c>
      <c r="G1972" t="s">
        <v>20</v>
      </c>
      <c r="H1972" t="s">
        <v>133</v>
      </c>
      <c r="I1972" s="4">
        <v>75180</v>
      </c>
      <c r="J1972">
        <v>23</v>
      </c>
      <c r="K1972" s="3">
        <v>44683</v>
      </c>
      <c r="L1972" s="3">
        <v>29306</v>
      </c>
      <c r="M1972" s="5">
        <f ca="1">(TODAY()-staff[[#This Row],[Date of Join]])/365</f>
        <v>0.37808219178082192</v>
      </c>
      <c r="N1972" t="str">
        <f ca="1">IF(staff[[#This Row],[Tenure]]&lt;0.25,"1. New", IF(staff[[#This Row],[Tenure]]&lt;1, "2. Under 1 yr", IF(staff[[#This Row],[Tenure]]&lt;2, "3. Under 2 yrs","4. Over 2 yrs")))</f>
        <v>2. Under 1 yr</v>
      </c>
      <c r="O1972" s="5">
        <f ca="1">(TODAY()-staff[[#This Row],[Date of Birth]])/365</f>
        <v>42.506849315068493</v>
      </c>
      <c r="P1972">
        <f ca="1">ROUNDDOWN(staff[[#This Row],[X-Age]],0)</f>
        <v>42</v>
      </c>
    </row>
    <row r="1973" spans="3:16" x14ac:dyDescent="0.3">
      <c r="C1973" t="s">
        <v>2062</v>
      </c>
      <c r="D1973" t="s">
        <v>59</v>
      </c>
      <c r="E1973">
        <v>1</v>
      </c>
      <c r="F1973" t="s">
        <v>56</v>
      </c>
      <c r="G1973" t="s">
        <v>6</v>
      </c>
      <c r="H1973" t="s">
        <v>98</v>
      </c>
      <c r="I1973" s="4">
        <v>61390</v>
      </c>
      <c r="J1973">
        <v>23</v>
      </c>
      <c r="K1973" s="3">
        <v>44315</v>
      </c>
      <c r="L1973" s="3">
        <v>26915</v>
      </c>
      <c r="M1973" s="5">
        <f ca="1">(TODAY()-staff[[#This Row],[Date of Join]])/365</f>
        <v>1.3863013698630138</v>
      </c>
      <c r="N1973" t="str">
        <f ca="1">IF(staff[[#This Row],[Tenure]]&lt;0.25,"1. New", IF(staff[[#This Row],[Tenure]]&lt;1, "2. Under 1 yr", IF(staff[[#This Row],[Tenure]]&lt;2, "3. Under 2 yrs","4. Over 2 yrs")))</f>
        <v>3. Under 2 yrs</v>
      </c>
      <c r="O1973" s="5">
        <f ca="1">(TODAY()-staff[[#This Row],[Date of Birth]])/365</f>
        <v>49.057534246575344</v>
      </c>
      <c r="P1973">
        <f ca="1">ROUNDDOWN(staff[[#This Row],[X-Age]],0)</f>
        <v>49</v>
      </c>
    </row>
    <row r="1974" spans="3:16" x14ac:dyDescent="0.3">
      <c r="C1974" t="s">
        <v>2063</v>
      </c>
      <c r="D1974" t="s">
        <v>59</v>
      </c>
      <c r="E1974">
        <v>0</v>
      </c>
      <c r="F1974" t="s">
        <v>61</v>
      </c>
      <c r="G1974" t="s">
        <v>6</v>
      </c>
      <c r="H1974" t="s">
        <v>71</v>
      </c>
      <c r="I1974" s="4">
        <v>85395</v>
      </c>
      <c r="J1974">
        <v>13</v>
      </c>
      <c r="K1974" s="3">
        <v>44620</v>
      </c>
      <c r="L1974" s="3">
        <v>24023</v>
      </c>
      <c r="M1974" s="5">
        <f ca="1">(TODAY()-staff[[#This Row],[Date of Join]])/365</f>
        <v>0.55068493150684927</v>
      </c>
      <c r="N1974" t="str">
        <f ca="1">IF(staff[[#This Row],[Tenure]]&lt;0.25,"1. New", IF(staff[[#This Row],[Tenure]]&lt;1, "2. Under 1 yr", IF(staff[[#This Row],[Tenure]]&lt;2, "3. Under 2 yrs","4. Over 2 yrs")))</f>
        <v>2. Under 1 yr</v>
      </c>
      <c r="O1974" s="5">
        <f ca="1">(TODAY()-staff[[#This Row],[Date of Birth]])/365</f>
        <v>56.980821917808221</v>
      </c>
      <c r="P1974">
        <f ca="1">ROUNDDOWN(staff[[#This Row],[X-Age]],0)</f>
        <v>56</v>
      </c>
    </row>
    <row r="1975" spans="3:16" x14ac:dyDescent="0.3">
      <c r="C1975" t="s">
        <v>2064</v>
      </c>
      <c r="D1975" t="s">
        <v>59</v>
      </c>
      <c r="E1975">
        <v>1</v>
      </c>
      <c r="F1975" t="s">
        <v>56</v>
      </c>
      <c r="G1975" t="s">
        <v>6</v>
      </c>
      <c r="H1975" t="s">
        <v>68</v>
      </c>
      <c r="I1975" s="4">
        <v>89580</v>
      </c>
      <c r="J1975">
        <v>3</v>
      </c>
      <c r="K1975" s="3">
        <v>44701</v>
      </c>
      <c r="L1975" s="3">
        <v>34652</v>
      </c>
      <c r="M1975" s="5">
        <f ca="1">(TODAY()-staff[[#This Row],[Date of Join]])/365</f>
        <v>0.32876712328767121</v>
      </c>
      <c r="N1975" t="str">
        <f ca="1">IF(staff[[#This Row],[Tenure]]&lt;0.25,"1. New", IF(staff[[#This Row],[Tenure]]&lt;1, "2. Under 1 yr", IF(staff[[#This Row],[Tenure]]&lt;2, "3. Under 2 yrs","4. Over 2 yrs")))</f>
        <v>2. Under 1 yr</v>
      </c>
      <c r="O1975" s="5">
        <f ca="1">(TODAY()-staff[[#This Row],[Date of Birth]])/365</f>
        <v>27.860273972602741</v>
      </c>
      <c r="P1975">
        <f ca="1">ROUNDDOWN(staff[[#This Row],[X-Age]],0)</f>
        <v>27</v>
      </c>
    </row>
    <row r="1976" spans="3:16" x14ac:dyDescent="0.3">
      <c r="C1976" t="s">
        <v>2065</v>
      </c>
      <c r="D1976" t="s">
        <v>55</v>
      </c>
      <c r="E1976">
        <v>1</v>
      </c>
      <c r="F1976" t="s">
        <v>56</v>
      </c>
      <c r="G1976" t="s">
        <v>6</v>
      </c>
      <c r="H1976" t="s">
        <v>98</v>
      </c>
      <c r="I1976" s="4">
        <v>73910</v>
      </c>
      <c r="J1976">
        <v>4</v>
      </c>
      <c r="K1976" s="3">
        <v>44137</v>
      </c>
      <c r="L1976" s="3">
        <v>21785</v>
      </c>
      <c r="M1976" s="5">
        <f ca="1">(TODAY()-staff[[#This Row],[Date of Join]])/365</f>
        <v>1.8739726027397261</v>
      </c>
      <c r="N1976" t="str">
        <f ca="1">IF(staff[[#This Row],[Tenure]]&lt;0.25,"1. New", IF(staff[[#This Row],[Tenure]]&lt;1, "2. Under 1 yr", IF(staff[[#This Row],[Tenure]]&lt;2, "3. Under 2 yrs","4. Over 2 yrs")))</f>
        <v>3. Under 2 yrs</v>
      </c>
      <c r="O1976" s="5">
        <f ca="1">(TODAY()-staff[[#This Row],[Date of Birth]])/365</f>
        <v>63.112328767123287</v>
      </c>
      <c r="P1976">
        <f ca="1">ROUNDDOWN(staff[[#This Row],[X-Age]],0)</f>
        <v>63</v>
      </c>
    </row>
    <row r="1977" spans="3:16" x14ac:dyDescent="0.3">
      <c r="C1977" t="s">
        <v>2066</v>
      </c>
      <c r="D1977" t="s">
        <v>59</v>
      </c>
      <c r="E1977">
        <v>1</v>
      </c>
      <c r="F1977" t="s">
        <v>56</v>
      </c>
      <c r="G1977" t="s">
        <v>6</v>
      </c>
      <c r="H1977" t="s">
        <v>68</v>
      </c>
      <c r="I1977" s="4">
        <v>90600</v>
      </c>
      <c r="J1977">
        <v>5</v>
      </c>
      <c r="K1977" s="3">
        <v>44711</v>
      </c>
      <c r="L1977" s="3">
        <v>32140</v>
      </c>
      <c r="M1977" s="5">
        <f ca="1">(TODAY()-staff[[#This Row],[Date of Join]])/365</f>
        <v>0.30136986301369861</v>
      </c>
      <c r="N1977" t="str">
        <f ca="1">IF(staff[[#This Row],[Tenure]]&lt;0.25,"1. New", IF(staff[[#This Row],[Tenure]]&lt;1, "2. Under 1 yr", IF(staff[[#This Row],[Tenure]]&lt;2, "3. Under 2 yrs","4. Over 2 yrs")))</f>
        <v>2. Under 1 yr</v>
      </c>
      <c r="O1977" s="5">
        <f ca="1">(TODAY()-staff[[#This Row],[Date of Birth]])/365</f>
        <v>34.742465753424661</v>
      </c>
      <c r="P1977">
        <f ca="1">ROUNDDOWN(staff[[#This Row],[X-Age]],0)</f>
        <v>34</v>
      </c>
    </row>
    <row r="1978" spans="3:16" x14ac:dyDescent="0.3">
      <c r="C1978" t="s">
        <v>2067</v>
      </c>
      <c r="D1978" t="s">
        <v>59</v>
      </c>
      <c r="E1978">
        <v>1</v>
      </c>
      <c r="F1978" t="s">
        <v>56</v>
      </c>
      <c r="G1978" t="s">
        <v>6</v>
      </c>
      <c r="H1978" t="s">
        <v>68</v>
      </c>
      <c r="I1978" s="4">
        <v>80615</v>
      </c>
      <c r="J1978">
        <v>11</v>
      </c>
      <c r="K1978" s="3">
        <v>44683</v>
      </c>
      <c r="L1978" s="3">
        <v>33094</v>
      </c>
      <c r="M1978" s="5">
        <f ca="1">(TODAY()-staff[[#This Row],[Date of Join]])/365</f>
        <v>0.37808219178082192</v>
      </c>
      <c r="N1978" t="str">
        <f ca="1">IF(staff[[#This Row],[Tenure]]&lt;0.25,"1. New", IF(staff[[#This Row],[Tenure]]&lt;1, "2. Under 1 yr", IF(staff[[#This Row],[Tenure]]&lt;2, "3. Under 2 yrs","4. Over 2 yrs")))</f>
        <v>2. Under 1 yr</v>
      </c>
      <c r="O1978" s="5">
        <f ca="1">(TODAY()-staff[[#This Row],[Date of Birth]])/365</f>
        <v>32.128767123287673</v>
      </c>
      <c r="P1978">
        <f ca="1">ROUNDDOWN(staff[[#This Row],[X-Age]],0)</f>
        <v>32</v>
      </c>
    </row>
    <row r="1979" spans="3:16" x14ac:dyDescent="0.3">
      <c r="C1979" t="s">
        <v>2068</v>
      </c>
      <c r="D1979" t="s">
        <v>59</v>
      </c>
      <c r="E1979">
        <v>1</v>
      </c>
      <c r="F1979" t="s">
        <v>56</v>
      </c>
      <c r="G1979" t="s">
        <v>6</v>
      </c>
      <c r="H1979" t="s">
        <v>68</v>
      </c>
      <c r="I1979" s="4">
        <v>76810</v>
      </c>
      <c r="J1979">
        <v>8</v>
      </c>
      <c r="K1979" s="3">
        <v>44557</v>
      </c>
      <c r="L1979" s="3">
        <v>27452</v>
      </c>
      <c r="M1979" s="5">
        <f ca="1">(TODAY()-staff[[#This Row],[Date of Join]])/365</f>
        <v>0.72328767123287674</v>
      </c>
      <c r="N1979" t="str">
        <f ca="1">IF(staff[[#This Row],[Tenure]]&lt;0.25,"1. New", IF(staff[[#This Row],[Tenure]]&lt;1, "2. Under 1 yr", IF(staff[[#This Row],[Tenure]]&lt;2, "3. Under 2 yrs","4. Over 2 yrs")))</f>
        <v>2. Under 1 yr</v>
      </c>
      <c r="O1979" s="5">
        <f ca="1">(TODAY()-staff[[#This Row],[Date of Birth]])/365</f>
        <v>47.586301369863016</v>
      </c>
      <c r="P1979">
        <f ca="1">ROUNDDOWN(staff[[#This Row],[X-Age]],0)</f>
        <v>47</v>
      </c>
    </row>
    <row r="1980" spans="3:16" x14ac:dyDescent="0.3">
      <c r="C1980" t="s">
        <v>2069</v>
      </c>
      <c r="D1980" t="s">
        <v>55</v>
      </c>
      <c r="E1980">
        <v>1</v>
      </c>
      <c r="F1980" t="s">
        <v>56</v>
      </c>
      <c r="G1980" t="s">
        <v>6</v>
      </c>
      <c r="H1980" t="s">
        <v>71</v>
      </c>
      <c r="I1980" s="4">
        <v>99150</v>
      </c>
      <c r="J1980">
        <v>12</v>
      </c>
      <c r="K1980" s="3">
        <v>44550</v>
      </c>
      <c r="L1980" s="3">
        <v>30057</v>
      </c>
      <c r="M1980" s="5">
        <f ca="1">(TODAY()-staff[[#This Row],[Date of Join]])/365</f>
        <v>0.74246575342465748</v>
      </c>
      <c r="N1980" t="str">
        <f ca="1">IF(staff[[#This Row],[Tenure]]&lt;0.25,"1. New", IF(staff[[#This Row],[Tenure]]&lt;1, "2. Under 1 yr", IF(staff[[#This Row],[Tenure]]&lt;2, "3. Under 2 yrs","4. Over 2 yrs")))</f>
        <v>2. Under 1 yr</v>
      </c>
      <c r="O1980" s="5">
        <f ca="1">(TODAY()-staff[[#This Row],[Date of Birth]])/365</f>
        <v>40.449315068493149</v>
      </c>
      <c r="P1980">
        <f ca="1">ROUNDDOWN(staff[[#This Row],[X-Age]],0)</f>
        <v>40</v>
      </c>
    </row>
    <row r="1981" spans="3:16" x14ac:dyDescent="0.3">
      <c r="C1981" t="s">
        <v>2070</v>
      </c>
      <c r="D1981" t="s">
        <v>55</v>
      </c>
      <c r="E1981">
        <v>1</v>
      </c>
      <c r="F1981" t="s">
        <v>56</v>
      </c>
      <c r="G1981" t="s">
        <v>18</v>
      </c>
      <c r="H1981" t="s">
        <v>78</v>
      </c>
      <c r="I1981" s="4">
        <v>62235</v>
      </c>
      <c r="J1981">
        <v>6</v>
      </c>
      <c r="K1981" s="3">
        <v>44739</v>
      </c>
      <c r="L1981" s="3">
        <v>30018</v>
      </c>
      <c r="M1981" s="5">
        <f ca="1">(TODAY()-staff[[#This Row],[Date of Join]])/365</f>
        <v>0.22465753424657534</v>
      </c>
      <c r="N1981" t="str">
        <f ca="1">IF(staff[[#This Row],[Tenure]]&lt;0.25,"1. New", IF(staff[[#This Row],[Tenure]]&lt;1, "2. Under 1 yr", IF(staff[[#This Row],[Tenure]]&lt;2, "3. Under 2 yrs","4. Over 2 yrs")))</f>
        <v>1. New</v>
      </c>
      <c r="O1981" s="5">
        <f ca="1">(TODAY()-staff[[#This Row],[Date of Birth]])/365</f>
        <v>40.556164383561644</v>
      </c>
      <c r="P1981">
        <f ca="1">ROUNDDOWN(staff[[#This Row],[X-Age]],0)</f>
        <v>40</v>
      </c>
    </row>
    <row r="1982" spans="3:16" x14ac:dyDescent="0.3">
      <c r="C1982" t="s">
        <v>2071</v>
      </c>
      <c r="D1982" t="s">
        <v>59</v>
      </c>
      <c r="E1982">
        <v>1</v>
      </c>
      <c r="F1982" t="s">
        <v>61</v>
      </c>
      <c r="G1982" t="s">
        <v>18</v>
      </c>
      <c r="H1982" t="s">
        <v>96</v>
      </c>
      <c r="I1982" s="4">
        <v>72735</v>
      </c>
      <c r="J1982">
        <v>19</v>
      </c>
      <c r="K1982" s="3">
        <v>44770</v>
      </c>
      <c r="L1982" s="3">
        <v>7246</v>
      </c>
      <c r="M1982" s="5">
        <f ca="1">(TODAY()-staff[[#This Row],[Date of Join]])/365</f>
        <v>0.13972602739726028</v>
      </c>
      <c r="N1982" t="str">
        <f ca="1">IF(staff[[#This Row],[Tenure]]&lt;0.25,"1. New", IF(staff[[#This Row],[Tenure]]&lt;1, "2. Under 1 yr", IF(staff[[#This Row],[Tenure]]&lt;2, "3. Under 2 yrs","4. Over 2 yrs")))</f>
        <v>1. New</v>
      </c>
      <c r="O1982" s="5">
        <f ca="1">(TODAY()-staff[[#This Row],[Date of Birth]])/365</f>
        <v>102.94520547945206</v>
      </c>
      <c r="P1982">
        <f ca="1">ROUNDDOWN(staff[[#This Row],[X-Age]],0)</f>
        <v>102</v>
      </c>
    </row>
    <row r="1983" spans="3:16" x14ac:dyDescent="0.3">
      <c r="C1983" t="s">
        <v>2072</v>
      </c>
      <c r="D1983" t="s">
        <v>55</v>
      </c>
      <c r="E1983">
        <v>1</v>
      </c>
      <c r="F1983" t="s">
        <v>61</v>
      </c>
      <c r="G1983" t="s">
        <v>20</v>
      </c>
      <c r="H1983" t="s">
        <v>133</v>
      </c>
      <c r="I1983" s="4">
        <v>89890</v>
      </c>
      <c r="J1983">
        <v>18</v>
      </c>
      <c r="K1983" s="3">
        <v>44769</v>
      </c>
      <c r="L1983" s="3">
        <v>7272</v>
      </c>
      <c r="M1983" s="5">
        <f ca="1">(TODAY()-staff[[#This Row],[Date of Join]])/365</f>
        <v>0.14246575342465753</v>
      </c>
      <c r="N1983" t="str">
        <f ca="1">IF(staff[[#This Row],[Tenure]]&lt;0.25,"1. New", IF(staff[[#This Row],[Tenure]]&lt;1, "2. Under 1 yr", IF(staff[[#This Row],[Tenure]]&lt;2, "3. Under 2 yrs","4. Over 2 yrs")))</f>
        <v>1. New</v>
      </c>
      <c r="O1983" s="5">
        <f ca="1">(TODAY()-staff[[#This Row],[Date of Birth]])/365</f>
        <v>102.87397260273973</v>
      </c>
      <c r="P1983">
        <f ca="1">ROUNDDOWN(staff[[#This Row],[X-Age]],0)</f>
        <v>102</v>
      </c>
    </row>
    <row r="1984" spans="3:16" x14ac:dyDescent="0.3">
      <c r="C1984" t="s">
        <v>2073</v>
      </c>
      <c r="D1984" t="s">
        <v>55</v>
      </c>
      <c r="E1984">
        <v>1</v>
      </c>
      <c r="F1984" t="s">
        <v>56</v>
      </c>
      <c r="G1984" t="s">
        <v>9</v>
      </c>
      <c r="H1984" t="s">
        <v>106</v>
      </c>
      <c r="I1984" s="4">
        <v>72875</v>
      </c>
      <c r="J1984">
        <v>15</v>
      </c>
      <c r="K1984" s="3">
        <v>44543</v>
      </c>
      <c r="L1984" s="3">
        <v>25713</v>
      </c>
      <c r="M1984" s="5">
        <f ca="1">(TODAY()-staff[[#This Row],[Date of Join]])/365</f>
        <v>0.76164383561643834</v>
      </c>
      <c r="N1984" t="str">
        <f ca="1">IF(staff[[#This Row],[Tenure]]&lt;0.25,"1. New", IF(staff[[#This Row],[Tenure]]&lt;1, "2. Under 1 yr", IF(staff[[#This Row],[Tenure]]&lt;2, "3. Under 2 yrs","4. Over 2 yrs")))</f>
        <v>2. Under 1 yr</v>
      </c>
      <c r="O1984" s="5">
        <f ca="1">(TODAY()-staff[[#This Row],[Date of Birth]])/365</f>
        <v>52.350684931506848</v>
      </c>
      <c r="P1984">
        <f ca="1">ROUNDDOWN(staff[[#This Row],[X-Age]],0)</f>
        <v>52</v>
      </c>
    </row>
    <row r="1985" spans="3:16" x14ac:dyDescent="0.3">
      <c r="C1985" t="s">
        <v>2074</v>
      </c>
      <c r="D1985" t="s">
        <v>55</v>
      </c>
      <c r="E1985">
        <v>1</v>
      </c>
      <c r="F1985" t="s">
        <v>56</v>
      </c>
      <c r="G1985" t="s">
        <v>18</v>
      </c>
      <c r="H1985" t="s">
        <v>343</v>
      </c>
      <c r="I1985" s="4">
        <v>78250</v>
      </c>
      <c r="J1985">
        <v>20</v>
      </c>
      <c r="K1985" s="3">
        <v>44760</v>
      </c>
      <c r="L1985" s="3">
        <v>7278</v>
      </c>
      <c r="M1985" s="5">
        <f ca="1">(TODAY()-staff[[#This Row],[Date of Join]])/365</f>
        <v>0.16712328767123288</v>
      </c>
      <c r="N1985" t="str">
        <f ca="1">IF(staff[[#This Row],[Tenure]]&lt;0.25,"1. New", IF(staff[[#This Row],[Tenure]]&lt;1, "2. Under 1 yr", IF(staff[[#This Row],[Tenure]]&lt;2, "3. Under 2 yrs","4. Over 2 yrs")))</f>
        <v>1. New</v>
      </c>
      <c r="O1985" s="5">
        <f ca="1">(TODAY()-staff[[#This Row],[Date of Birth]])/365</f>
        <v>102.85753424657534</v>
      </c>
      <c r="P1985">
        <f ca="1">ROUNDDOWN(staff[[#This Row],[X-Age]],0)</f>
        <v>102</v>
      </c>
    </row>
    <row r="1986" spans="3:16" x14ac:dyDescent="0.3">
      <c r="C1986" t="s">
        <v>2075</v>
      </c>
      <c r="D1986" t="s">
        <v>55</v>
      </c>
      <c r="E1986">
        <v>1</v>
      </c>
      <c r="F1986" t="s">
        <v>56</v>
      </c>
      <c r="G1986" t="s">
        <v>6</v>
      </c>
      <c r="H1986" t="s">
        <v>68</v>
      </c>
      <c r="I1986" s="4">
        <v>55570</v>
      </c>
      <c r="J1986">
        <v>8</v>
      </c>
      <c r="K1986" s="3">
        <v>43479</v>
      </c>
      <c r="L1986" s="3">
        <v>22911</v>
      </c>
      <c r="M1986" s="5">
        <f ca="1">(TODAY()-staff[[#This Row],[Date of Join]])/365</f>
        <v>3.6767123287671235</v>
      </c>
      <c r="N1986" t="str">
        <f ca="1">IF(staff[[#This Row],[Tenure]]&lt;0.25,"1. New", IF(staff[[#This Row],[Tenure]]&lt;1, "2. Under 1 yr", IF(staff[[#This Row],[Tenure]]&lt;2, "3. Under 2 yrs","4. Over 2 yrs")))</f>
        <v>4. Over 2 yrs</v>
      </c>
      <c r="O1986" s="5">
        <f ca="1">(TODAY()-staff[[#This Row],[Date of Birth]])/365</f>
        <v>60.027397260273972</v>
      </c>
      <c r="P1986">
        <f ca="1">ROUNDDOWN(staff[[#This Row],[X-Age]],0)</f>
        <v>60</v>
      </c>
    </row>
    <row r="1987" spans="3:16" x14ac:dyDescent="0.3">
      <c r="C1987" t="s">
        <v>2076</v>
      </c>
      <c r="D1987" t="s">
        <v>55</v>
      </c>
      <c r="E1987">
        <v>1</v>
      </c>
      <c r="F1987" t="s">
        <v>56</v>
      </c>
      <c r="G1987" t="s">
        <v>6</v>
      </c>
      <c r="H1987" t="s">
        <v>68</v>
      </c>
      <c r="I1987" s="4">
        <v>85080</v>
      </c>
      <c r="J1987">
        <v>18</v>
      </c>
      <c r="K1987" s="3">
        <v>44748</v>
      </c>
      <c r="L1987" s="3">
        <v>7285</v>
      </c>
      <c r="M1987" s="5">
        <f ca="1">(TODAY()-staff[[#This Row],[Date of Join]])/365</f>
        <v>0.2</v>
      </c>
      <c r="N1987" t="str">
        <f ca="1">IF(staff[[#This Row],[Tenure]]&lt;0.25,"1. New", IF(staff[[#This Row],[Tenure]]&lt;1, "2. Under 1 yr", IF(staff[[#This Row],[Tenure]]&lt;2, "3. Under 2 yrs","4. Over 2 yrs")))</f>
        <v>1. New</v>
      </c>
      <c r="O1987" s="5">
        <f ca="1">(TODAY()-staff[[#This Row],[Date of Birth]])/365</f>
        <v>102.83835616438355</v>
      </c>
      <c r="P1987">
        <f ca="1">ROUNDDOWN(staff[[#This Row],[X-Age]],0)</f>
        <v>102</v>
      </c>
    </row>
    <row r="1988" spans="3:16" x14ac:dyDescent="0.3">
      <c r="C1988" t="s">
        <v>2077</v>
      </c>
      <c r="D1988" t="s">
        <v>59</v>
      </c>
      <c r="E1988">
        <v>1</v>
      </c>
      <c r="F1988" t="s">
        <v>56</v>
      </c>
      <c r="G1988" t="s">
        <v>6</v>
      </c>
      <c r="H1988" t="s">
        <v>68</v>
      </c>
      <c r="I1988" s="4">
        <v>55570</v>
      </c>
      <c r="J1988">
        <v>14</v>
      </c>
      <c r="K1988" s="3">
        <v>44669</v>
      </c>
      <c r="L1988" s="3">
        <v>7249</v>
      </c>
      <c r="M1988" s="5">
        <f ca="1">(TODAY()-staff[[#This Row],[Date of Join]])/365</f>
        <v>0.41643835616438357</v>
      </c>
      <c r="N1988" t="str">
        <f ca="1">IF(staff[[#This Row],[Tenure]]&lt;0.25,"1. New", IF(staff[[#This Row],[Tenure]]&lt;1, "2. Under 1 yr", IF(staff[[#This Row],[Tenure]]&lt;2, "3. Under 2 yrs","4. Over 2 yrs")))</f>
        <v>2. Under 1 yr</v>
      </c>
      <c r="O1988" s="5">
        <f ca="1">(TODAY()-staff[[#This Row],[Date of Birth]])/365</f>
        <v>102.93698630136986</v>
      </c>
      <c r="P1988">
        <f ca="1">ROUNDDOWN(staff[[#This Row],[X-Age]],0)</f>
        <v>102</v>
      </c>
    </row>
    <row r="1989" spans="3:16" x14ac:dyDescent="0.3">
      <c r="C1989" t="s">
        <v>2078</v>
      </c>
      <c r="D1989" t="s">
        <v>55</v>
      </c>
      <c r="E1989">
        <v>1</v>
      </c>
      <c r="F1989" t="s">
        <v>56</v>
      </c>
      <c r="G1989" t="s">
        <v>6</v>
      </c>
      <c r="H1989" t="s">
        <v>68</v>
      </c>
      <c r="I1989" s="4">
        <v>99685</v>
      </c>
      <c r="J1989">
        <v>8</v>
      </c>
      <c r="K1989" s="3">
        <v>43756</v>
      </c>
      <c r="L1989" s="3">
        <v>23658</v>
      </c>
      <c r="M1989" s="5">
        <f ca="1">(TODAY()-staff[[#This Row],[Date of Join]])/365</f>
        <v>2.9178082191780823</v>
      </c>
      <c r="N1989" t="str">
        <f ca="1">IF(staff[[#This Row],[Tenure]]&lt;0.25,"1. New", IF(staff[[#This Row],[Tenure]]&lt;1, "2. Under 1 yr", IF(staff[[#This Row],[Tenure]]&lt;2, "3. Under 2 yrs","4. Over 2 yrs")))</f>
        <v>4. Over 2 yrs</v>
      </c>
      <c r="O1989" s="5">
        <f ca="1">(TODAY()-staff[[#This Row],[Date of Birth]])/365</f>
        <v>57.980821917808221</v>
      </c>
      <c r="P1989">
        <f ca="1">ROUNDDOWN(staff[[#This Row],[X-Age]],0)</f>
        <v>57</v>
      </c>
    </row>
    <row r="1990" spans="3:16" x14ac:dyDescent="0.3">
      <c r="C1990" t="s">
        <v>2079</v>
      </c>
      <c r="D1990" t="s">
        <v>59</v>
      </c>
      <c r="E1990">
        <v>1</v>
      </c>
      <c r="F1990" t="s">
        <v>56</v>
      </c>
      <c r="G1990" t="s">
        <v>14</v>
      </c>
      <c r="H1990" t="s">
        <v>837</v>
      </c>
      <c r="I1990" s="4">
        <v>66340</v>
      </c>
      <c r="J1990">
        <v>24</v>
      </c>
      <c r="K1990" s="3">
        <v>44722</v>
      </c>
      <c r="L1990" s="3">
        <v>23782</v>
      </c>
      <c r="M1990" s="5">
        <f ca="1">(TODAY()-staff[[#This Row],[Date of Join]])/365</f>
        <v>0.27123287671232876</v>
      </c>
      <c r="N1990" t="str">
        <f ca="1">IF(staff[[#This Row],[Tenure]]&lt;0.25,"1. New", IF(staff[[#This Row],[Tenure]]&lt;1, "2. Under 1 yr", IF(staff[[#This Row],[Tenure]]&lt;2, "3. Under 2 yrs","4. Over 2 yrs")))</f>
        <v>2. Under 1 yr</v>
      </c>
      <c r="O1990" s="5">
        <f ca="1">(TODAY()-staff[[#This Row],[Date of Birth]])/365</f>
        <v>57.641095890410959</v>
      </c>
      <c r="P1990">
        <f ca="1">ROUNDDOWN(staff[[#This Row],[X-Age]],0)</f>
        <v>57</v>
      </c>
    </row>
    <row r="1991" spans="3:16" x14ac:dyDescent="0.3">
      <c r="C1991" t="s">
        <v>2080</v>
      </c>
      <c r="D1991" t="s">
        <v>59</v>
      </c>
      <c r="E1991">
        <v>1</v>
      </c>
      <c r="F1991" t="s">
        <v>56</v>
      </c>
      <c r="G1991" t="s">
        <v>18</v>
      </c>
      <c r="H1991" t="s">
        <v>64</v>
      </c>
      <c r="I1991" s="4">
        <v>80000</v>
      </c>
      <c r="J1991">
        <v>8</v>
      </c>
      <c r="K1991" s="3">
        <v>44012</v>
      </c>
      <c r="L1991" s="3">
        <v>19131</v>
      </c>
      <c r="M1991" s="5">
        <f ca="1">(TODAY()-staff[[#This Row],[Date of Join]])/365</f>
        <v>2.2164383561643834</v>
      </c>
      <c r="N1991" t="str">
        <f ca="1">IF(staff[[#This Row],[Tenure]]&lt;0.25,"1. New", IF(staff[[#This Row],[Tenure]]&lt;1, "2. Under 1 yr", IF(staff[[#This Row],[Tenure]]&lt;2, "3. Under 2 yrs","4. Over 2 yrs")))</f>
        <v>4. Over 2 yrs</v>
      </c>
      <c r="O1991" s="5">
        <f ca="1">(TODAY()-staff[[#This Row],[Date of Birth]])/365</f>
        <v>70.38356164383562</v>
      </c>
      <c r="P1991">
        <f ca="1">ROUNDDOWN(staff[[#This Row],[X-Age]],0)</f>
        <v>70</v>
      </c>
    </row>
    <row r="1992" spans="3:16" x14ac:dyDescent="0.3">
      <c r="C1992" t="s">
        <v>2081</v>
      </c>
      <c r="D1992" t="s">
        <v>55</v>
      </c>
      <c r="E1992">
        <v>1</v>
      </c>
      <c r="F1992" t="s">
        <v>56</v>
      </c>
      <c r="G1992" t="s">
        <v>20</v>
      </c>
      <c r="H1992" t="s">
        <v>75</v>
      </c>
      <c r="I1992" s="4">
        <v>77820</v>
      </c>
      <c r="J1992">
        <v>10</v>
      </c>
      <c r="K1992" s="3">
        <v>44552</v>
      </c>
      <c r="L1992" s="3">
        <v>24989</v>
      </c>
      <c r="M1992" s="5">
        <f ca="1">(TODAY()-staff[[#This Row],[Date of Join]])/365</f>
        <v>0.73698630136986298</v>
      </c>
      <c r="N1992" t="str">
        <f ca="1">IF(staff[[#This Row],[Tenure]]&lt;0.25,"1. New", IF(staff[[#This Row],[Tenure]]&lt;1, "2. Under 1 yr", IF(staff[[#This Row],[Tenure]]&lt;2, "3. Under 2 yrs","4. Over 2 yrs")))</f>
        <v>2. Under 1 yr</v>
      </c>
      <c r="O1992" s="5">
        <f ca="1">(TODAY()-staff[[#This Row],[Date of Birth]])/365</f>
        <v>54.334246575342469</v>
      </c>
      <c r="P1992">
        <f ca="1">ROUNDDOWN(staff[[#This Row],[X-Age]],0)</f>
        <v>54</v>
      </c>
    </row>
    <row r="1993" spans="3:16" x14ac:dyDescent="0.3">
      <c r="C1993" t="s">
        <v>2082</v>
      </c>
      <c r="D1993" t="s">
        <v>59</v>
      </c>
      <c r="E1993">
        <v>1</v>
      </c>
      <c r="F1993" t="s">
        <v>56</v>
      </c>
      <c r="G1993" t="s">
        <v>6</v>
      </c>
      <c r="H1993" t="s">
        <v>68</v>
      </c>
      <c r="I1993" s="4">
        <v>92110</v>
      </c>
      <c r="J1993">
        <v>23</v>
      </c>
      <c r="K1993" s="3">
        <v>44676</v>
      </c>
      <c r="L1993" s="3">
        <v>32628</v>
      </c>
      <c r="M1993" s="5">
        <f ca="1">(TODAY()-staff[[#This Row],[Date of Join]])/365</f>
        <v>0.39726027397260272</v>
      </c>
      <c r="N1993" t="str">
        <f ca="1">IF(staff[[#This Row],[Tenure]]&lt;0.25,"1. New", IF(staff[[#This Row],[Tenure]]&lt;1, "2. Under 1 yr", IF(staff[[#This Row],[Tenure]]&lt;2, "3. Under 2 yrs","4. Over 2 yrs")))</f>
        <v>2. Under 1 yr</v>
      </c>
      <c r="O1993" s="5">
        <f ca="1">(TODAY()-staff[[#This Row],[Date of Birth]])/365</f>
        <v>33.405479452054792</v>
      </c>
      <c r="P1993">
        <f ca="1">ROUNDDOWN(staff[[#This Row],[X-Age]],0)</f>
        <v>33</v>
      </c>
    </row>
    <row r="1994" spans="3:16" x14ac:dyDescent="0.3">
      <c r="C1994" t="s">
        <v>2083</v>
      </c>
      <c r="D1994" t="s">
        <v>55</v>
      </c>
      <c r="E1994">
        <v>1</v>
      </c>
      <c r="F1994" t="s">
        <v>61</v>
      </c>
      <c r="G1994" t="s">
        <v>9</v>
      </c>
      <c r="H1994" t="s">
        <v>106</v>
      </c>
      <c r="I1994" s="4">
        <v>96705</v>
      </c>
      <c r="J1994">
        <v>20</v>
      </c>
      <c r="K1994" s="3">
        <v>44747</v>
      </c>
      <c r="L1994" s="3">
        <v>7272</v>
      </c>
      <c r="M1994" s="5">
        <f ca="1">(TODAY()-staff[[#This Row],[Date of Join]])/365</f>
        <v>0.20273972602739726</v>
      </c>
      <c r="N1994" t="str">
        <f ca="1">IF(staff[[#This Row],[Tenure]]&lt;0.25,"1. New", IF(staff[[#This Row],[Tenure]]&lt;1, "2. Under 1 yr", IF(staff[[#This Row],[Tenure]]&lt;2, "3. Under 2 yrs","4. Over 2 yrs")))</f>
        <v>1. New</v>
      </c>
      <c r="O1994" s="5">
        <f ca="1">(TODAY()-staff[[#This Row],[Date of Birth]])/365</f>
        <v>102.87397260273973</v>
      </c>
      <c r="P1994">
        <f ca="1">ROUNDDOWN(staff[[#This Row],[X-Age]],0)</f>
        <v>102</v>
      </c>
    </row>
    <row r="1995" spans="3:16" x14ac:dyDescent="0.3">
      <c r="C1995" t="s">
        <v>2084</v>
      </c>
      <c r="D1995" t="s">
        <v>55</v>
      </c>
      <c r="E1995">
        <v>1</v>
      </c>
      <c r="F1995" t="s">
        <v>56</v>
      </c>
      <c r="G1995" t="s">
        <v>6</v>
      </c>
      <c r="H1995" t="s">
        <v>93</v>
      </c>
      <c r="I1995" s="4">
        <v>78080</v>
      </c>
      <c r="J1995">
        <v>13</v>
      </c>
      <c r="K1995" s="3">
        <v>44523</v>
      </c>
      <c r="L1995" s="3">
        <v>28432</v>
      </c>
      <c r="M1995" s="5">
        <f ca="1">(TODAY()-staff[[#This Row],[Date of Join]])/365</f>
        <v>0.81643835616438354</v>
      </c>
      <c r="N1995" t="str">
        <f ca="1">IF(staff[[#This Row],[Tenure]]&lt;0.25,"1. New", IF(staff[[#This Row],[Tenure]]&lt;1, "2. Under 1 yr", IF(staff[[#This Row],[Tenure]]&lt;2, "3. Under 2 yrs","4. Over 2 yrs")))</f>
        <v>2. Under 1 yr</v>
      </c>
      <c r="O1995" s="5">
        <f ca="1">(TODAY()-staff[[#This Row],[Date of Birth]])/365</f>
        <v>44.901369863013699</v>
      </c>
      <c r="P1995">
        <f ca="1">ROUNDDOWN(staff[[#This Row],[X-Age]],0)</f>
        <v>44</v>
      </c>
    </row>
    <row r="1996" spans="3:16" x14ac:dyDescent="0.3">
      <c r="C1996" t="s">
        <v>2085</v>
      </c>
      <c r="D1996" t="s">
        <v>55</v>
      </c>
      <c r="E1996">
        <v>1</v>
      </c>
      <c r="F1996" t="s">
        <v>56</v>
      </c>
      <c r="G1996" t="s">
        <v>6</v>
      </c>
      <c r="H1996" t="s">
        <v>71</v>
      </c>
      <c r="I1996" s="4">
        <v>54770</v>
      </c>
      <c r="J1996">
        <v>4</v>
      </c>
      <c r="K1996" s="3">
        <v>44613</v>
      </c>
      <c r="L1996" s="3">
        <v>28750</v>
      </c>
      <c r="M1996" s="5">
        <f ca="1">(TODAY()-staff[[#This Row],[Date of Join]])/365</f>
        <v>0.56986301369863013</v>
      </c>
      <c r="N1996" t="str">
        <f ca="1">IF(staff[[#This Row],[Tenure]]&lt;0.25,"1. New", IF(staff[[#This Row],[Tenure]]&lt;1, "2. Under 1 yr", IF(staff[[#This Row],[Tenure]]&lt;2, "3. Under 2 yrs","4. Over 2 yrs")))</f>
        <v>2. Under 1 yr</v>
      </c>
      <c r="O1996" s="5">
        <f ca="1">(TODAY()-staff[[#This Row],[Date of Birth]])/365</f>
        <v>44.030136986301372</v>
      </c>
      <c r="P1996">
        <f ca="1">ROUNDDOWN(staff[[#This Row],[X-Age]],0)</f>
        <v>44</v>
      </c>
    </row>
    <row r="1997" spans="3:16" x14ac:dyDescent="0.3">
      <c r="C1997" t="s">
        <v>2086</v>
      </c>
      <c r="D1997" t="s">
        <v>59</v>
      </c>
      <c r="E1997">
        <v>1</v>
      </c>
      <c r="F1997" t="s">
        <v>56</v>
      </c>
      <c r="G1997" t="s">
        <v>6</v>
      </c>
      <c r="H1997" t="s">
        <v>68</v>
      </c>
      <c r="I1997" s="4">
        <v>98220</v>
      </c>
      <c r="J1997">
        <v>21</v>
      </c>
      <c r="K1997" s="3">
        <v>44596</v>
      </c>
      <c r="L1997" s="3">
        <v>30242</v>
      </c>
      <c r="M1997" s="5">
        <f ca="1">(TODAY()-staff[[#This Row],[Date of Join]])/365</f>
        <v>0.61643835616438358</v>
      </c>
      <c r="N1997" t="str">
        <f ca="1">IF(staff[[#This Row],[Tenure]]&lt;0.25,"1. New", IF(staff[[#This Row],[Tenure]]&lt;1, "2. Under 1 yr", IF(staff[[#This Row],[Tenure]]&lt;2, "3. Under 2 yrs","4. Over 2 yrs")))</f>
        <v>2. Under 1 yr</v>
      </c>
      <c r="O1997" s="5">
        <f ca="1">(TODAY()-staff[[#This Row],[Date of Birth]])/365</f>
        <v>39.942465753424656</v>
      </c>
      <c r="P1997">
        <f ca="1">ROUNDDOWN(staff[[#This Row],[X-Age]],0)</f>
        <v>39</v>
      </c>
    </row>
    <row r="1998" spans="3:16" x14ac:dyDescent="0.3">
      <c r="C1998" t="s">
        <v>2087</v>
      </c>
      <c r="D1998" t="s">
        <v>59</v>
      </c>
      <c r="E1998">
        <v>1</v>
      </c>
      <c r="F1998" t="s">
        <v>56</v>
      </c>
      <c r="G1998" t="s">
        <v>6</v>
      </c>
      <c r="H1998" t="s">
        <v>68</v>
      </c>
      <c r="I1998" s="4">
        <v>85705</v>
      </c>
      <c r="J1998">
        <v>14</v>
      </c>
      <c r="K1998" s="3">
        <v>44648</v>
      </c>
      <c r="L1998" s="3">
        <v>32175</v>
      </c>
      <c r="M1998" s="5">
        <f ca="1">(TODAY()-staff[[#This Row],[Date of Join]])/365</f>
        <v>0.47397260273972602</v>
      </c>
      <c r="N1998" t="str">
        <f ca="1">IF(staff[[#This Row],[Tenure]]&lt;0.25,"1. New", IF(staff[[#This Row],[Tenure]]&lt;1, "2. Under 1 yr", IF(staff[[#This Row],[Tenure]]&lt;2, "3. Under 2 yrs","4. Over 2 yrs")))</f>
        <v>2. Under 1 yr</v>
      </c>
      <c r="O1998" s="5">
        <f ca="1">(TODAY()-staff[[#This Row],[Date of Birth]])/365</f>
        <v>34.646575342465752</v>
      </c>
      <c r="P1998">
        <f ca="1">ROUNDDOWN(staff[[#This Row],[X-Age]],0)</f>
        <v>34</v>
      </c>
    </row>
    <row r="1999" spans="3:16" x14ac:dyDescent="0.3">
      <c r="C1999" t="s">
        <v>2088</v>
      </c>
      <c r="D1999" t="s">
        <v>55</v>
      </c>
      <c r="E1999">
        <v>1</v>
      </c>
      <c r="F1999" t="s">
        <v>56</v>
      </c>
      <c r="G1999" t="s">
        <v>6</v>
      </c>
      <c r="H1999" t="s">
        <v>93</v>
      </c>
      <c r="I1999" s="4">
        <v>84885</v>
      </c>
      <c r="J1999">
        <v>15</v>
      </c>
      <c r="K1999" s="3">
        <v>44707</v>
      </c>
      <c r="L1999" s="3">
        <v>28847</v>
      </c>
      <c r="M1999" s="5">
        <f ca="1">(TODAY()-staff[[#This Row],[Date of Join]])/365</f>
        <v>0.31232876712328766</v>
      </c>
      <c r="N1999" t="str">
        <f ca="1">IF(staff[[#This Row],[Tenure]]&lt;0.25,"1. New", IF(staff[[#This Row],[Tenure]]&lt;1, "2. Under 1 yr", IF(staff[[#This Row],[Tenure]]&lt;2, "3. Under 2 yrs","4. Over 2 yrs")))</f>
        <v>2. Under 1 yr</v>
      </c>
      <c r="O1999" s="5">
        <f ca="1">(TODAY()-staff[[#This Row],[Date of Birth]])/365</f>
        <v>43.764383561643832</v>
      </c>
      <c r="P1999">
        <f ca="1">ROUNDDOWN(staff[[#This Row],[X-Age]],0)</f>
        <v>43</v>
      </c>
    </row>
    <row r="2000" spans="3:16" x14ac:dyDescent="0.3">
      <c r="C2000" t="s">
        <v>2089</v>
      </c>
      <c r="D2000" t="s">
        <v>59</v>
      </c>
      <c r="E2000">
        <v>1</v>
      </c>
      <c r="F2000" t="s">
        <v>124</v>
      </c>
      <c r="G2000" t="s">
        <v>6</v>
      </c>
      <c r="H2000" t="s">
        <v>71</v>
      </c>
      <c r="I2000" s="4">
        <v>64455</v>
      </c>
      <c r="J2000">
        <v>15</v>
      </c>
      <c r="K2000" s="3">
        <v>44760</v>
      </c>
      <c r="L2000" s="3">
        <v>34169</v>
      </c>
      <c r="M2000" s="5">
        <f ca="1">(TODAY()-staff[[#This Row],[Date of Join]])/365</f>
        <v>0.16712328767123288</v>
      </c>
      <c r="N2000" t="str">
        <f ca="1">IF(staff[[#This Row],[Tenure]]&lt;0.25,"1. New", IF(staff[[#This Row],[Tenure]]&lt;1, "2. Under 1 yr", IF(staff[[#This Row],[Tenure]]&lt;2, "3. Under 2 yrs","4. Over 2 yrs")))</f>
        <v>1. New</v>
      </c>
      <c r="O2000" s="5">
        <f ca="1">(TODAY()-staff[[#This Row],[Date of Birth]])/365</f>
        <v>29.183561643835617</v>
      </c>
      <c r="P2000">
        <f ca="1">ROUNDDOWN(staff[[#This Row],[X-Age]],0)</f>
        <v>29</v>
      </c>
    </row>
    <row r="2001" spans="3:16" x14ac:dyDescent="0.3">
      <c r="C2001" t="s">
        <v>2090</v>
      </c>
      <c r="D2001" t="s">
        <v>55</v>
      </c>
      <c r="E2001">
        <v>1</v>
      </c>
      <c r="F2001" t="s">
        <v>56</v>
      </c>
      <c r="G2001" t="s">
        <v>9</v>
      </c>
      <c r="H2001" t="s">
        <v>106</v>
      </c>
      <c r="I2001" s="4">
        <v>108710</v>
      </c>
      <c r="J2001">
        <v>12</v>
      </c>
      <c r="K2001" s="3">
        <v>44699</v>
      </c>
      <c r="L2001" s="3">
        <v>30935</v>
      </c>
      <c r="M2001" s="5">
        <f ca="1">(TODAY()-staff[[#This Row],[Date of Join]])/365</f>
        <v>0.33424657534246577</v>
      </c>
      <c r="N2001" t="str">
        <f ca="1">IF(staff[[#This Row],[Tenure]]&lt;0.25,"1. New", IF(staff[[#This Row],[Tenure]]&lt;1, "2. Under 1 yr", IF(staff[[#This Row],[Tenure]]&lt;2, "3. Under 2 yrs","4. Over 2 yrs")))</f>
        <v>2. Under 1 yr</v>
      </c>
      <c r="O2001" s="5">
        <f ca="1">(TODAY()-staff[[#This Row],[Date of Birth]])/365</f>
        <v>38.043835616438358</v>
      </c>
      <c r="P2001">
        <f ca="1">ROUNDDOWN(staff[[#This Row],[X-Age]],0)</f>
        <v>38</v>
      </c>
    </row>
    <row r="2002" spans="3:16" x14ac:dyDescent="0.3">
      <c r="C2002" t="s">
        <v>2091</v>
      </c>
      <c r="D2002" t="s">
        <v>55</v>
      </c>
      <c r="E2002">
        <v>1</v>
      </c>
      <c r="F2002" t="s">
        <v>61</v>
      </c>
      <c r="G2002" t="s">
        <v>20</v>
      </c>
      <c r="H2002" t="s">
        <v>75</v>
      </c>
      <c r="I2002" s="4">
        <v>50775</v>
      </c>
      <c r="J2002">
        <v>9</v>
      </c>
      <c r="K2002" s="3">
        <v>44760</v>
      </c>
      <c r="L2002" s="3">
        <v>7294</v>
      </c>
      <c r="M2002" s="5">
        <f ca="1">(TODAY()-staff[[#This Row],[Date of Join]])/365</f>
        <v>0.16712328767123288</v>
      </c>
      <c r="N2002" t="str">
        <f ca="1">IF(staff[[#This Row],[Tenure]]&lt;0.25,"1. New", IF(staff[[#This Row],[Tenure]]&lt;1, "2. Under 1 yr", IF(staff[[#This Row],[Tenure]]&lt;2, "3. Under 2 yrs","4. Over 2 yrs")))</f>
        <v>1. New</v>
      </c>
      <c r="O2002" s="5">
        <f ca="1">(TODAY()-staff[[#This Row],[Date of Birth]])/365</f>
        <v>102.81369863013698</v>
      </c>
      <c r="P2002">
        <f ca="1">ROUNDDOWN(staff[[#This Row],[X-Age]],0)</f>
        <v>102</v>
      </c>
    </row>
    <row r="2003" spans="3:16" x14ac:dyDescent="0.3">
      <c r="C2003" t="s">
        <v>2092</v>
      </c>
      <c r="D2003" t="s">
        <v>59</v>
      </c>
      <c r="E2003">
        <v>0</v>
      </c>
      <c r="F2003" t="s">
        <v>61</v>
      </c>
      <c r="G2003" t="s">
        <v>20</v>
      </c>
      <c r="H2003" t="s">
        <v>133</v>
      </c>
      <c r="I2003" s="4">
        <v>75940</v>
      </c>
      <c r="J2003">
        <v>23</v>
      </c>
      <c r="K2003" s="3">
        <v>44774</v>
      </c>
      <c r="L2003" s="3">
        <v>35004</v>
      </c>
      <c r="M2003" s="5">
        <f ca="1">(TODAY()-staff[[#This Row],[Date of Join]])/365</f>
        <v>0.12876712328767123</v>
      </c>
      <c r="N2003" t="str">
        <f ca="1">IF(staff[[#This Row],[Tenure]]&lt;0.25,"1. New", IF(staff[[#This Row],[Tenure]]&lt;1, "2. Under 1 yr", IF(staff[[#This Row],[Tenure]]&lt;2, "3. Under 2 yrs","4. Over 2 yrs")))</f>
        <v>1. New</v>
      </c>
      <c r="O2003" s="5">
        <f ca="1">(TODAY()-staff[[#This Row],[Date of Birth]])/365</f>
        <v>26.895890410958906</v>
      </c>
      <c r="P2003">
        <f ca="1">ROUNDDOWN(staff[[#This Row],[X-Age]],0)</f>
        <v>26</v>
      </c>
    </row>
    <row r="2004" spans="3:16" x14ac:dyDescent="0.3">
      <c r="C2004" t="s">
        <v>2093</v>
      </c>
      <c r="D2004" t="s">
        <v>59</v>
      </c>
      <c r="E2004">
        <v>1</v>
      </c>
      <c r="F2004" t="s">
        <v>56</v>
      </c>
      <c r="G2004" t="s">
        <v>6</v>
      </c>
      <c r="H2004" t="s">
        <v>68</v>
      </c>
      <c r="I2004" s="4">
        <v>81510</v>
      </c>
      <c r="J2004">
        <v>11</v>
      </c>
      <c r="K2004" s="3">
        <v>44540</v>
      </c>
      <c r="L2004" s="3">
        <v>30876</v>
      </c>
      <c r="M2004" s="5">
        <f ca="1">(TODAY()-staff[[#This Row],[Date of Join]])/365</f>
        <v>0.76986301369863008</v>
      </c>
      <c r="N2004" t="str">
        <f ca="1">IF(staff[[#This Row],[Tenure]]&lt;0.25,"1. New", IF(staff[[#This Row],[Tenure]]&lt;1, "2. Under 1 yr", IF(staff[[#This Row],[Tenure]]&lt;2, "3. Under 2 yrs","4. Over 2 yrs")))</f>
        <v>2. Under 1 yr</v>
      </c>
      <c r="O2004" s="5">
        <f ca="1">(TODAY()-staff[[#This Row],[Date of Birth]])/365</f>
        <v>38.205479452054796</v>
      </c>
      <c r="P2004">
        <f ca="1">ROUNDDOWN(staff[[#This Row],[X-Age]],0)</f>
        <v>38</v>
      </c>
    </row>
    <row r="2005" spans="3:16" x14ac:dyDescent="0.3">
      <c r="C2005" t="s">
        <v>2094</v>
      </c>
      <c r="D2005" t="s">
        <v>59</v>
      </c>
      <c r="E2005">
        <v>1</v>
      </c>
      <c r="F2005" t="s">
        <v>61</v>
      </c>
      <c r="G2005" t="s">
        <v>18</v>
      </c>
      <c r="H2005" t="s">
        <v>64</v>
      </c>
      <c r="I2005" s="4">
        <v>76510</v>
      </c>
      <c r="J2005">
        <v>12</v>
      </c>
      <c r="K2005" s="3">
        <v>44760</v>
      </c>
      <c r="L2005" s="3">
        <v>7278</v>
      </c>
      <c r="M2005" s="5">
        <f ca="1">(TODAY()-staff[[#This Row],[Date of Join]])/365</f>
        <v>0.16712328767123288</v>
      </c>
      <c r="N2005" t="str">
        <f ca="1">IF(staff[[#This Row],[Tenure]]&lt;0.25,"1. New", IF(staff[[#This Row],[Tenure]]&lt;1, "2. Under 1 yr", IF(staff[[#This Row],[Tenure]]&lt;2, "3. Under 2 yrs","4. Over 2 yrs")))</f>
        <v>1. New</v>
      </c>
      <c r="O2005" s="5">
        <f ca="1">(TODAY()-staff[[#This Row],[Date of Birth]])/365</f>
        <v>102.85753424657534</v>
      </c>
      <c r="P2005">
        <f ca="1">ROUNDDOWN(staff[[#This Row],[X-Age]],0)</f>
        <v>102</v>
      </c>
    </row>
    <row r="2006" spans="3:16" x14ac:dyDescent="0.3">
      <c r="C2006" t="s">
        <v>2095</v>
      </c>
      <c r="D2006" t="s">
        <v>59</v>
      </c>
      <c r="E2006">
        <v>1</v>
      </c>
      <c r="F2006" t="s">
        <v>56</v>
      </c>
      <c r="G2006" t="s">
        <v>6</v>
      </c>
      <c r="H2006" t="s">
        <v>71</v>
      </c>
      <c r="I2006" s="4">
        <v>89065</v>
      </c>
      <c r="J2006">
        <v>7</v>
      </c>
      <c r="K2006" s="3">
        <v>44200</v>
      </c>
      <c r="L2006" s="3">
        <v>22880</v>
      </c>
      <c r="M2006" s="5">
        <f ca="1">(TODAY()-staff[[#This Row],[Date of Join]])/365</f>
        <v>1.7013698630136986</v>
      </c>
      <c r="N2006" t="str">
        <f ca="1">IF(staff[[#This Row],[Tenure]]&lt;0.25,"1. New", IF(staff[[#This Row],[Tenure]]&lt;1, "2. Under 1 yr", IF(staff[[#This Row],[Tenure]]&lt;2, "3. Under 2 yrs","4. Over 2 yrs")))</f>
        <v>3. Under 2 yrs</v>
      </c>
      <c r="O2006" s="5">
        <f ca="1">(TODAY()-staff[[#This Row],[Date of Birth]])/365</f>
        <v>60.112328767123287</v>
      </c>
      <c r="P2006">
        <f ca="1">ROUNDDOWN(staff[[#This Row],[X-Age]],0)</f>
        <v>60</v>
      </c>
    </row>
    <row r="2007" spans="3:16" x14ac:dyDescent="0.3">
      <c r="C2007" t="s">
        <v>2096</v>
      </c>
      <c r="D2007" t="s">
        <v>59</v>
      </c>
      <c r="E2007">
        <v>1</v>
      </c>
      <c r="F2007" t="s">
        <v>56</v>
      </c>
      <c r="G2007" t="s">
        <v>11</v>
      </c>
      <c r="H2007" t="s">
        <v>242</v>
      </c>
      <c r="I2007" s="4">
        <v>63465</v>
      </c>
      <c r="J2007">
        <v>13</v>
      </c>
      <c r="K2007" s="3">
        <v>44704</v>
      </c>
      <c r="L2007" s="3">
        <v>34243</v>
      </c>
      <c r="M2007" s="5">
        <f ca="1">(TODAY()-staff[[#This Row],[Date of Join]])/365</f>
        <v>0.32054794520547947</v>
      </c>
      <c r="N2007" t="str">
        <f ca="1">IF(staff[[#This Row],[Tenure]]&lt;0.25,"1. New", IF(staff[[#This Row],[Tenure]]&lt;1, "2. Under 1 yr", IF(staff[[#This Row],[Tenure]]&lt;2, "3. Under 2 yrs","4. Over 2 yrs")))</f>
        <v>2. Under 1 yr</v>
      </c>
      <c r="O2007" s="5">
        <f ca="1">(TODAY()-staff[[#This Row],[Date of Birth]])/365</f>
        <v>28.980821917808218</v>
      </c>
      <c r="P2007">
        <f ca="1">ROUNDDOWN(staff[[#This Row],[X-Age]],0)</f>
        <v>28</v>
      </c>
    </row>
    <row r="2008" spans="3:16" x14ac:dyDescent="0.3">
      <c r="C2008" t="s">
        <v>2097</v>
      </c>
      <c r="D2008" t="s">
        <v>55</v>
      </c>
      <c r="E2008">
        <v>1</v>
      </c>
      <c r="F2008" t="s">
        <v>56</v>
      </c>
      <c r="G2008" t="s">
        <v>18</v>
      </c>
      <c r="H2008" t="s">
        <v>71</v>
      </c>
      <c r="I2008" s="4">
        <v>96905</v>
      </c>
      <c r="J2008">
        <v>15</v>
      </c>
      <c r="K2008" s="3">
        <v>44692</v>
      </c>
      <c r="L2008" s="3">
        <v>31462</v>
      </c>
      <c r="M2008" s="5">
        <f ca="1">(TODAY()-staff[[#This Row],[Date of Join]])/365</f>
        <v>0.35342465753424657</v>
      </c>
      <c r="N2008" t="str">
        <f ca="1">IF(staff[[#This Row],[Tenure]]&lt;0.25,"1. New", IF(staff[[#This Row],[Tenure]]&lt;1, "2. Under 1 yr", IF(staff[[#This Row],[Tenure]]&lt;2, "3. Under 2 yrs","4. Over 2 yrs")))</f>
        <v>2. Under 1 yr</v>
      </c>
      <c r="O2008" s="5">
        <f ca="1">(TODAY()-staff[[#This Row],[Date of Birth]])/365</f>
        <v>36.6</v>
      </c>
      <c r="P2008">
        <f ca="1">ROUNDDOWN(staff[[#This Row],[X-Age]],0)</f>
        <v>36</v>
      </c>
    </row>
    <row r="2009" spans="3:16" x14ac:dyDescent="0.3">
      <c r="C2009" t="s">
        <v>2098</v>
      </c>
      <c r="D2009" t="s">
        <v>55</v>
      </c>
      <c r="E2009">
        <v>0.84</v>
      </c>
      <c r="F2009" t="s">
        <v>56</v>
      </c>
      <c r="G2009" t="s">
        <v>17</v>
      </c>
      <c r="H2009" t="s">
        <v>280</v>
      </c>
      <c r="I2009" s="4">
        <v>76945</v>
      </c>
      <c r="J2009">
        <v>10</v>
      </c>
      <c r="K2009" s="3">
        <v>44725</v>
      </c>
      <c r="L2009" s="3">
        <v>27199</v>
      </c>
      <c r="M2009" s="5">
        <f ca="1">(TODAY()-staff[[#This Row],[Date of Join]])/365</f>
        <v>0.26301369863013696</v>
      </c>
      <c r="N2009" t="str">
        <f ca="1">IF(staff[[#This Row],[Tenure]]&lt;0.25,"1. New", IF(staff[[#This Row],[Tenure]]&lt;1, "2. Under 1 yr", IF(staff[[#This Row],[Tenure]]&lt;2, "3. Under 2 yrs","4. Over 2 yrs")))</f>
        <v>2. Under 1 yr</v>
      </c>
      <c r="O2009" s="5">
        <f ca="1">(TODAY()-staff[[#This Row],[Date of Birth]])/365</f>
        <v>48.279452054794518</v>
      </c>
      <c r="P2009">
        <f ca="1">ROUNDDOWN(staff[[#This Row],[X-Age]],0)</f>
        <v>48</v>
      </c>
    </row>
    <row r="2010" spans="3:16" x14ac:dyDescent="0.3">
      <c r="C2010" t="s">
        <v>2099</v>
      </c>
      <c r="D2010" t="s">
        <v>59</v>
      </c>
      <c r="E2010">
        <v>1</v>
      </c>
      <c r="F2010" t="s">
        <v>56</v>
      </c>
      <c r="G2010" t="s">
        <v>9</v>
      </c>
      <c r="H2010" t="s">
        <v>57</v>
      </c>
      <c r="I2010" s="4">
        <v>103990</v>
      </c>
      <c r="J2010">
        <v>17</v>
      </c>
      <c r="K2010" s="3">
        <v>44606</v>
      </c>
      <c r="L2010" s="3">
        <v>20805</v>
      </c>
      <c r="M2010" s="5">
        <f ca="1">(TODAY()-staff[[#This Row],[Date of Join]])/365</f>
        <v>0.58904109589041098</v>
      </c>
      <c r="N2010" t="str">
        <f ca="1">IF(staff[[#This Row],[Tenure]]&lt;0.25,"1. New", IF(staff[[#This Row],[Tenure]]&lt;1, "2. Under 1 yr", IF(staff[[#This Row],[Tenure]]&lt;2, "3. Under 2 yrs","4. Over 2 yrs")))</f>
        <v>2. Under 1 yr</v>
      </c>
      <c r="O2010" s="5">
        <f ca="1">(TODAY()-staff[[#This Row],[Date of Birth]])/365</f>
        <v>65.797260273972597</v>
      </c>
      <c r="P2010">
        <f ca="1">ROUNDDOWN(staff[[#This Row],[X-Age]],0)</f>
        <v>65</v>
      </c>
    </row>
    <row r="2011" spans="3:16" x14ac:dyDescent="0.3">
      <c r="C2011" t="s">
        <v>2100</v>
      </c>
      <c r="D2011" t="s">
        <v>59</v>
      </c>
      <c r="E2011">
        <v>0.6</v>
      </c>
      <c r="F2011" t="s">
        <v>56</v>
      </c>
      <c r="G2011" t="s">
        <v>18</v>
      </c>
      <c r="H2011" t="s">
        <v>96</v>
      </c>
      <c r="I2011" s="4">
        <v>83305</v>
      </c>
      <c r="J2011">
        <v>23</v>
      </c>
      <c r="K2011" s="3">
        <v>44445</v>
      </c>
      <c r="L2011" s="3">
        <v>28312</v>
      </c>
      <c r="M2011" s="5">
        <f ca="1">(TODAY()-staff[[#This Row],[Date of Join]])/365</f>
        <v>1.0301369863013699</v>
      </c>
      <c r="N2011" t="str">
        <f ca="1">IF(staff[[#This Row],[Tenure]]&lt;0.25,"1. New", IF(staff[[#This Row],[Tenure]]&lt;1, "2. Under 1 yr", IF(staff[[#This Row],[Tenure]]&lt;2, "3. Under 2 yrs","4. Over 2 yrs")))</f>
        <v>3. Under 2 yrs</v>
      </c>
      <c r="O2011" s="5">
        <f ca="1">(TODAY()-staff[[#This Row],[Date of Birth]])/365</f>
        <v>45.230136986301368</v>
      </c>
      <c r="P2011">
        <f ca="1">ROUNDDOWN(staff[[#This Row],[X-Age]],0)</f>
        <v>45</v>
      </c>
    </row>
    <row r="2012" spans="3:16" x14ac:dyDescent="0.3">
      <c r="C2012" t="s">
        <v>2101</v>
      </c>
      <c r="D2012" t="s">
        <v>59</v>
      </c>
      <c r="E2012">
        <v>1</v>
      </c>
      <c r="F2012" t="s">
        <v>56</v>
      </c>
      <c r="G2012" t="s">
        <v>18</v>
      </c>
      <c r="H2012" t="s">
        <v>78</v>
      </c>
      <c r="I2012" s="4">
        <v>66055</v>
      </c>
      <c r="J2012">
        <v>20</v>
      </c>
      <c r="K2012" s="3">
        <v>44333</v>
      </c>
      <c r="L2012" s="3">
        <v>27404</v>
      </c>
      <c r="M2012" s="5">
        <f ca="1">(TODAY()-staff[[#This Row],[Date of Join]])/365</f>
        <v>1.3369863013698631</v>
      </c>
      <c r="N2012" t="str">
        <f ca="1">IF(staff[[#This Row],[Tenure]]&lt;0.25,"1. New", IF(staff[[#This Row],[Tenure]]&lt;1, "2. Under 1 yr", IF(staff[[#This Row],[Tenure]]&lt;2, "3. Under 2 yrs","4. Over 2 yrs")))</f>
        <v>3. Under 2 yrs</v>
      </c>
      <c r="O2012" s="5">
        <f ca="1">(TODAY()-staff[[#This Row],[Date of Birth]])/365</f>
        <v>47.717808219178082</v>
      </c>
      <c r="P2012">
        <f ca="1">ROUNDDOWN(staff[[#This Row],[X-Age]],0)</f>
        <v>47</v>
      </c>
    </row>
    <row r="2013" spans="3:16" x14ac:dyDescent="0.3">
      <c r="C2013" t="s">
        <v>2102</v>
      </c>
      <c r="D2013" t="s">
        <v>59</v>
      </c>
      <c r="E2013">
        <v>1</v>
      </c>
      <c r="F2013" t="s">
        <v>61</v>
      </c>
      <c r="G2013" t="s">
        <v>6</v>
      </c>
      <c r="H2013" t="s">
        <v>68</v>
      </c>
      <c r="I2013" s="4">
        <v>54905</v>
      </c>
      <c r="J2013">
        <v>20</v>
      </c>
      <c r="K2013" s="3">
        <v>44767</v>
      </c>
      <c r="L2013" s="3">
        <v>7246</v>
      </c>
      <c r="M2013" s="5">
        <f ca="1">(TODAY()-staff[[#This Row],[Date of Join]])/365</f>
        <v>0.14794520547945206</v>
      </c>
      <c r="N2013" t="str">
        <f ca="1">IF(staff[[#This Row],[Tenure]]&lt;0.25,"1. New", IF(staff[[#This Row],[Tenure]]&lt;1, "2. Under 1 yr", IF(staff[[#This Row],[Tenure]]&lt;2, "3. Under 2 yrs","4. Over 2 yrs")))</f>
        <v>1. New</v>
      </c>
      <c r="O2013" s="5">
        <f ca="1">(TODAY()-staff[[#This Row],[Date of Birth]])/365</f>
        <v>102.94520547945206</v>
      </c>
      <c r="P2013">
        <f ca="1">ROUNDDOWN(staff[[#This Row],[X-Age]],0)</f>
        <v>102</v>
      </c>
    </row>
    <row r="2014" spans="3:16" x14ac:dyDescent="0.3">
      <c r="C2014" t="s">
        <v>2103</v>
      </c>
      <c r="D2014" t="s">
        <v>59</v>
      </c>
      <c r="E2014">
        <v>1</v>
      </c>
      <c r="F2014" t="s">
        <v>56</v>
      </c>
      <c r="G2014" t="s">
        <v>18</v>
      </c>
      <c r="H2014" t="s">
        <v>117</v>
      </c>
      <c r="I2014" s="4">
        <v>77945</v>
      </c>
      <c r="J2014">
        <v>7</v>
      </c>
      <c r="K2014" s="3">
        <v>44704</v>
      </c>
      <c r="L2014" s="3">
        <v>27816</v>
      </c>
      <c r="M2014" s="5">
        <f ca="1">(TODAY()-staff[[#This Row],[Date of Join]])/365</f>
        <v>0.32054794520547947</v>
      </c>
      <c r="N2014" t="str">
        <f ca="1">IF(staff[[#This Row],[Tenure]]&lt;0.25,"1. New", IF(staff[[#This Row],[Tenure]]&lt;1, "2. Under 1 yr", IF(staff[[#This Row],[Tenure]]&lt;2, "3. Under 2 yrs","4. Over 2 yrs")))</f>
        <v>2. Under 1 yr</v>
      </c>
      <c r="O2014" s="5">
        <f ca="1">(TODAY()-staff[[#This Row],[Date of Birth]])/365</f>
        <v>46.589041095890408</v>
      </c>
      <c r="P2014">
        <f ca="1">ROUNDDOWN(staff[[#This Row],[X-Age]],0)</f>
        <v>46</v>
      </c>
    </row>
    <row r="2015" spans="3:16" x14ac:dyDescent="0.3">
      <c r="C2015" t="s">
        <v>2104</v>
      </c>
      <c r="D2015" t="s">
        <v>59</v>
      </c>
      <c r="E2015">
        <v>1</v>
      </c>
      <c r="F2015" t="s">
        <v>56</v>
      </c>
      <c r="G2015" t="s">
        <v>11</v>
      </c>
      <c r="H2015" t="s">
        <v>242</v>
      </c>
      <c r="I2015" s="4">
        <v>76710</v>
      </c>
      <c r="J2015">
        <v>6</v>
      </c>
      <c r="K2015" s="3">
        <v>44379</v>
      </c>
      <c r="L2015" s="3">
        <v>25678</v>
      </c>
      <c r="M2015" s="5">
        <f ca="1">(TODAY()-staff[[#This Row],[Date of Join]])/365</f>
        <v>1.210958904109589</v>
      </c>
      <c r="N2015" t="str">
        <f ca="1">IF(staff[[#This Row],[Tenure]]&lt;0.25,"1. New", IF(staff[[#This Row],[Tenure]]&lt;1, "2. Under 1 yr", IF(staff[[#This Row],[Tenure]]&lt;2, "3. Under 2 yrs","4. Over 2 yrs")))</f>
        <v>3. Under 2 yrs</v>
      </c>
      <c r="O2015" s="5">
        <f ca="1">(TODAY()-staff[[#This Row],[Date of Birth]])/365</f>
        <v>52.446575342465756</v>
      </c>
      <c r="P2015">
        <f ca="1">ROUNDDOWN(staff[[#This Row],[X-Age]],0)</f>
        <v>52</v>
      </c>
    </row>
    <row r="2016" spans="3:16" x14ac:dyDescent="0.3">
      <c r="C2016" t="s">
        <v>2105</v>
      </c>
      <c r="D2016" t="s">
        <v>59</v>
      </c>
      <c r="E2016">
        <v>1</v>
      </c>
      <c r="F2016" t="s">
        <v>56</v>
      </c>
      <c r="G2016" t="s">
        <v>6</v>
      </c>
      <c r="H2016" t="s">
        <v>98</v>
      </c>
      <c r="I2016" s="4">
        <v>61955</v>
      </c>
      <c r="J2016">
        <v>12</v>
      </c>
      <c r="K2016" s="3">
        <v>44403</v>
      </c>
      <c r="L2016" s="3">
        <v>27953</v>
      </c>
      <c r="M2016" s="5">
        <f ca="1">(TODAY()-staff[[#This Row],[Date of Join]])/365</f>
        <v>1.1452054794520548</v>
      </c>
      <c r="N2016" t="str">
        <f ca="1">IF(staff[[#This Row],[Tenure]]&lt;0.25,"1. New", IF(staff[[#This Row],[Tenure]]&lt;1, "2. Under 1 yr", IF(staff[[#This Row],[Tenure]]&lt;2, "3. Under 2 yrs","4. Over 2 yrs")))</f>
        <v>3. Under 2 yrs</v>
      </c>
      <c r="O2016" s="5">
        <f ca="1">(TODAY()-staff[[#This Row],[Date of Birth]])/365</f>
        <v>46.213698630136989</v>
      </c>
      <c r="P2016">
        <f ca="1">ROUNDDOWN(staff[[#This Row],[X-Age]],0)</f>
        <v>46</v>
      </c>
    </row>
    <row r="2017" spans="3:16" x14ac:dyDescent="0.3">
      <c r="C2017" t="s">
        <v>2106</v>
      </c>
      <c r="D2017" t="s">
        <v>59</v>
      </c>
      <c r="E2017">
        <v>1</v>
      </c>
      <c r="F2017" t="s">
        <v>56</v>
      </c>
      <c r="G2017" t="s">
        <v>11</v>
      </c>
      <c r="H2017" t="s">
        <v>83</v>
      </c>
      <c r="I2017" s="4">
        <v>66150</v>
      </c>
      <c r="J2017">
        <v>14</v>
      </c>
      <c r="K2017" s="3">
        <v>44692</v>
      </c>
      <c r="L2017" s="3">
        <v>26162</v>
      </c>
      <c r="M2017" s="5">
        <f ca="1">(TODAY()-staff[[#This Row],[Date of Join]])/365</f>
        <v>0.35342465753424657</v>
      </c>
      <c r="N2017" t="str">
        <f ca="1">IF(staff[[#This Row],[Tenure]]&lt;0.25,"1. New", IF(staff[[#This Row],[Tenure]]&lt;1, "2. Under 1 yr", IF(staff[[#This Row],[Tenure]]&lt;2, "3. Under 2 yrs","4. Over 2 yrs")))</f>
        <v>2. Under 1 yr</v>
      </c>
      <c r="O2017" s="5">
        <f ca="1">(TODAY()-staff[[#This Row],[Date of Birth]])/365</f>
        <v>51.12054794520548</v>
      </c>
      <c r="P2017">
        <f ca="1">ROUNDDOWN(staff[[#This Row],[X-Age]],0)</f>
        <v>51</v>
      </c>
    </row>
    <row r="2018" spans="3:16" x14ac:dyDescent="0.3">
      <c r="C2018" t="s">
        <v>2107</v>
      </c>
      <c r="D2018" t="s">
        <v>55</v>
      </c>
      <c r="E2018">
        <v>1</v>
      </c>
      <c r="F2018" t="s">
        <v>56</v>
      </c>
      <c r="G2018" t="s">
        <v>20</v>
      </c>
      <c r="H2018" t="s">
        <v>75</v>
      </c>
      <c r="I2018" s="4">
        <v>48230</v>
      </c>
      <c r="J2018">
        <v>16</v>
      </c>
      <c r="K2018" s="3">
        <v>44739</v>
      </c>
      <c r="L2018" s="3">
        <v>34312</v>
      </c>
      <c r="M2018" s="5">
        <f ca="1">(TODAY()-staff[[#This Row],[Date of Join]])/365</f>
        <v>0.22465753424657534</v>
      </c>
      <c r="N2018" t="str">
        <f ca="1">IF(staff[[#This Row],[Tenure]]&lt;0.25,"1. New", IF(staff[[#This Row],[Tenure]]&lt;1, "2. Under 1 yr", IF(staff[[#This Row],[Tenure]]&lt;2, "3. Under 2 yrs","4. Over 2 yrs")))</f>
        <v>1. New</v>
      </c>
      <c r="O2018" s="5">
        <f ca="1">(TODAY()-staff[[#This Row],[Date of Birth]])/365</f>
        <v>28.791780821917808</v>
      </c>
      <c r="P2018">
        <f ca="1">ROUNDDOWN(staff[[#This Row],[X-Age]],0)</f>
        <v>28</v>
      </c>
    </row>
    <row r="2019" spans="3:16" x14ac:dyDescent="0.3">
      <c r="C2019" t="s">
        <v>2108</v>
      </c>
      <c r="D2019" t="s">
        <v>55</v>
      </c>
      <c r="E2019">
        <v>1</v>
      </c>
      <c r="F2019" t="s">
        <v>56</v>
      </c>
      <c r="G2019" t="s">
        <v>9</v>
      </c>
      <c r="H2019" t="s">
        <v>57</v>
      </c>
      <c r="I2019" s="4">
        <v>71845</v>
      </c>
      <c r="J2019">
        <v>19</v>
      </c>
      <c r="K2019" s="3">
        <v>44767</v>
      </c>
      <c r="L2019" s="3">
        <v>30713</v>
      </c>
      <c r="M2019" s="5">
        <f ca="1">(TODAY()-staff[[#This Row],[Date of Join]])/365</f>
        <v>0.14794520547945206</v>
      </c>
      <c r="N2019" t="str">
        <f ca="1">IF(staff[[#This Row],[Tenure]]&lt;0.25,"1. New", IF(staff[[#This Row],[Tenure]]&lt;1, "2. Under 1 yr", IF(staff[[#This Row],[Tenure]]&lt;2, "3. Under 2 yrs","4. Over 2 yrs")))</f>
        <v>1. New</v>
      </c>
      <c r="O2019" s="5">
        <f ca="1">(TODAY()-staff[[#This Row],[Date of Birth]])/365</f>
        <v>38.652054794520545</v>
      </c>
      <c r="P2019">
        <f ca="1">ROUNDDOWN(staff[[#This Row],[X-Age]],0)</f>
        <v>38</v>
      </c>
    </row>
    <row r="2020" spans="3:16" x14ac:dyDescent="0.3">
      <c r="C2020" t="s">
        <v>2109</v>
      </c>
      <c r="D2020" t="s">
        <v>55</v>
      </c>
      <c r="E2020">
        <v>1</v>
      </c>
      <c r="F2020" t="s">
        <v>56</v>
      </c>
      <c r="G2020" t="s">
        <v>6</v>
      </c>
      <c r="H2020" t="s">
        <v>68</v>
      </c>
      <c r="I2020" s="4">
        <v>79085</v>
      </c>
      <c r="J2020">
        <v>24</v>
      </c>
      <c r="K2020" s="3">
        <v>44732</v>
      </c>
      <c r="L2020" s="3">
        <v>27310</v>
      </c>
      <c r="M2020" s="5">
        <f ca="1">(TODAY()-staff[[#This Row],[Date of Join]])/365</f>
        <v>0.24383561643835616</v>
      </c>
      <c r="N2020" t="str">
        <f ca="1">IF(staff[[#This Row],[Tenure]]&lt;0.25,"1. New", IF(staff[[#This Row],[Tenure]]&lt;1, "2. Under 1 yr", IF(staff[[#This Row],[Tenure]]&lt;2, "3. Under 2 yrs","4. Over 2 yrs")))</f>
        <v>1. New</v>
      </c>
      <c r="O2020" s="5">
        <f ca="1">(TODAY()-staff[[#This Row],[Date of Birth]])/365</f>
        <v>47.975342465753428</v>
      </c>
      <c r="P2020">
        <f ca="1">ROUNDDOWN(staff[[#This Row],[X-Age]],0)</f>
        <v>47</v>
      </c>
    </row>
    <row r="2021" spans="3:16" x14ac:dyDescent="0.3">
      <c r="C2021" t="s">
        <v>2110</v>
      </c>
      <c r="D2021" t="s">
        <v>59</v>
      </c>
      <c r="E2021">
        <v>0.8</v>
      </c>
      <c r="F2021" t="s">
        <v>56</v>
      </c>
      <c r="G2021" t="s">
        <v>9</v>
      </c>
      <c r="H2021" t="s">
        <v>330</v>
      </c>
      <c r="I2021" s="4">
        <v>84430</v>
      </c>
      <c r="J2021">
        <v>9</v>
      </c>
      <c r="K2021" s="3">
        <v>44771</v>
      </c>
      <c r="L2021" s="3">
        <v>7267</v>
      </c>
      <c r="M2021" s="5">
        <f ca="1">(TODAY()-staff[[#This Row],[Date of Join]])/365</f>
        <v>0.13698630136986301</v>
      </c>
      <c r="N2021" t="str">
        <f ca="1">IF(staff[[#This Row],[Tenure]]&lt;0.25,"1. New", IF(staff[[#This Row],[Tenure]]&lt;1, "2. Under 1 yr", IF(staff[[#This Row],[Tenure]]&lt;2, "3. Under 2 yrs","4. Over 2 yrs")))</f>
        <v>1. New</v>
      </c>
      <c r="O2021" s="5">
        <f ca="1">(TODAY()-staff[[#This Row],[Date of Birth]])/365</f>
        <v>102.88767123287671</v>
      </c>
      <c r="P2021">
        <f ca="1">ROUNDDOWN(staff[[#This Row],[X-Age]],0)</f>
        <v>102</v>
      </c>
    </row>
    <row r="2022" spans="3:16" x14ac:dyDescent="0.3">
      <c r="C2022" t="s">
        <v>2111</v>
      </c>
      <c r="D2022" t="s">
        <v>59</v>
      </c>
      <c r="E2022">
        <v>1</v>
      </c>
      <c r="F2022" t="s">
        <v>56</v>
      </c>
      <c r="G2022" t="s">
        <v>18</v>
      </c>
      <c r="H2022" t="s">
        <v>64</v>
      </c>
      <c r="I2022" s="4">
        <v>78015</v>
      </c>
      <c r="J2022">
        <v>6</v>
      </c>
      <c r="K2022" s="3">
        <v>44698</v>
      </c>
      <c r="L2022" s="3">
        <v>34089</v>
      </c>
      <c r="M2022" s="5">
        <f ca="1">(TODAY()-staff[[#This Row],[Date of Join]])/365</f>
        <v>0.33698630136986302</v>
      </c>
      <c r="N2022" t="str">
        <f ca="1">IF(staff[[#This Row],[Tenure]]&lt;0.25,"1. New", IF(staff[[#This Row],[Tenure]]&lt;1, "2. Under 1 yr", IF(staff[[#This Row],[Tenure]]&lt;2, "3. Under 2 yrs","4. Over 2 yrs")))</f>
        <v>2. Under 1 yr</v>
      </c>
      <c r="O2022" s="5">
        <f ca="1">(TODAY()-staff[[#This Row],[Date of Birth]])/365</f>
        <v>29.402739726027399</v>
      </c>
      <c r="P2022">
        <f ca="1">ROUNDDOWN(staff[[#This Row],[X-Age]],0)</f>
        <v>29</v>
      </c>
    </row>
    <row r="2023" spans="3:16" x14ac:dyDescent="0.3">
      <c r="C2023" t="s">
        <v>2112</v>
      </c>
      <c r="D2023" t="s">
        <v>55</v>
      </c>
      <c r="E2023">
        <v>0.63</v>
      </c>
      <c r="F2023" t="s">
        <v>56</v>
      </c>
      <c r="G2023" t="s">
        <v>18</v>
      </c>
      <c r="H2023" t="s">
        <v>93</v>
      </c>
      <c r="I2023" s="4">
        <v>48230</v>
      </c>
      <c r="J2023">
        <v>16</v>
      </c>
      <c r="K2023" s="3">
        <v>44236</v>
      </c>
      <c r="L2023" s="3">
        <v>21274</v>
      </c>
      <c r="M2023" s="5">
        <f ca="1">(TODAY()-staff[[#This Row],[Date of Join]])/365</f>
        <v>1.6027397260273972</v>
      </c>
      <c r="N2023" t="str">
        <f ca="1">IF(staff[[#This Row],[Tenure]]&lt;0.25,"1. New", IF(staff[[#This Row],[Tenure]]&lt;1, "2. Under 1 yr", IF(staff[[#This Row],[Tenure]]&lt;2, "3. Under 2 yrs","4. Over 2 yrs")))</f>
        <v>3. Under 2 yrs</v>
      </c>
      <c r="O2023" s="5">
        <f ca="1">(TODAY()-staff[[#This Row],[Date of Birth]])/365</f>
        <v>64.512328767123293</v>
      </c>
      <c r="P2023">
        <f ca="1">ROUNDDOWN(staff[[#This Row],[X-Age]],0)</f>
        <v>64</v>
      </c>
    </row>
    <row r="2024" spans="3:16" x14ac:dyDescent="0.3">
      <c r="C2024" t="s">
        <v>2113</v>
      </c>
      <c r="D2024" t="s">
        <v>55</v>
      </c>
      <c r="E2024">
        <v>1</v>
      </c>
      <c r="F2024" t="s">
        <v>56</v>
      </c>
      <c r="G2024" t="s">
        <v>6</v>
      </c>
      <c r="H2024" t="s">
        <v>68</v>
      </c>
      <c r="I2024" s="4">
        <v>82855</v>
      </c>
      <c r="J2024">
        <v>19</v>
      </c>
      <c r="K2024" s="3">
        <v>44718</v>
      </c>
      <c r="L2024" s="3">
        <v>33785</v>
      </c>
      <c r="M2024" s="5">
        <f ca="1">(TODAY()-staff[[#This Row],[Date of Join]])/365</f>
        <v>0.28219178082191781</v>
      </c>
      <c r="N2024" t="str">
        <f ca="1">IF(staff[[#This Row],[Tenure]]&lt;0.25,"1. New", IF(staff[[#This Row],[Tenure]]&lt;1, "2. Under 1 yr", IF(staff[[#This Row],[Tenure]]&lt;2, "3. Under 2 yrs","4. Over 2 yrs")))</f>
        <v>2. Under 1 yr</v>
      </c>
      <c r="O2024" s="5">
        <f ca="1">(TODAY()-staff[[#This Row],[Date of Birth]])/365</f>
        <v>30.235616438356164</v>
      </c>
      <c r="P2024">
        <f ca="1">ROUNDDOWN(staff[[#This Row],[X-Age]],0)</f>
        <v>30</v>
      </c>
    </row>
    <row r="2025" spans="3:16" x14ac:dyDescent="0.3">
      <c r="C2025" t="s">
        <v>2114</v>
      </c>
      <c r="D2025" t="s">
        <v>59</v>
      </c>
      <c r="E2025">
        <v>1</v>
      </c>
      <c r="F2025" t="s">
        <v>56</v>
      </c>
      <c r="G2025" t="s">
        <v>9</v>
      </c>
      <c r="H2025" t="s">
        <v>330</v>
      </c>
      <c r="I2025" s="4">
        <v>87495</v>
      </c>
      <c r="J2025">
        <v>19</v>
      </c>
      <c r="K2025" s="3">
        <v>44564</v>
      </c>
      <c r="L2025" s="3">
        <v>32580</v>
      </c>
      <c r="M2025" s="5">
        <f ca="1">(TODAY()-staff[[#This Row],[Date of Join]])/365</f>
        <v>0.70410958904109588</v>
      </c>
      <c r="N2025" t="str">
        <f ca="1">IF(staff[[#This Row],[Tenure]]&lt;0.25,"1. New", IF(staff[[#This Row],[Tenure]]&lt;1, "2. Under 1 yr", IF(staff[[#This Row],[Tenure]]&lt;2, "3. Under 2 yrs","4. Over 2 yrs")))</f>
        <v>2. Under 1 yr</v>
      </c>
      <c r="O2025" s="5">
        <f ca="1">(TODAY()-staff[[#This Row],[Date of Birth]])/365</f>
        <v>33.536986301369865</v>
      </c>
      <c r="P2025">
        <f ca="1">ROUNDDOWN(staff[[#This Row],[X-Age]],0)</f>
        <v>33</v>
      </c>
    </row>
    <row r="2026" spans="3:16" x14ac:dyDescent="0.3">
      <c r="C2026" t="s">
        <v>2115</v>
      </c>
      <c r="D2026" t="s">
        <v>59</v>
      </c>
      <c r="E2026">
        <v>1</v>
      </c>
      <c r="F2026" t="s">
        <v>124</v>
      </c>
      <c r="G2026" t="s">
        <v>18</v>
      </c>
      <c r="H2026" t="s">
        <v>64</v>
      </c>
      <c r="I2026" s="4">
        <v>59115</v>
      </c>
      <c r="J2026">
        <v>9</v>
      </c>
      <c r="K2026" s="3">
        <v>44767</v>
      </c>
      <c r="L2026" s="3">
        <v>30956</v>
      </c>
      <c r="M2026" s="5">
        <f ca="1">(TODAY()-staff[[#This Row],[Date of Join]])/365</f>
        <v>0.14794520547945206</v>
      </c>
      <c r="N2026" t="str">
        <f ca="1">IF(staff[[#This Row],[Tenure]]&lt;0.25,"1. New", IF(staff[[#This Row],[Tenure]]&lt;1, "2. Under 1 yr", IF(staff[[#This Row],[Tenure]]&lt;2, "3. Under 2 yrs","4. Over 2 yrs")))</f>
        <v>1. New</v>
      </c>
      <c r="O2026" s="5">
        <f ca="1">(TODAY()-staff[[#This Row],[Date of Birth]])/365</f>
        <v>37.986301369863014</v>
      </c>
      <c r="P2026">
        <f ca="1">ROUNDDOWN(staff[[#This Row],[X-Age]],0)</f>
        <v>37</v>
      </c>
    </row>
    <row r="2027" spans="3:16" x14ac:dyDescent="0.3">
      <c r="C2027" t="s">
        <v>2116</v>
      </c>
      <c r="D2027" t="s">
        <v>55</v>
      </c>
      <c r="E2027">
        <v>1</v>
      </c>
      <c r="F2027" t="s">
        <v>56</v>
      </c>
      <c r="G2027" t="s">
        <v>6</v>
      </c>
      <c r="H2027" t="s">
        <v>93</v>
      </c>
      <c r="I2027" s="4">
        <v>48230</v>
      </c>
      <c r="J2027">
        <v>15</v>
      </c>
      <c r="K2027" s="3">
        <v>44540</v>
      </c>
      <c r="L2027" s="3">
        <v>31611</v>
      </c>
      <c r="M2027" s="5">
        <f ca="1">(TODAY()-staff[[#This Row],[Date of Join]])/365</f>
        <v>0.76986301369863008</v>
      </c>
      <c r="N2027" t="str">
        <f ca="1">IF(staff[[#This Row],[Tenure]]&lt;0.25,"1. New", IF(staff[[#This Row],[Tenure]]&lt;1, "2. Under 1 yr", IF(staff[[#This Row],[Tenure]]&lt;2, "3. Under 2 yrs","4. Over 2 yrs")))</f>
        <v>2. Under 1 yr</v>
      </c>
      <c r="O2027" s="5">
        <f ca="1">(TODAY()-staff[[#This Row],[Date of Birth]])/365</f>
        <v>36.19178082191781</v>
      </c>
      <c r="P2027">
        <f ca="1">ROUNDDOWN(staff[[#This Row],[X-Age]],0)</f>
        <v>36</v>
      </c>
    </row>
    <row r="2028" spans="3:16" x14ac:dyDescent="0.3">
      <c r="C2028" t="s">
        <v>2117</v>
      </c>
      <c r="D2028" t="s">
        <v>59</v>
      </c>
      <c r="E2028">
        <v>1</v>
      </c>
      <c r="F2028" t="s">
        <v>56</v>
      </c>
      <c r="G2028" t="s">
        <v>6</v>
      </c>
      <c r="H2028" t="s">
        <v>71</v>
      </c>
      <c r="I2028" s="4">
        <v>93710</v>
      </c>
      <c r="J2028">
        <v>9</v>
      </c>
      <c r="K2028" s="3">
        <v>44505</v>
      </c>
      <c r="L2028" s="3">
        <v>24570</v>
      </c>
      <c r="M2028" s="5">
        <f ca="1">(TODAY()-staff[[#This Row],[Date of Join]])/365</f>
        <v>0.86575342465753424</v>
      </c>
      <c r="N2028" t="str">
        <f ca="1">IF(staff[[#This Row],[Tenure]]&lt;0.25,"1. New", IF(staff[[#This Row],[Tenure]]&lt;1, "2. Under 1 yr", IF(staff[[#This Row],[Tenure]]&lt;2, "3. Under 2 yrs","4. Over 2 yrs")))</f>
        <v>2. Under 1 yr</v>
      </c>
      <c r="O2028" s="5">
        <f ca="1">(TODAY()-staff[[#This Row],[Date of Birth]])/365</f>
        <v>55.482191780821921</v>
      </c>
      <c r="P2028">
        <f ca="1">ROUNDDOWN(staff[[#This Row],[X-Age]],0)</f>
        <v>55</v>
      </c>
    </row>
    <row r="2029" spans="3:16" x14ac:dyDescent="0.3">
      <c r="C2029" t="s">
        <v>2118</v>
      </c>
      <c r="D2029" t="s">
        <v>55</v>
      </c>
      <c r="E2029">
        <v>1</v>
      </c>
      <c r="F2029" t="s">
        <v>56</v>
      </c>
      <c r="G2029" t="s">
        <v>6</v>
      </c>
      <c r="H2029" t="s">
        <v>68</v>
      </c>
      <c r="I2029" s="4">
        <v>98940</v>
      </c>
      <c r="J2029">
        <v>15</v>
      </c>
      <c r="K2029" s="3">
        <v>44697</v>
      </c>
      <c r="L2029" s="3">
        <v>7252</v>
      </c>
      <c r="M2029" s="5">
        <f ca="1">(TODAY()-staff[[#This Row],[Date of Join]])/365</f>
        <v>0.33972602739726027</v>
      </c>
      <c r="N2029" t="str">
        <f ca="1">IF(staff[[#This Row],[Tenure]]&lt;0.25,"1. New", IF(staff[[#This Row],[Tenure]]&lt;1, "2. Under 1 yr", IF(staff[[#This Row],[Tenure]]&lt;2, "3. Under 2 yrs","4. Over 2 yrs")))</f>
        <v>2. Under 1 yr</v>
      </c>
      <c r="O2029" s="5">
        <f ca="1">(TODAY()-staff[[#This Row],[Date of Birth]])/365</f>
        <v>102.92876712328767</v>
      </c>
      <c r="P2029">
        <f ca="1">ROUNDDOWN(staff[[#This Row],[X-Age]],0)</f>
        <v>102</v>
      </c>
    </row>
    <row r="2030" spans="3:16" x14ac:dyDescent="0.3">
      <c r="C2030" t="s">
        <v>2119</v>
      </c>
      <c r="D2030" t="s">
        <v>59</v>
      </c>
      <c r="E2030">
        <v>1</v>
      </c>
      <c r="F2030" t="s">
        <v>56</v>
      </c>
      <c r="G2030" t="s">
        <v>6</v>
      </c>
      <c r="H2030" t="s">
        <v>68</v>
      </c>
      <c r="I2030" s="4">
        <v>60845</v>
      </c>
      <c r="J2030">
        <v>16</v>
      </c>
      <c r="K2030" s="3">
        <v>44690</v>
      </c>
      <c r="L2030" s="3">
        <v>7277</v>
      </c>
      <c r="M2030" s="5">
        <f ca="1">(TODAY()-staff[[#This Row],[Date of Join]])/365</f>
        <v>0.35890410958904112</v>
      </c>
      <c r="N2030" t="str">
        <f ca="1">IF(staff[[#This Row],[Tenure]]&lt;0.25,"1. New", IF(staff[[#This Row],[Tenure]]&lt;1, "2. Under 1 yr", IF(staff[[#This Row],[Tenure]]&lt;2, "3. Under 2 yrs","4. Over 2 yrs")))</f>
        <v>2. Under 1 yr</v>
      </c>
      <c r="O2030" s="5">
        <f ca="1">(TODAY()-staff[[#This Row],[Date of Birth]])/365</f>
        <v>102.86027397260274</v>
      </c>
      <c r="P2030">
        <f ca="1">ROUNDDOWN(staff[[#This Row],[X-Age]],0)</f>
        <v>102</v>
      </c>
    </row>
    <row r="2031" spans="3:16" x14ac:dyDescent="0.3">
      <c r="C2031" t="s">
        <v>2120</v>
      </c>
      <c r="D2031" t="s">
        <v>59</v>
      </c>
      <c r="E2031">
        <v>1</v>
      </c>
      <c r="F2031" t="s">
        <v>56</v>
      </c>
      <c r="G2031" t="s">
        <v>6</v>
      </c>
      <c r="H2031" t="s">
        <v>68</v>
      </c>
      <c r="I2031" s="4">
        <v>91560</v>
      </c>
      <c r="J2031">
        <v>19</v>
      </c>
      <c r="K2031" s="3">
        <v>44340</v>
      </c>
      <c r="L2031" s="3">
        <v>27377</v>
      </c>
      <c r="M2031" s="5">
        <f ca="1">(TODAY()-staff[[#This Row],[Date of Join]])/365</f>
        <v>1.3178082191780822</v>
      </c>
      <c r="N2031" t="str">
        <f ca="1">IF(staff[[#This Row],[Tenure]]&lt;0.25,"1. New", IF(staff[[#This Row],[Tenure]]&lt;1, "2. Under 1 yr", IF(staff[[#This Row],[Tenure]]&lt;2, "3. Under 2 yrs","4. Over 2 yrs")))</f>
        <v>3. Under 2 yrs</v>
      </c>
      <c r="O2031" s="5">
        <f ca="1">(TODAY()-staff[[#This Row],[Date of Birth]])/365</f>
        <v>47.791780821917811</v>
      </c>
      <c r="P2031">
        <f ca="1">ROUNDDOWN(staff[[#This Row],[X-Age]],0)</f>
        <v>47</v>
      </c>
    </row>
    <row r="2032" spans="3:16" x14ac:dyDescent="0.3">
      <c r="C2032" t="s">
        <v>2121</v>
      </c>
      <c r="D2032" t="s">
        <v>59</v>
      </c>
      <c r="E2032">
        <v>1</v>
      </c>
      <c r="F2032" t="s">
        <v>56</v>
      </c>
      <c r="G2032" t="s">
        <v>6</v>
      </c>
      <c r="H2032" t="s">
        <v>68</v>
      </c>
      <c r="I2032" s="4">
        <v>58900</v>
      </c>
      <c r="J2032">
        <v>20</v>
      </c>
      <c r="K2032" s="3">
        <v>44502</v>
      </c>
      <c r="L2032" s="3">
        <v>30837</v>
      </c>
      <c r="M2032" s="5">
        <f ca="1">(TODAY()-staff[[#This Row],[Date of Join]])/365</f>
        <v>0.87397260273972599</v>
      </c>
      <c r="N2032" t="str">
        <f ca="1">IF(staff[[#This Row],[Tenure]]&lt;0.25,"1. New", IF(staff[[#This Row],[Tenure]]&lt;1, "2. Under 1 yr", IF(staff[[#This Row],[Tenure]]&lt;2, "3. Under 2 yrs","4. Over 2 yrs")))</f>
        <v>2. Under 1 yr</v>
      </c>
      <c r="O2032" s="5">
        <f ca="1">(TODAY()-staff[[#This Row],[Date of Birth]])/365</f>
        <v>38.31232876712329</v>
      </c>
      <c r="P2032">
        <f ca="1">ROUNDDOWN(staff[[#This Row],[X-Age]],0)</f>
        <v>38</v>
      </c>
    </row>
    <row r="2033" spans="3:16" x14ac:dyDescent="0.3">
      <c r="C2033" t="s">
        <v>2122</v>
      </c>
      <c r="D2033" t="s">
        <v>55</v>
      </c>
      <c r="E2033">
        <v>1</v>
      </c>
      <c r="F2033" t="s">
        <v>56</v>
      </c>
      <c r="G2033" t="s">
        <v>20</v>
      </c>
      <c r="H2033" t="s">
        <v>133</v>
      </c>
      <c r="I2033" s="4">
        <v>77420</v>
      </c>
      <c r="J2033">
        <v>9</v>
      </c>
      <c r="K2033" s="3">
        <v>44613</v>
      </c>
      <c r="L2033" s="3">
        <v>32463</v>
      </c>
      <c r="M2033" s="5">
        <f ca="1">(TODAY()-staff[[#This Row],[Date of Join]])/365</f>
        <v>0.56986301369863013</v>
      </c>
      <c r="N2033" t="str">
        <f ca="1">IF(staff[[#This Row],[Tenure]]&lt;0.25,"1. New", IF(staff[[#This Row],[Tenure]]&lt;1, "2. Under 1 yr", IF(staff[[#This Row],[Tenure]]&lt;2, "3. Under 2 yrs","4. Over 2 yrs")))</f>
        <v>2. Under 1 yr</v>
      </c>
      <c r="O2033" s="5">
        <f ca="1">(TODAY()-staff[[#This Row],[Date of Birth]])/365</f>
        <v>33.857534246575341</v>
      </c>
      <c r="P2033">
        <f ca="1">ROUNDDOWN(staff[[#This Row],[X-Age]],0)</f>
        <v>33</v>
      </c>
    </row>
    <row r="2034" spans="3:16" x14ac:dyDescent="0.3">
      <c r="C2034" t="s">
        <v>2123</v>
      </c>
      <c r="D2034" t="s">
        <v>55</v>
      </c>
      <c r="E2034">
        <v>1</v>
      </c>
      <c r="F2034" t="s">
        <v>124</v>
      </c>
      <c r="G2034" t="s">
        <v>18</v>
      </c>
      <c r="H2034" t="s">
        <v>117</v>
      </c>
      <c r="I2034" s="4">
        <v>77505</v>
      </c>
      <c r="J2034">
        <v>5</v>
      </c>
      <c r="K2034" s="3">
        <v>44756</v>
      </c>
      <c r="L2034" s="3">
        <v>32862</v>
      </c>
      <c r="M2034" s="5">
        <f ca="1">(TODAY()-staff[[#This Row],[Date of Join]])/365</f>
        <v>0.17808219178082191</v>
      </c>
      <c r="N2034" t="str">
        <f ca="1">IF(staff[[#This Row],[Tenure]]&lt;0.25,"1. New", IF(staff[[#This Row],[Tenure]]&lt;1, "2. Under 1 yr", IF(staff[[#This Row],[Tenure]]&lt;2, "3. Under 2 yrs","4. Over 2 yrs")))</f>
        <v>1. New</v>
      </c>
      <c r="O2034" s="5">
        <f ca="1">(TODAY()-staff[[#This Row],[Date of Birth]])/365</f>
        <v>32.764383561643832</v>
      </c>
      <c r="P2034">
        <f ca="1">ROUNDDOWN(staff[[#This Row],[X-Age]],0)</f>
        <v>32</v>
      </c>
    </row>
    <row r="2035" spans="3:16" x14ac:dyDescent="0.3">
      <c r="C2035" t="s">
        <v>2124</v>
      </c>
      <c r="D2035" t="s">
        <v>55</v>
      </c>
      <c r="E2035">
        <v>0.4</v>
      </c>
      <c r="F2035" t="s">
        <v>56</v>
      </c>
      <c r="G2035" t="s">
        <v>18</v>
      </c>
      <c r="H2035" t="s">
        <v>96</v>
      </c>
      <c r="I2035" s="4">
        <v>89135</v>
      </c>
      <c r="J2035">
        <v>5</v>
      </c>
      <c r="K2035" s="3">
        <v>44375</v>
      </c>
      <c r="L2035" s="3">
        <v>24524</v>
      </c>
      <c r="M2035" s="5">
        <f ca="1">(TODAY()-staff[[#This Row],[Date of Join]])/365</f>
        <v>1.2219178082191782</v>
      </c>
      <c r="N2035" t="str">
        <f ca="1">IF(staff[[#This Row],[Tenure]]&lt;0.25,"1. New", IF(staff[[#This Row],[Tenure]]&lt;1, "2. Under 1 yr", IF(staff[[#This Row],[Tenure]]&lt;2, "3. Under 2 yrs","4. Over 2 yrs")))</f>
        <v>3. Under 2 yrs</v>
      </c>
      <c r="O2035" s="5">
        <f ca="1">(TODAY()-staff[[#This Row],[Date of Birth]])/365</f>
        <v>55.608219178082194</v>
      </c>
      <c r="P2035">
        <f ca="1">ROUNDDOWN(staff[[#This Row],[X-Age]],0)</f>
        <v>55</v>
      </c>
    </row>
    <row r="2036" spans="3:16" x14ac:dyDescent="0.3">
      <c r="C2036" t="s">
        <v>2125</v>
      </c>
      <c r="D2036" t="s">
        <v>59</v>
      </c>
      <c r="E2036">
        <v>1</v>
      </c>
      <c r="F2036" t="s">
        <v>56</v>
      </c>
      <c r="G2036" t="s">
        <v>6</v>
      </c>
      <c r="H2036" t="s">
        <v>98</v>
      </c>
      <c r="I2036" s="4">
        <v>76495</v>
      </c>
      <c r="J2036">
        <v>11</v>
      </c>
      <c r="K2036" s="3">
        <v>44530</v>
      </c>
      <c r="L2036" s="3">
        <v>32103</v>
      </c>
      <c r="M2036" s="5">
        <f ca="1">(TODAY()-staff[[#This Row],[Date of Join]])/365</f>
        <v>0.79726027397260268</v>
      </c>
      <c r="N2036" t="str">
        <f ca="1">IF(staff[[#This Row],[Tenure]]&lt;0.25,"1. New", IF(staff[[#This Row],[Tenure]]&lt;1, "2. Under 1 yr", IF(staff[[#This Row],[Tenure]]&lt;2, "3. Under 2 yrs","4. Over 2 yrs")))</f>
        <v>2. Under 1 yr</v>
      </c>
      <c r="O2036" s="5">
        <f ca="1">(TODAY()-staff[[#This Row],[Date of Birth]])/365</f>
        <v>34.843835616438355</v>
      </c>
      <c r="P2036">
        <f ca="1">ROUNDDOWN(staff[[#This Row],[X-Age]],0)</f>
        <v>34</v>
      </c>
    </row>
    <row r="2037" spans="3:16" x14ac:dyDescent="0.3">
      <c r="C2037" t="s">
        <v>2126</v>
      </c>
      <c r="D2037" t="s">
        <v>59</v>
      </c>
      <c r="E2037">
        <v>1</v>
      </c>
      <c r="F2037" t="s">
        <v>56</v>
      </c>
      <c r="G2037" t="s">
        <v>18</v>
      </c>
      <c r="H2037" t="s">
        <v>71</v>
      </c>
      <c r="I2037" s="4">
        <v>58155</v>
      </c>
      <c r="J2037">
        <v>8</v>
      </c>
      <c r="K2037" s="3">
        <v>44760</v>
      </c>
      <c r="L2037" s="3">
        <v>22608</v>
      </c>
      <c r="M2037" s="5">
        <f ca="1">(TODAY()-staff[[#This Row],[Date of Join]])/365</f>
        <v>0.16712328767123288</v>
      </c>
      <c r="N2037" t="str">
        <f ca="1">IF(staff[[#This Row],[Tenure]]&lt;0.25,"1. New", IF(staff[[#This Row],[Tenure]]&lt;1, "2. Under 1 yr", IF(staff[[#This Row],[Tenure]]&lt;2, "3. Under 2 yrs","4. Over 2 yrs")))</f>
        <v>1. New</v>
      </c>
      <c r="O2037" s="5">
        <f ca="1">(TODAY()-staff[[#This Row],[Date of Birth]])/365</f>
        <v>60.857534246575341</v>
      </c>
      <c r="P2037">
        <f ca="1">ROUNDDOWN(staff[[#This Row],[X-Age]],0)</f>
        <v>60</v>
      </c>
    </row>
    <row r="2038" spans="3:16" x14ac:dyDescent="0.3">
      <c r="C2038" t="s">
        <v>2127</v>
      </c>
      <c r="D2038" t="s">
        <v>59</v>
      </c>
      <c r="E2038">
        <v>0</v>
      </c>
      <c r="F2038" t="s">
        <v>61</v>
      </c>
      <c r="G2038" t="s">
        <v>6</v>
      </c>
      <c r="H2038" t="s">
        <v>68</v>
      </c>
      <c r="I2038" s="4">
        <v>59605</v>
      </c>
      <c r="J2038">
        <v>23</v>
      </c>
      <c r="K2038" s="3">
        <v>44760</v>
      </c>
      <c r="L2038" s="3">
        <v>35431</v>
      </c>
      <c r="M2038" s="5">
        <f ca="1">(TODAY()-staff[[#This Row],[Date of Join]])/365</f>
        <v>0.16712328767123288</v>
      </c>
      <c r="N2038" t="str">
        <f ca="1">IF(staff[[#This Row],[Tenure]]&lt;0.25,"1. New", IF(staff[[#This Row],[Tenure]]&lt;1, "2. Under 1 yr", IF(staff[[#This Row],[Tenure]]&lt;2, "3. Under 2 yrs","4. Over 2 yrs")))</f>
        <v>1. New</v>
      </c>
      <c r="O2038" s="5">
        <f ca="1">(TODAY()-staff[[#This Row],[Date of Birth]])/365</f>
        <v>25.726027397260275</v>
      </c>
      <c r="P2038">
        <f ca="1">ROUNDDOWN(staff[[#This Row],[X-Age]],0)</f>
        <v>25</v>
      </c>
    </row>
    <row r="2039" spans="3:16" x14ac:dyDescent="0.3">
      <c r="C2039" t="s">
        <v>2128</v>
      </c>
      <c r="D2039" t="s">
        <v>59</v>
      </c>
      <c r="E2039">
        <v>1</v>
      </c>
      <c r="F2039" t="s">
        <v>124</v>
      </c>
      <c r="G2039" t="s">
        <v>6</v>
      </c>
      <c r="H2039" t="s">
        <v>68</v>
      </c>
      <c r="I2039" s="4">
        <v>92575</v>
      </c>
      <c r="J2039">
        <v>17</v>
      </c>
      <c r="K2039" s="3">
        <v>44769</v>
      </c>
      <c r="L2039" s="3">
        <v>27814</v>
      </c>
      <c r="M2039" s="5">
        <f ca="1">(TODAY()-staff[[#This Row],[Date of Join]])/365</f>
        <v>0.14246575342465753</v>
      </c>
      <c r="N2039" t="str">
        <f ca="1">IF(staff[[#This Row],[Tenure]]&lt;0.25,"1. New", IF(staff[[#This Row],[Tenure]]&lt;1, "2. Under 1 yr", IF(staff[[#This Row],[Tenure]]&lt;2, "3. Under 2 yrs","4. Over 2 yrs")))</f>
        <v>1. New</v>
      </c>
      <c r="O2039" s="5">
        <f ca="1">(TODAY()-staff[[#This Row],[Date of Birth]])/365</f>
        <v>46.594520547945208</v>
      </c>
      <c r="P2039">
        <f ca="1">ROUNDDOWN(staff[[#This Row],[X-Age]],0)</f>
        <v>46</v>
      </c>
    </row>
    <row r="2040" spans="3:16" x14ac:dyDescent="0.3">
      <c r="C2040" t="s">
        <v>2129</v>
      </c>
      <c r="D2040" t="s">
        <v>59</v>
      </c>
      <c r="E2040">
        <v>1</v>
      </c>
      <c r="F2040" t="s">
        <v>56</v>
      </c>
      <c r="G2040" t="s">
        <v>18</v>
      </c>
      <c r="H2040" t="s">
        <v>96</v>
      </c>
      <c r="I2040" s="4">
        <v>83555</v>
      </c>
      <c r="J2040">
        <v>13</v>
      </c>
      <c r="K2040" s="3">
        <v>44721</v>
      </c>
      <c r="L2040" s="3">
        <v>33231</v>
      </c>
      <c r="M2040" s="5">
        <f ca="1">(TODAY()-staff[[#This Row],[Date of Join]])/365</f>
        <v>0.27397260273972601</v>
      </c>
      <c r="N2040" t="str">
        <f ca="1">IF(staff[[#This Row],[Tenure]]&lt;0.25,"1. New", IF(staff[[#This Row],[Tenure]]&lt;1, "2. Under 1 yr", IF(staff[[#This Row],[Tenure]]&lt;2, "3. Under 2 yrs","4. Over 2 yrs")))</f>
        <v>2. Under 1 yr</v>
      </c>
      <c r="O2040" s="5">
        <f ca="1">(TODAY()-staff[[#This Row],[Date of Birth]])/365</f>
        <v>31.753424657534246</v>
      </c>
      <c r="P2040">
        <f ca="1">ROUNDDOWN(staff[[#This Row],[X-Age]],0)</f>
        <v>31</v>
      </c>
    </row>
    <row r="2041" spans="3:16" x14ac:dyDescent="0.3">
      <c r="C2041" t="s">
        <v>2130</v>
      </c>
      <c r="D2041" t="s">
        <v>59</v>
      </c>
      <c r="E2041">
        <v>1</v>
      </c>
      <c r="F2041" t="s">
        <v>56</v>
      </c>
      <c r="G2041" t="s">
        <v>6</v>
      </c>
      <c r="H2041" t="s">
        <v>68</v>
      </c>
      <c r="I2041" s="4">
        <v>74410</v>
      </c>
      <c r="J2041">
        <v>23</v>
      </c>
      <c r="K2041" s="3">
        <v>44694</v>
      </c>
      <c r="L2041" s="3">
        <v>7302</v>
      </c>
      <c r="M2041" s="5">
        <f ca="1">(TODAY()-staff[[#This Row],[Date of Join]])/365</f>
        <v>0.34794520547945207</v>
      </c>
      <c r="N2041" t="str">
        <f ca="1">IF(staff[[#This Row],[Tenure]]&lt;0.25,"1. New", IF(staff[[#This Row],[Tenure]]&lt;1, "2. Under 1 yr", IF(staff[[#This Row],[Tenure]]&lt;2, "3. Under 2 yrs","4. Over 2 yrs")))</f>
        <v>2. Under 1 yr</v>
      </c>
      <c r="O2041" s="5">
        <f ca="1">(TODAY()-staff[[#This Row],[Date of Birth]])/365</f>
        <v>102.79178082191781</v>
      </c>
      <c r="P2041">
        <f ca="1">ROUNDDOWN(staff[[#This Row],[X-Age]],0)</f>
        <v>102</v>
      </c>
    </row>
    <row r="2042" spans="3:16" x14ac:dyDescent="0.3">
      <c r="C2042" t="s">
        <v>2131</v>
      </c>
      <c r="D2042" t="s">
        <v>59</v>
      </c>
      <c r="E2042">
        <v>1</v>
      </c>
      <c r="F2042" t="s">
        <v>61</v>
      </c>
      <c r="G2042" t="s">
        <v>9</v>
      </c>
      <c r="H2042" t="s">
        <v>62</v>
      </c>
      <c r="I2042" s="4">
        <v>78970</v>
      </c>
      <c r="J2042">
        <v>15</v>
      </c>
      <c r="K2042" s="3">
        <v>44658</v>
      </c>
      <c r="L2042" s="3">
        <v>7274</v>
      </c>
      <c r="M2042" s="5">
        <f ca="1">(TODAY()-staff[[#This Row],[Date of Join]])/365</f>
        <v>0.44657534246575342</v>
      </c>
      <c r="N2042" t="str">
        <f ca="1">IF(staff[[#This Row],[Tenure]]&lt;0.25,"1. New", IF(staff[[#This Row],[Tenure]]&lt;1, "2. Under 1 yr", IF(staff[[#This Row],[Tenure]]&lt;2, "3. Under 2 yrs","4. Over 2 yrs")))</f>
        <v>2. Under 1 yr</v>
      </c>
      <c r="O2042" s="5">
        <f ca="1">(TODAY()-staff[[#This Row],[Date of Birth]])/365</f>
        <v>102.86849315068493</v>
      </c>
      <c r="P2042">
        <f ca="1">ROUNDDOWN(staff[[#This Row],[X-Age]],0)</f>
        <v>102</v>
      </c>
    </row>
    <row r="2043" spans="3:16" x14ac:dyDescent="0.3">
      <c r="C2043" t="s">
        <v>2132</v>
      </c>
      <c r="D2043" t="s">
        <v>59</v>
      </c>
      <c r="E2043">
        <v>1</v>
      </c>
      <c r="F2043" t="s">
        <v>61</v>
      </c>
      <c r="G2043" t="s">
        <v>6</v>
      </c>
      <c r="H2043" t="s">
        <v>98</v>
      </c>
      <c r="I2043" s="4">
        <v>75510</v>
      </c>
      <c r="J2043">
        <v>3</v>
      </c>
      <c r="K2043" s="3">
        <v>44743</v>
      </c>
      <c r="L2043" s="3">
        <v>7283</v>
      </c>
      <c r="M2043" s="5">
        <f ca="1">(TODAY()-staff[[#This Row],[Date of Join]])/365</f>
        <v>0.21369863013698631</v>
      </c>
      <c r="N2043" t="str">
        <f ca="1">IF(staff[[#This Row],[Tenure]]&lt;0.25,"1. New", IF(staff[[#This Row],[Tenure]]&lt;1, "2. Under 1 yr", IF(staff[[#This Row],[Tenure]]&lt;2, "3. Under 2 yrs","4. Over 2 yrs")))</f>
        <v>1. New</v>
      </c>
      <c r="O2043" s="5">
        <f ca="1">(TODAY()-staff[[#This Row],[Date of Birth]])/365</f>
        <v>102.84383561643835</v>
      </c>
      <c r="P2043">
        <f ca="1">ROUNDDOWN(staff[[#This Row],[X-Age]],0)</f>
        <v>102</v>
      </c>
    </row>
    <row r="2044" spans="3:16" x14ac:dyDescent="0.3">
      <c r="C2044" t="s">
        <v>2133</v>
      </c>
      <c r="D2044" t="s">
        <v>55</v>
      </c>
      <c r="E2044">
        <v>1</v>
      </c>
      <c r="F2044" t="s">
        <v>56</v>
      </c>
      <c r="G2044" t="s">
        <v>9</v>
      </c>
      <c r="H2044" t="s">
        <v>62</v>
      </c>
      <c r="I2044" s="4">
        <v>98225</v>
      </c>
      <c r="J2044">
        <v>12</v>
      </c>
      <c r="K2044" s="3">
        <v>44671</v>
      </c>
      <c r="L2044" s="3">
        <v>27815</v>
      </c>
      <c r="M2044" s="5">
        <f ca="1">(TODAY()-staff[[#This Row],[Date of Join]])/365</f>
        <v>0.41095890410958902</v>
      </c>
      <c r="N2044" t="str">
        <f ca="1">IF(staff[[#This Row],[Tenure]]&lt;0.25,"1. New", IF(staff[[#This Row],[Tenure]]&lt;1, "2. Under 1 yr", IF(staff[[#This Row],[Tenure]]&lt;2, "3. Under 2 yrs","4. Over 2 yrs")))</f>
        <v>2. Under 1 yr</v>
      </c>
      <c r="O2044" s="5">
        <f ca="1">(TODAY()-staff[[#This Row],[Date of Birth]])/365</f>
        <v>46.591780821917808</v>
      </c>
      <c r="P2044">
        <f ca="1">ROUNDDOWN(staff[[#This Row],[X-Age]],0)</f>
        <v>46</v>
      </c>
    </row>
    <row r="2045" spans="3:16" x14ac:dyDescent="0.3">
      <c r="C2045" t="s">
        <v>2134</v>
      </c>
      <c r="D2045" t="s">
        <v>59</v>
      </c>
      <c r="E2045">
        <v>1</v>
      </c>
      <c r="F2045" t="s">
        <v>56</v>
      </c>
      <c r="G2045" t="s">
        <v>6</v>
      </c>
      <c r="H2045" t="s">
        <v>68</v>
      </c>
      <c r="I2045" s="4">
        <v>86200</v>
      </c>
      <c r="J2045">
        <v>20</v>
      </c>
      <c r="K2045" s="3">
        <v>44305</v>
      </c>
      <c r="L2045" s="3">
        <v>20498</v>
      </c>
      <c r="M2045" s="5">
        <f ca="1">(TODAY()-staff[[#This Row],[Date of Join]])/365</f>
        <v>1.4136986301369863</v>
      </c>
      <c r="N2045" t="str">
        <f ca="1">IF(staff[[#This Row],[Tenure]]&lt;0.25,"1. New", IF(staff[[#This Row],[Tenure]]&lt;1, "2. Under 1 yr", IF(staff[[#This Row],[Tenure]]&lt;2, "3. Under 2 yrs","4. Over 2 yrs")))</f>
        <v>3. Under 2 yrs</v>
      </c>
      <c r="O2045" s="5">
        <f ca="1">(TODAY()-staff[[#This Row],[Date of Birth]])/365</f>
        <v>66.638356164383566</v>
      </c>
      <c r="P2045">
        <f ca="1">ROUNDDOWN(staff[[#This Row],[X-Age]],0)</f>
        <v>66</v>
      </c>
    </row>
    <row r="2046" spans="3:16" x14ac:dyDescent="0.3">
      <c r="C2046" t="s">
        <v>2135</v>
      </c>
      <c r="D2046" t="s">
        <v>59</v>
      </c>
      <c r="E2046">
        <v>1</v>
      </c>
      <c r="F2046" t="s">
        <v>56</v>
      </c>
      <c r="G2046" t="s">
        <v>6</v>
      </c>
      <c r="H2046" t="s">
        <v>68</v>
      </c>
      <c r="I2046" s="4">
        <v>51710</v>
      </c>
      <c r="J2046">
        <v>3</v>
      </c>
      <c r="K2046" s="3">
        <v>44756</v>
      </c>
      <c r="L2046" s="3">
        <v>28580</v>
      </c>
      <c r="M2046" s="5">
        <f ca="1">(TODAY()-staff[[#This Row],[Date of Join]])/365</f>
        <v>0.17808219178082191</v>
      </c>
      <c r="N2046" t="str">
        <f ca="1">IF(staff[[#This Row],[Tenure]]&lt;0.25,"1. New", IF(staff[[#This Row],[Tenure]]&lt;1, "2. Under 1 yr", IF(staff[[#This Row],[Tenure]]&lt;2, "3. Under 2 yrs","4. Over 2 yrs")))</f>
        <v>1. New</v>
      </c>
      <c r="O2046" s="5">
        <f ca="1">(TODAY()-staff[[#This Row],[Date of Birth]])/365</f>
        <v>44.495890410958907</v>
      </c>
      <c r="P2046">
        <f ca="1">ROUNDDOWN(staff[[#This Row],[X-Age]],0)</f>
        <v>44</v>
      </c>
    </row>
    <row r="2047" spans="3:16" x14ac:dyDescent="0.3">
      <c r="C2047" t="s">
        <v>2136</v>
      </c>
      <c r="D2047" t="s">
        <v>55</v>
      </c>
      <c r="E2047">
        <v>1</v>
      </c>
      <c r="F2047" t="s">
        <v>56</v>
      </c>
      <c r="G2047" t="s">
        <v>9</v>
      </c>
      <c r="H2047" t="s">
        <v>106</v>
      </c>
      <c r="I2047" s="4">
        <v>90870</v>
      </c>
      <c r="J2047">
        <v>10</v>
      </c>
      <c r="K2047" s="3">
        <v>44354</v>
      </c>
      <c r="L2047" s="3">
        <v>30120</v>
      </c>
      <c r="M2047" s="5">
        <f ca="1">(TODAY()-staff[[#This Row],[Date of Join]])/365</f>
        <v>1.2794520547945205</v>
      </c>
      <c r="N2047" t="str">
        <f ca="1">IF(staff[[#This Row],[Tenure]]&lt;0.25,"1. New", IF(staff[[#This Row],[Tenure]]&lt;1, "2. Under 1 yr", IF(staff[[#This Row],[Tenure]]&lt;2, "3. Under 2 yrs","4. Over 2 yrs")))</f>
        <v>3. Under 2 yrs</v>
      </c>
      <c r="O2047" s="5">
        <f ca="1">(TODAY()-staff[[#This Row],[Date of Birth]])/365</f>
        <v>40.276712328767125</v>
      </c>
      <c r="P2047">
        <f ca="1">ROUNDDOWN(staff[[#This Row],[X-Age]],0)</f>
        <v>40</v>
      </c>
    </row>
    <row r="2048" spans="3:16" x14ac:dyDescent="0.3">
      <c r="C2048" t="s">
        <v>2137</v>
      </c>
      <c r="D2048" t="s">
        <v>55</v>
      </c>
      <c r="E2048">
        <v>0</v>
      </c>
      <c r="F2048" t="s">
        <v>61</v>
      </c>
      <c r="G2048" t="s">
        <v>20</v>
      </c>
      <c r="H2048" t="s">
        <v>102</v>
      </c>
      <c r="I2048" s="4">
        <v>102245</v>
      </c>
      <c r="J2048">
        <v>10</v>
      </c>
      <c r="K2048" s="3">
        <v>44763</v>
      </c>
      <c r="L2048" s="3">
        <v>34888</v>
      </c>
      <c r="M2048" s="5">
        <f ca="1">(TODAY()-staff[[#This Row],[Date of Join]])/365</f>
        <v>0.15890410958904111</v>
      </c>
      <c r="N2048" t="str">
        <f ca="1">IF(staff[[#This Row],[Tenure]]&lt;0.25,"1. New", IF(staff[[#This Row],[Tenure]]&lt;1, "2. Under 1 yr", IF(staff[[#This Row],[Tenure]]&lt;2, "3. Under 2 yrs","4. Over 2 yrs")))</f>
        <v>1. New</v>
      </c>
      <c r="O2048" s="5">
        <f ca="1">(TODAY()-staff[[#This Row],[Date of Birth]])/365</f>
        <v>27.213698630136985</v>
      </c>
      <c r="P2048">
        <f ca="1">ROUNDDOWN(staff[[#This Row],[X-Age]],0)</f>
        <v>27</v>
      </c>
    </row>
    <row r="2049" spans="3:16" x14ac:dyDescent="0.3">
      <c r="C2049" t="s">
        <v>2138</v>
      </c>
      <c r="D2049" t="s">
        <v>59</v>
      </c>
      <c r="E2049">
        <v>1</v>
      </c>
      <c r="F2049" t="s">
        <v>56</v>
      </c>
      <c r="G2049" t="s">
        <v>6</v>
      </c>
      <c r="H2049" t="s">
        <v>68</v>
      </c>
      <c r="I2049" s="4">
        <v>63370</v>
      </c>
      <c r="J2049">
        <v>18</v>
      </c>
      <c r="K2049" s="3">
        <v>44446</v>
      </c>
      <c r="L2049" s="3">
        <v>29231</v>
      </c>
      <c r="M2049" s="5">
        <f ca="1">(TODAY()-staff[[#This Row],[Date of Join]])/365</f>
        <v>1.0273972602739727</v>
      </c>
      <c r="N2049" t="str">
        <f ca="1">IF(staff[[#This Row],[Tenure]]&lt;0.25,"1. New", IF(staff[[#This Row],[Tenure]]&lt;1, "2. Under 1 yr", IF(staff[[#This Row],[Tenure]]&lt;2, "3. Under 2 yrs","4. Over 2 yrs")))</f>
        <v>3. Under 2 yrs</v>
      </c>
      <c r="O2049" s="5">
        <f ca="1">(TODAY()-staff[[#This Row],[Date of Birth]])/365</f>
        <v>42.712328767123289</v>
      </c>
      <c r="P2049">
        <f ca="1">ROUNDDOWN(staff[[#This Row],[X-Age]],0)</f>
        <v>42</v>
      </c>
    </row>
    <row r="2050" spans="3:16" x14ac:dyDescent="0.3">
      <c r="C2050" t="s">
        <v>2139</v>
      </c>
      <c r="D2050" t="s">
        <v>59</v>
      </c>
      <c r="E2050">
        <v>1</v>
      </c>
      <c r="F2050" t="s">
        <v>56</v>
      </c>
      <c r="G2050" t="s">
        <v>18</v>
      </c>
      <c r="H2050" t="s">
        <v>64</v>
      </c>
      <c r="I2050" s="4">
        <v>89050</v>
      </c>
      <c r="J2050">
        <v>22</v>
      </c>
      <c r="K2050" s="3">
        <v>44270</v>
      </c>
      <c r="L2050" s="3">
        <v>28594</v>
      </c>
      <c r="M2050" s="5">
        <f ca="1">(TODAY()-staff[[#This Row],[Date of Join]])/365</f>
        <v>1.5095890410958903</v>
      </c>
      <c r="N2050" t="str">
        <f ca="1">IF(staff[[#This Row],[Tenure]]&lt;0.25,"1. New", IF(staff[[#This Row],[Tenure]]&lt;1, "2. Under 1 yr", IF(staff[[#This Row],[Tenure]]&lt;2, "3. Under 2 yrs","4. Over 2 yrs")))</f>
        <v>3. Under 2 yrs</v>
      </c>
      <c r="O2050" s="5">
        <f ca="1">(TODAY()-staff[[#This Row],[Date of Birth]])/365</f>
        <v>44.457534246575342</v>
      </c>
      <c r="P2050">
        <f ca="1">ROUNDDOWN(staff[[#This Row],[X-Age]],0)</f>
        <v>44</v>
      </c>
    </row>
    <row r="2051" spans="3:16" x14ac:dyDescent="0.3">
      <c r="C2051" t="s">
        <v>2140</v>
      </c>
      <c r="D2051" t="s">
        <v>59</v>
      </c>
      <c r="E2051">
        <v>1</v>
      </c>
      <c r="F2051" t="s">
        <v>56</v>
      </c>
      <c r="G2051" t="s">
        <v>18</v>
      </c>
      <c r="H2051" t="s">
        <v>64</v>
      </c>
      <c r="I2051" s="4">
        <v>70885</v>
      </c>
      <c r="J2051">
        <v>12</v>
      </c>
      <c r="K2051" s="3">
        <v>44697</v>
      </c>
      <c r="L2051" s="3">
        <v>33462</v>
      </c>
      <c r="M2051" s="5">
        <f ca="1">(TODAY()-staff[[#This Row],[Date of Join]])/365</f>
        <v>0.33972602739726027</v>
      </c>
      <c r="N2051" t="str">
        <f ca="1">IF(staff[[#This Row],[Tenure]]&lt;0.25,"1. New", IF(staff[[#This Row],[Tenure]]&lt;1, "2. Under 1 yr", IF(staff[[#This Row],[Tenure]]&lt;2, "3. Under 2 yrs","4. Over 2 yrs")))</f>
        <v>2. Under 1 yr</v>
      </c>
      <c r="O2051" s="5">
        <f ca="1">(TODAY()-staff[[#This Row],[Date of Birth]])/365</f>
        <v>31.12054794520548</v>
      </c>
      <c r="P2051">
        <f ca="1">ROUNDDOWN(staff[[#This Row],[X-Age]],0)</f>
        <v>31</v>
      </c>
    </row>
    <row r="2052" spans="3:16" x14ac:dyDescent="0.3">
      <c r="C2052" t="s">
        <v>2141</v>
      </c>
      <c r="D2052" t="s">
        <v>59</v>
      </c>
      <c r="E2052">
        <v>0.84</v>
      </c>
      <c r="F2052" t="s">
        <v>56</v>
      </c>
      <c r="G2052" t="s">
        <v>18</v>
      </c>
      <c r="H2052" t="s">
        <v>64</v>
      </c>
      <c r="I2052" s="4">
        <v>58310</v>
      </c>
      <c r="J2052">
        <v>13</v>
      </c>
      <c r="K2052" s="3">
        <v>44011</v>
      </c>
      <c r="L2052" s="3">
        <v>19785</v>
      </c>
      <c r="M2052" s="5">
        <f ca="1">(TODAY()-staff[[#This Row],[Date of Join]])/365</f>
        <v>2.2191780821917808</v>
      </c>
      <c r="N2052" t="str">
        <f ca="1">IF(staff[[#This Row],[Tenure]]&lt;0.25,"1. New", IF(staff[[#This Row],[Tenure]]&lt;1, "2. Under 1 yr", IF(staff[[#This Row],[Tenure]]&lt;2, "3. Under 2 yrs","4. Over 2 yrs")))</f>
        <v>4. Over 2 yrs</v>
      </c>
      <c r="O2052" s="5">
        <f ca="1">(TODAY()-staff[[#This Row],[Date of Birth]])/365</f>
        <v>68.591780821917808</v>
      </c>
      <c r="P2052">
        <f ca="1">ROUNDDOWN(staff[[#This Row],[X-Age]],0)</f>
        <v>68</v>
      </c>
    </row>
    <row r="2053" spans="3:16" x14ac:dyDescent="0.3">
      <c r="C2053" t="s">
        <v>2142</v>
      </c>
      <c r="D2053" t="s">
        <v>55</v>
      </c>
      <c r="E2053">
        <v>1</v>
      </c>
      <c r="F2053" t="s">
        <v>56</v>
      </c>
      <c r="G2053" t="s">
        <v>9</v>
      </c>
      <c r="H2053" t="s">
        <v>201</v>
      </c>
      <c r="I2053" s="4">
        <v>82745</v>
      </c>
      <c r="J2053">
        <v>6</v>
      </c>
      <c r="K2053" s="3">
        <v>44439</v>
      </c>
      <c r="L2053" s="3">
        <v>23522</v>
      </c>
      <c r="M2053" s="5">
        <f ca="1">(TODAY()-staff[[#This Row],[Date of Join]])/365</f>
        <v>1.0465753424657533</v>
      </c>
      <c r="N2053" t="str">
        <f ca="1">IF(staff[[#This Row],[Tenure]]&lt;0.25,"1. New", IF(staff[[#This Row],[Tenure]]&lt;1, "2. Under 1 yr", IF(staff[[#This Row],[Tenure]]&lt;2, "3. Under 2 yrs","4. Over 2 yrs")))</f>
        <v>3. Under 2 yrs</v>
      </c>
      <c r="O2053" s="5">
        <f ca="1">(TODAY()-staff[[#This Row],[Date of Birth]])/365</f>
        <v>58.353424657534248</v>
      </c>
      <c r="P2053">
        <f ca="1">ROUNDDOWN(staff[[#This Row],[X-Age]],0)</f>
        <v>58</v>
      </c>
    </row>
    <row r="2054" spans="3:16" x14ac:dyDescent="0.3">
      <c r="C2054" t="s">
        <v>2143</v>
      </c>
      <c r="D2054" t="s">
        <v>59</v>
      </c>
      <c r="E2054">
        <v>1</v>
      </c>
      <c r="F2054" t="s">
        <v>56</v>
      </c>
      <c r="G2054" t="s">
        <v>6</v>
      </c>
      <c r="H2054" t="s">
        <v>68</v>
      </c>
      <c r="I2054" s="4">
        <v>109640</v>
      </c>
      <c r="J2054">
        <v>11</v>
      </c>
      <c r="K2054" s="3">
        <v>44718</v>
      </c>
      <c r="L2054" s="3">
        <v>7291</v>
      </c>
      <c r="M2054" s="5">
        <f ca="1">(TODAY()-staff[[#This Row],[Date of Join]])/365</f>
        <v>0.28219178082191781</v>
      </c>
      <c r="N2054" t="str">
        <f ca="1">IF(staff[[#This Row],[Tenure]]&lt;0.25,"1. New", IF(staff[[#This Row],[Tenure]]&lt;1, "2. Under 1 yr", IF(staff[[#This Row],[Tenure]]&lt;2, "3. Under 2 yrs","4. Over 2 yrs")))</f>
        <v>2. Under 1 yr</v>
      </c>
      <c r="O2054" s="5">
        <f ca="1">(TODAY()-staff[[#This Row],[Date of Birth]])/365</f>
        <v>102.82191780821918</v>
      </c>
      <c r="P2054">
        <f ca="1">ROUNDDOWN(staff[[#This Row],[X-Age]],0)</f>
        <v>102</v>
      </c>
    </row>
    <row r="2055" spans="3:16" x14ac:dyDescent="0.3">
      <c r="C2055" t="s">
        <v>2144</v>
      </c>
      <c r="D2055" t="s">
        <v>59</v>
      </c>
      <c r="E2055">
        <v>1</v>
      </c>
      <c r="F2055" t="s">
        <v>56</v>
      </c>
      <c r="G2055" t="s">
        <v>6</v>
      </c>
      <c r="H2055" t="s">
        <v>68</v>
      </c>
      <c r="I2055" s="4">
        <v>98755</v>
      </c>
      <c r="J2055">
        <v>8</v>
      </c>
      <c r="K2055" s="3">
        <v>44761</v>
      </c>
      <c r="L2055" s="3">
        <v>33972</v>
      </c>
      <c r="M2055" s="5">
        <f ca="1">(TODAY()-staff[[#This Row],[Date of Join]])/365</f>
        <v>0.16438356164383561</v>
      </c>
      <c r="N2055" t="str">
        <f ca="1">IF(staff[[#This Row],[Tenure]]&lt;0.25,"1. New", IF(staff[[#This Row],[Tenure]]&lt;1, "2. Under 1 yr", IF(staff[[#This Row],[Tenure]]&lt;2, "3. Under 2 yrs","4. Over 2 yrs")))</f>
        <v>1. New</v>
      </c>
      <c r="O2055" s="5">
        <f ca="1">(TODAY()-staff[[#This Row],[Date of Birth]])/365</f>
        <v>29.723287671232878</v>
      </c>
      <c r="P2055">
        <f ca="1">ROUNDDOWN(staff[[#This Row],[X-Age]],0)</f>
        <v>29</v>
      </c>
    </row>
    <row r="2056" spans="3:16" x14ac:dyDescent="0.3">
      <c r="C2056" t="s">
        <v>2145</v>
      </c>
      <c r="D2056" t="s">
        <v>55</v>
      </c>
      <c r="E2056">
        <v>1</v>
      </c>
      <c r="F2056" t="s">
        <v>56</v>
      </c>
      <c r="G2056" t="s">
        <v>6</v>
      </c>
      <c r="H2056" t="s">
        <v>71</v>
      </c>
      <c r="I2056" s="4">
        <v>88155</v>
      </c>
      <c r="J2056">
        <v>19</v>
      </c>
      <c r="K2056" s="3">
        <v>44662</v>
      </c>
      <c r="L2056" s="3">
        <v>21849</v>
      </c>
      <c r="M2056" s="5">
        <f ca="1">(TODAY()-staff[[#This Row],[Date of Join]])/365</f>
        <v>0.43561643835616437</v>
      </c>
      <c r="N2056" t="str">
        <f ca="1">IF(staff[[#This Row],[Tenure]]&lt;0.25,"1. New", IF(staff[[#This Row],[Tenure]]&lt;1, "2. Under 1 yr", IF(staff[[#This Row],[Tenure]]&lt;2, "3. Under 2 yrs","4. Over 2 yrs")))</f>
        <v>2. Under 1 yr</v>
      </c>
      <c r="O2056" s="5">
        <f ca="1">(TODAY()-staff[[#This Row],[Date of Birth]])/365</f>
        <v>62.936986301369863</v>
      </c>
      <c r="P2056">
        <f ca="1">ROUNDDOWN(staff[[#This Row],[X-Age]],0)</f>
        <v>62</v>
      </c>
    </row>
    <row r="2057" spans="3:16" x14ac:dyDescent="0.3">
      <c r="C2057" t="s">
        <v>2146</v>
      </c>
      <c r="D2057" t="s">
        <v>59</v>
      </c>
      <c r="E2057">
        <v>1</v>
      </c>
      <c r="F2057" t="s">
        <v>56</v>
      </c>
      <c r="G2057" t="s">
        <v>6</v>
      </c>
      <c r="H2057" t="s">
        <v>68</v>
      </c>
      <c r="I2057" s="4">
        <v>59495</v>
      </c>
      <c r="J2057">
        <v>7</v>
      </c>
      <c r="K2057" s="3">
        <v>44564</v>
      </c>
      <c r="L2057" s="3">
        <v>31231</v>
      </c>
      <c r="M2057" s="5">
        <f ca="1">(TODAY()-staff[[#This Row],[Date of Join]])/365</f>
        <v>0.70410958904109588</v>
      </c>
      <c r="N2057" t="str">
        <f ca="1">IF(staff[[#This Row],[Tenure]]&lt;0.25,"1. New", IF(staff[[#This Row],[Tenure]]&lt;1, "2. Under 1 yr", IF(staff[[#This Row],[Tenure]]&lt;2, "3. Under 2 yrs","4. Over 2 yrs")))</f>
        <v>2. Under 1 yr</v>
      </c>
      <c r="O2057" s="5">
        <f ca="1">(TODAY()-staff[[#This Row],[Date of Birth]])/365</f>
        <v>37.232876712328768</v>
      </c>
      <c r="P2057">
        <f ca="1">ROUNDDOWN(staff[[#This Row],[X-Age]],0)</f>
        <v>37</v>
      </c>
    </row>
    <row r="2058" spans="3:16" x14ac:dyDescent="0.3">
      <c r="C2058" t="s">
        <v>2147</v>
      </c>
      <c r="D2058" t="s">
        <v>59</v>
      </c>
      <c r="E2058">
        <v>0.51</v>
      </c>
      <c r="F2058" t="s">
        <v>124</v>
      </c>
      <c r="G2058" t="s">
        <v>20</v>
      </c>
      <c r="H2058" t="s">
        <v>66</v>
      </c>
      <c r="I2058" s="4">
        <v>71625</v>
      </c>
      <c r="J2058">
        <v>11</v>
      </c>
      <c r="K2058" s="3">
        <v>44764</v>
      </c>
      <c r="L2058" s="3">
        <v>28433</v>
      </c>
      <c r="M2058" s="5">
        <f ca="1">(TODAY()-staff[[#This Row],[Date of Join]])/365</f>
        <v>0.15616438356164383</v>
      </c>
      <c r="N2058" t="str">
        <f ca="1">IF(staff[[#This Row],[Tenure]]&lt;0.25,"1. New", IF(staff[[#This Row],[Tenure]]&lt;1, "2. Under 1 yr", IF(staff[[#This Row],[Tenure]]&lt;2, "3. Under 2 yrs","4. Over 2 yrs")))</f>
        <v>1. New</v>
      </c>
      <c r="O2058" s="5">
        <f ca="1">(TODAY()-staff[[#This Row],[Date of Birth]])/365</f>
        <v>44.898630136986299</v>
      </c>
      <c r="P2058">
        <f ca="1">ROUNDDOWN(staff[[#This Row],[X-Age]],0)</f>
        <v>44</v>
      </c>
    </row>
    <row r="2059" spans="3:16" x14ac:dyDescent="0.3">
      <c r="C2059" t="s">
        <v>2148</v>
      </c>
      <c r="D2059" t="s">
        <v>59</v>
      </c>
      <c r="E2059">
        <v>1</v>
      </c>
      <c r="F2059" t="s">
        <v>56</v>
      </c>
      <c r="G2059" t="s">
        <v>18</v>
      </c>
      <c r="H2059" t="s">
        <v>96</v>
      </c>
      <c r="I2059" s="4">
        <v>106365</v>
      </c>
      <c r="J2059">
        <v>2</v>
      </c>
      <c r="K2059" s="3">
        <v>44755</v>
      </c>
      <c r="L2059" s="3">
        <v>29147</v>
      </c>
      <c r="M2059" s="5">
        <f ca="1">(TODAY()-staff[[#This Row],[Date of Join]])/365</f>
        <v>0.18082191780821918</v>
      </c>
      <c r="N2059" t="str">
        <f ca="1">IF(staff[[#This Row],[Tenure]]&lt;0.25,"1. New", IF(staff[[#This Row],[Tenure]]&lt;1, "2. Under 1 yr", IF(staff[[#This Row],[Tenure]]&lt;2, "3. Under 2 yrs","4. Over 2 yrs")))</f>
        <v>1. New</v>
      </c>
      <c r="O2059" s="5">
        <f ca="1">(TODAY()-staff[[#This Row],[Date of Birth]])/365</f>
        <v>42.942465753424656</v>
      </c>
      <c r="P2059">
        <f ca="1">ROUNDDOWN(staff[[#This Row],[X-Age]],0)</f>
        <v>42</v>
      </c>
    </row>
    <row r="2060" spans="3:16" x14ac:dyDescent="0.3">
      <c r="C2060" t="s">
        <v>2149</v>
      </c>
      <c r="D2060" t="s">
        <v>55</v>
      </c>
      <c r="E2060">
        <v>1</v>
      </c>
      <c r="F2060" t="s">
        <v>56</v>
      </c>
      <c r="G2060" t="s">
        <v>6</v>
      </c>
      <c r="H2060" t="s">
        <v>71</v>
      </c>
      <c r="I2060" s="4">
        <v>107970</v>
      </c>
      <c r="J2060">
        <v>15</v>
      </c>
      <c r="K2060" s="3">
        <v>44701</v>
      </c>
      <c r="L2060" s="3">
        <v>24231</v>
      </c>
      <c r="M2060" s="5">
        <f ca="1">(TODAY()-staff[[#This Row],[Date of Join]])/365</f>
        <v>0.32876712328767121</v>
      </c>
      <c r="N2060" t="str">
        <f ca="1">IF(staff[[#This Row],[Tenure]]&lt;0.25,"1. New", IF(staff[[#This Row],[Tenure]]&lt;1, "2. Under 1 yr", IF(staff[[#This Row],[Tenure]]&lt;2, "3. Under 2 yrs","4. Over 2 yrs")))</f>
        <v>2. Under 1 yr</v>
      </c>
      <c r="O2060" s="5">
        <f ca="1">(TODAY()-staff[[#This Row],[Date of Birth]])/365</f>
        <v>56.410958904109592</v>
      </c>
      <c r="P2060">
        <f ca="1">ROUNDDOWN(staff[[#This Row],[X-Age]],0)</f>
        <v>56</v>
      </c>
    </row>
    <row r="2061" spans="3:16" x14ac:dyDescent="0.3">
      <c r="C2061" t="s">
        <v>2150</v>
      </c>
      <c r="D2061" t="s">
        <v>55</v>
      </c>
      <c r="E2061">
        <v>1</v>
      </c>
      <c r="F2061" t="s">
        <v>56</v>
      </c>
      <c r="G2061" t="s">
        <v>6</v>
      </c>
      <c r="H2061" t="s">
        <v>68</v>
      </c>
      <c r="I2061" s="4">
        <v>74525</v>
      </c>
      <c r="J2061">
        <v>14</v>
      </c>
      <c r="K2061" s="3">
        <v>44770</v>
      </c>
      <c r="L2061" s="3">
        <v>32957</v>
      </c>
      <c r="M2061" s="5">
        <f ca="1">(TODAY()-staff[[#This Row],[Date of Join]])/365</f>
        <v>0.13972602739726028</v>
      </c>
      <c r="N2061" t="str">
        <f ca="1">IF(staff[[#This Row],[Tenure]]&lt;0.25,"1. New", IF(staff[[#This Row],[Tenure]]&lt;1, "2. Under 1 yr", IF(staff[[#This Row],[Tenure]]&lt;2, "3. Under 2 yrs","4. Over 2 yrs")))</f>
        <v>1. New</v>
      </c>
      <c r="O2061" s="5">
        <f ca="1">(TODAY()-staff[[#This Row],[Date of Birth]])/365</f>
        <v>32.504109589041093</v>
      </c>
      <c r="P2061">
        <f ca="1">ROUNDDOWN(staff[[#This Row],[X-Age]],0)</f>
        <v>32</v>
      </c>
    </row>
    <row r="2062" spans="3:16" x14ac:dyDescent="0.3">
      <c r="C2062" t="s">
        <v>2151</v>
      </c>
      <c r="D2062" t="s">
        <v>59</v>
      </c>
      <c r="E2062">
        <v>1</v>
      </c>
      <c r="F2062" t="s">
        <v>61</v>
      </c>
      <c r="G2062" t="s">
        <v>18</v>
      </c>
      <c r="H2062" t="s">
        <v>78</v>
      </c>
      <c r="I2062" s="4">
        <v>88780</v>
      </c>
      <c r="J2062">
        <v>24</v>
      </c>
      <c r="K2062" s="3">
        <v>44658</v>
      </c>
      <c r="L2062" s="3">
        <v>7289</v>
      </c>
      <c r="M2062" s="5">
        <f ca="1">(TODAY()-staff[[#This Row],[Date of Join]])/365</f>
        <v>0.44657534246575342</v>
      </c>
      <c r="N2062" t="str">
        <f ca="1">IF(staff[[#This Row],[Tenure]]&lt;0.25,"1. New", IF(staff[[#This Row],[Tenure]]&lt;1, "2. Under 1 yr", IF(staff[[#This Row],[Tenure]]&lt;2, "3. Under 2 yrs","4. Over 2 yrs")))</f>
        <v>2. Under 1 yr</v>
      </c>
      <c r="O2062" s="5">
        <f ca="1">(TODAY()-staff[[#This Row],[Date of Birth]])/365</f>
        <v>102.82739726027397</v>
      </c>
      <c r="P2062">
        <f ca="1">ROUNDDOWN(staff[[#This Row],[X-Age]],0)</f>
        <v>102</v>
      </c>
    </row>
    <row r="2063" spans="3:16" x14ac:dyDescent="0.3">
      <c r="C2063" t="s">
        <v>2152</v>
      </c>
      <c r="D2063" t="s">
        <v>59</v>
      </c>
      <c r="E2063">
        <v>1</v>
      </c>
      <c r="F2063" t="s">
        <v>56</v>
      </c>
      <c r="G2063" t="s">
        <v>6</v>
      </c>
      <c r="H2063" t="s">
        <v>68</v>
      </c>
      <c r="I2063" s="4">
        <v>76770</v>
      </c>
      <c r="J2063">
        <v>18</v>
      </c>
      <c r="K2063" s="3">
        <v>44736</v>
      </c>
      <c r="L2063" s="3">
        <v>7281</v>
      </c>
      <c r="M2063" s="5">
        <f ca="1">(TODAY()-staff[[#This Row],[Date of Join]])/365</f>
        <v>0.23287671232876711</v>
      </c>
      <c r="N2063" t="str">
        <f ca="1">IF(staff[[#This Row],[Tenure]]&lt;0.25,"1. New", IF(staff[[#This Row],[Tenure]]&lt;1, "2. Under 1 yr", IF(staff[[#This Row],[Tenure]]&lt;2, "3. Under 2 yrs","4. Over 2 yrs")))</f>
        <v>1. New</v>
      </c>
      <c r="O2063" s="5">
        <f ca="1">(TODAY()-staff[[#This Row],[Date of Birth]])/365</f>
        <v>102.84931506849315</v>
      </c>
      <c r="P2063">
        <f ca="1">ROUNDDOWN(staff[[#This Row],[X-Age]],0)</f>
        <v>102</v>
      </c>
    </row>
    <row r="2064" spans="3:16" x14ac:dyDescent="0.3">
      <c r="C2064" t="s">
        <v>2153</v>
      </c>
      <c r="D2064" t="s">
        <v>59</v>
      </c>
      <c r="E2064">
        <v>1</v>
      </c>
      <c r="F2064" t="s">
        <v>56</v>
      </c>
      <c r="G2064" t="s">
        <v>18</v>
      </c>
      <c r="H2064" t="s">
        <v>64</v>
      </c>
      <c r="I2064" s="4">
        <v>48695</v>
      </c>
      <c r="J2064">
        <v>20</v>
      </c>
      <c r="K2064" s="3">
        <v>44508</v>
      </c>
      <c r="L2064" s="3">
        <v>30069</v>
      </c>
      <c r="M2064" s="5">
        <f ca="1">(TODAY()-staff[[#This Row],[Date of Join]])/365</f>
        <v>0.8575342465753425</v>
      </c>
      <c r="N2064" t="str">
        <f ca="1">IF(staff[[#This Row],[Tenure]]&lt;0.25,"1. New", IF(staff[[#This Row],[Tenure]]&lt;1, "2. Under 1 yr", IF(staff[[#This Row],[Tenure]]&lt;2, "3. Under 2 yrs","4. Over 2 yrs")))</f>
        <v>2. Under 1 yr</v>
      </c>
      <c r="O2064" s="5">
        <f ca="1">(TODAY()-staff[[#This Row],[Date of Birth]])/365</f>
        <v>40.416438356164385</v>
      </c>
      <c r="P2064">
        <f ca="1">ROUNDDOWN(staff[[#This Row],[X-Age]],0)</f>
        <v>40</v>
      </c>
    </row>
    <row r="2065" spans="3:16" x14ac:dyDescent="0.3">
      <c r="C2065" t="s">
        <v>2154</v>
      </c>
      <c r="D2065" t="s">
        <v>59</v>
      </c>
      <c r="E2065">
        <v>1</v>
      </c>
      <c r="F2065" t="s">
        <v>56</v>
      </c>
      <c r="G2065" t="s">
        <v>6</v>
      </c>
      <c r="H2065" t="s">
        <v>68</v>
      </c>
      <c r="I2065" s="4">
        <v>80690</v>
      </c>
      <c r="J2065">
        <v>15</v>
      </c>
      <c r="K2065" s="3">
        <v>44627</v>
      </c>
      <c r="L2065" s="3">
        <v>32422</v>
      </c>
      <c r="M2065" s="5">
        <f ca="1">(TODAY()-staff[[#This Row],[Date of Join]])/365</f>
        <v>0.53150684931506853</v>
      </c>
      <c r="N2065" t="str">
        <f ca="1">IF(staff[[#This Row],[Tenure]]&lt;0.25,"1. New", IF(staff[[#This Row],[Tenure]]&lt;1, "2. Under 1 yr", IF(staff[[#This Row],[Tenure]]&lt;2, "3. Under 2 yrs","4. Over 2 yrs")))</f>
        <v>2. Under 1 yr</v>
      </c>
      <c r="O2065" s="5">
        <f ca="1">(TODAY()-staff[[#This Row],[Date of Birth]])/365</f>
        <v>33.969863013698628</v>
      </c>
      <c r="P2065">
        <f ca="1">ROUNDDOWN(staff[[#This Row],[X-Age]],0)</f>
        <v>33</v>
      </c>
    </row>
    <row r="2066" spans="3:16" x14ac:dyDescent="0.3">
      <c r="C2066" t="s">
        <v>2155</v>
      </c>
      <c r="D2066" t="s">
        <v>59</v>
      </c>
      <c r="E2066">
        <v>1</v>
      </c>
      <c r="F2066" t="s">
        <v>56</v>
      </c>
      <c r="G2066" t="s">
        <v>11</v>
      </c>
      <c r="H2066" t="s">
        <v>83</v>
      </c>
      <c r="I2066" s="4">
        <v>63100</v>
      </c>
      <c r="J2066">
        <v>1</v>
      </c>
      <c r="K2066" s="3">
        <v>44596</v>
      </c>
      <c r="L2066" s="3">
        <v>25683</v>
      </c>
      <c r="M2066" s="5">
        <f ca="1">(TODAY()-staff[[#This Row],[Date of Join]])/365</f>
        <v>0.61643835616438358</v>
      </c>
      <c r="N2066" t="str">
        <f ca="1">IF(staff[[#This Row],[Tenure]]&lt;0.25,"1. New", IF(staff[[#This Row],[Tenure]]&lt;1, "2. Under 1 yr", IF(staff[[#This Row],[Tenure]]&lt;2, "3. Under 2 yrs","4. Over 2 yrs")))</f>
        <v>2. Under 1 yr</v>
      </c>
      <c r="O2066" s="5">
        <f ca="1">(TODAY()-staff[[#This Row],[Date of Birth]])/365</f>
        <v>52.43287671232877</v>
      </c>
      <c r="P2066">
        <f ca="1">ROUNDDOWN(staff[[#This Row],[X-Age]],0)</f>
        <v>52</v>
      </c>
    </row>
    <row r="2067" spans="3:16" x14ac:dyDescent="0.3">
      <c r="C2067" t="s">
        <v>2156</v>
      </c>
      <c r="D2067" t="s">
        <v>55</v>
      </c>
      <c r="E2067">
        <v>1</v>
      </c>
      <c r="F2067" t="s">
        <v>56</v>
      </c>
      <c r="G2067" t="s">
        <v>6</v>
      </c>
      <c r="H2067" t="s">
        <v>93</v>
      </c>
      <c r="I2067" s="4">
        <v>63675</v>
      </c>
      <c r="J2067">
        <v>5</v>
      </c>
      <c r="K2067" s="3">
        <v>44566</v>
      </c>
      <c r="L2067" s="3">
        <v>22209</v>
      </c>
      <c r="M2067" s="5">
        <f ca="1">(TODAY()-staff[[#This Row],[Date of Join]])/365</f>
        <v>0.69863013698630139</v>
      </c>
      <c r="N2067" t="str">
        <f ca="1">IF(staff[[#This Row],[Tenure]]&lt;0.25,"1. New", IF(staff[[#This Row],[Tenure]]&lt;1, "2. Under 1 yr", IF(staff[[#This Row],[Tenure]]&lt;2, "3. Under 2 yrs","4. Over 2 yrs")))</f>
        <v>2. Under 1 yr</v>
      </c>
      <c r="O2067" s="5">
        <f ca="1">(TODAY()-staff[[#This Row],[Date of Birth]])/365</f>
        <v>61.950684931506849</v>
      </c>
      <c r="P2067">
        <f ca="1">ROUNDDOWN(staff[[#This Row],[X-Age]],0)</f>
        <v>61</v>
      </c>
    </row>
    <row r="2068" spans="3:16" x14ac:dyDescent="0.3">
      <c r="C2068" t="s">
        <v>2157</v>
      </c>
      <c r="D2068" t="s">
        <v>59</v>
      </c>
      <c r="E2068">
        <v>1</v>
      </c>
      <c r="F2068" t="s">
        <v>56</v>
      </c>
      <c r="G2068" t="s">
        <v>6</v>
      </c>
      <c r="H2068" t="s">
        <v>98</v>
      </c>
      <c r="I2068" s="4">
        <v>92590</v>
      </c>
      <c r="J2068">
        <v>7</v>
      </c>
      <c r="K2068" s="3">
        <v>44739</v>
      </c>
      <c r="L2068" s="3">
        <v>7261</v>
      </c>
      <c r="M2068" s="5">
        <f ca="1">(TODAY()-staff[[#This Row],[Date of Join]])/365</f>
        <v>0.22465753424657534</v>
      </c>
      <c r="N2068" t="str">
        <f ca="1">IF(staff[[#This Row],[Tenure]]&lt;0.25,"1. New", IF(staff[[#This Row],[Tenure]]&lt;1, "2. Under 1 yr", IF(staff[[#This Row],[Tenure]]&lt;2, "3. Under 2 yrs","4. Over 2 yrs")))</f>
        <v>1. New</v>
      </c>
      <c r="O2068" s="5">
        <f ca="1">(TODAY()-staff[[#This Row],[Date of Birth]])/365</f>
        <v>102.9041095890411</v>
      </c>
      <c r="P2068">
        <f ca="1">ROUNDDOWN(staff[[#This Row],[X-Age]],0)</f>
        <v>102</v>
      </c>
    </row>
    <row r="2069" spans="3:16" x14ac:dyDescent="0.3">
      <c r="C2069" t="s">
        <v>2158</v>
      </c>
      <c r="D2069" t="s">
        <v>59</v>
      </c>
      <c r="E2069">
        <v>1</v>
      </c>
      <c r="F2069" t="s">
        <v>56</v>
      </c>
      <c r="G2069" t="s">
        <v>6</v>
      </c>
      <c r="H2069" t="s">
        <v>71</v>
      </c>
      <c r="I2069" s="4">
        <v>77090</v>
      </c>
      <c r="J2069">
        <v>12</v>
      </c>
      <c r="K2069" s="3">
        <v>44342</v>
      </c>
      <c r="L2069" s="3">
        <v>22877</v>
      </c>
      <c r="M2069" s="5">
        <f ca="1">(TODAY()-staff[[#This Row],[Date of Join]])/365</f>
        <v>1.3123287671232877</v>
      </c>
      <c r="N2069" t="str">
        <f ca="1">IF(staff[[#This Row],[Tenure]]&lt;0.25,"1. New", IF(staff[[#This Row],[Tenure]]&lt;1, "2. Under 1 yr", IF(staff[[#This Row],[Tenure]]&lt;2, "3. Under 2 yrs","4. Over 2 yrs")))</f>
        <v>3. Under 2 yrs</v>
      </c>
      <c r="O2069" s="5">
        <f ca="1">(TODAY()-staff[[#This Row],[Date of Birth]])/365</f>
        <v>60.12054794520548</v>
      </c>
      <c r="P2069">
        <f ca="1">ROUNDDOWN(staff[[#This Row],[X-Age]],0)</f>
        <v>60</v>
      </c>
    </row>
    <row r="2070" spans="3:16" x14ac:dyDescent="0.3">
      <c r="C2070" t="s">
        <v>2159</v>
      </c>
      <c r="D2070" t="s">
        <v>59</v>
      </c>
      <c r="E2070">
        <v>1</v>
      </c>
      <c r="F2070" t="s">
        <v>56</v>
      </c>
      <c r="G2070" t="s">
        <v>6</v>
      </c>
      <c r="H2070" t="s">
        <v>68</v>
      </c>
      <c r="I2070" s="4">
        <v>66080</v>
      </c>
      <c r="J2070">
        <v>8</v>
      </c>
      <c r="K2070" s="3">
        <v>44728</v>
      </c>
      <c r="L2070" s="3">
        <v>34195</v>
      </c>
      <c r="M2070" s="5">
        <f ca="1">(TODAY()-staff[[#This Row],[Date of Join]])/365</f>
        <v>0.25479452054794521</v>
      </c>
      <c r="N2070" t="str">
        <f ca="1">IF(staff[[#This Row],[Tenure]]&lt;0.25,"1. New", IF(staff[[#This Row],[Tenure]]&lt;1, "2. Under 1 yr", IF(staff[[#This Row],[Tenure]]&lt;2, "3. Under 2 yrs","4. Over 2 yrs")))</f>
        <v>2. Under 1 yr</v>
      </c>
      <c r="O2070" s="5">
        <f ca="1">(TODAY()-staff[[#This Row],[Date of Birth]])/365</f>
        <v>29.112328767123287</v>
      </c>
      <c r="P2070">
        <f ca="1">ROUNDDOWN(staff[[#This Row],[X-Age]],0)</f>
        <v>29</v>
      </c>
    </row>
    <row r="2071" spans="3:16" x14ac:dyDescent="0.3">
      <c r="C2071" t="s">
        <v>2160</v>
      </c>
      <c r="D2071" t="s">
        <v>55</v>
      </c>
      <c r="E2071">
        <v>1</v>
      </c>
      <c r="F2071" t="s">
        <v>56</v>
      </c>
      <c r="G2071" t="s">
        <v>18</v>
      </c>
      <c r="H2071" t="s">
        <v>64</v>
      </c>
      <c r="I2071" s="4">
        <v>77725</v>
      </c>
      <c r="J2071">
        <v>19</v>
      </c>
      <c r="K2071" s="3">
        <v>44309</v>
      </c>
      <c r="L2071" s="3">
        <v>22171</v>
      </c>
      <c r="M2071" s="5">
        <f ca="1">(TODAY()-staff[[#This Row],[Date of Join]])/365</f>
        <v>1.4027397260273973</v>
      </c>
      <c r="N2071" t="str">
        <f ca="1">IF(staff[[#This Row],[Tenure]]&lt;0.25,"1. New", IF(staff[[#This Row],[Tenure]]&lt;1, "2. Under 1 yr", IF(staff[[#This Row],[Tenure]]&lt;2, "3. Under 2 yrs","4. Over 2 yrs")))</f>
        <v>3. Under 2 yrs</v>
      </c>
      <c r="O2071" s="5">
        <f ca="1">(TODAY()-staff[[#This Row],[Date of Birth]])/365</f>
        <v>62.054794520547944</v>
      </c>
      <c r="P2071">
        <f ca="1">ROUNDDOWN(staff[[#This Row],[X-Age]],0)</f>
        <v>62</v>
      </c>
    </row>
    <row r="2072" spans="3:16" x14ac:dyDescent="0.3">
      <c r="C2072" t="s">
        <v>2161</v>
      </c>
      <c r="D2072" t="s">
        <v>59</v>
      </c>
      <c r="E2072">
        <v>1</v>
      </c>
      <c r="F2072" t="s">
        <v>56</v>
      </c>
      <c r="G2072" t="s">
        <v>6</v>
      </c>
      <c r="H2072" t="s">
        <v>68</v>
      </c>
      <c r="I2072" s="4">
        <v>69480</v>
      </c>
      <c r="J2072">
        <v>22</v>
      </c>
      <c r="K2072" s="3">
        <v>44341</v>
      </c>
      <c r="L2072" s="3">
        <v>24776</v>
      </c>
      <c r="M2072" s="5">
        <f ca="1">(TODAY()-staff[[#This Row],[Date of Join]])/365</f>
        <v>1.3150684931506849</v>
      </c>
      <c r="N2072" t="str">
        <f ca="1">IF(staff[[#This Row],[Tenure]]&lt;0.25,"1. New", IF(staff[[#This Row],[Tenure]]&lt;1, "2. Under 1 yr", IF(staff[[#This Row],[Tenure]]&lt;2, "3. Under 2 yrs","4. Over 2 yrs")))</f>
        <v>3. Under 2 yrs</v>
      </c>
      <c r="O2072" s="5">
        <f ca="1">(TODAY()-staff[[#This Row],[Date of Birth]])/365</f>
        <v>54.917808219178085</v>
      </c>
      <c r="P2072">
        <f ca="1">ROUNDDOWN(staff[[#This Row],[X-Age]],0)</f>
        <v>54</v>
      </c>
    </row>
    <row r="2073" spans="3:16" x14ac:dyDescent="0.3">
      <c r="C2073" t="s">
        <v>2162</v>
      </c>
      <c r="D2073" t="s">
        <v>55</v>
      </c>
      <c r="E2073">
        <v>1</v>
      </c>
      <c r="F2073" t="s">
        <v>61</v>
      </c>
      <c r="G2073" t="s">
        <v>9</v>
      </c>
      <c r="H2073" t="s">
        <v>62</v>
      </c>
      <c r="I2073" s="4">
        <v>73385</v>
      </c>
      <c r="J2073">
        <v>17</v>
      </c>
      <c r="K2073" s="3">
        <v>44704</v>
      </c>
      <c r="L2073" s="3">
        <v>7273</v>
      </c>
      <c r="M2073" s="5">
        <f ca="1">(TODAY()-staff[[#This Row],[Date of Join]])/365</f>
        <v>0.32054794520547947</v>
      </c>
      <c r="N2073" t="str">
        <f ca="1">IF(staff[[#This Row],[Tenure]]&lt;0.25,"1. New", IF(staff[[#This Row],[Tenure]]&lt;1, "2. Under 1 yr", IF(staff[[#This Row],[Tenure]]&lt;2, "3. Under 2 yrs","4. Over 2 yrs")))</f>
        <v>2. Under 1 yr</v>
      </c>
      <c r="O2073" s="5">
        <f ca="1">(TODAY()-staff[[#This Row],[Date of Birth]])/365</f>
        <v>102.87123287671233</v>
      </c>
      <c r="P2073">
        <f ca="1">ROUNDDOWN(staff[[#This Row],[X-Age]],0)</f>
        <v>102</v>
      </c>
    </row>
    <row r="2074" spans="3:16" x14ac:dyDescent="0.3">
      <c r="C2074" t="s">
        <v>2163</v>
      </c>
      <c r="D2074" t="s">
        <v>59</v>
      </c>
      <c r="E2074">
        <v>0.8</v>
      </c>
      <c r="F2074" t="s">
        <v>56</v>
      </c>
      <c r="G2074" t="s">
        <v>6</v>
      </c>
      <c r="H2074" t="s">
        <v>71</v>
      </c>
      <c r="I2074" s="4">
        <v>68220</v>
      </c>
      <c r="J2074">
        <v>9</v>
      </c>
      <c r="K2074" s="3">
        <v>44099</v>
      </c>
      <c r="L2074" s="3">
        <v>21294</v>
      </c>
      <c r="M2074" s="5">
        <f ca="1">(TODAY()-staff[[#This Row],[Date of Join]])/365</f>
        <v>1.978082191780822</v>
      </c>
      <c r="N2074" t="str">
        <f ca="1">IF(staff[[#This Row],[Tenure]]&lt;0.25,"1. New", IF(staff[[#This Row],[Tenure]]&lt;1, "2. Under 1 yr", IF(staff[[#This Row],[Tenure]]&lt;2, "3. Under 2 yrs","4. Over 2 yrs")))</f>
        <v>3. Under 2 yrs</v>
      </c>
      <c r="O2074" s="5">
        <f ca="1">(TODAY()-staff[[#This Row],[Date of Birth]])/365</f>
        <v>64.457534246575349</v>
      </c>
      <c r="P2074">
        <f ca="1">ROUNDDOWN(staff[[#This Row],[X-Age]],0)</f>
        <v>64</v>
      </c>
    </row>
    <row r="2075" spans="3:16" x14ac:dyDescent="0.3">
      <c r="C2075" t="s">
        <v>2164</v>
      </c>
      <c r="D2075" t="s">
        <v>55</v>
      </c>
      <c r="E2075">
        <v>1</v>
      </c>
      <c r="F2075" t="s">
        <v>56</v>
      </c>
      <c r="G2075" t="s">
        <v>18</v>
      </c>
      <c r="H2075" t="s">
        <v>64</v>
      </c>
      <c r="I2075" s="4">
        <v>65835</v>
      </c>
      <c r="J2075">
        <v>5</v>
      </c>
      <c r="K2075" s="3">
        <v>44589</v>
      </c>
      <c r="L2075" s="3">
        <v>20767</v>
      </c>
      <c r="M2075" s="5">
        <f ca="1">(TODAY()-staff[[#This Row],[Date of Join]])/365</f>
        <v>0.63561643835616444</v>
      </c>
      <c r="N2075" t="str">
        <f ca="1">IF(staff[[#This Row],[Tenure]]&lt;0.25,"1. New", IF(staff[[#This Row],[Tenure]]&lt;1, "2. Under 1 yr", IF(staff[[#This Row],[Tenure]]&lt;2, "3. Under 2 yrs","4. Over 2 yrs")))</f>
        <v>2. Under 1 yr</v>
      </c>
      <c r="O2075" s="5">
        <f ca="1">(TODAY()-staff[[#This Row],[Date of Birth]])/365</f>
        <v>65.901369863013699</v>
      </c>
      <c r="P2075">
        <f ca="1">ROUNDDOWN(staff[[#This Row],[X-Age]],0)</f>
        <v>65</v>
      </c>
    </row>
    <row r="2076" spans="3:16" x14ac:dyDescent="0.3">
      <c r="C2076" t="s">
        <v>2165</v>
      </c>
      <c r="D2076" t="s">
        <v>55</v>
      </c>
      <c r="E2076">
        <v>1</v>
      </c>
      <c r="F2076" t="s">
        <v>124</v>
      </c>
      <c r="G2076" t="s">
        <v>6</v>
      </c>
      <c r="H2076" t="s">
        <v>71</v>
      </c>
      <c r="I2076" s="4">
        <v>48230</v>
      </c>
      <c r="J2076">
        <v>4</v>
      </c>
      <c r="K2076" s="3">
        <v>44760</v>
      </c>
      <c r="L2076" s="3">
        <v>25561</v>
      </c>
      <c r="M2076" s="5">
        <f ca="1">(TODAY()-staff[[#This Row],[Date of Join]])/365</f>
        <v>0.16712328767123288</v>
      </c>
      <c r="N2076" t="str">
        <f ca="1">IF(staff[[#This Row],[Tenure]]&lt;0.25,"1. New", IF(staff[[#This Row],[Tenure]]&lt;1, "2. Under 1 yr", IF(staff[[#This Row],[Tenure]]&lt;2, "3. Under 2 yrs","4. Over 2 yrs")))</f>
        <v>1. New</v>
      </c>
      <c r="O2076" s="5">
        <f ca="1">(TODAY()-staff[[#This Row],[Date of Birth]])/365</f>
        <v>52.767123287671232</v>
      </c>
      <c r="P2076">
        <f ca="1">ROUNDDOWN(staff[[#This Row],[X-Age]],0)</f>
        <v>52</v>
      </c>
    </row>
    <row r="2077" spans="3:16" x14ac:dyDescent="0.3">
      <c r="C2077" t="s">
        <v>2166</v>
      </c>
      <c r="D2077" t="s">
        <v>59</v>
      </c>
      <c r="E2077">
        <v>1</v>
      </c>
      <c r="F2077" t="s">
        <v>61</v>
      </c>
      <c r="G2077" t="s">
        <v>18</v>
      </c>
      <c r="H2077" t="s">
        <v>64</v>
      </c>
      <c r="I2077" s="4">
        <v>88535</v>
      </c>
      <c r="J2077">
        <v>5</v>
      </c>
      <c r="K2077" s="3">
        <v>44753</v>
      </c>
      <c r="L2077" s="3">
        <v>7261</v>
      </c>
      <c r="M2077" s="5">
        <f ca="1">(TODAY()-staff[[#This Row],[Date of Join]])/365</f>
        <v>0.18630136986301371</v>
      </c>
      <c r="N2077" t="str">
        <f ca="1">IF(staff[[#This Row],[Tenure]]&lt;0.25,"1. New", IF(staff[[#This Row],[Tenure]]&lt;1, "2. Under 1 yr", IF(staff[[#This Row],[Tenure]]&lt;2, "3. Under 2 yrs","4. Over 2 yrs")))</f>
        <v>1. New</v>
      </c>
      <c r="O2077" s="5">
        <f ca="1">(TODAY()-staff[[#This Row],[Date of Birth]])/365</f>
        <v>102.9041095890411</v>
      </c>
      <c r="P2077">
        <f ca="1">ROUNDDOWN(staff[[#This Row],[X-Age]],0)</f>
        <v>102</v>
      </c>
    </row>
    <row r="2078" spans="3:16" x14ac:dyDescent="0.3">
      <c r="C2078" t="s">
        <v>2167</v>
      </c>
      <c r="D2078" t="s">
        <v>55</v>
      </c>
      <c r="E2078">
        <v>1</v>
      </c>
      <c r="F2078" t="s">
        <v>56</v>
      </c>
      <c r="G2078" t="s">
        <v>6</v>
      </c>
      <c r="H2078" t="s">
        <v>68</v>
      </c>
      <c r="I2078" s="4">
        <v>57780</v>
      </c>
      <c r="J2078">
        <v>17</v>
      </c>
      <c r="K2078" s="3">
        <v>44564</v>
      </c>
      <c r="L2078" s="3">
        <v>29021</v>
      </c>
      <c r="M2078" s="5">
        <f ca="1">(TODAY()-staff[[#This Row],[Date of Join]])/365</f>
        <v>0.70410958904109588</v>
      </c>
      <c r="N2078" t="str">
        <f ca="1">IF(staff[[#This Row],[Tenure]]&lt;0.25,"1. New", IF(staff[[#This Row],[Tenure]]&lt;1, "2. Under 1 yr", IF(staff[[#This Row],[Tenure]]&lt;2, "3. Under 2 yrs","4. Over 2 yrs")))</f>
        <v>2. Under 1 yr</v>
      </c>
      <c r="O2078" s="5">
        <f ca="1">(TODAY()-staff[[#This Row],[Date of Birth]])/365</f>
        <v>43.287671232876711</v>
      </c>
      <c r="P2078">
        <f ca="1">ROUNDDOWN(staff[[#This Row],[X-Age]],0)</f>
        <v>43</v>
      </c>
    </row>
    <row r="2079" spans="3:16" x14ac:dyDescent="0.3">
      <c r="C2079" t="s">
        <v>2168</v>
      </c>
      <c r="D2079" t="s">
        <v>59</v>
      </c>
      <c r="E2079">
        <v>1</v>
      </c>
      <c r="F2079" t="s">
        <v>56</v>
      </c>
      <c r="G2079" t="s">
        <v>18</v>
      </c>
      <c r="H2079" t="s">
        <v>71</v>
      </c>
      <c r="I2079" s="4">
        <v>79345</v>
      </c>
      <c r="J2079">
        <v>14</v>
      </c>
      <c r="K2079" s="3">
        <v>44599</v>
      </c>
      <c r="L2079" s="3">
        <v>31268</v>
      </c>
      <c r="M2079" s="5">
        <f ca="1">(TODAY()-staff[[#This Row],[Date of Join]])/365</f>
        <v>0.60821917808219184</v>
      </c>
      <c r="N2079" t="str">
        <f ca="1">IF(staff[[#This Row],[Tenure]]&lt;0.25,"1. New", IF(staff[[#This Row],[Tenure]]&lt;1, "2. Under 1 yr", IF(staff[[#This Row],[Tenure]]&lt;2, "3. Under 2 yrs","4. Over 2 yrs")))</f>
        <v>2. Under 1 yr</v>
      </c>
      <c r="O2079" s="5">
        <f ca="1">(TODAY()-staff[[#This Row],[Date of Birth]])/365</f>
        <v>37.131506849315066</v>
      </c>
      <c r="P2079">
        <f ca="1">ROUNDDOWN(staff[[#This Row],[X-Age]],0)</f>
        <v>37</v>
      </c>
    </row>
    <row r="2080" spans="3:16" x14ac:dyDescent="0.3">
      <c r="C2080" t="s">
        <v>2169</v>
      </c>
      <c r="D2080" t="s">
        <v>55</v>
      </c>
      <c r="E2080">
        <v>1</v>
      </c>
      <c r="F2080" t="s">
        <v>56</v>
      </c>
      <c r="G2080" t="s">
        <v>6</v>
      </c>
      <c r="H2080" t="s">
        <v>68</v>
      </c>
      <c r="I2080" s="4">
        <v>59165</v>
      </c>
      <c r="J2080">
        <v>14</v>
      </c>
      <c r="K2080" s="3">
        <v>44438</v>
      </c>
      <c r="L2080" s="3">
        <v>29841</v>
      </c>
      <c r="M2080" s="5">
        <f ca="1">(TODAY()-staff[[#This Row],[Date of Join]])/365</f>
        <v>1.0493150684931507</v>
      </c>
      <c r="N2080" t="str">
        <f ca="1">IF(staff[[#This Row],[Tenure]]&lt;0.25,"1. New", IF(staff[[#This Row],[Tenure]]&lt;1, "2. Under 1 yr", IF(staff[[#This Row],[Tenure]]&lt;2, "3. Under 2 yrs","4. Over 2 yrs")))</f>
        <v>3. Under 2 yrs</v>
      </c>
      <c r="O2080" s="5">
        <f ca="1">(TODAY()-staff[[#This Row],[Date of Birth]])/365</f>
        <v>41.041095890410958</v>
      </c>
      <c r="P2080">
        <f ca="1">ROUNDDOWN(staff[[#This Row],[X-Age]],0)</f>
        <v>41</v>
      </c>
    </row>
    <row r="2081" spans="3:16" x14ac:dyDescent="0.3">
      <c r="C2081" t="s">
        <v>2170</v>
      </c>
      <c r="D2081" t="s">
        <v>55</v>
      </c>
      <c r="E2081">
        <v>1</v>
      </c>
      <c r="F2081" t="s">
        <v>56</v>
      </c>
      <c r="G2081" t="s">
        <v>20</v>
      </c>
      <c r="H2081" t="s">
        <v>133</v>
      </c>
      <c r="I2081" s="4">
        <v>56470</v>
      </c>
      <c r="J2081">
        <v>9</v>
      </c>
      <c r="K2081" s="3">
        <v>44739</v>
      </c>
      <c r="L2081" s="3">
        <v>32962</v>
      </c>
      <c r="M2081" s="5">
        <f ca="1">(TODAY()-staff[[#This Row],[Date of Join]])/365</f>
        <v>0.22465753424657534</v>
      </c>
      <c r="N2081" t="str">
        <f ca="1">IF(staff[[#This Row],[Tenure]]&lt;0.25,"1. New", IF(staff[[#This Row],[Tenure]]&lt;1, "2. Under 1 yr", IF(staff[[#This Row],[Tenure]]&lt;2, "3. Under 2 yrs","4. Over 2 yrs")))</f>
        <v>1. New</v>
      </c>
      <c r="O2081" s="5">
        <f ca="1">(TODAY()-staff[[#This Row],[Date of Birth]])/365</f>
        <v>32.490410958904107</v>
      </c>
      <c r="P2081">
        <f ca="1">ROUNDDOWN(staff[[#This Row],[X-Age]],0)</f>
        <v>32</v>
      </c>
    </row>
    <row r="2082" spans="3:16" x14ac:dyDescent="0.3">
      <c r="C2082" t="s">
        <v>2171</v>
      </c>
      <c r="D2082" t="s">
        <v>55</v>
      </c>
      <c r="E2082">
        <v>1</v>
      </c>
      <c r="F2082" t="s">
        <v>56</v>
      </c>
      <c r="G2082" t="s">
        <v>14</v>
      </c>
      <c r="H2082" t="s">
        <v>115</v>
      </c>
      <c r="I2082" s="4">
        <v>80505</v>
      </c>
      <c r="J2082">
        <v>28</v>
      </c>
      <c r="K2082" s="3">
        <v>44704</v>
      </c>
      <c r="L2082" s="3">
        <v>33853</v>
      </c>
      <c r="M2082" s="5">
        <f ca="1">(TODAY()-staff[[#This Row],[Date of Join]])/365</f>
        <v>0.32054794520547947</v>
      </c>
      <c r="N2082" t="str">
        <f ca="1">IF(staff[[#This Row],[Tenure]]&lt;0.25,"1. New", IF(staff[[#This Row],[Tenure]]&lt;1, "2. Under 1 yr", IF(staff[[#This Row],[Tenure]]&lt;2, "3. Under 2 yrs","4. Over 2 yrs")))</f>
        <v>2. Under 1 yr</v>
      </c>
      <c r="O2082" s="5">
        <f ca="1">(TODAY()-staff[[#This Row],[Date of Birth]])/365</f>
        <v>30.049315068493151</v>
      </c>
      <c r="P2082">
        <f ca="1">ROUNDDOWN(staff[[#This Row],[X-Age]],0)</f>
        <v>30</v>
      </c>
    </row>
    <row r="2083" spans="3:16" x14ac:dyDescent="0.3">
      <c r="C2083" t="s">
        <v>2172</v>
      </c>
      <c r="D2083" t="s">
        <v>59</v>
      </c>
      <c r="E2083">
        <v>0</v>
      </c>
      <c r="F2083" t="s">
        <v>61</v>
      </c>
      <c r="G2083" t="s">
        <v>18</v>
      </c>
      <c r="H2083" t="s">
        <v>78</v>
      </c>
      <c r="I2083" s="4">
        <v>55500</v>
      </c>
      <c r="J2083">
        <v>21</v>
      </c>
      <c r="K2083" s="3">
        <v>44767</v>
      </c>
      <c r="L2083" s="3">
        <v>7289</v>
      </c>
      <c r="M2083" s="5">
        <f ca="1">(TODAY()-staff[[#This Row],[Date of Join]])/365</f>
        <v>0.14794520547945206</v>
      </c>
      <c r="N2083" t="str">
        <f ca="1">IF(staff[[#This Row],[Tenure]]&lt;0.25,"1. New", IF(staff[[#This Row],[Tenure]]&lt;1, "2. Under 1 yr", IF(staff[[#This Row],[Tenure]]&lt;2, "3. Under 2 yrs","4. Over 2 yrs")))</f>
        <v>1. New</v>
      </c>
      <c r="O2083" s="5">
        <f ca="1">(TODAY()-staff[[#This Row],[Date of Birth]])/365</f>
        <v>102.82739726027397</v>
      </c>
      <c r="P2083">
        <f ca="1">ROUNDDOWN(staff[[#This Row],[X-Age]],0)</f>
        <v>102</v>
      </c>
    </row>
    <row r="2084" spans="3:16" x14ac:dyDescent="0.3">
      <c r="C2084" t="s">
        <v>2173</v>
      </c>
      <c r="D2084" t="s">
        <v>59</v>
      </c>
      <c r="E2084">
        <v>1</v>
      </c>
      <c r="F2084" t="s">
        <v>56</v>
      </c>
      <c r="G2084" t="s">
        <v>6</v>
      </c>
      <c r="H2084" t="s">
        <v>68</v>
      </c>
      <c r="I2084" s="4">
        <v>86245</v>
      </c>
      <c r="J2084">
        <v>15</v>
      </c>
      <c r="K2084" s="3">
        <v>44753</v>
      </c>
      <c r="L2084" s="3">
        <v>34349</v>
      </c>
      <c r="M2084" s="5">
        <f ca="1">(TODAY()-staff[[#This Row],[Date of Join]])/365</f>
        <v>0.18630136986301371</v>
      </c>
      <c r="N2084" t="str">
        <f ca="1">IF(staff[[#This Row],[Tenure]]&lt;0.25,"1. New", IF(staff[[#This Row],[Tenure]]&lt;1, "2. Under 1 yr", IF(staff[[#This Row],[Tenure]]&lt;2, "3. Under 2 yrs","4. Over 2 yrs")))</f>
        <v>1. New</v>
      </c>
      <c r="O2084" s="5">
        <f ca="1">(TODAY()-staff[[#This Row],[Date of Birth]])/365</f>
        <v>28.69041095890411</v>
      </c>
      <c r="P2084">
        <f ca="1">ROUNDDOWN(staff[[#This Row],[X-Age]],0)</f>
        <v>28</v>
      </c>
    </row>
    <row r="2085" spans="3:16" x14ac:dyDescent="0.3">
      <c r="C2085" t="s">
        <v>2174</v>
      </c>
      <c r="D2085" t="s">
        <v>59</v>
      </c>
      <c r="E2085">
        <v>1</v>
      </c>
      <c r="F2085" t="s">
        <v>56</v>
      </c>
      <c r="G2085" t="s">
        <v>6</v>
      </c>
      <c r="H2085" t="s">
        <v>68</v>
      </c>
      <c r="I2085" s="4">
        <v>68020</v>
      </c>
      <c r="J2085">
        <v>11</v>
      </c>
      <c r="K2085" s="3">
        <v>44218</v>
      </c>
      <c r="L2085" s="3">
        <v>27886</v>
      </c>
      <c r="M2085" s="5">
        <f ca="1">(TODAY()-staff[[#This Row],[Date of Join]])/365</f>
        <v>1.6520547945205479</v>
      </c>
      <c r="N2085" t="str">
        <f ca="1">IF(staff[[#This Row],[Tenure]]&lt;0.25,"1. New", IF(staff[[#This Row],[Tenure]]&lt;1, "2. Under 1 yr", IF(staff[[#This Row],[Tenure]]&lt;2, "3. Under 2 yrs","4. Over 2 yrs")))</f>
        <v>3. Under 2 yrs</v>
      </c>
      <c r="O2085" s="5">
        <f ca="1">(TODAY()-staff[[#This Row],[Date of Birth]])/365</f>
        <v>46.397260273972606</v>
      </c>
      <c r="P2085">
        <f ca="1">ROUNDDOWN(staff[[#This Row],[X-Age]],0)</f>
        <v>46</v>
      </c>
    </row>
    <row r="2086" spans="3:16" x14ac:dyDescent="0.3">
      <c r="C2086" t="s">
        <v>2175</v>
      </c>
      <c r="D2086" t="s">
        <v>55</v>
      </c>
      <c r="E2086">
        <v>1</v>
      </c>
      <c r="F2086" t="s">
        <v>56</v>
      </c>
      <c r="G2086" t="s">
        <v>18</v>
      </c>
      <c r="H2086" t="s">
        <v>71</v>
      </c>
      <c r="I2086" s="4">
        <v>71435</v>
      </c>
      <c r="J2086">
        <v>7</v>
      </c>
      <c r="K2086" s="3">
        <v>44753</v>
      </c>
      <c r="L2086" s="3">
        <v>31268</v>
      </c>
      <c r="M2086" s="5">
        <f ca="1">(TODAY()-staff[[#This Row],[Date of Join]])/365</f>
        <v>0.18630136986301371</v>
      </c>
      <c r="N2086" t="str">
        <f ca="1">IF(staff[[#This Row],[Tenure]]&lt;0.25,"1. New", IF(staff[[#This Row],[Tenure]]&lt;1, "2. Under 1 yr", IF(staff[[#This Row],[Tenure]]&lt;2, "3. Under 2 yrs","4. Over 2 yrs")))</f>
        <v>1. New</v>
      </c>
      <c r="O2086" s="5">
        <f ca="1">(TODAY()-staff[[#This Row],[Date of Birth]])/365</f>
        <v>37.131506849315066</v>
      </c>
      <c r="P2086">
        <f ca="1">ROUNDDOWN(staff[[#This Row],[X-Age]],0)</f>
        <v>37</v>
      </c>
    </row>
    <row r="2087" spans="3:16" x14ac:dyDescent="0.3">
      <c r="C2087" t="s">
        <v>2176</v>
      </c>
      <c r="D2087" t="s">
        <v>59</v>
      </c>
      <c r="E2087">
        <v>1</v>
      </c>
      <c r="F2087" t="s">
        <v>56</v>
      </c>
      <c r="G2087" t="s">
        <v>11</v>
      </c>
      <c r="H2087" t="s">
        <v>246</v>
      </c>
      <c r="I2087" s="4">
        <v>48230</v>
      </c>
      <c r="J2087">
        <v>7</v>
      </c>
      <c r="K2087" s="3">
        <v>44636</v>
      </c>
      <c r="L2087" s="3">
        <v>26464</v>
      </c>
      <c r="M2087" s="5">
        <f ca="1">(TODAY()-staff[[#This Row],[Date of Join]])/365</f>
        <v>0.50684931506849318</v>
      </c>
      <c r="N2087" t="str">
        <f ca="1">IF(staff[[#This Row],[Tenure]]&lt;0.25,"1. New", IF(staff[[#This Row],[Tenure]]&lt;1, "2. Under 1 yr", IF(staff[[#This Row],[Tenure]]&lt;2, "3. Under 2 yrs","4. Over 2 yrs")))</f>
        <v>2. Under 1 yr</v>
      </c>
      <c r="O2087" s="5">
        <f ca="1">(TODAY()-staff[[#This Row],[Date of Birth]])/365</f>
        <v>50.293150684931504</v>
      </c>
      <c r="P2087">
        <f ca="1">ROUNDDOWN(staff[[#This Row],[X-Age]],0)</f>
        <v>50</v>
      </c>
    </row>
    <row r="2088" spans="3:16" x14ac:dyDescent="0.3">
      <c r="C2088" t="s">
        <v>2177</v>
      </c>
      <c r="D2088" t="s">
        <v>59</v>
      </c>
      <c r="E2088">
        <v>1</v>
      </c>
      <c r="F2088" t="s">
        <v>56</v>
      </c>
      <c r="G2088" t="s">
        <v>6</v>
      </c>
      <c r="H2088" t="s">
        <v>68</v>
      </c>
      <c r="I2088" s="4">
        <v>90455</v>
      </c>
      <c r="J2088">
        <v>13</v>
      </c>
      <c r="K2088" s="3">
        <v>44462</v>
      </c>
      <c r="L2088" s="3">
        <v>28424</v>
      </c>
      <c r="M2088" s="5">
        <f ca="1">(TODAY()-staff[[#This Row],[Date of Join]])/365</f>
        <v>0.98356164383561639</v>
      </c>
      <c r="N2088" t="str">
        <f ca="1">IF(staff[[#This Row],[Tenure]]&lt;0.25,"1. New", IF(staff[[#This Row],[Tenure]]&lt;1, "2. Under 1 yr", IF(staff[[#This Row],[Tenure]]&lt;2, "3. Under 2 yrs","4. Over 2 yrs")))</f>
        <v>2. Under 1 yr</v>
      </c>
      <c r="O2088" s="5">
        <f ca="1">(TODAY()-staff[[#This Row],[Date of Birth]])/365</f>
        <v>44.923287671232877</v>
      </c>
      <c r="P2088">
        <f ca="1">ROUNDDOWN(staff[[#This Row],[X-Age]],0)</f>
        <v>44</v>
      </c>
    </row>
    <row r="2089" spans="3:16" x14ac:dyDescent="0.3">
      <c r="C2089" t="s">
        <v>2178</v>
      </c>
      <c r="D2089" t="s">
        <v>59</v>
      </c>
      <c r="E2089">
        <v>1</v>
      </c>
      <c r="F2089" t="s">
        <v>56</v>
      </c>
      <c r="G2089" t="s">
        <v>6</v>
      </c>
      <c r="H2089" t="s">
        <v>68</v>
      </c>
      <c r="I2089" s="4">
        <v>95910</v>
      </c>
      <c r="J2089">
        <v>18</v>
      </c>
      <c r="K2089" s="3">
        <v>44445</v>
      </c>
      <c r="L2089" s="3">
        <v>20853</v>
      </c>
      <c r="M2089" s="5">
        <f ca="1">(TODAY()-staff[[#This Row],[Date of Join]])/365</f>
        <v>1.0301369863013699</v>
      </c>
      <c r="N2089" t="str">
        <f ca="1">IF(staff[[#This Row],[Tenure]]&lt;0.25,"1. New", IF(staff[[#This Row],[Tenure]]&lt;1, "2. Under 1 yr", IF(staff[[#This Row],[Tenure]]&lt;2, "3. Under 2 yrs","4. Over 2 yrs")))</f>
        <v>3. Under 2 yrs</v>
      </c>
      <c r="O2089" s="5">
        <f ca="1">(TODAY()-staff[[#This Row],[Date of Birth]])/365</f>
        <v>65.665753424657538</v>
      </c>
      <c r="P2089">
        <f ca="1">ROUNDDOWN(staff[[#This Row],[X-Age]],0)</f>
        <v>65</v>
      </c>
    </row>
    <row r="2090" spans="3:16" x14ac:dyDescent="0.3">
      <c r="C2090" t="s">
        <v>2179</v>
      </c>
      <c r="D2090" t="s">
        <v>59</v>
      </c>
      <c r="E2090">
        <v>1</v>
      </c>
      <c r="F2090" t="s">
        <v>61</v>
      </c>
      <c r="G2090" t="s">
        <v>20</v>
      </c>
      <c r="H2090" t="s">
        <v>66</v>
      </c>
      <c r="I2090" s="4">
        <v>58835</v>
      </c>
      <c r="J2090">
        <v>8</v>
      </c>
      <c r="K2090" s="3">
        <v>44774</v>
      </c>
      <c r="L2090" s="3">
        <v>7286</v>
      </c>
      <c r="M2090" s="5">
        <f ca="1">(TODAY()-staff[[#This Row],[Date of Join]])/365</f>
        <v>0.12876712328767123</v>
      </c>
      <c r="N2090" t="str">
        <f ca="1">IF(staff[[#This Row],[Tenure]]&lt;0.25,"1. New", IF(staff[[#This Row],[Tenure]]&lt;1, "2. Under 1 yr", IF(staff[[#This Row],[Tenure]]&lt;2, "3. Under 2 yrs","4. Over 2 yrs")))</f>
        <v>1. New</v>
      </c>
      <c r="O2090" s="5">
        <f ca="1">(TODAY()-staff[[#This Row],[Date of Birth]])/365</f>
        <v>102.83561643835617</v>
      </c>
      <c r="P2090">
        <f ca="1">ROUNDDOWN(staff[[#This Row],[X-Age]],0)</f>
        <v>102</v>
      </c>
    </row>
    <row r="2091" spans="3:16" x14ac:dyDescent="0.3">
      <c r="C2091" t="s">
        <v>2180</v>
      </c>
      <c r="D2091" t="s">
        <v>55</v>
      </c>
      <c r="E2091">
        <v>1</v>
      </c>
      <c r="F2091" t="s">
        <v>56</v>
      </c>
      <c r="G2091" t="s">
        <v>6</v>
      </c>
      <c r="H2091" t="s">
        <v>98</v>
      </c>
      <c r="I2091" s="4">
        <v>92030</v>
      </c>
      <c r="J2091">
        <v>14</v>
      </c>
      <c r="K2091" s="3">
        <v>43836</v>
      </c>
      <c r="L2091" s="3">
        <v>20975</v>
      </c>
      <c r="M2091" s="5">
        <f ca="1">(TODAY()-staff[[#This Row],[Date of Join]])/365</f>
        <v>2.6986301369863015</v>
      </c>
      <c r="N2091" t="str">
        <f ca="1">IF(staff[[#This Row],[Tenure]]&lt;0.25,"1. New", IF(staff[[#This Row],[Tenure]]&lt;1, "2. Under 1 yr", IF(staff[[#This Row],[Tenure]]&lt;2, "3. Under 2 yrs","4. Over 2 yrs")))</f>
        <v>4. Over 2 yrs</v>
      </c>
      <c r="O2091" s="5">
        <f ca="1">(TODAY()-staff[[#This Row],[Date of Birth]])/365</f>
        <v>65.331506849315062</v>
      </c>
      <c r="P2091">
        <f ca="1">ROUNDDOWN(staff[[#This Row],[X-Age]],0)</f>
        <v>65</v>
      </c>
    </row>
    <row r="2092" spans="3:16" x14ac:dyDescent="0.3">
      <c r="C2092" t="s">
        <v>2181</v>
      </c>
      <c r="D2092" t="s">
        <v>59</v>
      </c>
      <c r="E2092">
        <v>1</v>
      </c>
      <c r="F2092" t="s">
        <v>56</v>
      </c>
      <c r="G2092" t="s">
        <v>20</v>
      </c>
      <c r="H2092" t="s">
        <v>66</v>
      </c>
      <c r="I2092" s="4">
        <v>92030</v>
      </c>
      <c r="J2092">
        <v>10</v>
      </c>
      <c r="K2092" s="3">
        <v>44704</v>
      </c>
      <c r="L2092" s="3">
        <v>33694</v>
      </c>
      <c r="M2092" s="5">
        <f ca="1">(TODAY()-staff[[#This Row],[Date of Join]])/365</f>
        <v>0.32054794520547947</v>
      </c>
      <c r="N2092" t="str">
        <f ca="1">IF(staff[[#This Row],[Tenure]]&lt;0.25,"1. New", IF(staff[[#This Row],[Tenure]]&lt;1, "2. Under 1 yr", IF(staff[[#This Row],[Tenure]]&lt;2, "3. Under 2 yrs","4. Over 2 yrs")))</f>
        <v>2. Under 1 yr</v>
      </c>
      <c r="O2092" s="5">
        <f ca="1">(TODAY()-staff[[#This Row],[Date of Birth]])/365</f>
        <v>30.484931506849314</v>
      </c>
      <c r="P2092">
        <f ca="1">ROUNDDOWN(staff[[#This Row],[X-Age]],0)</f>
        <v>30</v>
      </c>
    </row>
    <row r="2093" spans="3:16" x14ac:dyDescent="0.3">
      <c r="C2093" t="s">
        <v>2182</v>
      </c>
      <c r="D2093" t="s">
        <v>59</v>
      </c>
      <c r="E2093">
        <v>1</v>
      </c>
      <c r="F2093" t="s">
        <v>56</v>
      </c>
      <c r="G2093" t="s">
        <v>6</v>
      </c>
      <c r="H2093" t="s">
        <v>68</v>
      </c>
      <c r="I2093" s="4">
        <v>84960</v>
      </c>
      <c r="J2093">
        <v>5</v>
      </c>
      <c r="K2093" s="3">
        <v>44701</v>
      </c>
      <c r="L2093" s="3">
        <v>24365</v>
      </c>
      <c r="M2093" s="5">
        <f ca="1">(TODAY()-staff[[#This Row],[Date of Join]])/365</f>
        <v>0.32876712328767121</v>
      </c>
      <c r="N2093" t="str">
        <f ca="1">IF(staff[[#This Row],[Tenure]]&lt;0.25,"1. New", IF(staff[[#This Row],[Tenure]]&lt;1, "2. Under 1 yr", IF(staff[[#This Row],[Tenure]]&lt;2, "3. Under 2 yrs","4. Over 2 yrs")))</f>
        <v>2. Under 1 yr</v>
      </c>
      <c r="O2093" s="5">
        <f ca="1">(TODAY()-staff[[#This Row],[Date of Birth]])/365</f>
        <v>56.043835616438358</v>
      </c>
      <c r="P2093">
        <f ca="1">ROUNDDOWN(staff[[#This Row],[X-Age]],0)</f>
        <v>56</v>
      </c>
    </row>
    <row r="2094" spans="3:16" x14ac:dyDescent="0.3">
      <c r="C2094" t="s">
        <v>2183</v>
      </c>
      <c r="D2094" t="s">
        <v>59</v>
      </c>
      <c r="E2094">
        <v>1</v>
      </c>
      <c r="F2094" t="s">
        <v>56</v>
      </c>
      <c r="G2094" t="s">
        <v>6</v>
      </c>
      <c r="H2094" t="s">
        <v>68</v>
      </c>
      <c r="I2094" s="4">
        <v>64900</v>
      </c>
      <c r="J2094">
        <v>3</v>
      </c>
      <c r="K2094" s="3">
        <v>44546</v>
      </c>
      <c r="L2094" s="3">
        <v>22961</v>
      </c>
      <c r="M2094" s="5">
        <f ca="1">(TODAY()-staff[[#This Row],[Date of Join]])/365</f>
        <v>0.75342465753424659</v>
      </c>
      <c r="N2094" t="str">
        <f ca="1">IF(staff[[#This Row],[Tenure]]&lt;0.25,"1. New", IF(staff[[#This Row],[Tenure]]&lt;1, "2. Under 1 yr", IF(staff[[#This Row],[Tenure]]&lt;2, "3. Under 2 yrs","4. Over 2 yrs")))</f>
        <v>2. Under 1 yr</v>
      </c>
      <c r="O2094" s="5">
        <f ca="1">(TODAY()-staff[[#This Row],[Date of Birth]])/365</f>
        <v>59.890410958904113</v>
      </c>
      <c r="P2094">
        <f ca="1">ROUNDDOWN(staff[[#This Row],[X-Age]],0)</f>
        <v>59</v>
      </c>
    </row>
    <row r="2095" spans="3:16" x14ac:dyDescent="0.3">
      <c r="C2095" t="s">
        <v>2184</v>
      </c>
      <c r="D2095" t="s">
        <v>59</v>
      </c>
      <c r="E2095">
        <v>1</v>
      </c>
      <c r="F2095" t="s">
        <v>56</v>
      </c>
      <c r="G2095" t="s">
        <v>6</v>
      </c>
      <c r="H2095" t="s">
        <v>68</v>
      </c>
      <c r="I2095" s="4">
        <v>61315</v>
      </c>
      <c r="J2095">
        <v>20</v>
      </c>
      <c r="K2095" s="3">
        <v>44707</v>
      </c>
      <c r="L2095" s="3">
        <v>34178</v>
      </c>
      <c r="M2095" s="5">
        <f ca="1">(TODAY()-staff[[#This Row],[Date of Join]])/365</f>
        <v>0.31232876712328766</v>
      </c>
      <c r="N2095" t="str">
        <f ca="1">IF(staff[[#This Row],[Tenure]]&lt;0.25,"1. New", IF(staff[[#This Row],[Tenure]]&lt;1, "2. Under 1 yr", IF(staff[[#This Row],[Tenure]]&lt;2, "3. Under 2 yrs","4. Over 2 yrs")))</f>
        <v>2. Under 1 yr</v>
      </c>
      <c r="O2095" s="5">
        <f ca="1">(TODAY()-staff[[#This Row],[Date of Birth]])/365</f>
        <v>29.158904109589042</v>
      </c>
      <c r="P2095">
        <f ca="1">ROUNDDOWN(staff[[#This Row],[X-Age]],0)</f>
        <v>29</v>
      </c>
    </row>
    <row r="2096" spans="3:16" x14ac:dyDescent="0.3">
      <c r="C2096" t="s">
        <v>2185</v>
      </c>
      <c r="D2096" t="s">
        <v>59</v>
      </c>
      <c r="E2096">
        <v>1</v>
      </c>
      <c r="F2096" t="s">
        <v>61</v>
      </c>
      <c r="G2096" t="s">
        <v>18</v>
      </c>
      <c r="H2096" t="s">
        <v>71</v>
      </c>
      <c r="I2096" s="4">
        <v>106290</v>
      </c>
      <c r="J2096">
        <v>8</v>
      </c>
      <c r="K2096" s="3">
        <v>44742</v>
      </c>
      <c r="L2096" s="3">
        <v>7289</v>
      </c>
      <c r="M2096" s="5">
        <f ca="1">(TODAY()-staff[[#This Row],[Date of Join]])/365</f>
        <v>0.21643835616438356</v>
      </c>
      <c r="N2096" t="str">
        <f ca="1">IF(staff[[#This Row],[Tenure]]&lt;0.25,"1. New", IF(staff[[#This Row],[Tenure]]&lt;1, "2. Under 1 yr", IF(staff[[#This Row],[Tenure]]&lt;2, "3. Under 2 yrs","4. Over 2 yrs")))</f>
        <v>1. New</v>
      </c>
      <c r="O2096" s="5">
        <f ca="1">(TODAY()-staff[[#This Row],[Date of Birth]])/365</f>
        <v>102.82739726027397</v>
      </c>
      <c r="P2096">
        <f ca="1">ROUNDDOWN(staff[[#This Row],[X-Age]],0)</f>
        <v>102</v>
      </c>
    </row>
    <row r="2097" spans="3:16" x14ac:dyDescent="0.3">
      <c r="C2097" t="s">
        <v>2186</v>
      </c>
      <c r="D2097" t="s">
        <v>55</v>
      </c>
      <c r="E2097">
        <v>1</v>
      </c>
      <c r="F2097" t="s">
        <v>56</v>
      </c>
      <c r="G2097" t="s">
        <v>20</v>
      </c>
      <c r="H2097" t="s">
        <v>133</v>
      </c>
      <c r="I2097" s="4">
        <v>65550</v>
      </c>
      <c r="J2097">
        <v>16</v>
      </c>
      <c r="K2097" s="3">
        <v>44739</v>
      </c>
      <c r="L2097" s="3">
        <v>33842</v>
      </c>
      <c r="M2097" s="5">
        <f ca="1">(TODAY()-staff[[#This Row],[Date of Join]])/365</f>
        <v>0.22465753424657534</v>
      </c>
      <c r="N2097" t="str">
        <f ca="1">IF(staff[[#This Row],[Tenure]]&lt;0.25,"1. New", IF(staff[[#This Row],[Tenure]]&lt;1, "2. Under 1 yr", IF(staff[[#This Row],[Tenure]]&lt;2, "3. Under 2 yrs","4. Over 2 yrs")))</f>
        <v>1. New</v>
      </c>
      <c r="O2097" s="5">
        <f ca="1">(TODAY()-staff[[#This Row],[Date of Birth]])/365</f>
        <v>30.079452054794519</v>
      </c>
      <c r="P2097">
        <f ca="1">ROUNDDOWN(staff[[#This Row],[X-Age]],0)</f>
        <v>30</v>
      </c>
    </row>
    <row r="2098" spans="3:16" x14ac:dyDescent="0.3">
      <c r="C2098" t="s">
        <v>2187</v>
      </c>
      <c r="D2098" t="s">
        <v>59</v>
      </c>
      <c r="E2098">
        <v>1</v>
      </c>
      <c r="F2098" t="s">
        <v>56</v>
      </c>
      <c r="G2098" t="s">
        <v>6</v>
      </c>
      <c r="H2098" t="s">
        <v>68</v>
      </c>
      <c r="I2098" s="4">
        <v>78560</v>
      </c>
      <c r="J2098">
        <v>4</v>
      </c>
      <c r="K2098" s="3">
        <v>44727</v>
      </c>
      <c r="L2098" s="3">
        <v>27732</v>
      </c>
      <c r="M2098" s="5">
        <f ca="1">(TODAY()-staff[[#This Row],[Date of Join]])/365</f>
        <v>0.25753424657534246</v>
      </c>
      <c r="N2098" t="str">
        <f ca="1">IF(staff[[#This Row],[Tenure]]&lt;0.25,"1. New", IF(staff[[#This Row],[Tenure]]&lt;1, "2. Under 1 yr", IF(staff[[#This Row],[Tenure]]&lt;2, "3. Under 2 yrs","4. Over 2 yrs")))</f>
        <v>2. Under 1 yr</v>
      </c>
      <c r="O2098" s="5">
        <f ca="1">(TODAY()-staff[[#This Row],[Date of Birth]])/365</f>
        <v>46.819178082191783</v>
      </c>
      <c r="P2098">
        <f ca="1">ROUNDDOWN(staff[[#This Row],[X-Age]],0)</f>
        <v>46</v>
      </c>
    </row>
    <row r="2099" spans="3:16" x14ac:dyDescent="0.3">
      <c r="C2099" t="s">
        <v>2188</v>
      </c>
      <c r="D2099" t="s">
        <v>55</v>
      </c>
      <c r="E2099">
        <v>1</v>
      </c>
      <c r="F2099" t="s">
        <v>124</v>
      </c>
      <c r="G2099" t="s">
        <v>6</v>
      </c>
      <c r="H2099" t="s">
        <v>68</v>
      </c>
      <c r="I2099" s="4">
        <v>88125</v>
      </c>
      <c r="J2099">
        <v>9</v>
      </c>
      <c r="K2099" s="3">
        <v>43839</v>
      </c>
      <c r="L2099" s="3">
        <v>23304</v>
      </c>
      <c r="M2099" s="5">
        <f ca="1">(TODAY()-staff[[#This Row],[Date of Join]])/365</f>
        <v>2.6904109589041094</v>
      </c>
      <c r="N2099" t="str">
        <f ca="1">IF(staff[[#This Row],[Tenure]]&lt;0.25,"1. New", IF(staff[[#This Row],[Tenure]]&lt;1, "2. Under 1 yr", IF(staff[[#This Row],[Tenure]]&lt;2, "3. Under 2 yrs","4. Over 2 yrs")))</f>
        <v>4. Over 2 yrs</v>
      </c>
      <c r="O2099" s="5">
        <f ca="1">(TODAY()-staff[[#This Row],[Date of Birth]])/365</f>
        <v>58.950684931506849</v>
      </c>
      <c r="P2099">
        <f ca="1">ROUNDDOWN(staff[[#This Row],[X-Age]],0)</f>
        <v>58</v>
      </c>
    </row>
    <row r="2100" spans="3:16" x14ac:dyDescent="0.3">
      <c r="C2100" t="s">
        <v>2189</v>
      </c>
      <c r="D2100" t="s">
        <v>55</v>
      </c>
      <c r="E2100">
        <v>1</v>
      </c>
      <c r="F2100" t="s">
        <v>56</v>
      </c>
      <c r="G2100" t="s">
        <v>6</v>
      </c>
      <c r="H2100" t="s">
        <v>68</v>
      </c>
      <c r="I2100" s="4">
        <v>63235</v>
      </c>
      <c r="J2100">
        <v>9</v>
      </c>
      <c r="K2100" s="3">
        <v>44735</v>
      </c>
      <c r="L2100" s="3">
        <v>34865</v>
      </c>
      <c r="M2100" s="5">
        <f ca="1">(TODAY()-staff[[#This Row],[Date of Join]])/365</f>
        <v>0.23561643835616439</v>
      </c>
      <c r="N2100" t="str">
        <f ca="1">IF(staff[[#This Row],[Tenure]]&lt;0.25,"1. New", IF(staff[[#This Row],[Tenure]]&lt;1, "2. Under 1 yr", IF(staff[[#This Row],[Tenure]]&lt;2, "3. Under 2 yrs","4. Over 2 yrs")))</f>
        <v>1. New</v>
      </c>
      <c r="O2100" s="5">
        <f ca="1">(TODAY()-staff[[#This Row],[Date of Birth]])/365</f>
        <v>27.276712328767122</v>
      </c>
      <c r="P2100">
        <f ca="1">ROUNDDOWN(staff[[#This Row],[X-Age]],0)</f>
        <v>27</v>
      </c>
    </row>
    <row r="2101" spans="3:16" x14ac:dyDescent="0.3">
      <c r="C2101" t="s">
        <v>2190</v>
      </c>
      <c r="D2101" t="s">
        <v>766</v>
      </c>
      <c r="E2101">
        <v>1</v>
      </c>
      <c r="F2101" t="s">
        <v>56</v>
      </c>
      <c r="G2101" t="s">
        <v>6</v>
      </c>
      <c r="H2101" t="s">
        <v>68</v>
      </c>
      <c r="I2101" s="4">
        <v>105200</v>
      </c>
      <c r="J2101">
        <v>7</v>
      </c>
      <c r="K2101" s="3">
        <v>44655</v>
      </c>
      <c r="L2101" s="3">
        <v>7250</v>
      </c>
      <c r="M2101" s="5">
        <f ca="1">(TODAY()-staff[[#This Row],[Date of Join]])/365</f>
        <v>0.45479452054794522</v>
      </c>
      <c r="N2101" t="str">
        <f ca="1">IF(staff[[#This Row],[Tenure]]&lt;0.25,"1. New", IF(staff[[#This Row],[Tenure]]&lt;1, "2. Under 1 yr", IF(staff[[#This Row],[Tenure]]&lt;2, "3. Under 2 yrs","4. Over 2 yrs")))</f>
        <v>2. Under 1 yr</v>
      </c>
      <c r="O2101" s="5">
        <f ca="1">(TODAY()-staff[[#This Row],[Date of Birth]])/365</f>
        <v>102.93424657534247</v>
      </c>
      <c r="P2101">
        <f ca="1">ROUNDDOWN(staff[[#This Row],[X-Age]],0)</f>
        <v>102</v>
      </c>
    </row>
    <row r="2102" spans="3:16" x14ac:dyDescent="0.3">
      <c r="C2102" t="s">
        <v>2191</v>
      </c>
      <c r="D2102" t="s">
        <v>59</v>
      </c>
      <c r="E2102">
        <v>1</v>
      </c>
      <c r="F2102" t="s">
        <v>56</v>
      </c>
      <c r="G2102" t="s">
        <v>6</v>
      </c>
      <c r="H2102" t="s">
        <v>68</v>
      </c>
      <c r="I2102" s="4">
        <v>48230</v>
      </c>
      <c r="J2102">
        <v>16</v>
      </c>
      <c r="K2102" s="3">
        <v>44672</v>
      </c>
      <c r="L2102" s="3">
        <v>7290</v>
      </c>
      <c r="M2102" s="5">
        <f ca="1">(TODAY()-staff[[#This Row],[Date of Join]])/365</f>
        <v>0.40821917808219177</v>
      </c>
      <c r="N2102" t="str">
        <f ca="1">IF(staff[[#This Row],[Tenure]]&lt;0.25,"1. New", IF(staff[[#This Row],[Tenure]]&lt;1, "2. Under 1 yr", IF(staff[[#This Row],[Tenure]]&lt;2, "3. Under 2 yrs","4. Over 2 yrs")))</f>
        <v>2. Under 1 yr</v>
      </c>
      <c r="O2102" s="5">
        <f ca="1">(TODAY()-staff[[#This Row],[Date of Birth]])/365</f>
        <v>102.82465753424657</v>
      </c>
      <c r="P2102">
        <f ca="1">ROUNDDOWN(staff[[#This Row],[X-Age]],0)</f>
        <v>102</v>
      </c>
    </row>
    <row r="2103" spans="3:16" x14ac:dyDescent="0.3">
      <c r="C2103" t="s">
        <v>2192</v>
      </c>
      <c r="D2103" t="s">
        <v>59</v>
      </c>
      <c r="E2103">
        <v>1</v>
      </c>
      <c r="F2103" t="s">
        <v>56</v>
      </c>
      <c r="G2103" t="s">
        <v>6</v>
      </c>
      <c r="H2103" t="s">
        <v>68</v>
      </c>
      <c r="I2103" s="4">
        <v>67700</v>
      </c>
      <c r="J2103">
        <v>5</v>
      </c>
      <c r="K2103" s="3">
        <v>44186</v>
      </c>
      <c r="L2103" s="3">
        <v>28118</v>
      </c>
      <c r="M2103" s="5">
        <f ca="1">(TODAY()-staff[[#This Row],[Date of Join]])/365</f>
        <v>1.7397260273972603</v>
      </c>
      <c r="N2103" t="str">
        <f ca="1">IF(staff[[#This Row],[Tenure]]&lt;0.25,"1. New", IF(staff[[#This Row],[Tenure]]&lt;1, "2. Under 1 yr", IF(staff[[#This Row],[Tenure]]&lt;2, "3. Under 2 yrs","4. Over 2 yrs")))</f>
        <v>3. Under 2 yrs</v>
      </c>
      <c r="O2103" s="5">
        <f ca="1">(TODAY()-staff[[#This Row],[Date of Birth]])/365</f>
        <v>45.761643835616439</v>
      </c>
      <c r="P2103">
        <f ca="1">ROUNDDOWN(staff[[#This Row],[X-Age]],0)</f>
        <v>45</v>
      </c>
    </row>
    <row r="2104" spans="3:16" x14ac:dyDescent="0.3">
      <c r="C2104" t="s">
        <v>2193</v>
      </c>
      <c r="D2104" t="s">
        <v>59</v>
      </c>
      <c r="E2104">
        <v>1</v>
      </c>
      <c r="F2104" t="s">
        <v>56</v>
      </c>
      <c r="G2104" t="s">
        <v>6</v>
      </c>
      <c r="H2104" t="s">
        <v>68</v>
      </c>
      <c r="I2104" s="4">
        <v>90885</v>
      </c>
      <c r="J2104">
        <v>15</v>
      </c>
      <c r="K2104" s="3">
        <v>44728</v>
      </c>
      <c r="L2104" s="3">
        <v>20561</v>
      </c>
      <c r="M2104" s="5">
        <f ca="1">(TODAY()-staff[[#This Row],[Date of Join]])/365</f>
        <v>0.25479452054794521</v>
      </c>
      <c r="N2104" t="str">
        <f ca="1">IF(staff[[#This Row],[Tenure]]&lt;0.25,"1. New", IF(staff[[#This Row],[Tenure]]&lt;1, "2. Under 1 yr", IF(staff[[#This Row],[Tenure]]&lt;2, "3. Under 2 yrs","4. Over 2 yrs")))</f>
        <v>2. Under 1 yr</v>
      </c>
      <c r="O2104" s="5">
        <f ca="1">(TODAY()-staff[[#This Row],[Date of Birth]])/365</f>
        <v>66.465753424657535</v>
      </c>
      <c r="P2104">
        <f ca="1">ROUNDDOWN(staff[[#This Row],[X-Age]],0)</f>
        <v>66</v>
      </c>
    </row>
    <row r="2105" spans="3:16" x14ac:dyDescent="0.3">
      <c r="C2105" t="s">
        <v>2194</v>
      </c>
      <c r="D2105" t="s">
        <v>59</v>
      </c>
      <c r="E2105">
        <v>1</v>
      </c>
      <c r="F2105" t="s">
        <v>56</v>
      </c>
      <c r="G2105" t="s">
        <v>18</v>
      </c>
      <c r="H2105" t="s">
        <v>71</v>
      </c>
      <c r="I2105" s="4">
        <v>62070</v>
      </c>
      <c r="J2105">
        <v>22</v>
      </c>
      <c r="K2105" s="3">
        <v>44769</v>
      </c>
      <c r="L2105" s="3">
        <v>30836</v>
      </c>
      <c r="M2105" s="5">
        <f ca="1">(TODAY()-staff[[#This Row],[Date of Join]])/365</f>
        <v>0.14246575342465753</v>
      </c>
      <c r="N2105" t="str">
        <f ca="1">IF(staff[[#This Row],[Tenure]]&lt;0.25,"1. New", IF(staff[[#This Row],[Tenure]]&lt;1, "2. Under 1 yr", IF(staff[[#This Row],[Tenure]]&lt;2, "3. Under 2 yrs","4. Over 2 yrs")))</f>
        <v>1. New</v>
      </c>
      <c r="O2105" s="5">
        <f ca="1">(TODAY()-staff[[#This Row],[Date of Birth]])/365</f>
        <v>38.315068493150683</v>
      </c>
      <c r="P2105">
        <f ca="1">ROUNDDOWN(staff[[#This Row],[X-Age]],0)</f>
        <v>38</v>
      </c>
    </row>
    <row r="2106" spans="3:16" x14ac:dyDescent="0.3">
      <c r="C2106" t="s">
        <v>2195</v>
      </c>
      <c r="D2106" t="s">
        <v>55</v>
      </c>
      <c r="E2106">
        <v>1</v>
      </c>
      <c r="F2106" t="s">
        <v>56</v>
      </c>
      <c r="G2106" t="s">
        <v>9</v>
      </c>
      <c r="H2106" t="s">
        <v>57</v>
      </c>
      <c r="I2106" s="4">
        <v>55755</v>
      </c>
      <c r="J2106">
        <v>8</v>
      </c>
      <c r="K2106" s="3">
        <v>44644</v>
      </c>
      <c r="L2106" s="3">
        <v>31641</v>
      </c>
      <c r="M2106" s="5">
        <f ca="1">(TODAY()-staff[[#This Row],[Date of Join]])/365</f>
        <v>0.48493150684931507</v>
      </c>
      <c r="N2106" t="str">
        <f ca="1">IF(staff[[#This Row],[Tenure]]&lt;0.25,"1. New", IF(staff[[#This Row],[Tenure]]&lt;1, "2. Under 1 yr", IF(staff[[#This Row],[Tenure]]&lt;2, "3. Under 2 yrs","4. Over 2 yrs")))</f>
        <v>2. Under 1 yr</v>
      </c>
      <c r="O2106" s="5">
        <f ca="1">(TODAY()-staff[[#This Row],[Date of Birth]])/365</f>
        <v>36.109589041095887</v>
      </c>
      <c r="P2106">
        <f ca="1">ROUNDDOWN(staff[[#This Row],[X-Age]],0)</f>
        <v>36</v>
      </c>
    </row>
    <row r="2107" spans="3:16" x14ac:dyDescent="0.3">
      <c r="C2107" t="s">
        <v>2196</v>
      </c>
      <c r="D2107" t="s">
        <v>55</v>
      </c>
      <c r="E2107">
        <v>1</v>
      </c>
      <c r="F2107" t="s">
        <v>124</v>
      </c>
      <c r="G2107" t="s">
        <v>6</v>
      </c>
      <c r="H2107" t="s">
        <v>68</v>
      </c>
      <c r="I2107" s="4">
        <v>87670</v>
      </c>
      <c r="J2107">
        <v>9</v>
      </c>
      <c r="K2107" s="3">
        <v>44750</v>
      </c>
      <c r="L2107" s="3">
        <v>7274</v>
      </c>
      <c r="M2107" s="5">
        <f ca="1">(TODAY()-staff[[#This Row],[Date of Join]])/365</f>
        <v>0.19452054794520549</v>
      </c>
      <c r="N2107" t="str">
        <f ca="1">IF(staff[[#This Row],[Tenure]]&lt;0.25,"1. New", IF(staff[[#This Row],[Tenure]]&lt;1, "2. Under 1 yr", IF(staff[[#This Row],[Tenure]]&lt;2, "3. Under 2 yrs","4. Over 2 yrs")))</f>
        <v>1. New</v>
      </c>
      <c r="O2107" s="5">
        <f ca="1">(TODAY()-staff[[#This Row],[Date of Birth]])/365</f>
        <v>102.86849315068493</v>
      </c>
      <c r="P2107">
        <f ca="1">ROUNDDOWN(staff[[#This Row],[X-Age]],0)</f>
        <v>102</v>
      </c>
    </row>
    <row r="2108" spans="3:16" x14ac:dyDescent="0.3">
      <c r="C2108" t="s">
        <v>2197</v>
      </c>
      <c r="D2108" t="s">
        <v>59</v>
      </c>
      <c r="E2108">
        <v>1</v>
      </c>
      <c r="F2108" t="s">
        <v>56</v>
      </c>
      <c r="G2108" t="s">
        <v>6</v>
      </c>
      <c r="H2108" t="s">
        <v>68</v>
      </c>
      <c r="I2108" s="4">
        <v>84105</v>
      </c>
      <c r="J2108">
        <v>11</v>
      </c>
      <c r="K2108" s="3">
        <v>44420</v>
      </c>
      <c r="L2108" s="3">
        <v>28469</v>
      </c>
      <c r="M2108" s="5">
        <f ca="1">(TODAY()-staff[[#This Row],[Date of Join]])/365</f>
        <v>1.0986301369863014</v>
      </c>
      <c r="N2108" t="str">
        <f ca="1">IF(staff[[#This Row],[Tenure]]&lt;0.25,"1. New", IF(staff[[#This Row],[Tenure]]&lt;1, "2. Under 1 yr", IF(staff[[#This Row],[Tenure]]&lt;2, "3. Under 2 yrs","4. Over 2 yrs")))</f>
        <v>3. Under 2 yrs</v>
      </c>
      <c r="O2108" s="5">
        <f ca="1">(TODAY()-staff[[#This Row],[Date of Birth]])/365</f>
        <v>44.8</v>
      </c>
      <c r="P2108">
        <f ca="1">ROUNDDOWN(staff[[#This Row],[X-Age]],0)</f>
        <v>44</v>
      </c>
    </row>
    <row r="2109" spans="3:16" x14ac:dyDescent="0.3">
      <c r="C2109" t="s">
        <v>2198</v>
      </c>
      <c r="D2109" t="s">
        <v>59</v>
      </c>
      <c r="E2109">
        <v>1</v>
      </c>
      <c r="F2109" t="s">
        <v>56</v>
      </c>
      <c r="G2109" t="s">
        <v>6</v>
      </c>
      <c r="H2109" t="s">
        <v>68</v>
      </c>
      <c r="I2109" s="4">
        <v>49650</v>
      </c>
      <c r="J2109">
        <v>6</v>
      </c>
      <c r="K2109" s="3">
        <v>44733</v>
      </c>
      <c r="L2109" s="3">
        <v>28869</v>
      </c>
      <c r="M2109" s="5">
        <f ca="1">(TODAY()-staff[[#This Row],[Date of Join]])/365</f>
        <v>0.24109589041095891</v>
      </c>
      <c r="N2109" t="str">
        <f ca="1">IF(staff[[#This Row],[Tenure]]&lt;0.25,"1. New", IF(staff[[#This Row],[Tenure]]&lt;1, "2. Under 1 yr", IF(staff[[#This Row],[Tenure]]&lt;2, "3. Under 2 yrs","4. Over 2 yrs")))</f>
        <v>1. New</v>
      </c>
      <c r="O2109" s="5">
        <f ca="1">(TODAY()-staff[[#This Row],[Date of Birth]])/365</f>
        <v>43.704109589041096</v>
      </c>
      <c r="P2109">
        <f ca="1">ROUNDDOWN(staff[[#This Row],[X-Age]],0)</f>
        <v>43</v>
      </c>
    </row>
    <row r="2110" spans="3:16" x14ac:dyDescent="0.3">
      <c r="C2110" t="s">
        <v>2199</v>
      </c>
      <c r="D2110" t="s">
        <v>59</v>
      </c>
      <c r="E2110">
        <v>1</v>
      </c>
      <c r="F2110" t="s">
        <v>56</v>
      </c>
      <c r="G2110" t="s">
        <v>11</v>
      </c>
      <c r="H2110" t="s">
        <v>98</v>
      </c>
      <c r="I2110" s="4">
        <v>89690</v>
      </c>
      <c r="J2110">
        <v>4</v>
      </c>
      <c r="K2110" s="3">
        <v>44719</v>
      </c>
      <c r="L2110" s="3">
        <v>32888</v>
      </c>
      <c r="M2110" s="5">
        <f ca="1">(TODAY()-staff[[#This Row],[Date of Join]])/365</f>
        <v>0.27945205479452057</v>
      </c>
      <c r="N2110" t="str">
        <f ca="1">IF(staff[[#This Row],[Tenure]]&lt;0.25,"1. New", IF(staff[[#This Row],[Tenure]]&lt;1, "2. Under 1 yr", IF(staff[[#This Row],[Tenure]]&lt;2, "3. Under 2 yrs","4. Over 2 yrs")))</f>
        <v>2. Under 1 yr</v>
      </c>
      <c r="O2110" s="5">
        <f ca="1">(TODAY()-staff[[#This Row],[Date of Birth]])/365</f>
        <v>32.69315068493151</v>
      </c>
      <c r="P2110">
        <f ca="1">ROUNDDOWN(staff[[#This Row],[X-Age]],0)</f>
        <v>32</v>
      </c>
    </row>
    <row r="2111" spans="3:16" x14ac:dyDescent="0.3">
      <c r="C2111" t="s">
        <v>2200</v>
      </c>
      <c r="D2111" t="s">
        <v>55</v>
      </c>
      <c r="E2111">
        <v>1</v>
      </c>
      <c r="F2111" t="s">
        <v>56</v>
      </c>
      <c r="G2111" t="s">
        <v>18</v>
      </c>
      <c r="H2111" t="s">
        <v>64</v>
      </c>
      <c r="I2111" s="4">
        <v>67150</v>
      </c>
      <c r="J2111">
        <v>12</v>
      </c>
      <c r="K2111" s="3">
        <v>44158</v>
      </c>
      <c r="L2111" s="3">
        <v>27602</v>
      </c>
      <c r="M2111" s="5">
        <f ca="1">(TODAY()-staff[[#This Row],[Date of Join]])/365</f>
        <v>1.8164383561643835</v>
      </c>
      <c r="N2111" t="str">
        <f ca="1">IF(staff[[#This Row],[Tenure]]&lt;0.25,"1. New", IF(staff[[#This Row],[Tenure]]&lt;1, "2. Under 1 yr", IF(staff[[#This Row],[Tenure]]&lt;2, "3. Under 2 yrs","4. Over 2 yrs")))</f>
        <v>3. Under 2 yrs</v>
      </c>
      <c r="O2111" s="5">
        <f ca="1">(TODAY()-staff[[#This Row],[Date of Birth]])/365</f>
        <v>47.175342465753424</v>
      </c>
      <c r="P2111">
        <f ca="1">ROUNDDOWN(staff[[#This Row],[X-Age]],0)</f>
        <v>47</v>
      </c>
    </row>
    <row r="2112" spans="3:16" x14ac:dyDescent="0.3">
      <c r="C2112" t="s">
        <v>2201</v>
      </c>
      <c r="D2112" t="s">
        <v>59</v>
      </c>
      <c r="E2112">
        <v>0</v>
      </c>
      <c r="F2112" t="s">
        <v>61</v>
      </c>
      <c r="G2112" t="s">
        <v>6</v>
      </c>
      <c r="H2112" t="s">
        <v>98</v>
      </c>
      <c r="I2112" s="4">
        <v>67600</v>
      </c>
      <c r="J2112">
        <v>18</v>
      </c>
      <c r="K2112" s="3">
        <v>44753</v>
      </c>
      <c r="L2112" s="3">
        <v>7293</v>
      </c>
      <c r="M2112" s="5">
        <f ca="1">(TODAY()-staff[[#This Row],[Date of Join]])/365</f>
        <v>0.18630136986301371</v>
      </c>
      <c r="N2112" t="str">
        <f ca="1">IF(staff[[#This Row],[Tenure]]&lt;0.25,"1. New", IF(staff[[#This Row],[Tenure]]&lt;1, "2. Under 1 yr", IF(staff[[#This Row],[Tenure]]&lt;2, "3. Under 2 yrs","4. Over 2 yrs")))</f>
        <v>1. New</v>
      </c>
      <c r="O2112" s="5">
        <f ca="1">(TODAY()-staff[[#This Row],[Date of Birth]])/365</f>
        <v>102.81643835616438</v>
      </c>
      <c r="P2112">
        <f ca="1">ROUNDDOWN(staff[[#This Row],[X-Age]],0)</f>
        <v>102</v>
      </c>
    </row>
    <row r="2113" spans="3:16" x14ac:dyDescent="0.3">
      <c r="C2113" t="s">
        <v>2202</v>
      </c>
      <c r="D2113" t="s">
        <v>59</v>
      </c>
      <c r="E2113">
        <v>1</v>
      </c>
      <c r="F2113" t="s">
        <v>56</v>
      </c>
      <c r="G2113" t="s">
        <v>6</v>
      </c>
      <c r="H2113" t="s">
        <v>68</v>
      </c>
      <c r="I2113" s="4">
        <v>71125</v>
      </c>
      <c r="J2113">
        <v>3</v>
      </c>
      <c r="K2113" s="3">
        <v>44760</v>
      </c>
      <c r="L2113" s="3">
        <v>34722</v>
      </c>
      <c r="M2113" s="5">
        <f ca="1">(TODAY()-staff[[#This Row],[Date of Join]])/365</f>
        <v>0.16712328767123288</v>
      </c>
      <c r="N2113" t="str">
        <f ca="1">IF(staff[[#This Row],[Tenure]]&lt;0.25,"1. New", IF(staff[[#This Row],[Tenure]]&lt;1, "2. Under 1 yr", IF(staff[[#This Row],[Tenure]]&lt;2, "3. Under 2 yrs","4. Over 2 yrs")))</f>
        <v>1. New</v>
      </c>
      <c r="O2113" s="5">
        <f ca="1">(TODAY()-staff[[#This Row],[Date of Birth]])/365</f>
        <v>27.668493150684931</v>
      </c>
      <c r="P2113">
        <f ca="1">ROUNDDOWN(staff[[#This Row],[X-Age]],0)</f>
        <v>27</v>
      </c>
    </row>
    <row r="2114" spans="3:16" x14ac:dyDescent="0.3">
      <c r="C2114" t="s">
        <v>2203</v>
      </c>
      <c r="D2114" t="s">
        <v>59</v>
      </c>
      <c r="E2114">
        <v>1</v>
      </c>
      <c r="F2114" t="s">
        <v>56</v>
      </c>
      <c r="G2114" t="s">
        <v>6</v>
      </c>
      <c r="H2114" t="s">
        <v>68</v>
      </c>
      <c r="I2114" s="4">
        <v>77460</v>
      </c>
      <c r="J2114">
        <v>20</v>
      </c>
      <c r="K2114" s="3">
        <v>44634</v>
      </c>
      <c r="L2114" s="3">
        <v>25514</v>
      </c>
      <c r="M2114" s="5">
        <f ca="1">(TODAY()-staff[[#This Row],[Date of Join]])/365</f>
        <v>0.51232876712328768</v>
      </c>
      <c r="N2114" t="str">
        <f ca="1">IF(staff[[#This Row],[Tenure]]&lt;0.25,"1. New", IF(staff[[#This Row],[Tenure]]&lt;1, "2. Under 1 yr", IF(staff[[#This Row],[Tenure]]&lt;2, "3. Under 2 yrs","4. Over 2 yrs")))</f>
        <v>2. Under 1 yr</v>
      </c>
      <c r="O2114" s="5">
        <f ca="1">(TODAY()-staff[[#This Row],[Date of Birth]])/365</f>
        <v>52.895890410958906</v>
      </c>
      <c r="P2114">
        <f ca="1">ROUNDDOWN(staff[[#This Row],[X-Age]],0)</f>
        <v>52</v>
      </c>
    </row>
    <row r="2115" spans="3:16" x14ac:dyDescent="0.3">
      <c r="C2115" t="s">
        <v>2204</v>
      </c>
      <c r="D2115" t="s">
        <v>59</v>
      </c>
      <c r="E2115">
        <v>1</v>
      </c>
      <c r="F2115" t="s">
        <v>61</v>
      </c>
      <c r="G2115" t="s">
        <v>18</v>
      </c>
      <c r="H2115" t="s">
        <v>71</v>
      </c>
      <c r="I2115" s="4">
        <v>80600</v>
      </c>
      <c r="J2115">
        <v>12</v>
      </c>
      <c r="K2115" s="3">
        <v>44767</v>
      </c>
      <c r="L2115" s="3">
        <v>7282</v>
      </c>
      <c r="M2115" s="5">
        <f ca="1">(TODAY()-staff[[#This Row],[Date of Join]])/365</f>
        <v>0.14794520547945206</v>
      </c>
      <c r="N2115" t="str">
        <f ca="1">IF(staff[[#This Row],[Tenure]]&lt;0.25,"1. New", IF(staff[[#This Row],[Tenure]]&lt;1, "2. Under 1 yr", IF(staff[[#This Row],[Tenure]]&lt;2, "3. Under 2 yrs","4. Over 2 yrs")))</f>
        <v>1. New</v>
      </c>
      <c r="O2115" s="5">
        <f ca="1">(TODAY()-staff[[#This Row],[Date of Birth]])/365</f>
        <v>102.84657534246575</v>
      </c>
      <c r="P2115">
        <f ca="1">ROUNDDOWN(staff[[#This Row],[X-Age]],0)</f>
        <v>102</v>
      </c>
    </row>
    <row r="2116" spans="3:16" x14ac:dyDescent="0.3">
      <c r="C2116" t="s">
        <v>2205</v>
      </c>
      <c r="D2116" t="s">
        <v>55</v>
      </c>
      <c r="E2116">
        <v>1</v>
      </c>
      <c r="F2116" t="s">
        <v>56</v>
      </c>
      <c r="G2116" t="s">
        <v>6</v>
      </c>
      <c r="H2116" t="s">
        <v>68</v>
      </c>
      <c r="I2116" s="4">
        <v>57800</v>
      </c>
      <c r="J2116">
        <v>4</v>
      </c>
      <c r="K2116" s="3">
        <v>44767</v>
      </c>
      <c r="L2116" s="3">
        <v>33088</v>
      </c>
      <c r="M2116" s="5">
        <f ca="1">(TODAY()-staff[[#This Row],[Date of Join]])/365</f>
        <v>0.14794520547945206</v>
      </c>
      <c r="N2116" t="str">
        <f ca="1">IF(staff[[#This Row],[Tenure]]&lt;0.25,"1. New", IF(staff[[#This Row],[Tenure]]&lt;1, "2. Under 1 yr", IF(staff[[#This Row],[Tenure]]&lt;2, "3. Under 2 yrs","4. Over 2 yrs")))</f>
        <v>1. New</v>
      </c>
      <c r="O2116" s="5">
        <f ca="1">(TODAY()-staff[[#This Row],[Date of Birth]])/365</f>
        <v>32.145205479452052</v>
      </c>
      <c r="P2116">
        <f ca="1">ROUNDDOWN(staff[[#This Row],[X-Age]],0)</f>
        <v>32</v>
      </c>
    </row>
    <row r="2117" spans="3:16" x14ac:dyDescent="0.3">
      <c r="C2117" t="s">
        <v>2206</v>
      </c>
      <c r="D2117" t="s">
        <v>59</v>
      </c>
      <c r="E2117">
        <v>1</v>
      </c>
      <c r="F2117" t="s">
        <v>56</v>
      </c>
      <c r="G2117" t="s">
        <v>9</v>
      </c>
      <c r="H2117" t="s">
        <v>201</v>
      </c>
      <c r="I2117" s="4">
        <v>81550</v>
      </c>
      <c r="J2117">
        <v>21</v>
      </c>
      <c r="K2117" s="3">
        <v>44432</v>
      </c>
      <c r="L2117" s="3">
        <v>30295</v>
      </c>
      <c r="M2117" s="5">
        <f ca="1">(TODAY()-staff[[#This Row],[Date of Join]])/365</f>
        <v>1.0657534246575342</v>
      </c>
      <c r="N2117" t="str">
        <f ca="1">IF(staff[[#This Row],[Tenure]]&lt;0.25,"1. New", IF(staff[[#This Row],[Tenure]]&lt;1, "2. Under 1 yr", IF(staff[[#This Row],[Tenure]]&lt;2, "3. Under 2 yrs","4. Over 2 yrs")))</f>
        <v>3. Under 2 yrs</v>
      </c>
      <c r="O2117" s="5">
        <f ca="1">(TODAY()-staff[[#This Row],[Date of Birth]])/365</f>
        <v>39.797260273972604</v>
      </c>
      <c r="P2117">
        <f ca="1">ROUNDDOWN(staff[[#This Row],[X-Age]],0)</f>
        <v>39</v>
      </c>
    </row>
    <row r="2118" spans="3:16" x14ac:dyDescent="0.3">
      <c r="C2118" t="s">
        <v>2207</v>
      </c>
      <c r="D2118" t="s">
        <v>55</v>
      </c>
      <c r="E2118">
        <v>0</v>
      </c>
      <c r="F2118" t="s">
        <v>61</v>
      </c>
      <c r="G2118" t="s">
        <v>18</v>
      </c>
      <c r="H2118" t="s">
        <v>64</v>
      </c>
      <c r="I2118" s="4">
        <v>84655</v>
      </c>
      <c r="J2118">
        <v>9</v>
      </c>
      <c r="K2118" s="3">
        <v>44278</v>
      </c>
      <c r="L2118" s="3">
        <v>7259</v>
      </c>
      <c r="M2118" s="5">
        <f ca="1">(TODAY()-staff[[#This Row],[Date of Join]])/365</f>
        <v>1.4876712328767123</v>
      </c>
      <c r="N2118" t="str">
        <f ca="1">IF(staff[[#This Row],[Tenure]]&lt;0.25,"1. New", IF(staff[[#This Row],[Tenure]]&lt;1, "2. Under 1 yr", IF(staff[[#This Row],[Tenure]]&lt;2, "3. Under 2 yrs","4. Over 2 yrs")))</f>
        <v>3. Under 2 yrs</v>
      </c>
      <c r="O2118" s="5">
        <f ca="1">(TODAY()-staff[[#This Row],[Date of Birth]])/365</f>
        <v>102.90958904109588</v>
      </c>
      <c r="P2118">
        <f ca="1">ROUNDDOWN(staff[[#This Row],[X-Age]],0)</f>
        <v>102</v>
      </c>
    </row>
    <row r="2119" spans="3:16" x14ac:dyDescent="0.3">
      <c r="C2119" t="s">
        <v>2208</v>
      </c>
      <c r="D2119" t="s">
        <v>59</v>
      </c>
      <c r="E2119">
        <v>1</v>
      </c>
      <c r="F2119" t="s">
        <v>56</v>
      </c>
      <c r="G2119" t="s">
        <v>6</v>
      </c>
      <c r="H2119" t="s">
        <v>68</v>
      </c>
      <c r="I2119" s="4">
        <v>77630</v>
      </c>
      <c r="J2119">
        <v>13</v>
      </c>
      <c r="K2119" s="3">
        <v>44641</v>
      </c>
      <c r="L2119" s="3">
        <v>7301</v>
      </c>
      <c r="M2119" s="5">
        <f ca="1">(TODAY()-staff[[#This Row],[Date of Join]])/365</f>
        <v>0.49315068493150682</v>
      </c>
      <c r="N2119" t="str">
        <f ca="1">IF(staff[[#This Row],[Tenure]]&lt;0.25,"1. New", IF(staff[[#This Row],[Tenure]]&lt;1, "2. Under 1 yr", IF(staff[[#This Row],[Tenure]]&lt;2, "3. Under 2 yrs","4. Over 2 yrs")))</f>
        <v>2. Under 1 yr</v>
      </c>
      <c r="O2119" s="5">
        <f ca="1">(TODAY()-staff[[#This Row],[Date of Birth]])/365</f>
        <v>102.79452054794521</v>
      </c>
      <c r="P2119">
        <f ca="1">ROUNDDOWN(staff[[#This Row],[X-Age]],0)</f>
        <v>102</v>
      </c>
    </row>
    <row r="2120" spans="3:16" x14ac:dyDescent="0.3">
      <c r="C2120" t="s">
        <v>2209</v>
      </c>
      <c r="D2120" t="s">
        <v>59</v>
      </c>
      <c r="E2120">
        <v>1</v>
      </c>
      <c r="F2120" t="s">
        <v>56</v>
      </c>
      <c r="G2120" t="s">
        <v>6</v>
      </c>
      <c r="H2120" t="s">
        <v>71</v>
      </c>
      <c r="I2120" s="4">
        <v>88705</v>
      </c>
      <c r="J2120">
        <v>23</v>
      </c>
      <c r="K2120" s="3">
        <v>44659</v>
      </c>
      <c r="L2120" s="3">
        <v>29323</v>
      </c>
      <c r="M2120" s="5">
        <f ca="1">(TODAY()-staff[[#This Row],[Date of Join]])/365</f>
        <v>0.44383561643835617</v>
      </c>
      <c r="N2120" t="str">
        <f ca="1">IF(staff[[#This Row],[Tenure]]&lt;0.25,"1. New", IF(staff[[#This Row],[Tenure]]&lt;1, "2. Under 1 yr", IF(staff[[#This Row],[Tenure]]&lt;2, "3. Under 2 yrs","4. Over 2 yrs")))</f>
        <v>2. Under 1 yr</v>
      </c>
      <c r="O2120" s="5">
        <f ca="1">(TODAY()-staff[[#This Row],[Date of Birth]])/365</f>
        <v>42.460273972602742</v>
      </c>
      <c r="P2120">
        <f ca="1">ROUNDDOWN(staff[[#This Row],[X-Age]],0)</f>
        <v>42</v>
      </c>
    </row>
    <row r="2121" spans="3:16" x14ac:dyDescent="0.3">
      <c r="C2121" t="s">
        <v>2210</v>
      </c>
      <c r="D2121" t="s">
        <v>59</v>
      </c>
      <c r="E2121">
        <v>1</v>
      </c>
      <c r="F2121" t="s">
        <v>56</v>
      </c>
      <c r="G2121" t="s">
        <v>6</v>
      </c>
      <c r="H2121" t="s">
        <v>68</v>
      </c>
      <c r="I2121" s="4">
        <v>79470</v>
      </c>
      <c r="J2121">
        <v>15</v>
      </c>
      <c r="K2121" s="3">
        <v>44487</v>
      </c>
      <c r="L2121" s="3">
        <v>29441</v>
      </c>
      <c r="M2121" s="5">
        <f ca="1">(TODAY()-staff[[#This Row],[Date of Join]])/365</f>
        <v>0.91506849315068495</v>
      </c>
      <c r="N2121" t="str">
        <f ca="1">IF(staff[[#This Row],[Tenure]]&lt;0.25,"1. New", IF(staff[[#This Row],[Tenure]]&lt;1, "2. Under 1 yr", IF(staff[[#This Row],[Tenure]]&lt;2, "3. Under 2 yrs","4. Over 2 yrs")))</f>
        <v>2. Under 1 yr</v>
      </c>
      <c r="O2121" s="5">
        <f ca="1">(TODAY()-staff[[#This Row],[Date of Birth]])/365</f>
        <v>42.136986301369866</v>
      </c>
      <c r="P2121">
        <f ca="1">ROUNDDOWN(staff[[#This Row],[X-Age]],0)</f>
        <v>42</v>
      </c>
    </row>
    <row r="2122" spans="3:16" x14ac:dyDescent="0.3">
      <c r="C2122" t="s">
        <v>2211</v>
      </c>
      <c r="D2122" t="s">
        <v>59</v>
      </c>
      <c r="E2122">
        <v>1</v>
      </c>
      <c r="F2122" t="s">
        <v>56</v>
      </c>
      <c r="G2122" t="s">
        <v>6</v>
      </c>
      <c r="H2122" t="s">
        <v>71</v>
      </c>
      <c r="I2122" s="4">
        <v>78050</v>
      </c>
      <c r="J2122">
        <v>21</v>
      </c>
      <c r="K2122" s="3">
        <v>44700</v>
      </c>
      <c r="L2122" s="3">
        <v>33861</v>
      </c>
      <c r="M2122" s="5">
        <f ca="1">(TODAY()-staff[[#This Row],[Date of Join]])/365</f>
        <v>0.33150684931506852</v>
      </c>
      <c r="N2122" t="str">
        <f ca="1">IF(staff[[#This Row],[Tenure]]&lt;0.25,"1. New", IF(staff[[#This Row],[Tenure]]&lt;1, "2. Under 1 yr", IF(staff[[#This Row],[Tenure]]&lt;2, "3. Under 2 yrs","4. Over 2 yrs")))</f>
        <v>2. Under 1 yr</v>
      </c>
      <c r="O2122" s="5">
        <f ca="1">(TODAY()-staff[[#This Row],[Date of Birth]])/365</f>
        <v>30.027397260273972</v>
      </c>
      <c r="P2122">
        <f ca="1">ROUNDDOWN(staff[[#This Row],[X-Age]],0)</f>
        <v>30</v>
      </c>
    </row>
    <row r="2123" spans="3:16" x14ac:dyDescent="0.3">
      <c r="C2123" t="s">
        <v>2212</v>
      </c>
      <c r="D2123" t="s">
        <v>55</v>
      </c>
      <c r="E2123">
        <v>1</v>
      </c>
      <c r="F2123" t="s">
        <v>56</v>
      </c>
      <c r="G2123" t="s">
        <v>6</v>
      </c>
      <c r="H2123" t="s">
        <v>71</v>
      </c>
      <c r="I2123" s="4">
        <v>94830</v>
      </c>
      <c r="J2123">
        <v>15</v>
      </c>
      <c r="K2123" s="3">
        <v>44446</v>
      </c>
      <c r="L2123" s="3">
        <v>24485</v>
      </c>
      <c r="M2123" s="5">
        <f ca="1">(TODAY()-staff[[#This Row],[Date of Join]])/365</f>
        <v>1.0273972602739727</v>
      </c>
      <c r="N2123" t="str">
        <f ca="1">IF(staff[[#This Row],[Tenure]]&lt;0.25,"1. New", IF(staff[[#This Row],[Tenure]]&lt;1, "2. Under 1 yr", IF(staff[[#This Row],[Tenure]]&lt;2, "3. Under 2 yrs","4. Over 2 yrs")))</f>
        <v>3. Under 2 yrs</v>
      </c>
      <c r="O2123" s="5">
        <f ca="1">(TODAY()-staff[[#This Row],[Date of Birth]])/365</f>
        <v>55.715068493150682</v>
      </c>
      <c r="P2123">
        <f ca="1">ROUNDDOWN(staff[[#This Row],[X-Age]],0)</f>
        <v>55</v>
      </c>
    </row>
    <row r="2124" spans="3:16" x14ac:dyDescent="0.3">
      <c r="C2124" t="s">
        <v>2213</v>
      </c>
      <c r="D2124" t="s">
        <v>59</v>
      </c>
      <c r="E2124">
        <v>1</v>
      </c>
      <c r="F2124" t="s">
        <v>56</v>
      </c>
      <c r="G2124" t="s">
        <v>6</v>
      </c>
      <c r="H2124" t="s">
        <v>68</v>
      </c>
      <c r="I2124" s="4">
        <v>72405</v>
      </c>
      <c r="J2124">
        <v>9</v>
      </c>
      <c r="K2124" s="3">
        <v>44627</v>
      </c>
      <c r="L2124" s="3">
        <v>31276</v>
      </c>
      <c r="M2124" s="5">
        <f ca="1">(TODAY()-staff[[#This Row],[Date of Join]])/365</f>
        <v>0.53150684931506853</v>
      </c>
      <c r="N2124" t="str">
        <f ca="1">IF(staff[[#This Row],[Tenure]]&lt;0.25,"1. New", IF(staff[[#This Row],[Tenure]]&lt;1, "2. Under 1 yr", IF(staff[[#This Row],[Tenure]]&lt;2, "3. Under 2 yrs","4. Over 2 yrs")))</f>
        <v>2. Under 1 yr</v>
      </c>
      <c r="O2124" s="5">
        <f ca="1">(TODAY()-staff[[#This Row],[Date of Birth]])/365</f>
        <v>37.109589041095887</v>
      </c>
      <c r="P2124">
        <f ca="1">ROUNDDOWN(staff[[#This Row],[X-Age]],0)</f>
        <v>37</v>
      </c>
    </row>
    <row r="2125" spans="3:16" x14ac:dyDescent="0.3">
      <c r="C2125" t="s">
        <v>2214</v>
      </c>
      <c r="D2125" t="s">
        <v>55</v>
      </c>
      <c r="E2125">
        <v>1</v>
      </c>
      <c r="F2125" t="s">
        <v>61</v>
      </c>
      <c r="G2125" t="s">
        <v>18</v>
      </c>
      <c r="H2125" t="s">
        <v>78</v>
      </c>
      <c r="I2125" s="4">
        <v>71635</v>
      </c>
      <c r="J2125">
        <v>7</v>
      </c>
      <c r="K2125" s="3">
        <v>44706</v>
      </c>
      <c r="L2125" s="3">
        <v>7287</v>
      </c>
      <c r="M2125" s="5">
        <f ca="1">(TODAY()-staff[[#This Row],[Date of Join]])/365</f>
        <v>0.31506849315068491</v>
      </c>
      <c r="N2125" t="str">
        <f ca="1">IF(staff[[#This Row],[Tenure]]&lt;0.25,"1. New", IF(staff[[#This Row],[Tenure]]&lt;1, "2. Under 1 yr", IF(staff[[#This Row],[Tenure]]&lt;2, "3. Under 2 yrs","4. Over 2 yrs")))</f>
        <v>2. Under 1 yr</v>
      </c>
      <c r="O2125" s="5">
        <f ca="1">(TODAY()-staff[[#This Row],[Date of Birth]])/365</f>
        <v>102.83287671232877</v>
      </c>
      <c r="P2125">
        <f ca="1">ROUNDDOWN(staff[[#This Row],[X-Age]],0)</f>
        <v>102</v>
      </c>
    </row>
    <row r="2126" spans="3:16" x14ac:dyDescent="0.3">
      <c r="C2126" t="s">
        <v>2215</v>
      </c>
      <c r="D2126" t="s">
        <v>59</v>
      </c>
      <c r="E2126">
        <v>1</v>
      </c>
      <c r="F2126" t="s">
        <v>56</v>
      </c>
      <c r="G2126" t="s">
        <v>11</v>
      </c>
      <c r="H2126" t="s">
        <v>83</v>
      </c>
      <c r="I2126" s="4">
        <v>63615</v>
      </c>
      <c r="J2126">
        <v>14</v>
      </c>
      <c r="K2126" s="3">
        <v>44770</v>
      </c>
      <c r="L2126" s="3">
        <v>32807</v>
      </c>
      <c r="M2126" s="5">
        <f ca="1">(TODAY()-staff[[#This Row],[Date of Join]])/365</f>
        <v>0.13972602739726028</v>
      </c>
      <c r="N2126" t="str">
        <f ca="1">IF(staff[[#This Row],[Tenure]]&lt;0.25,"1. New", IF(staff[[#This Row],[Tenure]]&lt;1, "2. Under 1 yr", IF(staff[[#This Row],[Tenure]]&lt;2, "3. Under 2 yrs","4. Over 2 yrs")))</f>
        <v>1. New</v>
      </c>
      <c r="O2126" s="5">
        <f ca="1">(TODAY()-staff[[#This Row],[Date of Birth]])/365</f>
        <v>32.915068493150685</v>
      </c>
      <c r="P2126">
        <f ca="1">ROUNDDOWN(staff[[#This Row],[X-Age]],0)</f>
        <v>32</v>
      </c>
    </row>
    <row r="2127" spans="3:16" x14ac:dyDescent="0.3">
      <c r="C2127" t="s">
        <v>2216</v>
      </c>
      <c r="D2127" t="s">
        <v>59</v>
      </c>
      <c r="E2127">
        <v>1</v>
      </c>
      <c r="F2127" t="s">
        <v>56</v>
      </c>
      <c r="G2127" t="s">
        <v>9</v>
      </c>
      <c r="H2127" t="s">
        <v>57</v>
      </c>
      <c r="I2127" s="4">
        <v>74705</v>
      </c>
      <c r="J2127">
        <v>17</v>
      </c>
      <c r="K2127" s="3">
        <v>44624</v>
      </c>
      <c r="L2127" s="3">
        <v>30273</v>
      </c>
      <c r="M2127" s="5">
        <f ca="1">(TODAY()-staff[[#This Row],[Date of Join]])/365</f>
        <v>0.53972602739726028</v>
      </c>
      <c r="N2127" t="str">
        <f ca="1">IF(staff[[#This Row],[Tenure]]&lt;0.25,"1. New", IF(staff[[#This Row],[Tenure]]&lt;1, "2. Under 1 yr", IF(staff[[#This Row],[Tenure]]&lt;2, "3. Under 2 yrs","4. Over 2 yrs")))</f>
        <v>2. Under 1 yr</v>
      </c>
      <c r="O2127" s="5">
        <f ca="1">(TODAY()-staff[[#This Row],[Date of Birth]])/365</f>
        <v>39.857534246575341</v>
      </c>
      <c r="P2127">
        <f ca="1">ROUNDDOWN(staff[[#This Row],[X-Age]],0)</f>
        <v>39</v>
      </c>
    </row>
    <row r="2128" spans="3:16" x14ac:dyDescent="0.3">
      <c r="C2128" t="s">
        <v>2217</v>
      </c>
      <c r="D2128" t="s">
        <v>55</v>
      </c>
      <c r="E2128">
        <v>1</v>
      </c>
      <c r="F2128" t="s">
        <v>56</v>
      </c>
      <c r="G2128" t="s">
        <v>6</v>
      </c>
      <c r="H2128" t="s">
        <v>68</v>
      </c>
      <c r="I2128" s="4">
        <v>86390</v>
      </c>
      <c r="J2128">
        <v>7</v>
      </c>
      <c r="K2128" s="3">
        <v>44299</v>
      </c>
      <c r="L2128" s="3">
        <v>28765</v>
      </c>
      <c r="M2128" s="5">
        <f ca="1">(TODAY()-staff[[#This Row],[Date of Join]])/365</f>
        <v>1.4301369863013698</v>
      </c>
      <c r="N2128" t="str">
        <f ca="1">IF(staff[[#This Row],[Tenure]]&lt;0.25,"1. New", IF(staff[[#This Row],[Tenure]]&lt;1, "2. Under 1 yr", IF(staff[[#This Row],[Tenure]]&lt;2, "3. Under 2 yrs","4. Over 2 yrs")))</f>
        <v>3. Under 2 yrs</v>
      </c>
      <c r="O2128" s="5">
        <f ca="1">(TODAY()-staff[[#This Row],[Date of Birth]])/365</f>
        <v>43.989041095890414</v>
      </c>
      <c r="P2128">
        <f ca="1">ROUNDDOWN(staff[[#This Row],[X-Age]],0)</f>
        <v>43</v>
      </c>
    </row>
    <row r="2129" spans="3:16" x14ac:dyDescent="0.3">
      <c r="C2129" t="s">
        <v>2218</v>
      </c>
      <c r="D2129" t="s">
        <v>59</v>
      </c>
      <c r="E2129">
        <v>0</v>
      </c>
      <c r="F2129" t="s">
        <v>61</v>
      </c>
      <c r="G2129" t="s">
        <v>6</v>
      </c>
      <c r="H2129" t="s">
        <v>68</v>
      </c>
      <c r="I2129" s="4">
        <v>80880</v>
      </c>
      <c r="J2129">
        <v>16</v>
      </c>
      <c r="K2129" s="3">
        <v>44741</v>
      </c>
      <c r="L2129" s="3">
        <v>33225</v>
      </c>
      <c r="M2129" s="5">
        <f ca="1">(TODAY()-staff[[#This Row],[Date of Join]])/365</f>
        <v>0.21917808219178081</v>
      </c>
      <c r="N2129" t="str">
        <f ca="1">IF(staff[[#This Row],[Tenure]]&lt;0.25,"1. New", IF(staff[[#This Row],[Tenure]]&lt;1, "2. Under 1 yr", IF(staff[[#This Row],[Tenure]]&lt;2, "3. Under 2 yrs","4. Over 2 yrs")))</f>
        <v>1. New</v>
      </c>
      <c r="O2129" s="5">
        <f ca="1">(TODAY()-staff[[#This Row],[Date of Birth]])/365</f>
        <v>31.769863013698629</v>
      </c>
      <c r="P2129">
        <f ca="1">ROUNDDOWN(staff[[#This Row],[X-Age]],0)</f>
        <v>31</v>
      </c>
    </row>
    <row r="2130" spans="3:16" x14ac:dyDescent="0.3">
      <c r="C2130" t="s">
        <v>2219</v>
      </c>
      <c r="D2130" t="s">
        <v>55</v>
      </c>
      <c r="E2130">
        <v>0</v>
      </c>
      <c r="F2130" t="s">
        <v>61</v>
      </c>
      <c r="G2130" t="s">
        <v>18</v>
      </c>
      <c r="H2130" t="s">
        <v>64</v>
      </c>
      <c r="I2130" s="4">
        <v>71745</v>
      </c>
      <c r="J2130">
        <v>20</v>
      </c>
      <c r="K2130" s="3">
        <v>44167</v>
      </c>
      <c r="L2130" s="3">
        <v>16142</v>
      </c>
      <c r="M2130" s="5">
        <f ca="1">(TODAY()-staff[[#This Row],[Date of Join]])/365</f>
        <v>1.7917808219178082</v>
      </c>
      <c r="N2130" t="str">
        <f ca="1">IF(staff[[#This Row],[Tenure]]&lt;0.25,"1. New", IF(staff[[#This Row],[Tenure]]&lt;1, "2. Under 1 yr", IF(staff[[#This Row],[Tenure]]&lt;2, "3. Under 2 yrs","4. Over 2 yrs")))</f>
        <v>3. Under 2 yrs</v>
      </c>
      <c r="O2130" s="5">
        <f ca="1">(TODAY()-staff[[#This Row],[Date of Birth]])/365</f>
        <v>78.572602739726022</v>
      </c>
      <c r="P2130">
        <f ca="1">ROUNDDOWN(staff[[#This Row],[X-Age]],0)</f>
        <v>78</v>
      </c>
    </row>
    <row r="2131" spans="3:16" x14ac:dyDescent="0.3">
      <c r="C2131" t="s">
        <v>2220</v>
      </c>
      <c r="D2131" t="s">
        <v>59</v>
      </c>
      <c r="E2131">
        <v>1</v>
      </c>
      <c r="F2131" t="s">
        <v>56</v>
      </c>
      <c r="G2131" t="s">
        <v>18</v>
      </c>
      <c r="H2131" t="s">
        <v>78</v>
      </c>
      <c r="I2131" s="4">
        <v>73855</v>
      </c>
      <c r="J2131">
        <v>15</v>
      </c>
      <c r="K2131" s="3">
        <v>44774</v>
      </c>
      <c r="L2131" s="3">
        <v>35833</v>
      </c>
      <c r="M2131" s="5">
        <f ca="1">(TODAY()-staff[[#This Row],[Date of Join]])/365</f>
        <v>0.12876712328767123</v>
      </c>
      <c r="N2131" t="str">
        <f ca="1">IF(staff[[#This Row],[Tenure]]&lt;0.25,"1. New", IF(staff[[#This Row],[Tenure]]&lt;1, "2. Under 1 yr", IF(staff[[#This Row],[Tenure]]&lt;2, "3. Under 2 yrs","4. Over 2 yrs")))</f>
        <v>1. New</v>
      </c>
      <c r="O2131" s="5">
        <f ca="1">(TODAY()-staff[[#This Row],[Date of Birth]])/365</f>
        <v>24.624657534246577</v>
      </c>
      <c r="P2131">
        <f ca="1">ROUNDDOWN(staff[[#This Row],[X-Age]],0)</f>
        <v>24</v>
      </c>
    </row>
    <row r="2132" spans="3:16" x14ac:dyDescent="0.3">
      <c r="C2132" t="s">
        <v>2221</v>
      </c>
      <c r="D2132" t="s">
        <v>59</v>
      </c>
      <c r="E2132">
        <v>0.6</v>
      </c>
      <c r="F2132" t="s">
        <v>56</v>
      </c>
      <c r="G2132" t="s">
        <v>18</v>
      </c>
      <c r="H2132" t="s">
        <v>64</v>
      </c>
      <c r="I2132" s="4">
        <v>84060</v>
      </c>
      <c r="J2132">
        <v>24</v>
      </c>
      <c r="K2132" s="3">
        <v>44011</v>
      </c>
      <c r="L2132" s="3">
        <v>18143</v>
      </c>
      <c r="M2132" s="5">
        <f ca="1">(TODAY()-staff[[#This Row],[Date of Join]])/365</f>
        <v>2.2191780821917808</v>
      </c>
      <c r="N2132" t="str">
        <f ca="1">IF(staff[[#This Row],[Tenure]]&lt;0.25,"1. New", IF(staff[[#This Row],[Tenure]]&lt;1, "2. Under 1 yr", IF(staff[[#This Row],[Tenure]]&lt;2, "3. Under 2 yrs","4. Over 2 yrs")))</f>
        <v>4. Over 2 yrs</v>
      </c>
      <c r="O2132" s="5">
        <f ca="1">(TODAY()-staff[[#This Row],[Date of Birth]])/365</f>
        <v>73.090410958904116</v>
      </c>
      <c r="P2132">
        <f ca="1">ROUNDDOWN(staff[[#This Row],[X-Age]],0)</f>
        <v>73</v>
      </c>
    </row>
    <row r="2133" spans="3:16" x14ac:dyDescent="0.3">
      <c r="C2133" t="s">
        <v>2222</v>
      </c>
      <c r="D2133" t="s">
        <v>59</v>
      </c>
      <c r="E2133">
        <v>1</v>
      </c>
      <c r="F2133" t="s">
        <v>56</v>
      </c>
      <c r="G2133" t="s">
        <v>6</v>
      </c>
      <c r="H2133" t="s">
        <v>68</v>
      </c>
      <c r="I2133" s="4">
        <v>60480</v>
      </c>
      <c r="J2133">
        <v>14</v>
      </c>
      <c r="K2133" s="3">
        <v>44336</v>
      </c>
      <c r="L2133" s="3">
        <v>21929</v>
      </c>
      <c r="M2133" s="5">
        <f ca="1">(TODAY()-staff[[#This Row],[Date of Join]])/365</f>
        <v>1.3287671232876712</v>
      </c>
      <c r="N2133" t="str">
        <f ca="1">IF(staff[[#This Row],[Tenure]]&lt;0.25,"1. New", IF(staff[[#This Row],[Tenure]]&lt;1, "2. Under 1 yr", IF(staff[[#This Row],[Tenure]]&lt;2, "3. Under 2 yrs","4. Over 2 yrs")))</f>
        <v>3. Under 2 yrs</v>
      </c>
      <c r="O2133" s="5">
        <f ca="1">(TODAY()-staff[[#This Row],[Date of Birth]])/365</f>
        <v>62.717808219178082</v>
      </c>
      <c r="P2133">
        <f ca="1">ROUNDDOWN(staff[[#This Row],[X-Age]],0)</f>
        <v>62</v>
      </c>
    </row>
    <row r="2134" spans="3:16" x14ac:dyDescent="0.3">
      <c r="C2134" t="s">
        <v>2223</v>
      </c>
      <c r="D2134" t="s">
        <v>59</v>
      </c>
      <c r="E2134">
        <v>1</v>
      </c>
      <c r="F2134" t="s">
        <v>56</v>
      </c>
      <c r="G2134" t="s">
        <v>20</v>
      </c>
      <c r="H2134" t="s">
        <v>102</v>
      </c>
      <c r="I2134" s="4">
        <v>75565</v>
      </c>
      <c r="J2134">
        <v>15</v>
      </c>
      <c r="K2134" s="3">
        <v>44728</v>
      </c>
      <c r="L2134" s="3">
        <v>29997</v>
      </c>
      <c r="M2134" s="5">
        <f ca="1">(TODAY()-staff[[#This Row],[Date of Join]])/365</f>
        <v>0.25479452054794521</v>
      </c>
      <c r="N2134" t="str">
        <f ca="1">IF(staff[[#This Row],[Tenure]]&lt;0.25,"1. New", IF(staff[[#This Row],[Tenure]]&lt;1, "2. Under 1 yr", IF(staff[[#This Row],[Tenure]]&lt;2, "3. Under 2 yrs","4. Over 2 yrs")))</f>
        <v>2. Under 1 yr</v>
      </c>
      <c r="O2134" s="5">
        <f ca="1">(TODAY()-staff[[#This Row],[Date of Birth]])/365</f>
        <v>40.613698630136987</v>
      </c>
      <c r="P2134">
        <f ca="1">ROUNDDOWN(staff[[#This Row],[X-Age]],0)</f>
        <v>40</v>
      </c>
    </row>
    <row r="2135" spans="3:16" x14ac:dyDescent="0.3">
      <c r="C2135" t="s">
        <v>2224</v>
      </c>
      <c r="D2135" t="s">
        <v>59</v>
      </c>
      <c r="E2135">
        <v>1</v>
      </c>
      <c r="F2135" t="s">
        <v>56</v>
      </c>
      <c r="G2135" t="s">
        <v>6</v>
      </c>
      <c r="H2135" t="s">
        <v>68</v>
      </c>
      <c r="I2135" s="4">
        <v>90115</v>
      </c>
      <c r="J2135">
        <v>9</v>
      </c>
      <c r="K2135" s="3">
        <v>44739</v>
      </c>
      <c r="L2135" s="3">
        <v>7273</v>
      </c>
      <c r="M2135" s="5">
        <f ca="1">(TODAY()-staff[[#This Row],[Date of Join]])/365</f>
        <v>0.22465753424657534</v>
      </c>
      <c r="N2135" t="str">
        <f ca="1">IF(staff[[#This Row],[Tenure]]&lt;0.25,"1. New", IF(staff[[#This Row],[Tenure]]&lt;1, "2. Under 1 yr", IF(staff[[#This Row],[Tenure]]&lt;2, "3. Under 2 yrs","4. Over 2 yrs")))</f>
        <v>1. New</v>
      </c>
      <c r="O2135" s="5">
        <f ca="1">(TODAY()-staff[[#This Row],[Date of Birth]])/365</f>
        <v>102.87123287671233</v>
      </c>
      <c r="P2135">
        <f ca="1">ROUNDDOWN(staff[[#This Row],[X-Age]],0)</f>
        <v>102</v>
      </c>
    </row>
    <row r="2136" spans="3:16" x14ac:dyDescent="0.3">
      <c r="C2136" t="s">
        <v>2225</v>
      </c>
      <c r="D2136" t="s">
        <v>59</v>
      </c>
      <c r="E2136">
        <v>1</v>
      </c>
      <c r="F2136" t="s">
        <v>56</v>
      </c>
      <c r="G2136" t="s">
        <v>6</v>
      </c>
      <c r="H2136" t="s">
        <v>68</v>
      </c>
      <c r="I2136" s="4">
        <v>76805</v>
      </c>
      <c r="J2136">
        <v>14</v>
      </c>
      <c r="K2136" s="3">
        <v>44739</v>
      </c>
      <c r="L2136" s="3">
        <v>30438</v>
      </c>
      <c r="M2136" s="5">
        <f ca="1">(TODAY()-staff[[#This Row],[Date of Join]])/365</f>
        <v>0.22465753424657534</v>
      </c>
      <c r="N2136" t="str">
        <f ca="1">IF(staff[[#This Row],[Tenure]]&lt;0.25,"1. New", IF(staff[[#This Row],[Tenure]]&lt;1, "2. Under 1 yr", IF(staff[[#This Row],[Tenure]]&lt;2, "3. Under 2 yrs","4. Over 2 yrs")))</f>
        <v>1. New</v>
      </c>
      <c r="O2136" s="5">
        <f ca="1">(TODAY()-staff[[#This Row],[Date of Birth]])/365</f>
        <v>39.405479452054792</v>
      </c>
      <c r="P2136">
        <f ca="1">ROUNDDOWN(staff[[#This Row],[X-Age]],0)</f>
        <v>39</v>
      </c>
    </row>
    <row r="2137" spans="3:16" x14ac:dyDescent="0.3">
      <c r="C2137" t="s">
        <v>2226</v>
      </c>
      <c r="D2137" t="s">
        <v>55</v>
      </c>
      <c r="E2137">
        <v>1</v>
      </c>
      <c r="F2137" t="s">
        <v>56</v>
      </c>
      <c r="G2137" t="s">
        <v>18</v>
      </c>
      <c r="H2137" t="s">
        <v>64</v>
      </c>
      <c r="I2137" s="4">
        <v>79585</v>
      </c>
      <c r="J2137">
        <v>9</v>
      </c>
      <c r="K2137" s="3">
        <v>43497</v>
      </c>
      <c r="L2137" s="3">
        <v>20577</v>
      </c>
      <c r="M2137" s="5">
        <f ca="1">(TODAY()-staff[[#This Row],[Date of Join]])/365</f>
        <v>3.6273972602739728</v>
      </c>
      <c r="N2137" t="str">
        <f ca="1">IF(staff[[#This Row],[Tenure]]&lt;0.25,"1. New", IF(staff[[#This Row],[Tenure]]&lt;1, "2. Under 1 yr", IF(staff[[#This Row],[Tenure]]&lt;2, "3. Under 2 yrs","4. Over 2 yrs")))</f>
        <v>4. Over 2 yrs</v>
      </c>
      <c r="O2137" s="5">
        <f ca="1">(TODAY()-staff[[#This Row],[Date of Birth]])/365</f>
        <v>66.421917808219177</v>
      </c>
      <c r="P2137">
        <f ca="1">ROUNDDOWN(staff[[#This Row],[X-Age]],0)</f>
        <v>66</v>
      </c>
    </row>
    <row r="2138" spans="3:16" x14ac:dyDescent="0.3">
      <c r="C2138" t="s">
        <v>2227</v>
      </c>
      <c r="D2138" t="s">
        <v>55</v>
      </c>
      <c r="E2138">
        <v>1</v>
      </c>
      <c r="F2138" t="s">
        <v>56</v>
      </c>
      <c r="G2138" t="s">
        <v>18</v>
      </c>
      <c r="H2138" t="s">
        <v>71</v>
      </c>
      <c r="I2138" s="4">
        <v>73375</v>
      </c>
      <c r="J2138">
        <v>7</v>
      </c>
      <c r="K2138" s="3">
        <v>44508</v>
      </c>
      <c r="L2138" s="3">
        <v>23285</v>
      </c>
      <c r="M2138" s="5">
        <f ca="1">(TODAY()-staff[[#This Row],[Date of Join]])/365</f>
        <v>0.8575342465753425</v>
      </c>
      <c r="N2138" t="str">
        <f ca="1">IF(staff[[#This Row],[Tenure]]&lt;0.25,"1. New", IF(staff[[#This Row],[Tenure]]&lt;1, "2. Under 1 yr", IF(staff[[#This Row],[Tenure]]&lt;2, "3. Under 2 yrs","4. Over 2 yrs")))</f>
        <v>2. Under 1 yr</v>
      </c>
      <c r="O2138" s="5">
        <f ca="1">(TODAY()-staff[[#This Row],[Date of Birth]])/365</f>
        <v>59.0027397260274</v>
      </c>
      <c r="P2138">
        <f ca="1">ROUNDDOWN(staff[[#This Row],[X-Age]],0)</f>
        <v>59</v>
      </c>
    </row>
    <row r="2139" spans="3:16" x14ac:dyDescent="0.3">
      <c r="C2139" t="s">
        <v>2228</v>
      </c>
      <c r="D2139" t="s">
        <v>59</v>
      </c>
      <c r="E2139">
        <v>1</v>
      </c>
      <c r="F2139" t="s">
        <v>56</v>
      </c>
      <c r="G2139" t="s">
        <v>6</v>
      </c>
      <c r="H2139" t="s">
        <v>68</v>
      </c>
      <c r="I2139" s="4">
        <v>86915</v>
      </c>
      <c r="J2139">
        <v>13</v>
      </c>
      <c r="K2139" s="3">
        <v>44515</v>
      </c>
      <c r="L2139" s="3">
        <v>32572</v>
      </c>
      <c r="M2139" s="5">
        <f ca="1">(TODAY()-staff[[#This Row],[Date of Join]])/365</f>
        <v>0.83835616438356164</v>
      </c>
      <c r="N2139" t="str">
        <f ca="1">IF(staff[[#This Row],[Tenure]]&lt;0.25,"1. New", IF(staff[[#This Row],[Tenure]]&lt;1, "2. Under 1 yr", IF(staff[[#This Row],[Tenure]]&lt;2, "3. Under 2 yrs","4. Over 2 yrs")))</f>
        <v>2. Under 1 yr</v>
      </c>
      <c r="O2139" s="5">
        <f ca="1">(TODAY()-staff[[#This Row],[Date of Birth]])/365</f>
        <v>33.558904109589044</v>
      </c>
      <c r="P2139">
        <f ca="1">ROUNDDOWN(staff[[#This Row],[X-Age]],0)</f>
        <v>33</v>
      </c>
    </row>
    <row r="2140" spans="3:16" x14ac:dyDescent="0.3">
      <c r="C2140" t="s">
        <v>2229</v>
      </c>
      <c r="D2140" t="s">
        <v>55</v>
      </c>
      <c r="E2140">
        <v>1</v>
      </c>
      <c r="F2140" t="s">
        <v>61</v>
      </c>
      <c r="G2140" t="s">
        <v>9</v>
      </c>
      <c r="H2140" t="s">
        <v>62</v>
      </c>
      <c r="I2140" s="4">
        <v>98305</v>
      </c>
      <c r="J2140">
        <v>8</v>
      </c>
      <c r="K2140" s="3">
        <v>44748</v>
      </c>
      <c r="L2140" s="3">
        <v>7275</v>
      </c>
      <c r="M2140" s="5">
        <f ca="1">(TODAY()-staff[[#This Row],[Date of Join]])/365</f>
        <v>0.2</v>
      </c>
      <c r="N2140" t="str">
        <f ca="1">IF(staff[[#This Row],[Tenure]]&lt;0.25,"1. New", IF(staff[[#This Row],[Tenure]]&lt;1, "2. Under 1 yr", IF(staff[[#This Row],[Tenure]]&lt;2, "3. Under 2 yrs","4. Over 2 yrs")))</f>
        <v>1. New</v>
      </c>
      <c r="O2140" s="5">
        <f ca="1">(TODAY()-staff[[#This Row],[Date of Birth]])/365</f>
        <v>102.86575342465754</v>
      </c>
      <c r="P2140">
        <f ca="1">ROUNDDOWN(staff[[#This Row],[X-Age]],0)</f>
        <v>102</v>
      </c>
    </row>
    <row r="2141" spans="3:16" x14ac:dyDescent="0.3">
      <c r="C2141" t="s">
        <v>2230</v>
      </c>
      <c r="D2141" t="s">
        <v>59</v>
      </c>
      <c r="E2141">
        <v>1</v>
      </c>
      <c r="F2141" t="s">
        <v>56</v>
      </c>
      <c r="G2141" t="s">
        <v>9</v>
      </c>
      <c r="H2141" t="s">
        <v>201</v>
      </c>
      <c r="I2141" s="4">
        <v>63095</v>
      </c>
      <c r="J2141">
        <v>14</v>
      </c>
      <c r="K2141" s="3">
        <v>44774</v>
      </c>
      <c r="L2141" s="3">
        <v>33662</v>
      </c>
      <c r="M2141" s="5">
        <f ca="1">(TODAY()-staff[[#This Row],[Date of Join]])/365</f>
        <v>0.12876712328767123</v>
      </c>
      <c r="N2141" t="str">
        <f ca="1">IF(staff[[#This Row],[Tenure]]&lt;0.25,"1. New", IF(staff[[#This Row],[Tenure]]&lt;1, "2. Under 1 yr", IF(staff[[#This Row],[Tenure]]&lt;2, "3. Under 2 yrs","4. Over 2 yrs")))</f>
        <v>1. New</v>
      </c>
      <c r="O2141" s="5">
        <f ca="1">(TODAY()-staff[[#This Row],[Date of Birth]])/365</f>
        <v>30.572602739726026</v>
      </c>
      <c r="P2141">
        <f ca="1">ROUNDDOWN(staff[[#This Row],[X-Age]],0)</f>
        <v>30</v>
      </c>
    </row>
    <row r="2142" spans="3:16" x14ac:dyDescent="0.3">
      <c r="C2142" t="s">
        <v>2231</v>
      </c>
      <c r="D2142" t="s">
        <v>55</v>
      </c>
      <c r="E2142">
        <v>1</v>
      </c>
      <c r="F2142" t="s">
        <v>56</v>
      </c>
      <c r="G2142" t="s">
        <v>6</v>
      </c>
      <c r="H2142" t="s">
        <v>98</v>
      </c>
      <c r="I2142" s="4">
        <v>51100</v>
      </c>
      <c r="J2142">
        <v>2</v>
      </c>
      <c r="K2142" s="3">
        <v>44476</v>
      </c>
      <c r="L2142" s="3">
        <v>22052</v>
      </c>
      <c r="M2142" s="5">
        <f ca="1">(TODAY()-staff[[#This Row],[Date of Join]])/365</f>
        <v>0.9452054794520548</v>
      </c>
      <c r="N2142" t="str">
        <f ca="1">IF(staff[[#This Row],[Tenure]]&lt;0.25,"1. New", IF(staff[[#This Row],[Tenure]]&lt;1, "2. Under 1 yr", IF(staff[[#This Row],[Tenure]]&lt;2, "3. Under 2 yrs","4. Over 2 yrs")))</f>
        <v>2. Under 1 yr</v>
      </c>
      <c r="O2142" s="5">
        <f ca="1">(TODAY()-staff[[#This Row],[Date of Birth]])/365</f>
        <v>62.38082191780822</v>
      </c>
      <c r="P2142">
        <f ca="1">ROUNDDOWN(staff[[#This Row],[X-Age]],0)</f>
        <v>62</v>
      </c>
    </row>
    <row r="2143" spans="3:16" x14ac:dyDescent="0.3">
      <c r="C2143" t="s">
        <v>2232</v>
      </c>
      <c r="D2143" t="s">
        <v>59</v>
      </c>
      <c r="E2143">
        <v>1</v>
      </c>
      <c r="F2143" t="s">
        <v>56</v>
      </c>
      <c r="G2143" t="s">
        <v>6</v>
      </c>
      <c r="H2143" t="s">
        <v>68</v>
      </c>
      <c r="I2143" s="4">
        <v>77480</v>
      </c>
      <c r="J2143">
        <v>14</v>
      </c>
      <c r="K2143" s="3">
        <v>44097</v>
      </c>
      <c r="L2143" s="3">
        <v>26144</v>
      </c>
      <c r="M2143" s="5">
        <f ca="1">(TODAY()-staff[[#This Row],[Date of Join]])/365</f>
        <v>1.9835616438356165</v>
      </c>
      <c r="N2143" t="str">
        <f ca="1">IF(staff[[#This Row],[Tenure]]&lt;0.25,"1. New", IF(staff[[#This Row],[Tenure]]&lt;1, "2. Under 1 yr", IF(staff[[#This Row],[Tenure]]&lt;2, "3. Under 2 yrs","4. Over 2 yrs")))</f>
        <v>3. Under 2 yrs</v>
      </c>
      <c r="O2143" s="5">
        <f ca="1">(TODAY()-staff[[#This Row],[Date of Birth]])/365</f>
        <v>51.169863013698631</v>
      </c>
      <c r="P2143">
        <f ca="1">ROUNDDOWN(staff[[#This Row],[X-Age]],0)</f>
        <v>51</v>
      </c>
    </row>
    <row r="2144" spans="3:16" x14ac:dyDescent="0.3">
      <c r="C2144" t="s">
        <v>2233</v>
      </c>
      <c r="D2144" t="s">
        <v>55</v>
      </c>
      <c r="E2144">
        <v>1</v>
      </c>
      <c r="F2144" t="s">
        <v>61</v>
      </c>
      <c r="G2144" t="s">
        <v>11</v>
      </c>
      <c r="H2144" t="s">
        <v>242</v>
      </c>
      <c r="I2144" s="4">
        <v>69815</v>
      </c>
      <c r="J2144">
        <v>1</v>
      </c>
      <c r="K2144" s="3">
        <v>44767</v>
      </c>
      <c r="L2144" s="3">
        <v>7247</v>
      </c>
      <c r="M2144" s="5">
        <f ca="1">(TODAY()-staff[[#This Row],[Date of Join]])/365</f>
        <v>0.14794520547945206</v>
      </c>
      <c r="N2144" t="str">
        <f ca="1">IF(staff[[#This Row],[Tenure]]&lt;0.25,"1. New", IF(staff[[#This Row],[Tenure]]&lt;1, "2. Under 1 yr", IF(staff[[#This Row],[Tenure]]&lt;2, "3. Under 2 yrs","4. Over 2 yrs")))</f>
        <v>1. New</v>
      </c>
      <c r="O2144" s="5">
        <f ca="1">(TODAY()-staff[[#This Row],[Date of Birth]])/365</f>
        <v>102.94246575342466</v>
      </c>
      <c r="P2144">
        <f ca="1">ROUNDDOWN(staff[[#This Row],[X-Age]],0)</f>
        <v>102</v>
      </c>
    </row>
    <row r="2145" spans="3:16" x14ac:dyDescent="0.3">
      <c r="C2145" t="s">
        <v>2234</v>
      </c>
      <c r="D2145" t="s">
        <v>59</v>
      </c>
      <c r="E2145">
        <v>1</v>
      </c>
      <c r="F2145" t="s">
        <v>56</v>
      </c>
      <c r="G2145" t="s">
        <v>6</v>
      </c>
      <c r="H2145" t="s">
        <v>68</v>
      </c>
      <c r="I2145" s="4">
        <v>101520</v>
      </c>
      <c r="J2145">
        <v>2</v>
      </c>
      <c r="K2145" s="3">
        <v>44697</v>
      </c>
      <c r="L2145" s="3">
        <v>33245</v>
      </c>
      <c r="M2145" s="5">
        <f ca="1">(TODAY()-staff[[#This Row],[Date of Join]])/365</f>
        <v>0.33972602739726027</v>
      </c>
      <c r="N2145" t="str">
        <f ca="1">IF(staff[[#This Row],[Tenure]]&lt;0.25,"1. New", IF(staff[[#This Row],[Tenure]]&lt;1, "2. Under 1 yr", IF(staff[[#This Row],[Tenure]]&lt;2, "3. Under 2 yrs","4. Over 2 yrs")))</f>
        <v>2. Under 1 yr</v>
      </c>
      <c r="O2145" s="5">
        <f ca="1">(TODAY()-staff[[#This Row],[Date of Birth]])/365</f>
        <v>31.715068493150685</v>
      </c>
      <c r="P2145">
        <f ca="1">ROUNDDOWN(staff[[#This Row],[X-Age]],0)</f>
        <v>31</v>
      </c>
    </row>
    <row r="2146" spans="3:16" x14ac:dyDescent="0.3">
      <c r="C2146" t="s">
        <v>2235</v>
      </c>
      <c r="D2146" t="s">
        <v>59</v>
      </c>
      <c r="E2146">
        <v>1</v>
      </c>
      <c r="F2146" t="s">
        <v>56</v>
      </c>
      <c r="G2146" t="s">
        <v>6</v>
      </c>
      <c r="H2146" t="s">
        <v>68</v>
      </c>
      <c r="I2146" s="4">
        <v>86280</v>
      </c>
      <c r="J2146">
        <v>9</v>
      </c>
      <c r="K2146" s="3">
        <v>44707</v>
      </c>
      <c r="L2146" s="3">
        <v>33062</v>
      </c>
      <c r="M2146" s="5">
        <f ca="1">(TODAY()-staff[[#This Row],[Date of Join]])/365</f>
        <v>0.31232876712328766</v>
      </c>
      <c r="N2146" t="str">
        <f ca="1">IF(staff[[#This Row],[Tenure]]&lt;0.25,"1. New", IF(staff[[#This Row],[Tenure]]&lt;1, "2. Under 1 yr", IF(staff[[#This Row],[Tenure]]&lt;2, "3. Under 2 yrs","4. Over 2 yrs")))</f>
        <v>2. Under 1 yr</v>
      </c>
      <c r="O2146" s="5">
        <f ca="1">(TODAY()-staff[[#This Row],[Date of Birth]])/365</f>
        <v>32.216438356164382</v>
      </c>
      <c r="P2146">
        <f ca="1">ROUNDDOWN(staff[[#This Row],[X-Age]],0)</f>
        <v>32</v>
      </c>
    </row>
    <row r="2147" spans="3:16" x14ac:dyDescent="0.3">
      <c r="C2147" t="s">
        <v>2236</v>
      </c>
      <c r="D2147" t="s">
        <v>59</v>
      </c>
      <c r="E2147">
        <v>1</v>
      </c>
      <c r="F2147" t="s">
        <v>56</v>
      </c>
      <c r="G2147" t="s">
        <v>6</v>
      </c>
      <c r="H2147" t="s">
        <v>71</v>
      </c>
      <c r="I2147" s="4">
        <v>86645</v>
      </c>
      <c r="J2147">
        <v>7</v>
      </c>
      <c r="K2147" s="3">
        <v>44711</v>
      </c>
      <c r="L2147" s="3">
        <v>33296</v>
      </c>
      <c r="M2147" s="5">
        <f ca="1">(TODAY()-staff[[#This Row],[Date of Join]])/365</f>
        <v>0.30136986301369861</v>
      </c>
      <c r="N2147" t="str">
        <f ca="1">IF(staff[[#This Row],[Tenure]]&lt;0.25,"1. New", IF(staff[[#This Row],[Tenure]]&lt;1, "2. Under 1 yr", IF(staff[[#This Row],[Tenure]]&lt;2, "3. Under 2 yrs","4. Over 2 yrs")))</f>
        <v>2. Under 1 yr</v>
      </c>
      <c r="O2147" s="5">
        <f ca="1">(TODAY()-staff[[#This Row],[Date of Birth]])/365</f>
        <v>31.575342465753426</v>
      </c>
      <c r="P2147">
        <f ca="1">ROUNDDOWN(staff[[#This Row],[X-Age]],0)</f>
        <v>31</v>
      </c>
    </row>
    <row r="2148" spans="3:16" x14ac:dyDescent="0.3">
      <c r="C2148" t="s">
        <v>2237</v>
      </c>
      <c r="D2148" t="s">
        <v>59</v>
      </c>
      <c r="E2148">
        <v>1</v>
      </c>
      <c r="F2148" t="s">
        <v>56</v>
      </c>
      <c r="G2148" t="s">
        <v>6</v>
      </c>
      <c r="H2148" t="s">
        <v>68</v>
      </c>
      <c r="I2148" s="4">
        <v>94280</v>
      </c>
      <c r="J2148">
        <v>14</v>
      </c>
      <c r="K2148" s="3">
        <v>44727</v>
      </c>
      <c r="L2148" s="3">
        <v>27727</v>
      </c>
      <c r="M2148" s="5">
        <f ca="1">(TODAY()-staff[[#This Row],[Date of Join]])/365</f>
        <v>0.25753424657534246</v>
      </c>
      <c r="N2148" t="str">
        <f ca="1">IF(staff[[#This Row],[Tenure]]&lt;0.25,"1. New", IF(staff[[#This Row],[Tenure]]&lt;1, "2. Under 1 yr", IF(staff[[#This Row],[Tenure]]&lt;2, "3. Under 2 yrs","4. Over 2 yrs")))</f>
        <v>2. Under 1 yr</v>
      </c>
      <c r="O2148" s="5">
        <f ca="1">(TODAY()-staff[[#This Row],[Date of Birth]])/365</f>
        <v>46.832876712328769</v>
      </c>
      <c r="P2148">
        <f ca="1">ROUNDDOWN(staff[[#This Row],[X-Age]],0)</f>
        <v>46</v>
      </c>
    </row>
    <row r="2149" spans="3:16" x14ac:dyDescent="0.3">
      <c r="C2149" t="s">
        <v>2238</v>
      </c>
      <c r="D2149" t="s">
        <v>55</v>
      </c>
      <c r="E2149">
        <v>1</v>
      </c>
      <c r="F2149" t="s">
        <v>56</v>
      </c>
      <c r="G2149" t="s">
        <v>6</v>
      </c>
      <c r="H2149" t="s">
        <v>71</v>
      </c>
      <c r="I2149" s="4">
        <v>97970</v>
      </c>
      <c r="J2149">
        <v>5</v>
      </c>
      <c r="K2149" s="3">
        <v>44435</v>
      </c>
      <c r="L2149" s="3">
        <v>29492</v>
      </c>
      <c r="M2149" s="5">
        <f ca="1">(TODAY()-staff[[#This Row],[Date of Join]])/365</f>
        <v>1.0575342465753426</v>
      </c>
      <c r="N2149" t="str">
        <f ca="1">IF(staff[[#This Row],[Tenure]]&lt;0.25,"1. New", IF(staff[[#This Row],[Tenure]]&lt;1, "2. Under 1 yr", IF(staff[[#This Row],[Tenure]]&lt;2, "3. Under 2 yrs","4. Over 2 yrs")))</f>
        <v>3. Under 2 yrs</v>
      </c>
      <c r="O2149" s="5">
        <f ca="1">(TODAY()-staff[[#This Row],[Date of Birth]])/365</f>
        <v>41.9972602739726</v>
      </c>
      <c r="P2149">
        <f ca="1">ROUNDDOWN(staff[[#This Row],[X-Age]],0)</f>
        <v>41</v>
      </c>
    </row>
    <row r="2150" spans="3:16" x14ac:dyDescent="0.3">
      <c r="C2150" t="s">
        <v>2239</v>
      </c>
      <c r="D2150" t="s">
        <v>59</v>
      </c>
      <c r="E2150">
        <v>1</v>
      </c>
      <c r="F2150" t="s">
        <v>56</v>
      </c>
      <c r="G2150" t="s">
        <v>9</v>
      </c>
      <c r="H2150" t="s">
        <v>57</v>
      </c>
      <c r="I2150" s="4">
        <v>77655</v>
      </c>
      <c r="J2150">
        <v>15</v>
      </c>
      <c r="K2150" s="3">
        <v>44733</v>
      </c>
      <c r="L2150" s="3">
        <v>33857</v>
      </c>
      <c r="M2150" s="5">
        <f ca="1">(TODAY()-staff[[#This Row],[Date of Join]])/365</f>
        <v>0.24109589041095891</v>
      </c>
      <c r="N2150" t="str">
        <f ca="1">IF(staff[[#This Row],[Tenure]]&lt;0.25,"1. New", IF(staff[[#This Row],[Tenure]]&lt;1, "2. Under 1 yr", IF(staff[[#This Row],[Tenure]]&lt;2, "3. Under 2 yrs","4. Over 2 yrs")))</f>
        <v>1. New</v>
      </c>
      <c r="O2150" s="5">
        <f ca="1">(TODAY()-staff[[#This Row],[Date of Birth]])/365</f>
        <v>30.038356164383561</v>
      </c>
      <c r="P2150">
        <f ca="1">ROUNDDOWN(staff[[#This Row],[X-Age]],0)</f>
        <v>30</v>
      </c>
    </row>
    <row r="2151" spans="3:16" x14ac:dyDescent="0.3">
      <c r="C2151" t="s">
        <v>2240</v>
      </c>
      <c r="D2151" t="s">
        <v>59</v>
      </c>
      <c r="E2151">
        <v>1</v>
      </c>
      <c r="F2151" t="s">
        <v>56</v>
      </c>
      <c r="G2151" t="s">
        <v>6</v>
      </c>
      <c r="H2151" t="s">
        <v>246</v>
      </c>
      <c r="I2151" s="4">
        <v>61905</v>
      </c>
      <c r="J2151">
        <v>14</v>
      </c>
      <c r="K2151" s="3">
        <v>44697</v>
      </c>
      <c r="L2151" s="3">
        <v>28643</v>
      </c>
      <c r="M2151" s="5">
        <f ca="1">(TODAY()-staff[[#This Row],[Date of Join]])/365</f>
        <v>0.33972602739726027</v>
      </c>
      <c r="N2151" t="str">
        <f ca="1">IF(staff[[#This Row],[Tenure]]&lt;0.25,"1. New", IF(staff[[#This Row],[Tenure]]&lt;1, "2. Under 1 yr", IF(staff[[#This Row],[Tenure]]&lt;2, "3. Under 2 yrs","4. Over 2 yrs")))</f>
        <v>2. Under 1 yr</v>
      </c>
      <c r="O2151" s="5">
        <f ca="1">(TODAY()-staff[[#This Row],[Date of Birth]])/365</f>
        <v>44.323287671232876</v>
      </c>
      <c r="P2151">
        <f ca="1">ROUNDDOWN(staff[[#This Row],[X-Age]],0)</f>
        <v>44</v>
      </c>
    </row>
    <row r="2152" spans="3:16" x14ac:dyDescent="0.3">
      <c r="C2152" t="s">
        <v>2241</v>
      </c>
      <c r="D2152" t="s">
        <v>55</v>
      </c>
      <c r="E2152">
        <v>1</v>
      </c>
      <c r="F2152" t="s">
        <v>56</v>
      </c>
      <c r="G2152" t="s">
        <v>20</v>
      </c>
      <c r="H2152" t="s">
        <v>102</v>
      </c>
      <c r="I2152" s="4">
        <v>78385</v>
      </c>
      <c r="J2152">
        <v>9</v>
      </c>
      <c r="K2152" s="3">
        <v>44687</v>
      </c>
      <c r="L2152" s="3">
        <v>24236</v>
      </c>
      <c r="M2152" s="5">
        <f ca="1">(TODAY()-staff[[#This Row],[Date of Join]])/365</f>
        <v>0.36712328767123287</v>
      </c>
      <c r="N2152" t="str">
        <f ca="1">IF(staff[[#This Row],[Tenure]]&lt;0.25,"1. New", IF(staff[[#This Row],[Tenure]]&lt;1, "2. Under 1 yr", IF(staff[[#This Row],[Tenure]]&lt;2, "3. Under 2 yrs","4. Over 2 yrs")))</f>
        <v>2. Under 1 yr</v>
      </c>
      <c r="O2152" s="5">
        <f ca="1">(TODAY()-staff[[#This Row],[Date of Birth]])/365</f>
        <v>56.397260273972606</v>
      </c>
      <c r="P2152">
        <f ca="1">ROUNDDOWN(staff[[#This Row],[X-Age]],0)</f>
        <v>56</v>
      </c>
    </row>
    <row r="2153" spans="3:16" x14ac:dyDescent="0.3">
      <c r="C2153" t="s">
        <v>2242</v>
      </c>
      <c r="D2153" t="s">
        <v>59</v>
      </c>
      <c r="E2153">
        <v>1</v>
      </c>
      <c r="F2153" t="s">
        <v>56</v>
      </c>
      <c r="G2153" t="s">
        <v>6</v>
      </c>
      <c r="H2153" t="s">
        <v>68</v>
      </c>
      <c r="I2153" s="4">
        <v>82030</v>
      </c>
      <c r="J2153">
        <v>8</v>
      </c>
      <c r="K2153" s="3">
        <v>43731</v>
      </c>
      <c r="L2153" s="3">
        <v>23277</v>
      </c>
      <c r="M2153" s="5">
        <f ca="1">(TODAY()-staff[[#This Row],[Date of Join]])/365</f>
        <v>2.9863013698630136</v>
      </c>
      <c r="N2153" t="str">
        <f ca="1">IF(staff[[#This Row],[Tenure]]&lt;0.25,"1. New", IF(staff[[#This Row],[Tenure]]&lt;1, "2. Under 1 yr", IF(staff[[#This Row],[Tenure]]&lt;2, "3. Under 2 yrs","4. Over 2 yrs")))</f>
        <v>4. Over 2 yrs</v>
      </c>
      <c r="O2153" s="5">
        <f ca="1">(TODAY()-staff[[#This Row],[Date of Birth]])/365</f>
        <v>59.024657534246572</v>
      </c>
      <c r="P2153">
        <f ca="1">ROUNDDOWN(staff[[#This Row],[X-Age]],0)</f>
        <v>59</v>
      </c>
    </row>
    <row r="2154" spans="3:16" x14ac:dyDescent="0.3">
      <c r="C2154" t="s">
        <v>2243</v>
      </c>
      <c r="D2154" t="s">
        <v>55</v>
      </c>
      <c r="E2154">
        <v>1</v>
      </c>
      <c r="F2154" t="s">
        <v>56</v>
      </c>
      <c r="G2154" t="s">
        <v>18</v>
      </c>
      <c r="H2154" t="s">
        <v>64</v>
      </c>
      <c r="I2154" s="4">
        <v>104015</v>
      </c>
      <c r="J2154">
        <v>20</v>
      </c>
      <c r="K2154" s="3">
        <v>44305</v>
      </c>
      <c r="L2154" s="3">
        <v>25406</v>
      </c>
      <c r="M2154" s="5">
        <f ca="1">(TODAY()-staff[[#This Row],[Date of Join]])/365</f>
        <v>1.4136986301369863</v>
      </c>
      <c r="N2154" t="str">
        <f ca="1">IF(staff[[#This Row],[Tenure]]&lt;0.25,"1. New", IF(staff[[#This Row],[Tenure]]&lt;1, "2. Under 1 yr", IF(staff[[#This Row],[Tenure]]&lt;2, "3. Under 2 yrs","4. Over 2 yrs")))</f>
        <v>3. Under 2 yrs</v>
      </c>
      <c r="O2154" s="5">
        <f ca="1">(TODAY()-staff[[#This Row],[Date of Birth]])/365</f>
        <v>53.19178082191781</v>
      </c>
      <c r="P2154">
        <f ca="1">ROUNDDOWN(staff[[#This Row],[X-Age]],0)</f>
        <v>53</v>
      </c>
    </row>
    <row r="2155" spans="3:16" x14ac:dyDescent="0.3">
      <c r="C2155" t="s">
        <v>2244</v>
      </c>
      <c r="D2155" t="s">
        <v>55</v>
      </c>
      <c r="E2155">
        <v>1</v>
      </c>
      <c r="F2155" t="s">
        <v>56</v>
      </c>
      <c r="G2155" t="s">
        <v>20</v>
      </c>
      <c r="H2155" t="s">
        <v>66</v>
      </c>
      <c r="I2155" s="4">
        <v>84855</v>
      </c>
      <c r="J2155">
        <v>20</v>
      </c>
      <c r="K2155" s="3">
        <v>44623</v>
      </c>
      <c r="L2155" s="3">
        <v>29211</v>
      </c>
      <c r="M2155" s="5">
        <f ca="1">(TODAY()-staff[[#This Row],[Date of Join]])/365</f>
        <v>0.54246575342465753</v>
      </c>
      <c r="N2155" t="str">
        <f ca="1">IF(staff[[#This Row],[Tenure]]&lt;0.25,"1. New", IF(staff[[#This Row],[Tenure]]&lt;1, "2. Under 1 yr", IF(staff[[#This Row],[Tenure]]&lt;2, "3. Under 2 yrs","4. Over 2 yrs")))</f>
        <v>2. Under 1 yr</v>
      </c>
      <c r="O2155" s="5">
        <f ca="1">(TODAY()-staff[[#This Row],[Date of Birth]])/365</f>
        <v>42.767123287671232</v>
      </c>
      <c r="P2155">
        <f ca="1">ROUNDDOWN(staff[[#This Row],[X-Age]],0)</f>
        <v>42</v>
      </c>
    </row>
    <row r="2156" spans="3:16" x14ac:dyDescent="0.3">
      <c r="C2156" t="s">
        <v>2245</v>
      </c>
      <c r="D2156" t="s">
        <v>55</v>
      </c>
      <c r="E2156">
        <v>1</v>
      </c>
      <c r="F2156" t="s">
        <v>61</v>
      </c>
      <c r="G2156" t="s">
        <v>18</v>
      </c>
      <c r="H2156" t="s">
        <v>78</v>
      </c>
      <c r="I2156" s="4">
        <v>78485</v>
      </c>
      <c r="J2156">
        <v>10</v>
      </c>
      <c r="K2156" s="3">
        <v>44725</v>
      </c>
      <c r="L2156" s="3">
        <v>7255</v>
      </c>
      <c r="M2156" s="5">
        <f ca="1">(TODAY()-staff[[#This Row],[Date of Join]])/365</f>
        <v>0.26301369863013696</v>
      </c>
      <c r="N2156" t="str">
        <f ca="1">IF(staff[[#This Row],[Tenure]]&lt;0.25,"1. New", IF(staff[[#This Row],[Tenure]]&lt;1, "2. Under 1 yr", IF(staff[[#This Row],[Tenure]]&lt;2, "3. Under 2 yrs","4. Over 2 yrs")))</f>
        <v>2. Under 1 yr</v>
      </c>
      <c r="O2156" s="5">
        <f ca="1">(TODAY()-staff[[#This Row],[Date of Birth]])/365</f>
        <v>102.92054794520548</v>
      </c>
      <c r="P2156">
        <f ca="1">ROUNDDOWN(staff[[#This Row],[X-Age]],0)</f>
        <v>102</v>
      </c>
    </row>
    <row r="2157" spans="3:16" x14ac:dyDescent="0.3">
      <c r="C2157" t="s">
        <v>2246</v>
      </c>
      <c r="D2157" t="s">
        <v>59</v>
      </c>
      <c r="E2157">
        <v>1</v>
      </c>
      <c r="F2157" t="s">
        <v>56</v>
      </c>
      <c r="G2157" t="s">
        <v>6</v>
      </c>
      <c r="H2157" t="s">
        <v>68</v>
      </c>
      <c r="I2157" s="4">
        <v>72475</v>
      </c>
      <c r="J2157">
        <v>10</v>
      </c>
      <c r="K2157" s="3">
        <v>44490</v>
      </c>
      <c r="L2157" s="3">
        <v>31769</v>
      </c>
      <c r="M2157" s="5">
        <f ca="1">(TODAY()-staff[[#This Row],[Date of Join]])/365</f>
        <v>0.9068493150684932</v>
      </c>
      <c r="N2157" t="str">
        <f ca="1">IF(staff[[#This Row],[Tenure]]&lt;0.25,"1. New", IF(staff[[#This Row],[Tenure]]&lt;1, "2. Under 1 yr", IF(staff[[#This Row],[Tenure]]&lt;2, "3. Under 2 yrs","4. Over 2 yrs")))</f>
        <v>2. Under 1 yr</v>
      </c>
      <c r="O2157" s="5">
        <f ca="1">(TODAY()-staff[[#This Row],[Date of Birth]])/365</f>
        <v>35.758904109589039</v>
      </c>
      <c r="P2157">
        <f ca="1">ROUNDDOWN(staff[[#This Row],[X-Age]],0)</f>
        <v>35</v>
      </c>
    </row>
    <row r="2158" spans="3:16" x14ac:dyDescent="0.3">
      <c r="C2158" t="s">
        <v>2247</v>
      </c>
      <c r="D2158" t="s">
        <v>59</v>
      </c>
      <c r="E2158">
        <v>1</v>
      </c>
      <c r="F2158" t="s">
        <v>56</v>
      </c>
      <c r="G2158" t="s">
        <v>11</v>
      </c>
      <c r="H2158" t="s">
        <v>98</v>
      </c>
      <c r="I2158" s="4">
        <v>70365</v>
      </c>
      <c r="J2158">
        <v>24</v>
      </c>
      <c r="K2158" s="3">
        <v>44725</v>
      </c>
      <c r="L2158" s="3">
        <v>31468</v>
      </c>
      <c r="M2158" s="5">
        <f ca="1">(TODAY()-staff[[#This Row],[Date of Join]])/365</f>
        <v>0.26301369863013696</v>
      </c>
      <c r="N2158" t="str">
        <f ca="1">IF(staff[[#This Row],[Tenure]]&lt;0.25,"1. New", IF(staff[[#This Row],[Tenure]]&lt;1, "2. Under 1 yr", IF(staff[[#This Row],[Tenure]]&lt;2, "3. Under 2 yrs","4. Over 2 yrs")))</f>
        <v>2. Under 1 yr</v>
      </c>
      <c r="O2158" s="5">
        <f ca="1">(TODAY()-staff[[#This Row],[Date of Birth]])/365</f>
        <v>36.583561643835615</v>
      </c>
      <c r="P2158">
        <f ca="1">ROUNDDOWN(staff[[#This Row],[X-Age]],0)</f>
        <v>36</v>
      </c>
    </row>
    <row r="2159" spans="3:16" x14ac:dyDescent="0.3">
      <c r="C2159" t="s">
        <v>2248</v>
      </c>
      <c r="D2159" t="s">
        <v>59</v>
      </c>
      <c r="E2159">
        <v>1</v>
      </c>
      <c r="F2159" t="s">
        <v>56</v>
      </c>
      <c r="G2159" t="s">
        <v>6</v>
      </c>
      <c r="H2159" t="s">
        <v>68</v>
      </c>
      <c r="I2159" s="4">
        <v>58725</v>
      </c>
      <c r="J2159">
        <v>9</v>
      </c>
      <c r="K2159" s="3">
        <v>44692</v>
      </c>
      <c r="L2159" s="3">
        <v>-29</v>
      </c>
      <c r="M2159" s="5">
        <f ca="1">(TODAY()-staff[[#This Row],[Date of Join]])/365</f>
        <v>0.35342465753424657</v>
      </c>
      <c r="N2159" t="str">
        <f ca="1">IF(staff[[#This Row],[Tenure]]&lt;0.25,"1. New", IF(staff[[#This Row],[Tenure]]&lt;1, "2. Under 1 yr", IF(staff[[#This Row],[Tenure]]&lt;2, "3. Under 2 yrs","4. Over 2 yrs")))</f>
        <v>2. Under 1 yr</v>
      </c>
      <c r="O2159" s="5">
        <f ca="1">(TODAY()-staff[[#This Row],[Date of Birth]])/365</f>
        <v>122.87671232876713</v>
      </c>
      <c r="P2159">
        <f ca="1">ROUNDDOWN(staff[[#This Row],[X-Age]],0)</f>
        <v>122</v>
      </c>
    </row>
    <row r="2160" spans="3:16" x14ac:dyDescent="0.3">
      <c r="C2160" t="s">
        <v>2249</v>
      </c>
      <c r="D2160" t="s">
        <v>59</v>
      </c>
      <c r="E2160">
        <v>1</v>
      </c>
      <c r="F2160" t="s">
        <v>56</v>
      </c>
      <c r="G2160" t="s">
        <v>6</v>
      </c>
      <c r="H2160" t="s">
        <v>71</v>
      </c>
      <c r="I2160" s="4">
        <v>93740</v>
      </c>
      <c r="J2160">
        <v>20</v>
      </c>
      <c r="K2160" s="3">
        <v>43446</v>
      </c>
      <c r="L2160" s="3">
        <v>21359</v>
      </c>
      <c r="M2160" s="5">
        <f ca="1">(TODAY()-staff[[#This Row],[Date of Join]])/365</f>
        <v>3.7671232876712328</v>
      </c>
      <c r="N2160" t="str">
        <f ca="1">IF(staff[[#This Row],[Tenure]]&lt;0.25,"1. New", IF(staff[[#This Row],[Tenure]]&lt;1, "2. Under 1 yr", IF(staff[[#This Row],[Tenure]]&lt;2, "3. Under 2 yrs","4. Over 2 yrs")))</f>
        <v>4. Over 2 yrs</v>
      </c>
      <c r="O2160" s="5">
        <f ca="1">(TODAY()-staff[[#This Row],[Date of Birth]])/365</f>
        <v>64.279452054794518</v>
      </c>
      <c r="P2160">
        <f ca="1">ROUNDDOWN(staff[[#This Row],[X-Age]],0)</f>
        <v>64</v>
      </c>
    </row>
    <row r="2161" spans="3:16" x14ac:dyDescent="0.3">
      <c r="C2161" t="s">
        <v>2250</v>
      </c>
      <c r="D2161" t="s">
        <v>59</v>
      </c>
      <c r="E2161">
        <v>1</v>
      </c>
      <c r="F2161" t="s">
        <v>56</v>
      </c>
      <c r="G2161" t="s">
        <v>20</v>
      </c>
      <c r="H2161" t="s">
        <v>133</v>
      </c>
      <c r="I2161" s="4">
        <v>81740</v>
      </c>
      <c r="J2161">
        <v>12</v>
      </c>
      <c r="K2161" s="3">
        <v>44530</v>
      </c>
      <c r="L2161" s="3">
        <v>33034</v>
      </c>
      <c r="M2161" s="5">
        <f ca="1">(TODAY()-staff[[#This Row],[Date of Join]])/365</f>
        <v>0.79726027397260268</v>
      </c>
      <c r="N2161" t="str">
        <f ca="1">IF(staff[[#This Row],[Tenure]]&lt;0.25,"1. New", IF(staff[[#This Row],[Tenure]]&lt;1, "2. Under 1 yr", IF(staff[[#This Row],[Tenure]]&lt;2, "3. Under 2 yrs","4. Over 2 yrs")))</f>
        <v>2. Under 1 yr</v>
      </c>
      <c r="O2161" s="5">
        <f ca="1">(TODAY()-staff[[#This Row],[Date of Birth]])/365</f>
        <v>32.293150684931504</v>
      </c>
      <c r="P2161">
        <f ca="1">ROUNDDOWN(staff[[#This Row],[X-Age]],0)</f>
        <v>32</v>
      </c>
    </row>
    <row r="2162" spans="3:16" x14ac:dyDescent="0.3">
      <c r="C2162" t="s">
        <v>2251</v>
      </c>
      <c r="D2162" t="s">
        <v>59</v>
      </c>
      <c r="E2162">
        <v>1</v>
      </c>
      <c r="F2162" t="s">
        <v>56</v>
      </c>
      <c r="G2162" t="s">
        <v>9</v>
      </c>
      <c r="H2162" t="s">
        <v>57</v>
      </c>
      <c r="I2162" s="4">
        <v>63080</v>
      </c>
      <c r="J2162">
        <v>13</v>
      </c>
      <c r="K2162" s="3">
        <v>44736</v>
      </c>
      <c r="L2162" s="3">
        <v>22241</v>
      </c>
      <c r="M2162" s="5">
        <f ca="1">(TODAY()-staff[[#This Row],[Date of Join]])/365</f>
        <v>0.23287671232876711</v>
      </c>
      <c r="N2162" t="str">
        <f ca="1">IF(staff[[#This Row],[Tenure]]&lt;0.25,"1. New", IF(staff[[#This Row],[Tenure]]&lt;1, "2. Under 1 yr", IF(staff[[#This Row],[Tenure]]&lt;2, "3. Under 2 yrs","4. Over 2 yrs")))</f>
        <v>1. New</v>
      </c>
      <c r="O2162" s="5">
        <f ca="1">(TODAY()-staff[[#This Row],[Date of Birth]])/365</f>
        <v>61.863013698630134</v>
      </c>
      <c r="P2162">
        <f ca="1">ROUNDDOWN(staff[[#This Row],[X-Age]],0)</f>
        <v>61</v>
      </c>
    </row>
    <row r="2163" spans="3:16" x14ac:dyDescent="0.3">
      <c r="C2163" t="s">
        <v>2252</v>
      </c>
      <c r="D2163" t="s">
        <v>59</v>
      </c>
      <c r="E2163">
        <v>1</v>
      </c>
      <c r="F2163" t="s">
        <v>56</v>
      </c>
      <c r="G2163" t="s">
        <v>18</v>
      </c>
      <c r="H2163" t="s">
        <v>117</v>
      </c>
      <c r="I2163" s="4">
        <v>94915</v>
      </c>
      <c r="J2163">
        <v>21</v>
      </c>
      <c r="K2163" s="3">
        <v>44431</v>
      </c>
      <c r="L2163" s="3">
        <v>19522</v>
      </c>
      <c r="M2163" s="5">
        <f ca="1">(TODAY()-staff[[#This Row],[Date of Join]])/365</f>
        <v>1.0684931506849316</v>
      </c>
      <c r="N2163" t="str">
        <f ca="1">IF(staff[[#This Row],[Tenure]]&lt;0.25,"1. New", IF(staff[[#This Row],[Tenure]]&lt;1, "2. Under 1 yr", IF(staff[[#This Row],[Tenure]]&lt;2, "3. Under 2 yrs","4. Over 2 yrs")))</f>
        <v>3. Under 2 yrs</v>
      </c>
      <c r="O2163" s="5">
        <f ca="1">(TODAY()-staff[[#This Row],[Date of Birth]])/365</f>
        <v>69.31232876712329</v>
      </c>
      <c r="P2163">
        <f ca="1">ROUNDDOWN(staff[[#This Row],[X-Age]],0)</f>
        <v>69</v>
      </c>
    </row>
    <row r="2164" spans="3:16" x14ac:dyDescent="0.3">
      <c r="C2164" t="s">
        <v>2253</v>
      </c>
      <c r="D2164" t="s">
        <v>59</v>
      </c>
      <c r="E2164">
        <v>1</v>
      </c>
      <c r="F2164" t="s">
        <v>56</v>
      </c>
      <c r="G2164" t="s">
        <v>9</v>
      </c>
      <c r="H2164" t="s">
        <v>201</v>
      </c>
      <c r="I2164" s="4">
        <v>69135</v>
      </c>
      <c r="J2164">
        <v>10</v>
      </c>
      <c r="K2164" s="3">
        <v>44746</v>
      </c>
      <c r="L2164" s="3">
        <v>33527</v>
      </c>
      <c r="M2164" s="5">
        <f ca="1">(TODAY()-staff[[#This Row],[Date of Join]])/365</f>
        <v>0.20547945205479451</v>
      </c>
      <c r="N2164" t="str">
        <f ca="1">IF(staff[[#This Row],[Tenure]]&lt;0.25,"1. New", IF(staff[[#This Row],[Tenure]]&lt;1, "2. Under 1 yr", IF(staff[[#This Row],[Tenure]]&lt;2, "3. Under 2 yrs","4. Over 2 yrs")))</f>
        <v>1. New</v>
      </c>
      <c r="O2164" s="5">
        <f ca="1">(TODAY()-staff[[#This Row],[Date of Birth]])/365</f>
        <v>30.942465753424656</v>
      </c>
      <c r="P2164">
        <f ca="1">ROUNDDOWN(staff[[#This Row],[X-Age]],0)</f>
        <v>30</v>
      </c>
    </row>
    <row r="2165" spans="3:16" x14ac:dyDescent="0.3">
      <c r="C2165" t="s">
        <v>2254</v>
      </c>
      <c r="D2165" t="s">
        <v>59</v>
      </c>
      <c r="E2165">
        <v>1</v>
      </c>
      <c r="F2165" t="s">
        <v>56</v>
      </c>
      <c r="G2165" t="s">
        <v>6</v>
      </c>
      <c r="H2165" t="s">
        <v>68</v>
      </c>
      <c r="I2165" s="4">
        <v>73235</v>
      </c>
      <c r="J2165">
        <v>17</v>
      </c>
      <c r="K2165" s="3">
        <v>44740</v>
      </c>
      <c r="L2165" s="3">
        <v>34963</v>
      </c>
      <c r="M2165" s="5">
        <f ca="1">(TODAY()-staff[[#This Row],[Date of Join]])/365</f>
        <v>0.22191780821917809</v>
      </c>
      <c r="N2165" t="str">
        <f ca="1">IF(staff[[#This Row],[Tenure]]&lt;0.25,"1. New", IF(staff[[#This Row],[Tenure]]&lt;1, "2. Under 1 yr", IF(staff[[#This Row],[Tenure]]&lt;2, "3. Under 2 yrs","4. Over 2 yrs")))</f>
        <v>1. New</v>
      </c>
      <c r="O2165" s="5">
        <f ca="1">(TODAY()-staff[[#This Row],[Date of Birth]])/365</f>
        <v>27.008219178082193</v>
      </c>
      <c r="P2165">
        <f ca="1">ROUNDDOWN(staff[[#This Row],[X-Age]],0)</f>
        <v>27</v>
      </c>
    </row>
    <row r="2166" spans="3:16" x14ac:dyDescent="0.3">
      <c r="C2166" t="s">
        <v>2255</v>
      </c>
      <c r="D2166" t="s">
        <v>55</v>
      </c>
      <c r="E2166">
        <v>1</v>
      </c>
      <c r="F2166" t="s">
        <v>56</v>
      </c>
      <c r="G2166" t="s">
        <v>6</v>
      </c>
      <c r="H2166" t="s">
        <v>71</v>
      </c>
      <c r="I2166" s="4">
        <v>117795</v>
      </c>
      <c r="J2166">
        <v>12</v>
      </c>
      <c r="K2166" s="3">
        <v>44505</v>
      </c>
      <c r="L2166" s="3">
        <v>30589</v>
      </c>
      <c r="M2166" s="5">
        <f ca="1">(TODAY()-staff[[#This Row],[Date of Join]])/365</f>
        <v>0.86575342465753424</v>
      </c>
      <c r="N2166" t="str">
        <f ca="1">IF(staff[[#This Row],[Tenure]]&lt;0.25,"1. New", IF(staff[[#This Row],[Tenure]]&lt;1, "2. Under 1 yr", IF(staff[[#This Row],[Tenure]]&lt;2, "3. Under 2 yrs","4. Over 2 yrs")))</f>
        <v>2. Under 1 yr</v>
      </c>
      <c r="O2166" s="5">
        <f ca="1">(TODAY()-staff[[#This Row],[Date of Birth]])/365</f>
        <v>38.991780821917807</v>
      </c>
      <c r="P2166">
        <f ca="1">ROUNDDOWN(staff[[#This Row],[X-Age]],0)</f>
        <v>38</v>
      </c>
    </row>
    <row r="2167" spans="3:16" x14ac:dyDescent="0.3">
      <c r="C2167" t="s">
        <v>2256</v>
      </c>
      <c r="D2167" t="s">
        <v>59</v>
      </c>
      <c r="E2167">
        <v>1</v>
      </c>
      <c r="F2167" t="s">
        <v>56</v>
      </c>
      <c r="G2167" t="s">
        <v>18</v>
      </c>
      <c r="H2167" t="s">
        <v>71</v>
      </c>
      <c r="I2167" s="4">
        <v>74505</v>
      </c>
      <c r="J2167">
        <v>8</v>
      </c>
      <c r="K2167" s="3">
        <v>43439</v>
      </c>
      <c r="L2167" s="3">
        <v>22147</v>
      </c>
      <c r="M2167" s="5">
        <f ca="1">(TODAY()-staff[[#This Row],[Date of Join]])/365</f>
        <v>3.7863013698630139</v>
      </c>
      <c r="N2167" t="str">
        <f ca="1">IF(staff[[#This Row],[Tenure]]&lt;0.25,"1. New", IF(staff[[#This Row],[Tenure]]&lt;1, "2. Under 1 yr", IF(staff[[#This Row],[Tenure]]&lt;2, "3. Under 2 yrs","4. Over 2 yrs")))</f>
        <v>4. Over 2 yrs</v>
      </c>
      <c r="O2167" s="5">
        <f ca="1">(TODAY()-staff[[#This Row],[Date of Birth]])/365</f>
        <v>62.12054794520548</v>
      </c>
      <c r="P2167">
        <f ca="1">ROUNDDOWN(staff[[#This Row],[X-Age]],0)</f>
        <v>62</v>
      </c>
    </row>
    <row r="2168" spans="3:16" x14ac:dyDescent="0.3">
      <c r="C2168" t="s">
        <v>2257</v>
      </c>
      <c r="D2168" t="s">
        <v>59</v>
      </c>
      <c r="E2168">
        <v>1</v>
      </c>
      <c r="F2168" t="s">
        <v>56</v>
      </c>
      <c r="G2168" t="s">
        <v>14</v>
      </c>
      <c r="H2168" t="s">
        <v>166</v>
      </c>
      <c r="I2168" s="4">
        <v>96045</v>
      </c>
      <c r="J2168">
        <v>21</v>
      </c>
      <c r="K2168" s="3">
        <v>44656</v>
      </c>
      <c r="L2168" s="3">
        <v>25412</v>
      </c>
      <c r="M2168" s="5">
        <f ca="1">(TODAY()-staff[[#This Row],[Date of Join]])/365</f>
        <v>0.45205479452054792</v>
      </c>
      <c r="N2168" t="str">
        <f ca="1">IF(staff[[#This Row],[Tenure]]&lt;0.25,"1. New", IF(staff[[#This Row],[Tenure]]&lt;1, "2. Under 1 yr", IF(staff[[#This Row],[Tenure]]&lt;2, "3. Under 2 yrs","4. Over 2 yrs")))</f>
        <v>2. Under 1 yr</v>
      </c>
      <c r="O2168" s="5">
        <f ca="1">(TODAY()-staff[[#This Row],[Date of Birth]])/365</f>
        <v>53.175342465753424</v>
      </c>
      <c r="P2168">
        <f ca="1">ROUNDDOWN(staff[[#This Row],[X-Age]],0)</f>
        <v>53</v>
      </c>
    </row>
    <row r="2169" spans="3:16" x14ac:dyDescent="0.3">
      <c r="C2169" t="s">
        <v>2258</v>
      </c>
      <c r="D2169" t="s">
        <v>59</v>
      </c>
      <c r="E2169">
        <v>1</v>
      </c>
      <c r="F2169" t="s">
        <v>56</v>
      </c>
      <c r="G2169" t="s">
        <v>20</v>
      </c>
      <c r="H2169" t="s">
        <v>133</v>
      </c>
      <c r="I2169" s="4">
        <v>84825</v>
      </c>
      <c r="J2169">
        <v>9</v>
      </c>
      <c r="K2169" s="3">
        <v>44644</v>
      </c>
      <c r="L2169" s="3">
        <v>31404</v>
      </c>
      <c r="M2169" s="5">
        <f ca="1">(TODAY()-staff[[#This Row],[Date of Join]])/365</f>
        <v>0.48493150684931507</v>
      </c>
      <c r="N2169" t="str">
        <f ca="1">IF(staff[[#This Row],[Tenure]]&lt;0.25,"1. New", IF(staff[[#This Row],[Tenure]]&lt;1, "2. Under 1 yr", IF(staff[[#This Row],[Tenure]]&lt;2, "3. Under 2 yrs","4. Over 2 yrs")))</f>
        <v>2. Under 1 yr</v>
      </c>
      <c r="O2169" s="5">
        <f ca="1">(TODAY()-staff[[#This Row],[Date of Birth]])/365</f>
        <v>36.758904109589039</v>
      </c>
      <c r="P2169">
        <f ca="1">ROUNDDOWN(staff[[#This Row],[X-Age]],0)</f>
        <v>36</v>
      </c>
    </row>
    <row r="2170" spans="3:16" x14ac:dyDescent="0.3">
      <c r="C2170" t="s">
        <v>2259</v>
      </c>
      <c r="D2170" t="s">
        <v>55</v>
      </c>
      <c r="E2170">
        <v>1</v>
      </c>
      <c r="F2170" t="s">
        <v>56</v>
      </c>
      <c r="G2170" t="s">
        <v>11</v>
      </c>
      <c r="H2170" t="s">
        <v>83</v>
      </c>
      <c r="I2170" s="4">
        <v>84630</v>
      </c>
      <c r="J2170">
        <v>16</v>
      </c>
      <c r="K2170" s="3">
        <v>44768</v>
      </c>
      <c r="L2170" s="3">
        <v>26413</v>
      </c>
      <c r="M2170" s="5">
        <f ca="1">(TODAY()-staff[[#This Row],[Date of Join]])/365</f>
        <v>0.14520547945205478</v>
      </c>
      <c r="N2170" t="str">
        <f ca="1">IF(staff[[#This Row],[Tenure]]&lt;0.25,"1. New", IF(staff[[#This Row],[Tenure]]&lt;1, "2. Under 1 yr", IF(staff[[#This Row],[Tenure]]&lt;2, "3. Under 2 yrs","4. Over 2 yrs")))</f>
        <v>1. New</v>
      </c>
      <c r="O2170" s="5">
        <f ca="1">(TODAY()-staff[[#This Row],[Date of Birth]])/365</f>
        <v>50.43287671232877</v>
      </c>
      <c r="P2170">
        <f ca="1">ROUNDDOWN(staff[[#This Row],[X-Age]],0)</f>
        <v>50</v>
      </c>
    </row>
    <row r="2171" spans="3:16" x14ac:dyDescent="0.3">
      <c r="C2171" t="s">
        <v>2260</v>
      </c>
      <c r="D2171" t="s">
        <v>59</v>
      </c>
      <c r="E2171">
        <v>1</v>
      </c>
      <c r="F2171" t="s">
        <v>56</v>
      </c>
      <c r="G2171" t="s">
        <v>18</v>
      </c>
      <c r="H2171" t="s">
        <v>71</v>
      </c>
      <c r="I2171" s="4">
        <v>70885</v>
      </c>
      <c r="J2171">
        <v>17</v>
      </c>
      <c r="K2171" s="3">
        <v>44544</v>
      </c>
      <c r="L2171" s="3">
        <v>24058</v>
      </c>
      <c r="M2171" s="5">
        <f ca="1">(TODAY()-staff[[#This Row],[Date of Join]])/365</f>
        <v>0.75890410958904109</v>
      </c>
      <c r="N2171" t="str">
        <f ca="1">IF(staff[[#This Row],[Tenure]]&lt;0.25,"1. New", IF(staff[[#This Row],[Tenure]]&lt;1, "2. Under 1 yr", IF(staff[[#This Row],[Tenure]]&lt;2, "3. Under 2 yrs","4. Over 2 yrs")))</f>
        <v>2. Under 1 yr</v>
      </c>
      <c r="O2171" s="5">
        <f ca="1">(TODAY()-staff[[#This Row],[Date of Birth]])/365</f>
        <v>56.884931506849313</v>
      </c>
      <c r="P2171">
        <f ca="1">ROUNDDOWN(staff[[#This Row],[X-Age]],0)</f>
        <v>56</v>
      </c>
    </row>
    <row r="2172" spans="3:16" x14ac:dyDescent="0.3">
      <c r="C2172" t="s">
        <v>2261</v>
      </c>
      <c r="D2172" t="s">
        <v>55</v>
      </c>
      <c r="E2172">
        <v>0.8</v>
      </c>
      <c r="F2172" t="s">
        <v>56</v>
      </c>
      <c r="G2172" t="s">
        <v>18</v>
      </c>
      <c r="H2172" t="s">
        <v>71</v>
      </c>
      <c r="I2172" s="4">
        <v>77260</v>
      </c>
      <c r="J2172">
        <v>20</v>
      </c>
      <c r="K2172" s="3">
        <v>44690</v>
      </c>
      <c r="L2172" s="3">
        <v>20313</v>
      </c>
      <c r="M2172" s="5">
        <f ca="1">(TODAY()-staff[[#This Row],[Date of Join]])/365</f>
        <v>0.35890410958904112</v>
      </c>
      <c r="N2172" t="str">
        <f ca="1">IF(staff[[#This Row],[Tenure]]&lt;0.25,"1. New", IF(staff[[#This Row],[Tenure]]&lt;1, "2. Under 1 yr", IF(staff[[#This Row],[Tenure]]&lt;2, "3. Under 2 yrs","4. Over 2 yrs")))</f>
        <v>2. Under 1 yr</v>
      </c>
      <c r="O2172" s="5">
        <f ca="1">(TODAY()-staff[[#This Row],[Date of Birth]])/365</f>
        <v>67.145205479452059</v>
      </c>
      <c r="P2172">
        <f ca="1">ROUNDDOWN(staff[[#This Row],[X-Age]],0)</f>
        <v>67</v>
      </c>
    </row>
    <row r="2173" spans="3:16" x14ac:dyDescent="0.3">
      <c r="C2173" t="s">
        <v>2262</v>
      </c>
      <c r="D2173" t="s">
        <v>59</v>
      </c>
      <c r="E2173">
        <v>1</v>
      </c>
      <c r="F2173" t="s">
        <v>56</v>
      </c>
      <c r="G2173" t="s">
        <v>11</v>
      </c>
      <c r="H2173" t="s">
        <v>83</v>
      </c>
      <c r="I2173" s="4">
        <v>86030</v>
      </c>
      <c r="J2173">
        <v>16</v>
      </c>
      <c r="K2173" s="3">
        <v>44728</v>
      </c>
      <c r="L2173" s="3">
        <v>33772</v>
      </c>
      <c r="M2173" s="5">
        <f ca="1">(TODAY()-staff[[#This Row],[Date of Join]])/365</f>
        <v>0.25479452054794521</v>
      </c>
      <c r="N2173" t="str">
        <f ca="1">IF(staff[[#This Row],[Tenure]]&lt;0.25,"1. New", IF(staff[[#This Row],[Tenure]]&lt;1, "2. Under 1 yr", IF(staff[[#This Row],[Tenure]]&lt;2, "3. Under 2 yrs","4. Over 2 yrs")))</f>
        <v>2. Under 1 yr</v>
      </c>
      <c r="O2173" s="5">
        <f ca="1">(TODAY()-staff[[#This Row],[Date of Birth]])/365</f>
        <v>30.271232876712329</v>
      </c>
      <c r="P2173">
        <f ca="1">ROUNDDOWN(staff[[#This Row],[X-Age]],0)</f>
        <v>30</v>
      </c>
    </row>
    <row r="2174" spans="3:16" x14ac:dyDescent="0.3">
      <c r="C2174" t="s">
        <v>2263</v>
      </c>
      <c r="D2174" t="s">
        <v>55</v>
      </c>
      <c r="E2174">
        <v>1</v>
      </c>
      <c r="F2174" t="s">
        <v>56</v>
      </c>
      <c r="G2174" t="s">
        <v>18</v>
      </c>
      <c r="H2174" t="s">
        <v>71</v>
      </c>
      <c r="I2174" s="4">
        <v>72665</v>
      </c>
      <c r="J2174">
        <v>11</v>
      </c>
      <c r="K2174" s="3">
        <v>44012</v>
      </c>
      <c r="L2174" s="3">
        <v>22764</v>
      </c>
      <c r="M2174" s="5">
        <f ca="1">(TODAY()-staff[[#This Row],[Date of Join]])/365</f>
        <v>2.2164383561643834</v>
      </c>
      <c r="N2174" t="str">
        <f ca="1">IF(staff[[#This Row],[Tenure]]&lt;0.25,"1. New", IF(staff[[#This Row],[Tenure]]&lt;1, "2. Under 1 yr", IF(staff[[#This Row],[Tenure]]&lt;2, "3. Under 2 yrs","4. Over 2 yrs")))</f>
        <v>4. Over 2 yrs</v>
      </c>
      <c r="O2174" s="5">
        <f ca="1">(TODAY()-staff[[#This Row],[Date of Birth]])/365</f>
        <v>60.43013698630137</v>
      </c>
      <c r="P2174">
        <f ca="1">ROUNDDOWN(staff[[#This Row],[X-Age]],0)</f>
        <v>60</v>
      </c>
    </row>
    <row r="2175" spans="3:16" x14ac:dyDescent="0.3">
      <c r="C2175" t="s">
        <v>2264</v>
      </c>
      <c r="D2175" t="s">
        <v>59</v>
      </c>
      <c r="E2175">
        <v>1</v>
      </c>
      <c r="F2175" t="s">
        <v>56</v>
      </c>
      <c r="G2175" t="s">
        <v>6</v>
      </c>
      <c r="H2175" t="s">
        <v>68</v>
      </c>
      <c r="I2175" s="4">
        <v>87185</v>
      </c>
      <c r="J2175">
        <v>20</v>
      </c>
      <c r="K2175" s="3">
        <v>44543</v>
      </c>
      <c r="L2175" s="3">
        <v>28824</v>
      </c>
      <c r="M2175" s="5">
        <f ca="1">(TODAY()-staff[[#This Row],[Date of Join]])/365</f>
        <v>0.76164383561643834</v>
      </c>
      <c r="N2175" t="str">
        <f ca="1">IF(staff[[#This Row],[Tenure]]&lt;0.25,"1. New", IF(staff[[#This Row],[Tenure]]&lt;1, "2. Under 1 yr", IF(staff[[#This Row],[Tenure]]&lt;2, "3. Under 2 yrs","4. Over 2 yrs")))</f>
        <v>2. Under 1 yr</v>
      </c>
      <c r="O2175" s="5">
        <f ca="1">(TODAY()-staff[[#This Row],[Date of Birth]])/365</f>
        <v>43.827397260273976</v>
      </c>
      <c r="P2175">
        <f ca="1">ROUNDDOWN(staff[[#This Row],[X-Age]],0)</f>
        <v>43</v>
      </c>
    </row>
    <row r="2176" spans="3:16" x14ac:dyDescent="0.3">
      <c r="C2176" t="s">
        <v>2265</v>
      </c>
      <c r="D2176" t="s">
        <v>59</v>
      </c>
      <c r="E2176">
        <v>1</v>
      </c>
      <c r="F2176" t="s">
        <v>56</v>
      </c>
      <c r="G2176" t="s">
        <v>6</v>
      </c>
      <c r="H2176" t="s">
        <v>98</v>
      </c>
      <c r="I2176" s="4">
        <v>84135</v>
      </c>
      <c r="J2176">
        <v>10</v>
      </c>
      <c r="K2176" s="3">
        <v>44371</v>
      </c>
      <c r="L2176" s="3">
        <v>24010</v>
      </c>
      <c r="M2176" s="5">
        <f ca="1">(TODAY()-staff[[#This Row],[Date of Join]])/365</f>
        <v>1.2328767123287672</v>
      </c>
      <c r="N2176" t="str">
        <f ca="1">IF(staff[[#This Row],[Tenure]]&lt;0.25,"1. New", IF(staff[[#This Row],[Tenure]]&lt;1, "2. Under 1 yr", IF(staff[[#This Row],[Tenure]]&lt;2, "3. Under 2 yrs","4. Over 2 yrs")))</f>
        <v>3. Under 2 yrs</v>
      </c>
      <c r="O2176" s="5">
        <f ca="1">(TODAY()-staff[[#This Row],[Date of Birth]])/365</f>
        <v>57.016438356164386</v>
      </c>
      <c r="P2176">
        <f ca="1">ROUNDDOWN(staff[[#This Row],[X-Age]],0)</f>
        <v>57</v>
      </c>
    </row>
    <row r="2177" spans="3:16" x14ac:dyDescent="0.3">
      <c r="C2177" t="s">
        <v>2266</v>
      </c>
      <c r="D2177" t="s">
        <v>55</v>
      </c>
      <c r="E2177">
        <v>1</v>
      </c>
      <c r="F2177" t="s">
        <v>56</v>
      </c>
      <c r="G2177" t="s">
        <v>20</v>
      </c>
      <c r="H2177" t="s">
        <v>66</v>
      </c>
      <c r="I2177" s="4">
        <v>97780</v>
      </c>
      <c r="J2177">
        <v>17</v>
      </c>
      <c r="K2177" s="3">
        <v>43746</v>
      </c>
      <c r="L2177" s="3">
        <v>23524</v>
      </c>
      <c r="M2177" s="5">
        <f ca="1">(TODAY()-staff[[#This Row],[Date of Join]])/365</f>
        <v>2.9452054794520546</v>
      </c>
      <c r="N2177" t="str">
        <f ca="1">IF(staff[[#This Row],[Tenure]]&lt;0.25,"1. New", IF(staff[[#This Row],[Tenure]]&lt;1, "2. Under 1 yr", IF(staff[[#This Row],[Tenure]]&lt;2, "3. Under 2 yrs","4. Over 2 yrs")))</f>
        <v>4. Over 2 yrs</v>
      </c>
      <c r="O2177" s="5">
        <f ca="1">(TODAY()-staff[[#This Row],[Date of Birth]])/365</f>
        <v>58.347945205479455</v>
      </c>
      <c r="P2177">
        <f ca="1">ROUNDDOWN(staff[[#This Row],[X-Age]],0)</f>
        <v>58</v>
      </c>
    </row>
    <row r="2178" spans="3:16" x14ac:dyDescent="0.3">
      <c r="C2178" t="s">
        <v>2267</v>
      </c>
      <c r="D2178" t="s">
        <v>59</v>
      </c>
      <c r="E2178">
        <v>1</v>
      </c>
      <c r="F2178" t="s">
        <v>56</v>
      </c>
      <c r="G2178" t="s">
        <v>18</v>
      </c>
      <c r="H2178" t="s">
        <v>71</v>
      </c>
      <c r="I2178" s="4">
        <v>80160</v>
      </c>
      <c r="J2178">
        <v>18</v>
      </c>
      <c r="K2178" s="3">
        <v>44351</v>
      </c>
      <c r="L2178" s="3">
        <v>26152</v>
      </c>
      <c r="M2178" s="5">
        <f ca="1">(TODAY()-staff[[#This Row],[Date of Join]])/365</f>
        <v>1.2876712328767124</v>
      </c>
      <c r="N2178" t="str">
        <f ca="1">IF(staff[[#This Row],[Tenure]]&lt;0.25,"1. New", IF(staff[[#This Row],[Tenure]]&lt;1, "2. Under 1 yr", IF(staff[[#This Row],[Tenure]]&lt;2, "3. Under 2 yrs","4. Over 2 yrs")))</f>
        <v>3. Under 2 yrs</v>
      </c>
      <c r="O2178" s="5">
        <f ca="1">(TODAY()-staff[[#This Row],[Date of Birth]])/365</f>
        <v>51.147945205479452</v>
      </c>
      <c r="P2178">
        <f ca="1">ROUNDDOWN(staff[[#This Row],[X-Age]],0)</f>
        <v>51</v>
      </c>
    </row>
    <row r="2179" spans="3:16" x14ac:dyDescent="0.3">
      <c r="C2179" t="s">
        <v>2268</v>
      </c>
      <c r="D2179" t="s">
        <v>59</v>
      </c>
      <c r="E2179">
        <v>1</v>
      </c>
      <c r="F2179" t="s">
        <v>56</v>
      </c>
      <c r="G2179" t="s">
        <v>6</v>
      </c>
      <c r="H2179" t="s">
        <v>93</v>
      </c>
      <c r="I2179" s="4">
        <v>74985</v>
      </c>
      <c r="J2179">
        <v>8</v>
      </c>
      <c r="K2179" s="3">
        <v>44523</v>
      </c>
      <c r="L2179" s="3">
        <v>32296</v>
      </c>
      <c r="M2179" s="5">
        <f ca="1">(TODAY()-staff[[#This Row],[Date of Join]])/365</f>
        <v>0.81643835616438354</v>
      </c>
      <c r="N2179" t="str">
        <f ca="1">IF(staff[[#This Row],[Tenure]]&lt;0.25,"1. New", IF(staff[[#This Row],[Tenure]]&lt;1, "2. Under 1 yr", IF(staff[[#This Row],[Tenure]]&lt;2, "3. Under 2 yrs","4. Over 2 yrs")))</f>
        <v>2. Under 1 yr</v>
      </c>
      <c r="O2179" s="5">
        <f ca="1">(TODAY()-staff[[#This Row],[Date of Birth]])/365</f>
        <v>34.315068493150683</v>
      </c>
      <c r="P2179">
        <f ca="1">ROUNDDOWN(staff[[#This Row],[X-Age]],0)</f>
        <v>34</v>
      </c>
    </row>
    <row r="2180" spans="3:16" x14ac:dyDescent="0.3">
      <c r="C2180" t="s">
        <v>2269</v>
      </c>
      <c r="D2180" t="s">
        <v>59</v>
      </c>
      <c r="E2180">
        <v>1</v>
      </c>
      <c r="F2180" t="s">
        <v>56</v>
      </c>
      <c r="G2180" t="s">
        <v>18</v>
      </c>
      <c r="H2180" t="s">
        <v>78</v>
      </c>
      <c r="I2180" s="4">
        <v>70980</v>
      </c>
      <c r="J2180">
        <v>5</v>
      </c>
      <c r="K2180" s="3">
        <v>44635</v>
      </c>
      <c r="L2180" s="3">
        <v>30951</v>
      </c>
      <c r="M2180" s="5">
        <f ca="1">(TODAY()-staff[[#This Row],[Date of Join]])/365</f>
        <v>0.50958904109589043</v>
      </c>
      <c r="N2180" t="str">
        <f ca="1">IF(staff[[#This Row],[Tenure]]&lt;0.25,"1. New", IF(staff[[#This Row],[Tenure]]&lt;1, "2. Under 1 yr", IF(staff[[#This Row],[Tenure]]&lt;2, "3. Under 2 yrs","4. Over 2 yrs")))</f>
        <v>2. Under 1 yr</v>
      </c>
      <c r="O2180" s="5">
        <f ca="1">(TODAY()-staff[[#This Row],[Date of Birth]])/365</f>
        <v>38</v>
      </c>
      <c r="P2180">
        <f ca="1">ROUNDDOWN(staff[[#This Row],[X-Age]],0)</f>
        <v>38</v>
      </c>
    </row>
    <row r="2181" spans="3:16" x14ac:dyDescent="0.3">
      <c r="C2181" t="s">
        <v>2270</v>
      </c>
      <c r="D2181" t="s">
        <v>59</v>
      </c>
      <c r="E2181">
        <v>1</v>
      </c>
      <c r="F2181" t="s">
        <v>56</v>
      </c>
      <c r="G2181" t="s">
        <v>20</v>
      </c>
      <c r="H2181" t="s">
        <v>133</v>
      </c>
      <c r="I2181" s="4">
        <v>69165</v>
      </c>
      <c r="J2181">
        <v>19</v>
      </c>
      <c r="K2181" s="3">
        <v>44729</v>
      </c>
      <c r="L2181" s="3">
        <v>32125</v>
      </c>
      <c r="M2181" s="5">
        <f ca="1">(TODAY()-staff[[#This Row],[Date of Join]])/365</f>
        <v>0.25205479452054796</v>
      </c>
      <c r="N2181" t="str">
        <f ca="1">IF(staff[[#This Row],[Tenure]]&lt;0.25,"1. New", IF(staff[[#This Row],[Tenure]]&lt;1, "2. Under 1 yr", IF(staff[[#This Row],[Tenure]]&lt;2, "3. Under 2 yrs","4. Over 2 yrs")))</f>
        <v>2. Under 1 yr</v>
      </c>
      <c r="O2181" s="5">
        <f ca="1">(TODAY()-staff[[#This Row],[Date of Birth]])/365</f>
        <v>34.783561643835618</v>
      </c>
      <c r="P2181">
        <f ca="1">ROUNDDOWN(staff[[#This Row],[X-Age]],0)</f>
        <v>34</v>
      </c>
    </row>
    <row r="2182" spans="3:16" x14ac:dyDescent="0.3">
      <c r="C2182" t="s">
        <v>2271</v>
      </c>
      <c r="D2182" t="s">
        <v>59</v>
      </c>
      <c r="E2182">
        <v>1</v>
      </c>
      <c r="F2182" t="s">
        <v>61</v>
      </c>
      <c r="G2182" t="s">
        <v>9</v>
      </c>
      <c r="H2182" t="s">
        <v>62</v>
      </c>
      <c r="I2182" s="4">
        <v>62805</v>
      </c>
      <c r="J2182">
        <v>13</v>
      </c>
      <c r="K2182" s="3">
        <v>44774</v>
      </c>
      <c r="L2182" s="3">
        <v>7293</v>
      </c>
      <c r="M2182" s="5">
        <f ca="1">(TODAY()-staff[[#This Row],[Date of Join]])/365</f>
        <v>0.12876712328767123</v>
      </c>
      <c r="N2182" t="str">
        <f ca="1">IF(staff[[#This Row],[Tenure]]&lt;0.25,"1. New", IF(staff[[#This Row],[Tenure]]&lt;1, "2. Under 1 yr", IF(staff[[#This Row],[Tenure]]&lt;2, "3. Under 2 yrs","4. Over 2 yrs")))</f>
        <v>1. New</v>
      </c>
      <c r="O2182" s="5">
        <f ca="1">(TODAY()-staff[[#This Row],[Date of Birth]])/365</f>
        <v>102.81643835616438</v>
      </c>
      <c r="P2182">
        <f ca="1">ROUNDDOWN(staff[[#This Row],[X-Age]],0)</f>
        <v>102</v>
      </c>
    </row>
    <row r="2183" spans="3:16" x14ac:dyDescent="0.3">
      <c r="C2183" t="s">
        <v>2272</v>
      </c>
      <c r="D2183" t="s">
        <v>59</v>
      </c>
      <c r="E2183">
        <v>1</v>
      </c>
      <c r="F2183" t="s">
        <v>56</v>
      </c>
      <c r="G2183" t="s">
        <v>6</v>
      </c>
      <c r="H2183" t="s">
        <v>93</v>
      </c>
      <c r="I2183" s="4">
        <v>88650</v>
      </c>
      <c r="J2183">
        <v>9</v>
      </c>
      <c r="K2183" s="3">
        <v>44630</v>
      </c>
      <c r="L2183" s="3">
        <v>30401</v>
      </c>
      <c r="M2183" s="5">
        <f ca="1">(TODAY()-staff[[#This Row],[Date of Join]])/365</f>
        <v>0.52328767123287667</v>
      </c>
      <c r="N2183" t="str">
        <f ca="1">IF(staff[[#This Row],[Tenure]]&lt;0.25,"1. New", IF(staff[[#This Row],[Tenure]]&lt;1, "2. Under 1 yr", IF(staff[[#This Row],[Tenure]]&lt;2, "3. Under 2 yrs","4. Over 2 yrs")))</f>
        <v>2. Under 1 yr</v>
      </c>
      <c r="O2183" s="5">
        <f ca="1">(TODAY()-staff[[#This Row],[Date of Birth]])/365</f>
        <v>39.506849315068493</v>
      </c>
      <c r="P2183">
        <f ca="1">ROUNDDOWN(staff[[#This Row],[X-Age]],0)</f>
        <v>39</v>
      </c>
    </row>
    <row r="2184" spans="3:16" x14ac:dyDescent="0.3">
      <c r="C2184" t="s">
        <v>2273</v>
      </c>
      <c r="D2184" t="s">
        <v>59</v>
      </c>
      <c r="E2184">
        <v>1</v>
      </c>
      <c r="F2184" t="s">
        <v>56</v>
      </c>
      <c r="G2184" t="s">
        <v>11</v>
      </c>
      <c r="H2184" t="s">
        <v>83</v>
      </c>
      <c r="I2184" s="4">
        <v>59000</v>
      </c>
      <c r="J2184">
        <v>20</v>
      </c>
      <c r="K2184" s="3">
        <v>44460</v>
      </c>
      <c r="L2184" s="3">
        <v>21374</v>
      </c>
      <c r="M2184" s="5">
        <f ca="1">(TODAY()-staff[[#This Row],[Date of Join]])/365</f>
        <v>0.989041095890411</v>
      </c>
      <c r="N2184" t="str">
        <f ca="1">IF(staff[[#This Row],[Tenure]]&lt;0.25,"1. New", IF(staff[[#This Row],[Tenure]]&lt;1, "2. Under 1 yr", IF(staff[[#This Row],[Tenure]]&lt;2, "3. Under 2 yrs","4. Over 2 yrs")))</f>
        <v>2. Under 1 yr</v>
      </c>
      <c r="O2184" s="5">
        <f ca="1">(TODAY()-staff[[#This Row],[Date of Birth]])/365</f>
        <v>64.238356164383561</v>
      </c>
      <c r="P2184">
        <f ca="1">ROUNDDOWN(staff[[#This Row],[X-Age]],0)</f>
        <v>64</v>
      </c>
    </row>
    <row r="2185" spans="3:16" x14ac:dyDescent="0.3">
      <c r="C2185" t="s">
        <v>2274</v>
      </c>
      <c r="D2185" t="s">
        <v>59</v>
      </c>
      <c r="E2185">
        <v>1</v>
      </c>
      <c r="F2185" t="s">
        <v>56</v>
      </c>
      <c r="G2185" t="s">
        <v>6</v>
      </c>
      <c r="H2185" t="s">
        <v>68</v>
      </c>
      <c r="I2185" s="4">
        <v>76620</v>
      </c>
      <c r="J2185">
        <v>17</v>
      </c>
      <c r="K2185" s="3">
        <v>44741</v>
      </c>
      <c r="L2185" s="3">
        <v>7259</v>
      </c>
      <c r="M2185" s="5">
        <f ca="1">(TODAY()-staff[[#This Row],[Date of Join]])/365</f>
        <v>0.21917808219178081</v>
      </c>
      <c r="N2185" t="str">
        <f ca="1">IF(staff[[#This Row],[Tenure]]&lt;0.25,"1. New", IF(staff[[#This Row],[Tenure]]&lt;1, "2. Under 1 yr", IF(staff[[#This Row],[Tenure]]&lt;2, "3. Under 2 yrs","4. Over 2 yrs")))</f>
        <v>1. New</v>
      </c>
      <c r="O2185" s="5">
        <f ca="1">(TODAY()-staff[[#This Row],[Date of Birth]])/365</f>
        <v>102.90958904109588</v>
      </c>
      <c r="P2185">
        <f ca="1">ROUNDDOWN(staff[[#This Row],[X-Age]],0)</f>
        <v>102</v>
      </c>
    </row>
    <row r="2186" spans="3:16" x14ac:dyDescent="0.3">
      <c r="C2186" t="s">
        <v>2275</v>
      </c>
      <c r="D2186" t="s">
        <v>59</v>
      </c>
      <c r="E2186">
        <v>0.8</v>
      </c>
      <c r="F2186" t="s">
        <v>56</v>
      </c>
      <c r="G2186" t="s">
        <v>6</v>
      </c>
      <c r="H2186" t="s">
        <v>68</v>
      </c>
      <c r="I2186" s="4">
        <v>48230</v>
      </c>
      <c r="J2186">
        <v>11</v>
      </c>
      <c r="K2186" s="3">
        <v>44504</v>
      </c>
      <c r="L2186" s="3">
        <v>29871</v>
      </c>
      <c r="M2186" s="5">
        <f ca="1">(TODAY()-staff[[#This Row],[Date of Join]])/365</f>
        <v>0.86849315068493149</v>
      </c>
      <c r="N2186" t="str">
        <f ca="1">IF(staff[[#This Row],[Tenure]]&lt;0.25,"1. New", IF(staff[[#This Row],[Tenure]]&lt;1, "2. Under 1 yr", IF(staff[[#This Row],[Tenure]]&lt;2, "3. Under 2 yrs","4. Over 2 yrs")))</f>
        <v>2. Under 1 yr</v>
      </c>
      <c r="O2186" s="5">
        <f ca="1">(TODAY()-staff[[#This Row],[Date of Birth]])/365</f>
        <v>40.958904109589042</v>
      </c>
      <c r="P2186">
        <f ca="1">ROUNDDOWN(staff[[#This Row],[X-Age]],0)</f>
        <v>40</v>
      </c>
    </row>
    <row r="2187" spans="3:16" x14ac:dyDescent="0.3">
      <c r="C2187" t="s">
        <v>2276</v>
      </c>
      <c r="D2187" t="s">
        <v>55</v>
      </c>
      <c r="E2187">
        <v>1</v>
      </c>
      <c r="F2187" t="s">
        <v>56</v>
      </c>
      <c r="G2187" t="s">
        <v>9</v>
      </c>
      <c r="H2187" t="s">
        <v>62</v>
      </c>
      <c r="I2187" s="4">
        <v>90390</v>
      </c>
      <c r="J2187">
        <v>13</v>
      </c>
      <c r="K2187" s="3">
        <v>44686</v>
      </c>
      <c r="L2187" s="3">
        <v>21207</v>
      </c>
      <c r="M2187" s="5">
        <f ca="1">(TODAY()-staff[[#This Row],[Date of Join]])/365</f>
        <v>0.36986301369863012</v>
      </c>
      <c r="N2187" t="str">
        <f ca="1">IF(staff[[#This Row],[Tenure]]&lt;0.25,"1. New", IF(staff[[#This Row],[Tenure]]&lt;1, "2. Under 1 yr", IF(staff[[#This Row],[Tenure]]&lt;2, "3. Under 2 yrs","4. Over 2 yrs")))</f>
        <v>2. Under 1 yr</v>
      </c>
      <c r="O2187" s="5">
        <f ca="1">(TODAY()-staff[[#This Row],[Date of Birth]])/365</f>
        <v>64.69589041095891</v>
      </c>
      <c r="P2187">
        <f ca="1">ROUNDDOWN(staff[[#This Row],[X-Age]],0)</f>
        <v>64</v>
      </c>
    </row>
    <row r="2188" spans="3:16" x14ac:dyDescent="0.3">
      <c r="C2188" t="s">
        <v>2277</v>
      </c>
      <c r="D2188" t="s">
        <v>59</v>
      </c>
      <c r="E2188">
        <v>0.75</v>
      </c>
      <c r="F2188" t="s">
        <v>56</v>
      </c>
      <c r="G2188" t="s">
        <v>9</v>
      </c>
      <c r="H2188" t="s">
        <v>330</v>
      </c>
      <c r="I2188" s="4">
        <v>85820</v>
      </c>
      <c r="J2188">
        <v>21</v>
      </c>
      <c r="K2188" s="3">
        <v>44733</v>
      </c>
      <c r="L2188" s="3">
        <v>31887</v>
      </c>
      <c r="M2188" s="5">
        <f ca="1">(TODAY()-staff[[#This Row],[Date of Join]])/365</f>
        <v>0.24109589041095891</v>
      </c>
      <c r="N2188" t="str">
        <f ca="1">IF(staff[[#This Row],[Tenure]]&lt;0.25,"1. New", IF(staff[[#This Row],[Tenure]]&lt;1, "2. Under 1 yr", IF(staff[[#This Row],[Tenure]]&lt;2, "3. Under 2 yrs","4. Over 2 yrs")))</f>
        <v>1. New</v>
      </c>
      <c r="O2188" s="5">
        <f ca="1">(TODAY()-staff[[#This Row],[Date of Birth]])/365</f>
        <v>35.435616438356163</v>
      </c>
      <c r="P2188">
        <f ca="1">ROUNDDOWN(staff[[#This Row],[X-Age]],0)</f>
        <v>35</v>
      </c>
    </row>
    <row r="2189" spans="3:16" x14ac:dyDescent="0.3">
      <c r="C2189" t="s">
        <v>2278</v>
      </c>
      <c r="D2189" t="s">
        <v>59</v>
      </c>
      <c r="E2189">
        <v>1</v>
      </c>
      <c r="F2189" t="s">
        <v>56</v>
      </c>
      <c r="G2189" t="s">
        <v>6</v>
      </c>
      <c r="H2189" t="s">
        <v>68</v>
      </c>
      <c r="I2189" s="4">
        <v>93445</v>
      </c>
      <c r="J2189">
        <v>8</v>
      </c>
      <c r="K2189" s="3">
        <v>44698</v>
      </c>
      <c r="L2189" s="3">
        <v>33291</v>
      </c>
      <c r="M2189" s="5">
        <f ca="1">(TODAY()-staff[[#This Row],[Date of Join]])/365</f>
        <v>0.33698630136986302</v>
      </c>
      <c r="N2189" t="str">
        <f ca="1">IF(staff[[#This Row],[Tenure]]&lt;0.25,"1. New", IF(staff[[#This Row],[Tenure]]&lt;1, "2. Under 1 yr", IF(staff[[#This Row],[Tenure]]&lt;2, "3. Under 2 yrs","4. Over 2 yrs")))</f>
        <v>2. Under 1 yr</v>
      </c>
      <c r="O2189" s="5">
        <f ca="1">(TODAY()-staff[[#This Row],[Date of Birth]])/365</f>
        <v>31.589041095890412</v>
      </c>
      <c r="P2189">
        <f ca="1">ROUNDDOWN(staff[[#This Row],[X-Age]],0)</f>
        <v>31</v>
      </c>
    </row>
    <row r="2190" spans="3:16" x14ac:dyDescent="0.3">
      <c r="C2190" t="s">
        <v>2279</v>
      </c>
      <c r="D2190" t="s">
        <v>55</v>
      </c>
      <c r="E2190">
        <v>1</v>
      </c>
      <c r="F2190" t="s">
        <v>56</v>
      </c>
      <c r="G2190" t="s">
        <v>18</v>
      </c>
      <c r="H2190" t="s">
        <v>343</v>
      </c>
      <c r="I2190" s="4">
        <v>83755</v>
      </c>
      <c r="J2190">
        <v>9</v>
      </c>
      <c r="K2190" s="3">
        <v>44708</v>
      </c>
      <c r="L2190" s="3">
        <v>21826</v>
      </c>
      <c r="M2190" s="5">
        <f ca="1">(TODAY()-staff[[#This Row],[Date of Join]])/365</f>
        <v>0.30958904109589042</v>
      </c>
      <c r="N2190" t="str">
        <f ca="1">IF(staff[[#This Row],[Tenure]]&lt;0.25,"1. New", IF(staff[[#This Row],[Tenure]]&lt;1, "2. Under 1 yr", IF(staff[[#This Row],[Tenure]]&lt;2, "3. Under 2 yrs","4. Over 2 yrs")))</f>
        <v>2. Under 1 yr</v>
      </c>
      <c r="O2190" s="5">
        <f ca="1">(TODAY()-staff[[#This Row],[Date of Birth]])/365</f>
        <v>63</v>
      </c>
      <c r="P2190">
        <f ca="1">ROUNDDOWN(staff[[#This Row],[X-Age]],0)</f>
        <v>63</v>
      </c>
    </row>
    <row r="2191" spans="3:16" x14ac:dyDescent="0.3">
      <c r="C2191" t="s">
        <v>2280</v>
      </c>
      <c r="D2191" t="s">
        <v>55</v>
      </c>
      <c r="E2191">
        <v>1</v>
      </c>
      <c r="F2191" t="s">
        <v>56</v>
      </c>
      <c r="G2191" t="s">
        <v>9</v>
      </c>
      <c r="H2191" t="s">
        <v>330</v>
      </c>
      <c r="I2191" s="4">
        <v>50315</v>
      </c>
      <c r="J2191">
        <v>18</v>
      </c>
      <c r="K2191" s="3">
        <v>44617</v>
      </c>
      <c r="L2191" s="3">
        <v>30334</v>
      </c>
      <c r="M2191" s="5">
        <f ca="1">(TODAY()-staff[[#This Row],[Date of Join]])/365</f>
        <v>0.55890410958904113</v>
      </c>
      <c r="N2191" t="str">
        <f ca="1">IF(staff[[#This Row],[Tenure]]&lt;0.25,"1. New", IF(staff[[#This Row],[Tenure]]&lt;1, "2. Under 1 yr", IF(staff[[#This Row],[Tenure]]&lt;2, "3. Under 2 yrs","4. Over 2 yrs")))</f>
        <v>2. Under 1 yr</v>
      </c>
      <c r="O2191" s="5">
        <f ca="1">(TODAY()-staff[[#This Row],[Date of Birth]])/365</f>
        <v>39.69041095890411</v>
      </c>
      <c r="P2191">
        <f ca="1">ROUNDDOWN(staff[[#This Row],[X-Age]],0)</f>
        <v>39</v>
      </c>
    </row>
    <row r="2192" spans="3:16" x14ac:dyDescent="0.3">
      <c r="C2192" t="s">
        <v>2281</v>
      </c>
      <c r="D2192" t="s">
        <v>55</v>
      </c>
      <c r="E2192">
        <v>0.8</v>
      </c>
      <c r="F2192" t="s">
        <v>56</v>
      </c>
      <c r="G2192" t="s">
        <v>18</v>
      </c>
      <c r="H2192" t="s">
        <v>96</v>
      </c>
      <c r="I2192" s="4">
        <v>72740</v>
      </c>
      <c r="J2192">
        <v>11</v>
      </c>
      <c r="K2192" s="3">
        <v>44298</v>
      </c>
      <c r="L2192" s="3">
        <v>16336</v>
      </c>
      <c r="M2192" s="5">
        <f ca="1">(TODAY()-staff[[#This Row],[Date of Join]])/365</f>
        <v>1.4328767123287671</v>
      </c>
      <c r="N2192" t="str">
        <f ca="1">IF(staff[[#This Row],[Tenure]]&lt;0.25,"1. New", IF(staff[[#This Row],[Tenure]]&lt;1, "2. Under 1 yr", IF(staff[[#This Row],[Tenure]]&lt;2, "3. Under 2 yrs","4. Over 2 yrs")))</f>
        <v>3. Under 2 yrs</v>
      </c>
      <c r="O2192" s="5">
        <f ca="1">(TODAY()-staff[[#This Row],[Date of Birth]])/365</f>
        <v>78.041095890410958</v>
      </c>
      <c r="P2192">
        <f ca="1">ROUNDDOWN(staff[[#This Row],[X-Age]],0)</f>
        <v>78</v>
      </c>
    </row>
    <row r="2193" spans="3:16" x14ac:dyDescent="0.3">
      <c r="C2193" t="s">
        <v>2282</v>
      </c>
      <c r="D2193" t="s">
        <v>59</v>
      </c>
      <c r="E2193">
        <v>1</v>
      </c>
      <c r="F2193" t="s">
        <v>56</v>
      </c>
      <c r="G2193" t="s">
        <v>6</v>
      </c>
      <c r="H2193" t="s">
        <v>68</v>
      </c>
      <c r="I2193" s="4">
        <v>64185</v>
      </c>
      <c r="J2193">
        <v>10</v>
      </c>
      <c r="K2193" s="3">
        <v>44770</v>
      </c>
      <c r="L2193" s="3">
        <v>7272</v>
      </c>
      <c r="M2193" s="5">
        <f ca="1">(TODAY()-staff[[#This Row],[Date of Join]])/365</f>
        <v>0.13972602739726028</v>
      </c>
      <c r="N2193" t="str">
        <f ca="1">IF(staff[[#This Row],[Tenure]]&lt;0.25,"1. New", IF(staff[[#This Row],[Tenure]]&lt;1, "2. Under 1 yr", IF(staff[[#This Row],[Tenure]]&lt;2, "3. Under 2 yrs","4. Over 2 yrs")))</f>
        <v>1. New</v>
      </c>
      <c r="O2193" s="5">
        <f ca="1">(TODAY()-staff[[#This Row],[Date of Birth]])/365</f>
        <v>102.87397260273973</v>
      </c>
      <c r="P2193">
        <f ca="1">ROUNDDOWN(staff[[#This Row],[X-Age]],0)</f>
        <v>102</v>
      </c>
    </row>
    <row r="2194" spans="3:16" x14ac:dyDescent="0.3">
      <c r="C2194" t="s">
        <v>2283</v>
      </c>
      <c r="D2194" t="s">
        <v>59</v>
      </c>
      <c r="E2194">
        <v>1</v>
      </c>
      <c r="F2194" t="s">
        <v>56</v>
      </c>
      <c r="G2194" t="s">
        <v>6</v>
      </c>
      <c r="H2194" t="s">
        <v>68</v>
      </c>
      <c r="I2194" s="4">
        <v>68400</v>
      </c>
      <c r="J2194">
        <v>17</v>
      </c>
      <c r="K2194" s="3">
        <v>44368</v>
      </c>
      <c r="L2194" s="3">
        <v>27156</v>
      </c>
      <c r="M2194" s="5">
        <f ca="1">(TODAY()-staff[[#This Row],[Date of Join]])/365</f>
        <v>1.2410958904109588</v>
      </c>
      <c r="N2194" t="str">
        <f ca="1">IF(staff[[#This Row],[Tenure]]&lt;0.25,"1. New", IF(staff[[#This Row],[Tenure]]&lt;1, "2. Under 1 yr", IF(staff[[#This Row],[Tenure]]&lt;2, "3. Under 2 yrs","4. Over 2 yrs")))</f>
        <v>3. Under 2 yrs</v>
      </c>
      <c r="O2194" s="5">
        <f ca="1">(TODAY()-staff[[#This Row],[Date of Birth]])/365</f>
        <v>48.397260273972606</v>
      </c>
      <c r="P2194">
        <f ca="1">ROUNDDOWN(staff[[#This Row],[X-Age]],0)</f>
        <v>48</v>
      </c>
    </row>
    <row r="2195" spans="3:16" x14ac:dyDescent="0.3">
      <c r="C2195" t="s">
        <v>2284</v>
      </c>
      <c r="D2195" t="s">
        <v>59</v>
      </c>
      <c r="E2195">
        <v>1</v>
      </c>
      <c r="F2195" t="s">
        <v>56</v>
      </c>
      <c r="G2195" t="s">
        <v>6</v>
      </c>
      <c r="H2195" t="s">
        <v>71</v>
      </c>
      <c r="I2195" s="4">
        <v>73675</v>
      </c>
      <c r="J2195">
        <v>17</v>
      </c>
      <c r="K2195" s="3">
        <v>44594</v>
      </c>
      <c r="L2195" s="3">
        <v>29727</v>
      </c>
      <c r="M2195" s="5">
        <f ca="1">(TODAY()-staff[[#This Row],[Date of Join]])/365</f>
        <v>0.62191780821917808</v>
      </c>
      <c r="N2195" t="str">
        <f ca="1">IF(staff[[#This Row],[Tenure]]&lt;0.25,"1. New", IF(staff[[#This Row],[Tenure]]&lt;1, "2. Under 1 yr", IF(staff[[#This Row],[Tenure]]&lt;2, "3. Under 2 yrs","4. Over 2 yrs")))</f>
        <v>2. Under 1 yr</v>
      </c>
      <c r="O2195" s="5">
        <f ca="1">(TODAY()-staff[[#This Row],[Date of Birth]])/365</f>
        <v>41.353424657534248</v>
      </c>
      <c r="P2195">
        <f ca="1">ROUNDDOWN(staff[[#This Row],[X-Age]],0)</f>
        <v>41</v>
      </c>
    </row>
    <row r="2196" spans="3:16" x14ac:dyDescent="0.3">
      <c r="C2196" t="s">
        <v>2285</v>
      </c>
      <c r="D2196" t="s">
        <v>59</v>
      </c>
      <c r="E2196">
        <v>1</v>
      </c>
      <c r="F2196" t="s">
        <v>56</v>
      </c>
      <c r="G2196" t="s">
        <v>18</v>
      </c>
      <c r="H2196" t="s">
        <v>78</v>
      </c>
      <c r="I2196" s="4">
        <v>93595</v>
      </c>
      <c r="J2196">
        <v>17</v>
      </c>
      <c r="K2196" s="3">
        <v>44697</v>
      </c>
      <c r="L2196" s="3">
        <v>33346</v>
      </c>
      <c r="M2196" s="5">
        <f ca="1">(TODAY()-staff[[#This Row],[Date of Join]])/365</f>
        <v>0.33972602739726027</v>
      </c>
      <c r="N2196" t="str">
        <f ca="1">IF(staff[[#This Row],[Tenure]]&lt;0.25,"1. New", IF(staff[[#This Row],[Tenure]]&lt;1, "2. Under 1 yr", IF(staff[[#This Row],[Tenure]]&lt;2, "3. Under 2 yrs","4. Over 2 yrs")))</f>
        <v>2. Under 1 yr</v>
      </c>
      <c r="O2196" s="5">
        <f ca="1">(TODAY()-staff[[#This Row],[Date of Birth]])/365</f>
        <v>31.438356164383563</v>
      </c>
      <c r="P2196">
        <f ca="1">ROUNDDOWN(staff[[#This Row],[X-Age]],0)</f>
        <v>31</v>
      </c>
    </row>
    <row r="2197" spans="3:16" x14ac:dyDescent="0.3">
      <c r="C2197" t="s">
        <v>2286</v>
      </c>
      <c r="D2197" t="s">
        <v>59</v>
      </c>
      <c r="E2197">
        <v>1</v>
      </c>
      <c r="F2197" t="s">
        <v>56</v>
      </c>
      <c r="G2197" t="s">
        <v>9</v>
      </c>
      <c r="H2197" t="s">
        <v>57</v>
      </c>
      <c r="I2197" s="4">
        <v>74400</v>
      </c>
      <c r="J2197">
        <v>15</v>
      </c>
      <c r="K2197" s="3">
        <v>44707</v>
      </c>
      <c r="L2197" s="3">
        <v>26639</v>
      </c>
      <c r="M2197" s="5">
        <f ca="1">(TODAY()-staff[[#This Row],[Date of Join]])/365</f>
        <v>0.31232876712328766</v>
      </c>
      <c r="N2197" t="str">
        <f ca="1">IF(staff[[#This Row],[Tenure]]&lt;0.25,"1. New", IF(staff[[#This Row],[Tenure]]&lt;1, "2. Under 1 yr", IF(staff[[#This Row],[Tenure]]&lt;2, "3. Under 2 yrs","4. Over 2 yrs")))</f>
        <v>2. Under 1 yr</v>
      </c>
      <c r="O2197" s="5">
        <f ca="1">(TODAY()-staff[[#This Row],[Date of Birth]])/365</f>
        <v>49.813698630136983</v>
      </c>
      <c r="P2197">
        <f ca="1">ROUNDDOWN(staff[[#This Row],[X-Age]],0)</f>
        <v>49</v>
      </c>
    </row>
    <row r="2198" spans="3:16" x14ac:dyDescent="0.3">
      <c r="C2198" t="s">
        <v>2287</v>
      </c>
      <c r="D2198" t="s">
        <v>59</v>
      </c>
      <c r="E2198">
        <v>0.8</v>
      </c>
      <c r="F2198" t="s">
        <v>56</v>
      </c>
      <c r="G2198" t="s">
        <v>17</v>
      </c>
      <c r="H2198" t="s">
        <v>280</v>
      </c>
      <c r="I2198" s="4">
        <v>60990</v>
      </c>
      <c r="J2198">
        <v>13</v>
      </c>
      <c r="K2198" s="3">
        <v>44623</v>
      </c>
      <c r="L2198" s="3">
        <v>22885</v>
      </c>
      <c r="M2198" s="5">
        <f ca="1">(TODAY()-staff[[#This Row],[Date of Join]])/365</f>
        <v>0.54246575342465753</v>
      </c>
      <c r="N2198" t="str">
        <f ca="1">IF(staff[[#This Row],[Tenure]]&lt;0.25,"1. New", IF(staff[[#This Row],[Tenure]]&lt;1, "2. Under 1 yr", IF(staff[[#This Row],[Tenure]]&lt;2, "3. Under 2 yrs","4. Over 2 yrs")))</f>
        <v>2. Under 1 yr</v>
      </c>
      <c r="O2198" s="5">
        <f ca="1">(TODAY()-staff[[#This Row],[Date of Birth]])/365</f>
        <v>60.098630136986301</v>
      </c>
      <c r="P2198">
        <f ca="1">ROUNDDOWN(staff[[#This Row],[X-Age]],0)</f>
        <v>60</v>
      </c>
    </row>
    <row r="2199" spans="3:16" x14ac:dyDescent="0.3">
      <c r="C2199" t="s">
        <v>2288</v>
      </c>
      <c r="D2199" t="s">
        <v>59</v>
      </c>
      <c r="E2199">
        <v>1</v>
      </c>
      <c r="F2199" t="s">
        <v>56</v>
      </c>
      <c r="G2199" t="s">
        <v>6</v>
      </c>
      <c r="H2199" t="s">
        <v>68</v>
      </c>
      <c r="I2199" s="4">
        <v>79105</v>
      </c>
      <c r="J2199">
        <v>17</v>
      </c>
      <c r="K2199" s="3">
        <v>44620</v>
      </c>
      <c r="L2199" s="3">
        <v>32061</v>
      </c>
      <c r="M2199" s="5">
        <f ca="1">(TODAY()-staff[[#This Row],[Date of Join]])/365</f>
        <v>0.55068493150684927</v>
      </c>
      <c r="N2199" t="str">
        <f ca="1">IF(staff[[#This Row],[Tenure]]&lt;0.25,"1. New", IF(staff[[#This Row],[Tenure]]&lt;1, "2. Under 1 yr", IF(staff[[#This Row],[Tenure]]&lt;2, "3. Under 2 yrs","4. Over 2 yrs")))</f>
        <v>2. Under 1 yr</v>
      </c>
      <c r="O2199" s="5">
        <f ca="1">(TODAY()-staff[[#This Row],[Date of Birth]])/365</f>
        <v>34.958904109589042</v>
      </c>
      <c r="P2199">
        <f ca="1">ROUNDDOWN(staff[[#This Row],[X-Age]],0)</f>
        <v>34</v>
      </c>
    </row>
    <row r="2200" spans="3:16" x14ac:dyDescent="0.3">
      <c r="C2200" t="s">
        <v>2289</v>
      </c>
      <c r="D2200" t="s">
        <v>59</v>
      </c>
      <c r="E2200">
        <v>1</v>
      </c>
      <c r="F2200" t="s">
        <v>56</v>
      </c>
      <c r="G2200" t="s">
        <v>6</v>
      </c>
      <c r="H2200" t="s">
        <v>93</v>
      </c>
      <c r="I2200" s="4">
        <v>81315</v>
      </c>
      <c r="J2200">
        <v>17</v>
      </c>
      <c r="K2200" s="3">
        <v>44746</v>
      </c>
      <c r="L2200" s="3">
        <v>33157</v>
      </c>
      <c r="M2200" s="5">
        <f ca="1">(TODAY()-staff[[#This Row],[Date of Join]])/365</f>
        <v>0.20547945205479451</v>
      </c>
      <c r="N2200" t="str">
        <f ca="1">IF(staff[[#This Row],[Tenure]]&lt;0.25,"1. New", IF(staff[[#This Row],[Tenure]]&lt;1, "2. Under 1 yr", IF(staff[[#This Row],[Tenure]]&lt;2, "3. Under 2 yrs","4. Over 2 yrs")))</f>
        <v>1. New</v>
      </c>
      <c r="O2200" s="5">
        <f ca="1">(TODAY()-staff[[#This Row],[Date of Birth]])/365</f>
        <v>31.956164383561642</v>
      </c>
      <c r="P2200">
        <f ca="1">ROUNDDOWN(staff[[#This Row],[X-Age]],0)</f>
        <v>31</v>
      </c>
    </row>
    <row r="2201" spans="3:16" x14ac:dyDescent="0.3">
      <c r="C2201" t="s">
        <v>2290</v>
      </c>
      <c r="D2201" t="s">
        <v>55</v>
      </c>
      <c r="E2201">
        <v>1</v>
      </c>
      <c r="F2201" t="s">
        <v>124</v>
      </c>
      <c r="G2201" t="s">
        <v>6</v>
      </c>
      <c r="H2201" t="s">
        <v>71</v>
      </c>
      <c r="I2201" s="4">
        <v>49200</v>
      </c>
      <c r="J2201">
        <v>9</v>
      </c>
      <c r="K2201" s="3">
        <v>44767</v>
      </c>
      <c r="L2201" s="3">
        <v>33000</v>
      </c>
      <c r="M2201" s="5">
        <f ca="1">(TODAY()-staff[[#This Row],[Date of Join]])/365</f>
        <v>0.14794520547945206</v>
      </c>
      <c r="N2201" t="str">
        <f ca="1">IF(staff[[#This Row],[Tenure]]&lt;0.25,"1. New", IF(staff[[#This Row],[Tenure]]&lt;1, "2. Under 1 yr", IF(staff[[#This Row],[Tenure]]&lt;2, "3. Under 2 yrs","4. Over 2 yrs")))</f>
        <v>1. New</v>
      </c>
      <c r="O2201" s="5">
        <f ca="1">(TODAY()-staff[[#This Row],[Date of Birth]])/365</f>
        <v>32.386301369863013</v>
      </c>
      <c r="P2201">
        <f ca="1">ROUNDDOWN(staff[[#This Row],[X-Age]],0)</f>
        <v>32</v>
      </c>
    </row>
    <row r="2202" spans="3:16" x14ac:dyDescent="0.3">
      <c r="C2202" t="s">
        <v>2291</v>
      </c>
      <c r="D2202" t="s">
        <v>59</v>
      </c>
      <c r="E2202">
        <v>1</v>
      </c>
      <c r="F2202" t="s">
        <v>56</v>
      </c>
      <c r="G2202" t="s">
        <v>6</v>
      </c>
      <c r="H2202" t="s">
        <v>68</v>
      </c>
      <c r="I2202" s="4">
        <v>75170</v>
      </c>
      <c r="J2202">
        <v>23</v>
      </c>
      <c r="K2202" s="3">
        <v>44676</v>
      </c>
      <c r="L2202" s="3">
        <v>33073</v>
      </c>
      <c r="M2202" s="5">
        <f ca="1">(TODAY()-staff[[#This Row],[Date of Join]])/365</f>
        <v>0.39726027397260272</v>
      </c>
      <c r="N2202" t="str">
        <f ca="1">IF(staff[[#This Row],[Tenure]]&lt;0.25,"1. New", IF(staff[[#This Row],[Tenure]]&lt;1, "2. Under 1 yr", IF(staff[[#This Row],[Tenure]]&lt;2, "3. Under 2 yrs","4. Over 2 yrs")))</f>
        <v>2. Under 1 yr</v>
      </c>
      <c r="O2202" s="5">
        <f ca="1">(TODAY()-staff[[#This Row],[Date of Birth]])/365</f>
        <v>32.186301369863017</v>
      </c>
      <c r="P2202">
        <f ca="1">ROUNDDOWN(staff[[#This Row],[X-Age]],0)</f>
        <v>32</v>
      </c>
    </row>
    <row r="2203" spans="3:16" x14ac:dyDescent="0.3">
      <c r="C2203" t="s">
        <v>2292</v>
      </c>
      <c r="D2203" t="s">
        <v>59</v>
      </c>
      <c r="E2203">
        <v>1</v>
      </c>
      <c r="F2203" t="s">
        <v>56</v>
      </c>
      <c r="G2203" t="s">
        <v>6</v>
      </c>
      <c r="H2203" t="s">
        <v>98</v>
      </c>
      <c r="I2203" s="4">
        <v>106760</v>
      </c>
      <c r="J2203">
        <v>14</v>
      </c>
      <c r="K2203" s="3">
        <v>44326</v>
      </c>
      <c r="L2203" s="3">
        <v>24568</v>
      </c>
      <c r="M2203" s="5">
        <f ca="1">(TODAY()-staff[[#This Row],[Date of Join]])/365</f>
        <v>1.3561643835616439</v>
      </c>
      <c r="N2203" t="str">
        <f ca="1">IF(staff[[#This Row],[Tenure]]&lt;0.25,"1. New", IF(staff[[#This Row],[Tenure]]&lt;1, "2. Under 1 yr", IF(staff[[#This Row],[Tenure]]&lt;2, "3. Under 2 yrs","4. Over 2 yrs")))</f>
        <v>3. Under 2 yrs</v>
      </c>
      <c r="O2203" s="5">
        <f ca="1">(TODAY()-staff[[#This Row],[Date of Birth]])/365</f>
        <v>55.487671232876714</v>
      </c>
      <c r="P2203">
        <f ca="1">ROUNDDOWN(staff[[#This Row],[X-Age]],0)</f>
        <v>55</v>
      </c>
    </row>
    <row r="2204" spans="3:16" x14ac:dyDescent="0.3">
      <c r="C2204" t="s">
        <v>2293</v>
      </c>
      <c r="D2204" t="s">
        <v>55</v>
      </c>
      <c r="E2204">
        <v>1</v>
      </c>
      <c r="F2204" t="s">
        <v>61</v>
      </c>
      <c r="G2204" t="s">
        <v>18</v>
      </c>
      <c r="H2204" t="s">
        <v>78</v>
      </c>
      <c r="I2204" s="4">
        <v>107880</v>
      </c>
      <c r="J2204">
        <v>12</v>
      </c>
      <c r="K2204" s="3">
        <v>44770</v>
      </c>
      <c r="L2204" s="3">
        <v>7270</v>
      </c>
      <c r="M2204" s="5">
        <f ca="1">(TODAY()-staff[[#This Row],[Date of Join]])/365</f>
        <v>0.13972602739726028</v>
      </c>
      <c r="N2204" t="str">
        <f ca="1">IF(staff[[#This Row],[Tenure]]&lt;0.25,"1. New", IF(staff[[#This Row],[Tenure]]&lt;1, "2. Under 1 yr", IF(staff[[#This Row],[Tenure]]&lt;2, "3. Under 2 yrs","4. Over 2 yrs")))</f>
        <v>1. New</v>
      </c>
      <c r="O2204" s="5">
        <f ca="1">(TODAY()-staff[[#This Row],[Date of Birth]])/365</f>
        <v>102.87945205479453</v>
      </c>
      <c r="P2204">
        <f ca="1">ROUNDDOWN(staff[[#This Row],[X-Age]],0)</f>
        <v>102</v>
      </c>
    </row>
    <row r="2205" spans="3:16" x14ac:dyDescent="0.3">
      <c r="C2205" t="s">
        <v>2294</v>
      </c>
      <c r="D2205" t="s">
        <v>55</v>
      </c>
      <c r="E2205">
        <v>1</v>
      </c>
      <c r="F2205" t="s">
        <v>61</v>
      </c>
      <c r="G2205" t="s">
        <v>9</v>
      </c>
      <c r="H2205" t="s">
        <v>62</v>
      </c>
      <c r="I2205" s="4">
        <v>62905</v>
      </c>
      <c r="J2205">
        <v>9</v>
      </c>
      <c r="K2205" s="3">
        <v>44657</v>
      </c>
      <c r="L2205" s="3">
        <v>7261</v>
      </c>
      <c r="M2205" s="5">
        <f ca="1">(TODAY()-staff[[#This Row],[Date of Join]])/365</f>
        <v>0.44931506849315067</v>
      </c>
      <c r="N2205" t="str">
        <f ca="1">IF(staff[[#This Row],[Tenure]]&lt;0.25,"1. New", IF(staff[[#This Row],[Tenure]]&lt;1, "2. Under 1 yr", IF(staff[[#This Row],[Tenure]]&lt;2, "3. Under 2 yrs","4. Over 2 yrs")))</f>
        <v>2. Under 1 yr</v>
      </c>
      <c r="O2205" s="5">
        <f ca="1">(TODAY()-staff[[#This Row],[Date of Birth]])/365</f>
        <v>102.9041095890411</v>
      </c>
      <c r="P2205">
        <f ca="1">ROUNDDOWN(staff[[#This Row],[X-Age]],0)</f>
        <v>102</v>
      </c>
    </row>
    <row r="2206" spans="3:16" x14ac:dyDescent="0.3">
      <c r="C2206" t="s">
        <v>2295</v>
      </c>
      <c r="D2206" t="s">
        <v>59</v>
      </c>
      <c r="E2206">
        <v>0</v>
      </c>
      <c r="F2206" t="s">
        <v>61</v>
      </c>
      <c r="G2206" t="s">
        <v>6</v>
      </c>
      <c r="H2206" t="s">
        <v>98</v>
      </c>
      <c r="I2206" s="4">
        <v>81600</v>
      </c>
      <c r="J2206">
        <v>22</v>
      </c>
      <c r="K2206" s="3">
        <v>44644</v>
      </c>
      <c r="L2206" s="3">
        <v>29954</v>
      </c>
      <c r="M2206" s="5">
        <f ca="1">(TODAY()-staff[[#This Row],[Date of Join]])/365</f>
        <v>0.48493150684931507</v>
      </c>
      <c r="N2206" t="str">
        <f ca="1">IF(staff[[#This Row],[Tenure]]&lt;0.25,"1. New", IF(staff[[#This Row],[Tenure]]&lt;1, "2. Under 1 yr", IF(staff[[#This Row],[Tenure]]&lt;2, "3. Under 2 yrs","4. Over 2 yrs")))</f>
        <v>2. Under 1 yr</v>
      </c>
      <c r="O2206" s="5">
        <f ca="1">(TODAY()-staff[[#This Row],[Date of Birth]])/365</f>
        <v>40.731506849315068</v>
      </c>
      <c r="P2206">
        <f ca="1">ROUNDDOWN(staff[[#This Row],[X-Age]],0)</f>
        <v>40</v>
      </c>
    </row>
    <row r="2207" spans="3:16" x14ac:dyDescent="0.3">
      <c r="C2207" t="s">
        <v>2296</v>
      </c>
      <c r="D2207" t="s">
        <v>55</v>
      </c>
      <c r="E2207">
        <v>1</v>
      </c>
      <c r="F2207" t="s">
        <v>56</v>
      </c>
      <c r="G2207" t="s">
        <v>6</v>
      </c>
      <c r="H2207" t="s">
        <v>68</v>
      </c>
      <c r="I2207" s="4">
        <v>80225</v>
      </c>
      <c r="J2207">
        <v>5</v>
      </c>
      <c r="K2207" s="3">
        <v>44728</v>
      </c>
      <c r="L2207" s="3">
        <v>33452</v>
      </c>
      <c r="M2207" s="5">
        <f ca="1">(TODAY()-staff[[#This Row],[Date of Join]])/365</f>
        <v>0.25479452054794521</v>
      </c>
      <c r="N2207" t="str">
        <f ca="1">IF(staff[[#This Row],[Tenure]]&lt;0.25,"1. New", IF(staff[[#This Row],[Tenure]]&lt;1, "2. Under 1 yr", IF(staff[[#This Row],[Tenure]]&lt;2, "3. Under 2 yrs","4. Over 2 yrs")))</f>
        <v>2. Under 1 yr</v>
      </c>
      <c r="O2207" s="5">
        <f ca="1">(TODAY()-staff[[#This Row],[Date of Birth]])/365</f>
        <v>31.147945205479452</v>
      </c>
      <c r="P2207">
        <f ca="1">ROUNDDOWN(staff[[#This Row],[X-Age]],0)</f>
        <v>31</v>
      </c>
    </row>
    <row r="2208" spans="3:16" x14ac:dyDescent="0.3">
      <c r="C2208" t="s">
        <v>2297</v>
      </c>
      <c r="D2208" t="s">
        <v>59</v>
      </c>
      <c r="E2208">
        <v>1</v>
      </c>
      <c r="F2208" t="s">
        <v>56</v>
      </c>
      <c r="G2208" t="s">
        <v>18</v>
      </c>
      <c r="H2208" t="s">
        <v>78</v>
      </c>
      <c r="I2208" s="4">
        <v>102595</v>
      </c>
      <c r="J2208">
        <v>21</v>
      </c>
      <c r="K2208" s="3">
        <v>44683</v>
      </c>
      <c r="L2208" s="3">
        <v>25876</v>
      </c>
      <c r="M2208" s="5">
        <f ca="1">(TODAY()-staff[[#This Row],[Date of Join]])/365</f>
        <v>0.37808219178082192</v>
      </c>
      <c r="N2208" t="str">
        <f ca="1">IF(staff[[#This Row],[Tenure]]&lt;0.25,"1. New", IF(staff[[#This Row],[Tenure]]&lt;1, "2. Under 1 yr", IF(staff[[#This Row],[Tenure]]&lt;2, "3. Under 2 yrs","4. Over 2 yrs")))</f>
        <v>2. Under 1 yr</v>
      </c>
      <c r="O2208" s="5">
        <f ca="1">(TODAY()-staff[[#This Row],[Date of Birth]])/365</f>
        <v>51.904109589041099</v>
      </c>
      <c r="P2208">
        <f ca="1">ROUNDDOWN(staff[[#This Row],[X-Age]],0)</f>
        <v>51</v>
      </c>
    </row>
    <row r="2209" spans="3:16" x14ac:dyDescent="0.3">
      <c r="C2209" t="s">
        <v>2298</v>
      </c>
      <c r="D2209" t="s">
        <v>59</v>
      </c>
      <c r="E2209">
        <v>1</v>
      </c>
      <c r="F2209" t="s">
        <v>56</v>
      </c>
      <c r="G2209" t="s">
        <v>6</v>
      </c>
      <c r="H2209" t="s">
        <v>68</v>
      </c>
      <c r="I2209" s="4">
        <v>81130</v>
      </c>
      <c r="J2209">
        <v>11</v>
      </c>
      <c r="K2209" s="3">
        <v>44655</v>
      </c>
      <c r="L2209" s="3">
        <v>25331</v>
      </c>
      <c r="M2209" s="5">
        <f ca="1">(TODAY()-staff[[#This Row],[Date of Join]])/365</f>
        <v>0.45479452054794522</v>
      </c>
      <c r="N2209" t="str">
        <f ca="1">IF(staff[[#This Row],[Tenure]]&lt;0.25,"1. New", IF(staff[[#This Row],[Tenure]]&lt;1, "2. Under 1 yr", IF(staff[[#This Row],[Tenure]]&lt;2, "3. Under 2 yrs","4. Over 2 yrs")))</f>
        <v>2. Under 1 yr</v>
      </c>
      <c r="O2209" s="5">
        <f ca="1">(TODAY()-staff[[#This Row],[Date of Birth]])/365</f>
        <v>53.397260273972606</v>
      </c>
      <c r="P2209">
        <f ca="1">ROUNDDOWN(staff[[#This Row],[X-Age]],0)</f>
        <v>53</v>
      </c>
    </row>
    <row r="2210" spans="3:16" x14ac:dyDescent="0.3">
      <c r="C2210" t="s">
        <v>2299</v>
      </c>
      <c r="D2210" t="s">
        <v>59</v>
      </c>
      <c r="E2210">
        <v>0.8</v>
      </c>
      <c r="F2210" t="s">
        <v>56</v>
      </c>
      <c r="G2210" t="s">
        <v>18</v>
      </c>
      <c r="H2210" t="s">
        <v>96</v>
      </c>
      <c r="I2210" s="4">
        <v>48230</v>
      </c>
      <c r="J2210">
        <v>16</v>
      </c>
      <c r="K2210" s="3">
        <v>44438</v>
      </c>
      <c r="L2210" s="3">
        <v>19417</v>
      </c>
      <c r="M2210" s="5">
        <f ca="1">(TODAY()-staff[[#This Row],[Date of Join]])/365</f>
        <v>1.0493150684931507</v>
      </c>
      <c r="N2210" t="str">
        <f ca="1">IF(staff[[#This Row],[Tenure]]&lt;0.25,"1. New", IF(staff[[#This Row],[Tenure]]&lt;1, "2. Under 1 yr", IF(staff[[#This Row],[Tenure]]&lt;2, "3. Under 2 yrs","4. Over 2 yrs")))</f>
        <v>3. Under 2 yrs</v>
      </c>
      <c r="O2210" s="5">
        <f ca="1">(TODAY()-staff[[#This Row],[Date of Birth]])/365</f>
        <v>69.599999999999994</v>
      </c>
      <c r="P2210">
        <f ca="1">ROUNDDOWN(staff[[#This Row],[X-Age]],0)</f>
        <v>69</v>
      </c>
    </row>
    <row r="2211" spans="3:16" x14ac:dyDescent="0.3">
      <c r="C2211" t="s">
        <v>2300</v>
      </c>
      <c r="D2211" t="s">
        <v>59</v>
      </c>
      <c r="E2211">
        <v>1</v>
      </c>
      <c r="F2211" t="s">
        <v>56</v>
      </c>
      <c r="G2211" t="s">
        <v>6</v>
      </c>
      <c r="H2211" t="s">
        <v>68</v>
      </c>
      <c r="I2211" s="4">
        <v>77645</v>
      </c>
      <c r="J2211">
        <v>21</v>
      </c>
      <c r="K2211" s="3">
        <v>44621</v>
      </c>
      <c r="L2211" s="3">
        <v>31756</v>
      </c>
      <c r="M2211" s="5">
        <f ca="1">(TODAY()-staff[[#This Row],[Date of Join]])/365</f>
        <v>0.54794520547945202</v>
      </c>
      <c r="N2211" t="str">
        <f ca="1">IF(staff[[#This Row],[Tenure]]&lt;0.25,"1. New", IF(staff[[#This Row],[Tenure]]&lt;1, "2. Under 1 yr", IF(staff[[#This Row],[Tenure]]&lt;2, "3. Under 2 yrs","4. Over 2 yrs")))</f>
        <v>2. Under 1 yr</v>
      </c>
      <c r="O2211" s="5">
        <f ca="1">(TODAY()-staff[[#This Row],[Date of Birth]])/365</f>
        <v>35.794520547945204</v>
      </c>
      <c r="P2211">
        <f ca="1">ROUNDDOWN(staff[[#This Row],[X-Age]],0)</f>
        <v>35</v>
      </c>
    </row>
    <row r="2212" spans="3:16" x14ac:dyDescent="0.3">
      <c r="C2212" t="s">
        <v>2301</v>
      </c>
      <c r="D2212" t="s">
        <v>55</v>
      </c>
      <c r="E2212">
        <v>1</v>
      </c>
      <c r="F2212" t="s">
        <v>124</v>
      </c>
      <c r="G2212" t="s">
        <v>18</v>
      </c>
      <c r="H2212" t="s">
        <v>78</v>
      </c>
      <c r="I2212" s="4">
        <v>98495</v>
      </c>
      <c r="J2212">
        <v>20</v>
      </c>
      <c r="K2212" s="3">
        <v>44698</v>
      </c>
      <c r="L2212" s="3">
        <v>21947</v>
      </c>
      <c r="M2212" s="5">
        <f ca="1">(TODAY()-staff[[#This Row],[Date of Join]])/365</f>
        <v>0.33698630136986302</v>
      </c>
      <c r="N2212" t="str">
        <f ca="1">IF(staff[[#This Row],[Tenure]]&lt;0.25,"1. New", IF(staff[[#This Row],[Tenure]]&lt;1, "2. Under 1 yr", IF(staff[[#This Row],[Tenure]]&lt;2, "3. Under 2 yrs","4. Over 2 yrs")))</f>
        <v>2. Under 1 yr</v>
      </c>
      <c r="O2212" s="5">
        <f ca="1">(TODAY()-staff[[#This Row],[Date of Birth]])/365</f>
        <v>62.668493150684931</v>
      </c>
      <c r="P2212">
        <f ca="1">ROUNDDOWN(staff[[#This Row],[X-Age]],0)</f>
        <v>62</v>
      </c>
    </row>
    <row r="2213" spans="3:16" x14ac:dyDescent="0.3">
      <c r="C2213" t="s">
        <v>2302</v>
      </c>
      <c r="D2213" t="s">
        <v>59</v>
      </c>
      <c r="E2213">
        <v>1</v>
      </c>
      <c r="F2213" t="s">
        <v>56</v>
      </c>
      <c r="G2213" t="s">
        <v>18</v>
      </c>
      <c r="H2213" t="s">
        <v>64</v>
      </c>
      <c r="I2213" s="4">
        <v>48230</v>
      </c>
      <c r="J2213">
        <v>5</v>
      </c>
      <c r="K2213" s="3">
        <v>44428</v>
      </c>
      <c r="L2213" s="3">
        <v>30631</v>
      </c>
      <c r="M2213" s="5">
        <f ca="1">(TODAY()-staff[[#This Row],[Date of Join]])/365</f>
        <v>1.0767123287671232</v>
      </c>
      <c r="N2213" t="str">
        <f ca="1">IF(staff[[#This Row],[Tenure]]&lt;0.25,"1. New", IF(staff[[#This Row],[Tenure]]&lt;1, "2. Under 1 yr", IF(staff[[#This Row],[Tenure]]&lt;2, "3. Under 2 yrs","4. Over 2 yrs")))</f>
        <v>3. Under 2 yrs</v>
      </c>
      <c r="O2213" s="5">
        <f ca="1">(TODAY()-staff[[#This Row],[Date of Birth]])/365</f>
        <v>38.876712328767127</v>
      </c>
      <c r="P2213">
        <f ca="1">ROUNDDOWN(staff[[#This Row],[X-Age]],0)</f>
        <v>38</v>
      </c>
    </row>
    <row r="2214" spans="3:16" x14ac:dyDescent="0.3">
      <c r="C2214" t="s">
        <v>2303</v>
      </c>
      <c r="D2214" t="s">
        <v>55</v>
      </c>
      <c r="E2214">
        <v>1</v>
      </c>
      <c r="F2214" t="s">
        <v>56</v>
      </c>
      <c r="G2214" t="s">
        <v>18</v>
      </c>
      <c r="H2214" t="s">
        <v>64</v>
      </c>
      <c r="I2214" s="4">
        <v>110125</v>
      </c>
      <c r="J2214">
        <v>20</v>
      </c>
      <c r="K2214" s="3">
        <v>44725</v>
      </c>
      <c r="L2214" s="3">
        <v>30294</v>
      </c>
      <c r="M2214" s="5">
        <f ca="1">(TODAY()-staff[[#This Row],[Date of Join]])/365</f>
        <v>0.26301369863013696</v>
      </c>
      <c r="N2214" t="str">
        <f ca="1">IF(staff[[#This Row],[Tenure]]&lt;0.25,"1. New", IF(staff[[#This Row],[Tenure]]&lt;1, "2. Under 1 yr", IF(staff[[#This Row],[Tenure]]&lt;2, "3. Under 2 yrs","4. Over 2 yrs")))</f>
        <v>2. Under 1 yr</v>
      </c>
      <c r="O2214" s="5">
        <f ca="1">(TODAY()-staff[[#This Row],[Date of Birth]])/365</f>
        <v>39.799999999999997</v>
      </c>
      <c r="P2214">
        <f ca="1">ROUNDDOWN(staff[[#This Row],[X-Age]],0)</f>
        <v>39</v>
      </c>
    </row>
    <row r="2215" spans="3:16" x14ac:dyDescent="0.3">
      <c r="C2215" t="s">
        <v>2304</v>
      </c>
      <c r="D2215" t="s">
        <v>59</v>
      </c>
      <c r="E2215">
        <v>0.73</v>
      </c>
      <c r="F2215" t="s">
        <v>56</v>
      </c>
      <c r="G2215" t="s">
        <v>11</v>
      </c>
      <c r="H2215" t="s">
        <v>242</v>
      </c>
      <c r="I2215" s="4">
        <v>57710</v>
      </c>
      <c r="J2215">
        <v>15</v>
      </c>
      <c r="K2215" s="3">
        <v>44687</v>
      </c>
      <c r="L2215" s="3">
        <v>28384</v>
      </c>
      <c r="M2215" s="5">
        <f ca="1">(TODAY()-staff[[#This Row],[Date of Join]])/365</f>
        <v>0.36712328767123287</v>
      </c>
      <c r="N2215" t="str">
        <f ca="1">IF(staff[[#This Row],[Tenure]]&lt;0.25,"1. New", IF(staff[[#This Row],[Tenure]]&lt;1, "2. Under 1 yr", IF(staff[[#This Row],[Tenure]]&lt;2, "3. Under 2 yrs","4. Over 2 yrs")))</f>
        <v>2. Under 1 yr</v>
      </c>
      <c r="O2215" s="5">
        <f ca="1">(TODAY()-staff[[#This Row],[Date of Birth]])/365</f>
        <v>45.032876712328765</v>
      </c>
      <c r="P2215">
        <f ca="1">ROUNDDOWN(staff[[#This Row],[X-Age]],0)</f>
        <v>45</v>
      </c>
    </row>
    <row r="2216" spans="3:16" x14ac:dyDescent="0.3">
      <c r="C2216" t="s">
        <v>2305</v>
      </c>
      <c r="D2216" t="s">
        <v>59</v>
      </c>
      <c r="E2216">
        <v>0.8</v>
      </c>
      <c r="F2216" t="s">
        <v>56</v>
      </c>
      <c r="G2216" t="s">
        <v>18</v>
      </c>
      <c r="H2216" t="s">
        <v>96</v>
      </c>
      <c r="I2216" s="4">
        <v>79900</v>
      </c>
      <c r="J2216">
        <v>18</v>
      </c>
      <c r="K2216" s="3">
        <v>44277</v>
      </c>
      <c r="L2216" s="3">
        <v>29464</v>
      </c>
      <c r="M2216" s="5">
        <f ca="1">(TODAY()-staff[[#This Row],[Date of Join]])/365</f>
        <v>1.4904109589041097</v>
      </c>
      <c r="N2216" t="str">
        <f ca="1">IF(staff[[#This Row],[Tenure]]&lt;0.25,"1. New", IF(staff[[#This Row],[Tenure]]&lt;1, "2. Under 1 yr", IF(staff[[#This Row],[Tenure]]&lt;2, "3. Under 2 yrs","4. Over 2 yrs")))</f>
        <v>3. Under 2 yrs</v>
      </c>
      <c r="O2216" s="5">
        <f ca="1">(TODAY()-staff[[#This Row],[Date of Birth]])/365</f>
        <v>42.073972602739723</v>
      </c>
      <c r="P2216">
        <f ca="1">ROUNDDOWN(staff[[#This Row],[X-Age]],0)</f>
        <v>42</v>
      </c>
    </row>
    <row r="2217" spans="3:16" x14ac:dyDescent="0.3">
      <c r="C2217" t="s">
        <v>2306</v>
      </c>
      <c r="D2217" t="s">
        <v>59</v>
      </c>
      <c r="E2217">
        <v>1</v>
      </c>
      <c r="F2217" t="s">
        <v>124</v>
      </c>
      <c r="G2217" t="s">
        <v>18</v>
      </c>
      <c r="H2217" t="s">
        <v>78</v>
      </c>
      <c r="I2217" s="4">
        <v>64910</v>
      </c>
      <c r="J2217">
        <v>11</v>
      </c>
      <c r="K2217" s="3">
        <v>44707</v>
      </c>
      <c r="L2217" s="3">
        <v>23436</v>
      </c>
      <c r="M2217" s="5">
        <f ca="1">(TODAY()-staff[[#This Row],[Date of Join]])/365</f>
        <v>0.31232876712328766</v>
      </c>
      <c r="N2217" t="str">
        <f ca="1">IF(staff[[#This Row],[Tenure]]&lt;0.25,"1. New", IF(staff[[#This Row],[Tenure]]&lt;1, "2. Under 1 yr", IF(staff[[#This Row],[Tenure]]&lt;2, "3. Under 2 yrs","4. Over 2 yrs")))</f>
        <v>2. Under 1 yr</v>
      </c>
      <c r="O2217" s="5">
        <f ca="1">(TODAY()-staff[[#This Row],[Date of Birth]])/365</f>
        <v>58.589041095890408</v>
      </c>
      <c r="P2217">
        <f ca="1">ROUNDDOWN(staff[[#This Row],[X-Age]],0)</f>
        <v>58</v>
      </c>
    </row>
    <row r="2218" spans="3:16" x14ac:dyDescent="0.3">
      <c r="C2218" t="s">
        <v>2307</v>
      </c>
      <c r="D2218" t="s">
        <v>55</v>
      </c>
      <c r="E2218">
        <v>1</v>
      </c>
      <c r="F2218" t="s">
        <v>56</v>
      </c>
      <c r="G2218" t="s">
        <v>11</v>
      </c>
      <c r="H2218" t="s">
        <v>98</v>
      </c>
      <c r="I2218" s="4">
        <v>64980</v>
      </c>
      <c r="J2218">
        <v>24</v>
      </c>
      <c r="K2218" s="3">
        <v>44410</v>
      </c>
      <c r="L2218" s="3">
        <v>24471</v>
      </c>
      <c r="M2218" s="5">
        <f ca="1">(TODAY()-staff[[#This Row],[Date of Join]])/365</f>
        <v>1.1260273972602739</v>
      </c>
      <c r="N2218" t="str">
        <f ca="1">IF(staff[[#This Row],[Tenure]]&lt;0.25,"1. New", IF(staff[[#This Row],[Tenure]]&lt;1, "2. Under 1 yr", IF(staff[[#This Row],[Tenure]]&lt;2, "3. Under 2 yrs","4. Over 2 yrs")))</f>
        <v>3. Under 2 yrs</v>
      </c>
      <c r="O2218" s="5">
        <f ca="1">(TODAY()-staff[[#This Row],[Date of Birth]])/365</f>
        <v>55.753424657534246</v>
      </c>
      <c r="P2218">
        <f ca="1">ROUNDDOWN(staff[[#This Row],[X-Age]],0)</f>
        <v>55</v>
      </c>
    </row>
    <row r="2219" spans="3:16" x14ac:dyDescent="0.3">
      <c r="C2219" t="s">
        <v>2308</v>
      </c>
      <c r="D2219" t="s">
        <v>55</v>
      </c>
      <c r="E2219">
        <v>1</v>
      </c>
      <c r="F2219" t="s">
        <v>56</v>
      </c>
      <c r="G2219" t="s">
        <v>20</v>
      </c>
      <c r="H2219" t="s">
        <v>66</v>
      </c>
      <c r="I2219" s="4">
        <v>80235</v>
      </c>
      <c r="J2219">
        <v>20</v>
      </c>
      <c r="K2219" s="3">
        <v>44726</v>
      </c>
      <c r="L2219" s="3">
        <v>33400</v>
      </c>
      <c r="M2219" s="5">
        <f ca="1">(TODAY()-staff[[#This Row],[Date of Join]])/365</f>
        <v>0.26027397260273971</v>
      </c>
      <c r="N2219" t="str">
        <f ca="1">IF(staff[[#This Row],[Tenure]]&lt;0.25,"1. New", IF(staff[[#This Row],[Tenure]]&lt;1, "2. Under 1 yr", IF(staff[[#This Row],[Tenure]]&lt;2, "3. Under 2 yrs","4. Over 2 yrs")))</f>
        <v>2. Under 1 yr</v>
      </c>
      <c r="O2219" s="5">
        <f ca="1">(TODAY()-staff[[#This Row],[Date of Birth]])/365</f>
        <v>31.290410958904111</v>
      </c>
      <c r="P2219">
        <f ca="1">ROUNDDOWN(staff[[#This Row],[X-Age]],0)</f>
        <v>31</v>
      </c>
    </row>
    <row r="2220" spans="3:16" x14ac:dyDescent="0.3">
      <c r="C2220" t="s">
        <v>2309</v>
      </c>
      <c r="D2220" t="s">
        <v>55</v>
      </c>
      <c r="E2220">
        <v>1</v>
      </c>
      <c r="F2220" t="s">
        <v>56</v>
      </c>
      <c r="G2220" t="s">
        <v>14</v>
      </c>
      <c r="H2220" t="s">
        <v>162</v>
      </c>
      <c r="I2220" s="4">
        <v>48230</v>
      </c>
      <c r="J2220">
        <v>7</v>
      </c>
      <c r="K2220" s="3">
        <v>44700</v>
      </c>
      <c r="L2220" s="3">
        <v>25420</v>
      </c>
      <c r="M2220" s="5">
        <f ca="1">(TODAY()-staff[[#This Row],[Date of Join]])/365</f>
        <v>0.33150684931506852</v>
      </c>
      <c r="N2220" t="str">
        <f ca="1">IF(staff[[#This Row],[Tenure]]&lt;0.25,"1. New", IF(staff[[#This Row],[Tenure]]&lt;1, "2. Under 1 yr", IF(staff[[#This Row],[Tenure]]&lt;2, "3. Under 2 yrs","4. Over 2 yrs")))</f>
        <v>2. Under 1 yr</v>
      </c>
      <c r="O2220" s="5">
        <f ca="1">(TODAY()-staff[[#This Row],[Date of Birth]])/365</f>
        <v>53.153424657534245</v>
      </c>
      <c r="P2220">
        <f ca="1">ROUNDDOWN(staff[[#This Row],[X-Age]],0)</f>
        <v>53</v>
      </c>
    </row>
    <row r="2221" spans="3:16" x14ac:dyDescent="0.3">
      <c r="C2221" t="s">
        <v>2310</v>
      </c>
      <c r="D2221" t="s">
        <v>55</v>
      </c>
      <c r="E2221">
        <v>1</v>
      </c>
      <c r="F2221" t="s">
        <v>56</v>
      </c>
      <c r="G2221" t="s">
        <v>9</v>
      </c>
      <c r="H2221" t="s">
        <v>62</v>
      </c>
      <c r="I2221" s="4">
        <v>98040</v>
      </c>
      <c r="J2221">
        <v>21</v>
      </c>
      <c r="K2221" s="3">
        <v>44769</v>
      </c>
      <c r="L2221" s="3">
        <v>35080</v>
      </c>
      <c r="M2221" s="5">
        <f ca="1">(TODAY()-staff[[#This Row],[Date of Join]])/365</f>
        <v>0.14246575342465753</v>
      </c>
      <c r="N2221" t="str">
        <f ca="1">IF(staff[[#This Row],[Tenure]]&lt;0.25,"1. New", IF(staff[[#This Row],[Tenure]]&lt;1, "2. Under 1 yr", IF(staff[[#This Row],[Tenure]]&lt;2, "3. Under 2 yrs","4. Over 2 yrs")))</f>
        <v>1. New</v>
      </c>
      <c r="O2221" s="5">
        <f ca="1">(TODAY()-staff[[#This Row],[Date of Birth]])/365</f>
        <v>26.687671232876713</v>
      </c>
      <c r="P2221">
        <f ca="1">ROUNDDOWN(staff[[#This Row],[X-Age]],0)</f>
        <v>26</v>
      </c>
    </row>
    <row r="2222" spans="3:16" x14ac:dyDescent="0.3">
      <c r="C2222" t="s">
        <v>2311</v>
      </c>
      <c r="D2222" t="s">
        <v>59</v>
      </c>
      <c r="E2222">
        <v>1</v>
      </c>
      <c r="F2222" t="s">
        <v>56</v>
      </c>
      <c r="G2222" t="s">
        <v>6</v>
      </c>
      <c r="H2222" t="s">
        <v>68</v>
      </c>
      <c r="I2222" s="4">
        <v>112055</v>
      </c>
      <c r="J2222">
        <v>8</v>
      </c>
      <c r="K2222" s="3">
        <v>44179</v>
      </c>
      <c r="L2222" s="3">
        <v>27204</v>
      </c>
      <c r="M2222" s="5">
        <f ca="1">(TODAY()-staff[[#This Row],[Date of Join]])/365</f>
        <v>1.7589041095890412</v>
      </c>
      <c r="N2222" t="str">
        <f ca="1">IF(staff[[#This Row],[Tenure]]&lt;0.25,"1. New", IF(staff[[#This Row],[Tenure]]&lt;1, "2. Under 1 yr", IF(staff[[#This Row],[Tenure]]&lt;2, "3. Under 2 yrs","4. Over 2 yrs")))</f>
        <v>3. Under 2 yrs</v>
      </c>
      <c r="O2222" s="5">
        <f ca="1">(TODAY()-staff[[#This Row],[Date of Birth]])/365</f>
        <v>48.265753424657532</v>
      </c>
      <c r="P2222">
        <f ca="1">ROUNDDOWN(staff[[#This Row],[X-Age]],0)</f>
        <v>48</v>
      </c>
    </row>
    <row r="2223" spans="3:16" x14ac:dyDescent="0.3">
      <c r="C2223" t="s">
        <v>2312</v>
      </c>
      <c r="D2223" t="s">
        <v>59</v>
      </c>
      <c r="E2223">
        <v>1</v>
      </c>
      <c r="F2223" t="s">
        <v>56</v>
      </c>
      <c r="G2223" t="s">
        <v>6</v>
      </c>
      <c r="H2223" t="s">
        <v>98</v>
      </c>
      <c r="I2223" s="4">
        <v>60135</v>
      </c>
      <c r="J2223">
        <v>23</v>
      </c>
      <c r="K2223" s="3">
        <v>44354</v>
      </c>
      <c r="L2223" s="3">
        <v>27425</v>
      </c>
      <c r="M2223" s="5">
        <f ca="1">(TODAY()-staff[[#This Row],[Date of Join]])/365</f>
        <v>1.2794520547945205</v>
      </c>
      <c r="N2223" t="str">
        <f ca="1">IF(staff[[#This Row],[Tenure]]&lt;0.25,"1. New", IF(staff[[#This Row],[Tenure]]&lt;1, "2. Under 1 yr", IF(staff[[#This Row],[Tenure]]&lt;2, "3. Under 2 yrs","4. Over 2 yrs")))</f>
        <v>3. Under 2 yrs</v>
      </c>
      <c r="O2223" s="5">
        <f ca="1">(TODAY()-staff[[#This Row],[Date of Birth]])/365</f>
        <v>47.660273972602738</v>
      </c>
      <c r="P2223">
        <f ca="1">ROUNDDOWN(staff[[#This Row],[X-Age]],0)</f>
        <v>47</v>
      </c>
    </row>
    <row r="2224" spans="3:16" x14ac:dyDescent="0.3">
      <c r="C2224" t="s">
        <v>2313</v>
      </c>
      <c r="D2224" t="s">
        <v>59</v>
      </c>
      <c r="E2224">
        <v>1</v>
      </c>
      <c r="F2224" t="s">
        <v>56</v>
      </c>
      <c r="G2224" t="s">
        <v>6</v>
      </c>
      <c r="H2224" t="s">
        <v>68</v>
      </c>
      <c r="I2224" s="4">
        <v>83025</v>
      </c>
      <c r="J2224">
        <v>20</v>
      </c>
      <c r="K2224" s="3">
        <v>44767</v>
      </c>
      <c r="L2224" s="3">
        <v>25840</v>
      </c>
      <c r="M2224" s="5">
        <f ca="1">(TODAY()-staff[[#This Row],[Date of Join]])/365</f>
        <v>0.14794520547945206</v>
      </c>
      <c r="N2224" t="str">
        <f ca="1">IF(staff[[#This Row],[Tenure]]&lt;0.25,"1. New", IF(staff[[#This Row],[Tenure]]&lt;1, "2. Under 1 yr", IF(staff[[#This Row],[Tenure]]&lt;2, "3. Under 2 yrs","4. Over 2 yrs")))</f>
        <v>1. New</v>
      </c>
      <c r="O2224" s="5">
        <f ca="1">(TODAY()-staff[[#This Row],[Date of Birth]])/365</f>
        <v>52.0027397260274</v>
      </c>
      <c r="P2224">
        <f ca="1">ROUNDDOWN(staff[[#This Row],[X-Age]],0)</f>
        <v>52</v>
      </c>
    </row>
    <row r="2225" spans="3:16" x14ac:dyDescent="0.3">
      <c r="C2225" t="s">
        <v>2314</v>
      </c>
      <c r="D2225" t="s">
        <v>55</v>
      </c>
      <c r="E2225">
        <v>1</v>
      </c>
      <c r="F2225" t="s">
        <v>56</v>
      </c>
      <c r="G2225" t="s">
        <v>6</v>
      </c>
      <c r="H2225" t="s">
        <v>68</v>
      </c>
      <c r="I2225" s="4">
        <v>48230</v>
      </c>
      <c r="J2225">
        <v>9</v>
      </c>
      <c r="K2225" s="3">
        <v>44666</v>
      </c>
      <c r="L2225" s="3">
        <v>31277</v>
      </c>
      <c r="M2225" s="5">
        <f ca="1">(TODAY()-staff[[#This Row],[Date of Join]])/365</f>
        <v>0.42465753424657532</v>
      </c>
      <c r="N2225" t="str">
        <f ca="1">IF(staff[[#This Row],[Tenure]]&lt;0.25,"1. New", IF(staff[[#This Row],[Tenure]]&lt;1, "2. Under 1 yr", IF(staff[[#This Row],[Tenure]]&lt;2, "3. Under 2 yrs","4. Over 2 yrs")))</f>
        <v>2. Under 1 yr</v>
      </c>
      <c r="O2225" s="5">
        <f ca="1">(TODAY()-staff[[#This Row],[Date of Birth]])/365</f>
        <v>37.106849315068494</v>
      </c>
      <c r="P2225">
        <f ca="1">ROUNDDOWN(staff[[#This Row],[X-Age]],0)</f>
        <v>37</v>
      </c>
    </row>
    <row r="2226" spans="3:16" x14ac:dyDescent="0.3">
      <c r="C2226" t="s">
        <v>2315</v>
      </c>
      <c r="D2226" t="s">
        <v>55</v>
      </c>
      <c r="E2226">
        <v>1</v>
      </c>
      <c r="F2226" t="s">
        <v>61</v>
      </c>
      <c r="G2226" t="s">
        <v>14</v>
      </c>
      <c r="H2226" t="s">
        <v>166</v>
      </c>
      <c r="I2226" s="4">
        <v>72160</v>
      </c>
      <c r="J2226">
        <v>20</v>
      </c>
      <c r="K2226" s="3">
        <v>44743</v>
      </c>
      <c r="L2226" s="3">
        <v>7271</v>
      </c>
      <c r="M2226" s="5">
        <f ca="1">(TODAY()-staff[[#This Row],[Date of Join]])/365</f>
        <v>0.21369863013698631</v>
      </c>
      <c r="N2226" t="str">
        <f ca="1">IF(staff[[#This Row],[Tenure]]&lt;0.25,"1. New", IF(staff[[#This Row],[Tenure]]&lt;1, "2. Under 1 yr", IF(staff[[#This Row],[Tenure]]&lt;2, "3. Under 2 yrs","4. Over 2 yrs")))</f>
        <v>1. New</v>
      </c>
      <c r="O2226" s="5">
        <f ca="1">(TODAY()-staff[[#This Row],[Date of Birth]])/365</f>
        <v>102.87671232876713</v>
      </c>
      <c r="P2226">
        <f ca="1">ROUNDDOWN(staff[[#This Row],[X-Age]],0)</f>
        <v>102</v>
      </c>
    </row>
    <row r="2227" spans="3:16" x14ac:dyDescent="0.3">
      <c r="C2227" t="s">
        <v>2316</v>
      </c>
      <c r="D2227" t="s">
        <v>59</v>
      </c>
      <c r="E2227">
        <v>1</v>
      </c>
      <c r="F2227" t="s">
        <v>56</v>
      </c>
      <c r="G2227" t="s">
        <v>6</v>
      </c>
      <c r="H2227" t="s">
        <v>68</v>
      </c>
      <c r="I2227" s="4">
        <v>88570</v>
      </c>
      <c r="J2227">
        <v>10</v>
      </c>
      <c r="K2227" s="3">
        <v>44719</v>
      </c>
      <c r="L2227" s="3">
        <v>7288</v>
      </c>
      <c r="M2227" s="5">
        <f ca="1">(TODAY()-staff[[#This Row],[Date of Join]])/365</f>
        <v>0.27945205479452057</v>
      </c>
      <c r="N2227" t="str">
        <f ca="1">IF(staff[[#This Row],[Tenure]]&lt;0.25,"1. New", IF(staff[[#This Row],[Tenure]]&lt;1, "2. Under 1 yr", IF(staff[[#This Row],[Tenure]]&lt;2, "3. Under 2 yrs","4. Over 2 yrs")))</f>
        <v>2. Under 1 yr</v>
      </c>
      <c r="O2227" s="5">
        <f ca="1">(TODAY()-staff[[#This Row],[Date of Birth]])/365</f>
        <v>102.83013698630137</v>
      </c>
      <c r="P2227">
        <f ca="1">ROUNDDOWN(staff[[#This Row],[X-Age]],0)</f>
        <v>102</v>
      </c>
    </row>
    <row r="2228" spans="3:16" x14ac:dyDescent="0.3">
      <c r="C2228" t="s">
        <v>2317</v>
      </c>
      <c r="D2228" t="s">
        <v>59</v>
      </c>
      <c r="E2228">
        <v>1</v>
      </c>
      <c r="F2228" t="s">
        <v>56</v>
      </c>
      <c r="G2228" t="s">
        <v>6</v>
      </c>
      <c r="H2228" t="s">
        <v>68</v>
      </c>
      <c r="I2228" s="4">
        <v>74235</v>
      </c>
      <c r="J2228">
        <v>9</v>
      </c>
      <c r="K2228" s="3">
        <v>44214</v>
      </c>
      <c r="L2228" s="3">
        <v>27027</v>
      </c>
      <c r="M2228" s="5">
        <f ca="1">(TODAY()-staff[[#This Row],[Date of Join]])/365</f>
        <v>1.6630136986301369</v>
      </c>
      <c r="N2228" t="str">
        <f ca="1">IF(staff[[#This Row],[Tenure]]&lt;0.25,"1. New", IF(staff[[#This Row],[Tenure]]&lt;1, "2. Under 1 yr", IF(staff[[#This Row],[Tenure]]&lt;2, "3. Under 2 yrs","4. Over 2 yrs")))</f>
        <v>3. Under 2 yrs</v>
      </c>
      <c r="O2228" s="5">
        <f ca="1">(TODAY()-staff[[#This Row],[Date of Birth]])/365</f>
        <v>48.750684931506846</v>
      </c>
      <c r="P2228">
        <f ca="1">ROUNDDOWN(staff[[#This Row],[X-Age]],0)</f>
        <v>48</v>
      </c>
    </row>
    <row r="2229" spans="3:16" x14ac:dyDescent="0.3">
      <c r="C2229" t="s">
        <v>2318</v>
      </c>
      <c r="D2229" t="s">
        <v>59</v>
      </c>
      <c r="E2229">
        <v>1</v>
      </c>
      <c r="F2229" t="s">
        <v>56</v>
      </c>
      <c r="G2229" t="s">
        <v>6</v>
      </c>
      <c r="H2229" t="s">
        <v>68</v>
      </c>
      <c r="I2229" s="4">
        <v>54345</v>
      </c>
      <c r="J2229">
        <v>13</v>
      </c>
      <c r="K2229" s="3">
        <v>44417</v>
      </c>
      <c r="L2229" s="3">
        <v>25805</v>
      </c>
      <c r="M2229" s="5">
        <f ca="1">(TODAY()-staff[[#This Row],[Date of Join]])/365</f>
        <v>1.106849315068493</v>
      </c>
      <c r="N2229" t="str">
        <f ca="1">IF(staff[[#This Row],[Tenure]]&lt;0.25,"1. New", IF(staff[[#This Row],[Tenure]]&lt;1, "2. Under 1 yr", IF(staff[[#This Row],[Tenure]]&lt;2, "3. Under 2 yrs","4. Over 2 yrs")))</f>
        <v>3. Under 2 yrs</v>
      </c>
      <c r="O2229" s="5">
        <f ca="1">(TODAY()-staff[[#This Row],[Date of Birth]])/365</f>
        <v>52.098630136986301</v>
      </c>
      <c r="P2229">
        <f ca="1">ROUNDDOWN(staff[[#This Row],[X-Age]],0)</f>
        <v>52</v>
      </c>
    </row>
    <row r="2230" spans="3:16" x14ac:dyDescent="0.3">
      <c r="C2230" t="s">
        <v>2319</v>
      </c>
      <c r="D2230" t="s">
        <v>59</v>
      </c>
      <c r="E2230">
        <v>1</v>
      </c>
      <c r="F2230" t="s">
        <v>56</v>
      </c>
      <c r="G2230" t="s">
        <v>9</v>
      </c>
      <c r="H2230" t="s">
        <v>330</v>
      </c>
      <c r="I2230" s="4">
        <v>74055</v>
      </c>
      <c r="J2230">
        <v>12</v>
      </c>
      <c r="K2230" s="3">
        <v>44760</v>
      </c>
      <c r="L2230" s="3">
        <v>26145</v>
      </c>
      <c r="M2230" s="5">
        <f ca="1">(TODAY()-staff[[#This Row],[Date of Join]])/365</f>
        <v>0.16712328767123288</v>
      </c>
      <c r="N2230" t="str">
        <f ca="1">IF(staff[[#This Row],[Tenure]]&lt;0.25,"1. New", IF(staff[[#This Row],[Tenure]]&lt;1, "2. Under 1 yr", IF(staff[[#This Row],[Tenure]]&lt;2, "3. Under 2 yrs","4. Over 2 yrs")))</f>
        <v>1. New</v>
      </c>
      <c r="O2230" s="5">
        <f ca="1">(TODAY()-staff[[#This Row],[Date of Birth]])/365</f>
        <v>51.167123287671231</v>
      </c>
      <c r="P2230">
        <f ca="1">ROUNDDOWN(staff[[#This Row],[X-Age]],0)</f>
        <v>51</v>
      </c>
    </row>
    <row r="2231" spans="3:16" x14ac:dyDescent="0.3">
      <c r="C2231" t="s">
        <v>2320</v>
      </c>
      <c r="D2231" t="s">
        <v>59</v>
      </c>
      <c r="E2231">
        <v>1</v>
      </c>
      <c r="F2231" t="s">
        <v>56</v>
      </c>
      <c r="G2231" t="s">
        <v>6</v>
      </c>
      <c r="H2231" t="s">
        <v>71</v>
      </c>
      <c r="I2231" s="4">
        <v>48230</v>
      </c>
      <c r="J2231">
        <v>17</v>
      </c>
      <c r="K2231" s="3">
        <v>44459</v>
      </c>
      <c r="L2231" s="3">
        <v>27973</v>
      </c>
      <c r="M2231" s="5">
        <f ca="1">(TODAY()-staff[[#This Row],[Date of Join]])/365</f>
        <v>0.99178082191780825</v>
      </c>
      <c r="N2231" t="str">
        <f ca="1">IF(staff[[#This Row],[Tenure]]&lt;0.25,"1. New", IF(staff[[#This Row],[Tenure]]&lt;1, "2. Under 1 yr", IF(staff[[#This Row],[Tenure]]&lt;2, "3. Under 2 yrs","4. Over 2 yrs")))</f>
        <v>2. Under 1 yr</v>
      </c>
      <c r="O2231" s="5">
        <f ca="1">(TODAY()-staff[[#This Row],[Date of Birth]])/365</f>
        <v>46.158904109589038</v>
      </c>
      <c r="P2231">
        <f ca="1">ROUNDDOWN(staff[[#This Row],[X-Age]],0)</f>
        <v>46</v>
      </c>
    </row>
    <row r="2232" spans="3:16" x14ac:dyDescent="0.3">
      <c r="C2232" t="s">
        <v>2321</v>
      </c>
      <c r="D2232" t="s">
        <v>59</v>
      </c>
      <c r="E2232">
        <v>1</v>
      </c>
      <c r="F2232" t="s">
        <v>56</v>
      </c>
      <c r="G2232" t="s">
        <v>14</v>
      </c>
      <c r="H2232" t="s">
        <v>115</v>
      </c>
      <c r="I2232" s="4">
        <v>60720</v>
      </c>
      <c r="J2232">
        <v>11</v>
      </c>
      <c r="K2232" s="3">
        <v>44277</v>
      </c>
      <c r="L2232" s="3">
        <v>23275</v>
      </c>
      <c r="M2232" s="5">
        <f ca="1">(TODAY()-staff[[#This Row],[Date of Join]])/365</f>
        <v>1.4904109589041097</v>
      </c>
      <c r="N2232" t="str">
        <f ca="1">IF(staff[[#This Row],[Tenure]]&lt;0.25,"1. New", IF(staff[[#This Row],[Tenure]]&lt;1, "2. Under 1 yr", IF(staff[[#This Row],[Tenure]]&lt;2, "3. Under 2 yrs","4. Over 2 yrs")))</f>
        <v>3. Under 2 yrs</v>
      </c>
      <c r="O2232" s="5">
        <f ca="1">(TODAY()-staff[[#This Row],[Date of Birth]])/365</f>
        <v>59.030136986301372</v>
      </c>
      <c r="P2232">
        <f ca="1">ROUNDDOWN(staff[[#This Row],[X-Age]],0)</f>
        <v>59</v>
      </c>
    </row>
    <row r="2233" spans="3:16" x14ac:dyDescent="0.3">
      <c r="C2233" t="s">
        <v>2322</v>
      </c>
      <c r="D2233" t="s">
        <v>59</v>
      </c>
      <c r="E2233">
        <v>1</v>
      </c>
      <c r="F2233" t="s">
        <v>56</v>
      </c>
      <c r="G2233" t="s">
        <v>6</v>
      </c>
      <c r="H2233" t="s">
        <v>68</v>
      </c>
      <c r="I2233" s="4">
        <v>92570</v>
      </c>
      <c r="J2233">
        <v>24</v>
      </c>
      <c r="K2233" s="3">
        <v>44342</v>
      </c>
      <c r="L2233" s="3">
        <v>19525</v>
      </c>
      <c r="M2233" s="5">
        <f ca="1">(TODAY()-staff[[#This Row],[Date of Join]])/365</f>
        <v>1.3123287671232877</v>
      </c>
      <c r="N2233" t="str">
        <f ca="1">IF(staff[[#This Row],[Tenure]]&lt;0.25,"1. New", IF(staff[[#This Row],[Tenure]]&lt;1, "2. Under 1 yr", IF(staff[[#This Row],[Tenure]]&lt;2, "3. Under 2 yrs","4. Over 2 yrs")))</f>
        <v>3. Under 2 yrs</v>
      </c>
      <c r="O2233" s="5">
        <f ca="1">(TODAY()-staff[[#This Row],[Date of Birth]])/365</f>
        <v>69.30410958904109</v>
      </c>
      <c r="P2233">
        <f ca="1">ROUNDDOWN(staff[[#This Row],[X-Age]],0)</f>
        <v>69</v>
      </c>
    </row>
    <row r="2234" spans="3:16" x14ac:dyDescent="0.3">
      <c r="C2234" t="s">
        <v>2323</v>
      </c>
      <c r="D2234" t="s">
        <v>59</v>
      </c>
      <c r="E2234">
        <v>1</v>
      </c>
      <c r="F2234" t="s">
        <v>56</v>
      </c>
      <c r="G2234" t="s">
        <v>18</v>
      </c>
      <c r="H2234" t="s">
        <v>64</v>
      </c>
      <c r="I2234" s="4">
        <v>91425</v>
      </c>
      <c r="J2234">
        <v>10</v>
      </c>
      <c r="K2234" s="3">
        <v>44585</v>
      </c>
      <c r="L2234" s="3">
        <v>29752</v>
      </c>
      <c r="M2234" s="5">
        <f ca="1">(TODAY()-staff[[#This Row],[Date of Join]])/365</f>
        <v>0.64657534246575343</v>
      </c>
      <c r="N2234" t="str">
        <f ca="1">IF(staff[[#This Row],[Tenure]]&lt;0.25,"1. New", IF(staff[[#This Row],[Tenure]]&lt;1, "2. Under 1 yr", IF(staff[[#This Row],[Tenure]]&lt;2, "3. Under 2 yrs","4. Over 2 yrs")))</f>
        <v>2. Under 1 yr</v>
      </c>
      <c r="O2234" s="5">
        <f ca="1">(TODAY()-staff[[#This Row],[Date of Birth]])/365</f>
        <v>41.284931506849318</v>
      </c>
      <c r="P2234">
        <f ca="1">ROUNDDOWN(staff[[#This Row],[X-Age]],0)</f>
        <v>41</v>
      </c>
    </row>
    <row r="2235" spans="3:16" x14ac:dyDescent="0.3">
      <c r="C2235" t="s">
        <v>2324</v>
      </c>
      <c r="D2235" t="s">
        <v>55</v>
      </c>
      <c r="E2235">
        <v>1</v>
      </c>
      <c r="F2235" t="s">
        <v>56</v>
      </c>
      <c r="G2235" t="s">
        <v>6</v>
      </c>
      <c r="H2235" t="s">
        <v>68</v>
      </c>
      <c r="I2235" s="4">
        <v>73310</v>
      </c>
      <c r="J2235">
        <v>16</v>
      </c>
      <c r="K2235" s="3">
        <v>44727</v>
      </c>
      <c r="L2235" s="3">
        <v>27427</v>
      </c>
      <c r="M2235" s="5">
        <f ca="1">(TODAY()-staff[[#This Row],[Date of Join]])/365</f>
        <v>0.25753424657534246</v>
      </c>
      <c r="N2235" t="str">
        <f ca="1">IF(staff[[#This Row],[Tenure]]&lt;0.25,"1. New", IF(staff[[#This Row],[Tenure]]&lt;1, "2. Under 1 yr", IF(staff[[#This Row],[Tenure]]&lt;2, "3. Under 2 yrs","4. Over 2 yrs")))</f>
        <v>2. Under 1 yr</v>
      </c>
      <c r="O2235" s="5">
        <f ca="1">(TODAY()-staff[[#This Row],[Date of Birth]])/365</f>
        <v>47.654794520547945</v>
      </c>
      <c r="P2235">
        <f ca="1">ROUNDDOWN(staff[[#This Row],[X-Age]],0)</f>
        <v>47</v>
      </c>
    </row>
    <row r="2236" spans="3:16" x14ac:dyDescent="0.3">
      <c r="C2236" t="s">
        <v>2325</v>
      </c>
      <c r="D2236" t="s">
        <v>59</v>
      </c>
      <c r="E2236">
        <v>1</v>
      </c>
      <c r="F2236" t="s">
        <v>56</v>
      </c>
      <c r="G2236" t="s">
        <v>20</v>
      </c>
      <c r="H2236" t="s">
        <v>75</v>
      </c>
      <c r="I2236" s="4">
        <v>55695</v>
      </c>
      <c r="J2236">
        <v>15</v>
      </c>
      <c r="K2236" s="3">
        <v>44634</v>
      </c>
      <c r="L2236" s="3">
        <v>32796</v>
      </c>
      <c r="M2236" s="5">
        <f ca="1">(TODAY()-staff[[#This Row],[Date of Join]])/365</f>
        <v>0.51232876712328768</v>
      </c>
      <c r="N2236" t="str">
        <f ca="1">IF(staff[[#This Row],[Tenure]]&lt;0.25,"1. New", IF(staff[[#This Row],[Tenure]]&lt;1, "2. Under 1 yr", IF(staff[[#This Row],[Tenure]]&lt;2, "3. Under 2 yrs","4. Over 2 yrs")))</f>
        <v>2. Under 1 yr</v>
      </c>
      <c r="O2236" s="5">
        <f ca="1">(TODAY()-staff[[#This Row],[Date of Birth]])/365</f>
        <v>32.945205479452056</v>
      </c>
      <c r="P2236">
        <f ca="1">ROUNDDOWN(staff[[#This Row],[X-Age]],0)</f>
        <v>32</v>
      </c>
    </row>
    <row r="2237" spans="3:16" x14ac:dyDescent="0.3">
      <c r="C2237" t="s">
        <v>2326</v>
      </c>
      <c r="D2237" t="s">
        <v>59</v>
      </c>
      <c r="E2237">
        <v>0.8</v>
      </c>
      <c r="F2237" t="s">
        <v>56</v>
      </c>
      <c r="G2237" t="s">
        <v>11</v>
      </c>
      <c r="H2237" t="s">
        <v>83</v>
      </c>
      <c r="I2237" s="4">
        <v>77285</v>
      </c>
      <c r="J2237">
        <v>3</v>
      </c>
      <c r="K2237" s="3">
        <v>44228</v>
      </c>
      <c r="L2237" s="3">
        <v>26395</v>
      </c>
      <c r="M2237" s="5">
        <f ca="1">(TODAY()-staff[[#This Row],[Date of Join]])/365</f>
        <v>1.6246575342465754</v>
      </c>
      <c r="N2237" t="str">
        <f ca="1">IF(staff[[#This Row],[Tenure]]&lt;0.25,"1. New", IF(staff[[#This Row],[Tenure]]&lt;1, "2. Under 1 yr", IF(staff[[#This Row],[Tenure]]&lt;2, "3. Under 2 yrs","4. Over 2 yrs")))</f>
        <v>3. Under 2 yrs</v>
      </c>
      <c r="O2237" s="5">
        <f ca="1">(TODAY()-staff[[#This Row],[Date of Birth]])/365</f>
        <v>50.482191780821921</v>
      </c>
      <c r="P2237">
        <f ca="1">ROUNDDOWN(staff[[#This Row],[X-Age]],0)</f>
        <v>50</v>
      </c>
    </row>
    <row r="2238" spans="3:16" x14ac:dyDescent="0.3">
      <c r="C2238" t="s">
        <v>2327</v>
      </c>
      <c r="D2238" t="s">
        <v>55</v>
      </c>
      <c r="E2238">
        <v>1</v>
      </c>
      <c r="F2238" t="s">
        <v>56</v>
      </c>
      <c r="G2238" t="s">
        <v>20</v>
      </c>
      <c r="H2238" t="s">
        <v>66</v>
      </c>
      <c r="I2238" s="4">
        <v>96935</v>
      </c>
      <c r="J2238">
        <v>10</v>
      </c>
      <c r="K2238" s="3">
        <v>44719</v>
      </c>
      <c r="L2238" s="3">
        <v>24226</v>
      </c>
      <c r="M2238" s="5">
        <f ca="1">(TODAY()-staff[[#This Row],[Date of Join]])/365</f>
        <v>0.27945205479452057</v>
      </c>
      <c r="N2238" t="str">
        <f ca="1">IF(staff[[#This Row],[Tenure]]&lt;0.25,"1. New", IF(staff[[#This Row],[Tenure]]&lt;1, "2. Under 1 yr", IF(staff[[#This Row],[Tenure]]&lt;2, "3. Under 2 yrs","4. Over 2 yrs")))</f>
        <v>2. Under 1 yr</v>
      </c>
      <c r="O2238" s="5">
        <f ca="1">(TODAY()-staff[[#This Row],[Date of Birth]])/365</f>
        <v>56.424657534246577</v>
      </c>
      <c r="P2238">
        <f ca="1">ROUNDDOWN(staff[[#This Row],[X-Age]],0)</f>
        <v>56</v>
      </c>
    </row>
    <row r="2239" spans="3:16" x14ac:dyDescent="0.3">
      <c r="C2239" t="s">
        <v>2328</v>
      </c>
      <c r="D2239" t="s">
        <v>55</v>
      </c>
      <c r="E2239">
        <v>1</v>
      </c>
      <c r="F2239" t="s">
        <v>56</v>
      </c>
      <c r="G2239" t="s">
        <v>9</v>
      </c>
      <c r="H2239" t="s">
        <v>330</v>
      </c>
      <c r="I2239" s="4">
        <v>83010</v>
      </c>
      <c r="J2239">
        <v>17</v>
      </c>
      <c r="K2239" s="3">
        <v>44742</v>
      </c>
      <c r="L2239" s="3">
        <v>30211</v>
      </c>
      <c r="M2239" s="5">
        <f ca="1">(TODAY()-staff[[#This Row],[Date of Join]])/365</f>
        <v>0.21643835616438356</v>
      </c>
      <c r="N2239" t="str">
        <f ca="1">IF(staff[[#This Row],[Tenure]]&lt;0.25,"1. New", IF(staff[[#This Row],[Tenure]]&lt;1, "2. Under 1 yr", IF(staff[[#This Row],[Tenure]]&lt;2, "3. Under 2 yrs","4. Over 2 yrs")))</f>
        <v>1. New</v>
      </c>
      <c r="O2239" s="5">
        <f ca="1">(TODAY()-staff[[#This Row],[Date of Birth]])/365</f>
        <v>40.027397260273972</v>
      </c>
      <c r="P2239">
        <f ca="1">ROUNDDOWN(staff[[#This Row],[X-Age]],0)</f>
        <v>40</v>
      </c>
    </row>
    <row r="2240" spans="3:16" x14ac:dyDescent="0.3">
      <c r="C2240" t="s">
        <v>2329</v>
      </c>
      <c r="D2240" t="s">
        <v>55</v>
      </c>
      <c r="E2240">
        <v>0.86</v>
      </c>
      <c r="F2240" t="s">
        <v>56</v>
      </c>
      <c r="G2240" t="s">
        <v>18</v>
      </c>
      <c r="H2240" t="s">
        <v>71</v>
      </c>
      <c r="I2240" s="4">
        <v>74535</v>
      </c>
      <c r="J2240">
        <v>9</v>
      </c>
      <c r="K2240" s="3">
        <v>44286</v>
      </c>
      <c r="L2240" s="3">
        <v>25474</v>
      </c>
      <c r="M2240" s="5">
        <f ca="1">(TODAY()-staff[[#This Row],[Date of Join]])/365</f>
        <v>1.4657534246575343</v>
      </c>
      <c r="N2240" t="str">
        <f ca="1">IF(staff[[#This Row],[Tenure]]&lt;0.25,"1. New", IF(staff[[#This Row],[Tenure]]&lt;1, "2. Under 1 yr", IF(staff[[#This Row],[Tenure]]&lt;2, "3. Under 2 yrs","4. Over 2 yrs")))</f>
        <v>3. Under 2 yrs</v>
      </c>
      <c r="O2240" s="5">
        <f ca="1">(TODAY()-staff[[#This Row],[Date of Birth]])/365</f>
        <v>53.005479452054793</v>
      </c>
      <c r="P2240">
        <f ca="1">ROUNDDOWN(staff[[#This Row],[X-Age]],0)</f>
        <v>53</v>
      </c>
    </row>
    <row r="2241" spans="3:16" x14ac:dyDescent="0.3">
      <c r="C2241" t="s">
        <v>2330</v>
      </c>
      <c r="D2241" t="s">
        <v>59</v>
      </c>
      <c r="E2241">
        <v>1</v>
      </c>
      <c r="F2241" t="s">
        <v>56</v>
      </c>
      <c r="G2241" t="s">
        <v>6</v>
      </c>
      <c r="H2241" t="s">
        <v>68</v>
      </c>
      <c r="I2241" s="4">
        <v>59225</v>
      </c>
      <c r="J2241">
        <v>12</v>
      </c>
      <c r="K2241" s="3">
        <v>44480</v>
      </c>
      <c r="L2241" s="3">
        <v>29884</v>
      </c>
      <c r="M2241" s="5">
        <f ca="1">(TODAY()-staff[[#This Row],[Date of Join]])/365</f>
        <v>0.9342465753424658</v>
      </c>
      <c r="N2241" t="str">
        <f ca="1">IF(staff[[#This Row],[Tenure]]&lt;0.25,"1. New", IF(staff[[#This Row],[Tenure]]&lt;1, "2. Under 1 yr", IF(staff[[#This Row],[Tenure]]&lt;2, "3. Under 2 yrs","4. Over 2 yrs")))</f>
        <v>2. Under 1 yr</v>
      </c>
      <c r="O2241" s="5">
        <f ca="1">(TODAY()-staff[[#This Row],[Date of Birth]])/365</f>
        <v>40.923287671232877</v>
      </c>
      <c r="P2241">
        <f ca="1">ROUNDDOWN(staff[[#This Row],[X-Age]],0)</f>
        <v>40</v>
      </c>
    </row>
    <row r="2242" spans="3:16" x14ac:dyDescent="0.3">
      <c r="C2242" t="s">
        <v>2331</v>
      </c>
      <c r="D2242" t="s">
        <v>59</v>
      </c>
      <c r="E2242">
        <v>1</v>
      </c>
      <c r="F2242" t="s">
        <v>56</v>
      </c>
      <c r="G2242" t="s">
        <v>6</v>
      </c>
      <c r="H2242" t="s">
        <v>68</v>
      </c>
      <c r="I2242" s="4">
        <v>60870</v>
      </c>
      <c r="J2242">
        <v>9</v>
      </c>
      <c r="K2242" s="3">
        <v>44217</v>
      </c>
      <c r="L2242" s="3">
        <v>27120</v>
      </c>
      <c r="M2242" s="5">
        <f ca="1">(TODAY()-staff[[#This Row],[Date of Join]])/365</f>
        <v>1.6547945205479453</v>
      </c>
      <c r="N2242" t="str">
        <f ca="1">IF(staff[[#This Row],[Tenure]]&lt;0.25,"1. New", IF(staff[[#This Row],[Tenure]]&lt;1, "2. Under 1 yr", IF(staff[[#This Row],[Tenure]]&lt;2, "3. Under 2 yrs","4. Over 2 yrs")))</f>
        <v>3. Under 2 yrs</v>
      </c>
      <c r="O2242" s="5">
        <f ca="1">(TODAY()-staff[[#This Row],[Date of Birth]])/365</f>
        <v>48.495890410958907</v>
      </c>
      <c r="P2242">
        <f ca="1">ROUNDDOWN(staff[[#This Row],[X-Age]],0)</f>
        <v>48</v>
      </c>
    </row>
    <row r="2243" spans="3:16" x14ac:dyDescent="0.3">
      <c r="C2243" t="s">
        <v>2332</v>
      </c>
      <c r="D2243" t="s">
        <v>59</v>
      </c>
      <c r="E2243">
        <v>1</v>
      </c>
      <c r="F2243" t="s">
        <v>56</v>
      </c>
      <c r="G2243" t="s">
        <v>18</v>
      </c>
      <c r="H2243" t="s">
        <v>96</v>
      </c>
      <c r="I2243" s="4">
        <v>48230</v>
      </c>
      <c r="J2243">
        <v>8</v>
      </c>
      <c r="K2243" s="3">
        <v>44543</v>
      </c>
      <c r="L2243" s="3">
        <v>29826</v>
      </c>
      <c r="M2243" s="5">
        <f ca="1">(TODAY()-staff[[#This Row],[Date of Join]])/365</f>
        <v>0.76164383561643834</v>
      </c>
      <c r="N2243" t="str">
        <f ca="1">IF(staff[[#This Row],[Tenure]]&lt;0.25,"1. New", IF(staff[[#This Row],[Tenure]]&lt;1, "2. Under 1 yr", IF(staff[[#This Row],[Tenure]]&lt;2, "3. Under 2 yrs","4. Over 2 yrs")))</f>
        <v>2. Under 1 yr</v>
      </c>
      <c r="O2243" s="5">
        <f ca="1">(TODAY()-staff[[#This Row],[Date of Birth]])/365</f>
        <v>41.082191780821915</v>
      </c>
      <c r="P2243">
        <f ca="1">ROUNDDOWN(staff[[#This Row],[X-Age]],0)</f>
        <v>41</v>
      </c>
    </row>
    <row r="2244" spans="3:16" x14ac:dyDescent="0.3">
      <c r="C2244" t="s">
        <v>2333</v>
      </c>
      <c r="D2244" t="s">
        <v>59</v>
      </c>
      <c r="E2244">
        <v>1</v>
      </c>
      <c r="F2244" t="s">
        <v>56</v>
      </c>
      <c r="G2244" t="s">
        <v>6</v>
      </c>
      <c r="H2244" t="s">
        <v>68</v>
      </c>
      <c r="I2244" s="4">
        <v>94750</v>
      </c>
      <c r="J2244">
        <v>13</v>
      </c>
      <c r="K2244" s="3">
        <v>44557</v>
      </c>
      <c r="L2244" s="3">
        <v>21003</v>
      </c>
      <c r="M2244" s="5">
        <f ca="1">(TODAY()-staff[[#This Row],[Date of Join]])/365</f>
        <v>0.72328767123287674</v>
      </c>
      <c r="N2244" t="str">
        <f ca="1">IF(staff[[#This Row],[Tenure]]&lt;0.25,"1. New", IF(staff[[#This Row],[Tenure]]&lt;1, "2. Under 1 yr", IF(staff[[#This Row],[Tenure]]&lt;2, "3. Under 2 yrs","4. Over 2 yrs")))</f>
        <v>2. Under 1 yr</v>
      </c>
      <c r="O2244" s="5">
        <f ca="1">(TODAY()-staff[[#This Row],[Date of Birth]])/365</f>
        <v>65.254794520547946</v>
      </c>
      <c r="P2244">
        <f ca="1">ROUNDDOWN(staff[[#This Row],[X-Age]],0)</f>
        <v>65</v>
      </c>
    </row>
    <row r="2245" spans="3:16" x14ac:dyDescent="0.3">
      <c r="C2245" t="s">
        <v>2334</v>
      </c>
      <c r="D2245" t="s">
        <v>59</v>
      </c>
      <c r="E2245">
        <v>1</v>
      </c>
      <c r="F2245" t="s">
        <v>56</v>
      </c>
      <c r="G2245" t="s">
        <v>6</v>
      </c>
      <c r="H2245" t="s">
        <v>68</v>
      </c>
      <c r="I2245" s="4">
        <v>48230</v>
      </c>
      <c r="J2245">
        <v>20</v>
      </c>
      <c r="K2245" s="3">
        <v>44543</v>
      </c>
      <c r="L2245" s="3">
        <v>29460</v>
      </c>
      <c r="M2245" s="5">
        <f ca="1">(TODAY()-staff[[#This Row],[Date of Join]])/365</f>
        <v>0.76164383561643834</v>
      </c>
      <c r="N2245" t="str">
        <f ca="1">IF(staff[[#This Row],[Tenure]]&lt;0.25,"1. New", IF(staff[[#This Row],[Tenure]]&lt;1, "2. Under 1 yr", IF(staff[[#This Row],[Tenure]]&lt;2, "3. Under 2 yrs","4. Over 2 yrs")))</f>
        <v>2. Under 1 yr</v>
      </c>
      <c r="O2245" s="5">
        <f ca="1">(TODAY()-staff[[#This Row],[Date of Birth]])/365</f>
        <v>42.084931506849315</v>
      </c>
      <c r="P2245">
        <f ca="1">ROUNDDOWN(staff[[#This Row],[X-Age]],0)</f>
        <v>42</v>
      </c>
    </row>
    <row r="2246" spans="3:16" x14ac:dyDescent="0.3">
      <c r="C2246" t="s">
        <v>2335</v>
      </c>
      <c r="D2246" t="s">
        <v>59</v>
      </c>
      <c r="E2246">
        <v>1</v>
      </c>
      <c r="F2246" t="s">
        <v>56</v>
      </c>
      <c r="G2246" t="s">
        <v>6</v>
      </c>
      <c r="H2246" t="s">
        <v>68</v>
      </c>
      <c r="I2246" s="4">
        <v>73575</v>
      </c>
      <c r="J2246">
        <v>7</v>
      </c>
      <c r="K2246" s="3">
        <v>44515</v>
      </c>
      <c r="L2246" s="3">
        <v>-42</v>
      </c>
      <c r="M2246" s="5">
        <f ca="1">(TODAY()-staff[[#This Row],[Date of Join]])/365</f>
        <v>0.83835616438356164</v>
      </c>
      <c r="N2246" t="str">
        <f ca="1">IF(staff[[#This Row],[Tenure]]&lt;0.25,"1. New", IF(staff[[#This Row],[Tenure]]&lt;1, "2. Under 1 yr", IF(staff[[#This Row],[Tenure]]&lt;2, "3. Under 2 yrs","4. Over 2 yrs")))</f>
        <v>2. Under 1 yr</v>
      </c>
      <c r="O2246" s="5">
        <f ca="1">(TODAY()-staff[[#This Row],[Date of Birth]])/365</f>
        <v>122.91232876712328</v>
      </c>
      <c r="P2246">
        <f ca="1">ROUNDDOWN(staff[[#This Row],[X-Age]],0)</f>
        <v>122</v>
      </c>
    </row>
    <row r="2247" spans="3:16" x14ac:dyDescent="0.3">
      <c r="C2247" t="s">
        <v>2336</v>
      </c>
      <c r="D2247" t="s">
        <v>59</v>
      </c>
      <c r="E2247">
        <v>1</v>
      </c>
      <c r="F2247" t="s">
        <v>56</v>
      </c>
      <c r="G2247" t="s">
        <v>11</v>
      </c>
      <c r="H2247" t="s">
        <v>98</v>
      </c>
      <c r="I2247" s="4">
        <v>73040</v>
      </c>
      <c r="J2247">
        <v>3</v>
      </c>
      <c r="K2247" s="3">
        <v>44740</v>
      </c>
      <c r="L2247" s="3">
        <v>7262</v>
      </c>
      <c r="M2247" s="5">
        <f ca="1">(TODAY()-staff[[#This Row],[Date of Join]])/365</f>
        <v>0.22191780821917809</v>
      </c>
      <c r="N2247" t="str">
        <f ca="1">IF(staff[[#This Row],[Tenure]]&lt;0.25,"1. New", IF(staff[[#This Row],[Tenure]]&lt;1, "2. Under 1 yr", IF(staff[[#This Row],[Tenure]]&lt;2, "3. Under 2 yrs","4. Over 2 yrs")))</f>
        <v>1. New</v>
      </c>
      <c r="O2247" s="5">
        <f ca="1">(TODAY()-staff[[#This Row],[Date of Birth]])/365</f>
        <v>102.9013698630137</v>
      </c>
      <c r="P2247">
        <f ca="1">ROUNDDOWN(staff[[#This Row],[X-Age]],0)</f>
        <v>102</v>
      </c>
    </row>
    <row r="2248" spans="3:16" x14ac:dyDescent="0.3">
      <c r="C2248" t="s">
        <v>2337</v>
      </c>
      <c r="D2248" t="s">
        <v>59</v>
      </c>
      <c r="E2248">
        <v>1</v>
      </c>
      <c r="F2248" t="s">
        <v>56</v>
      </c>
      <c r="G2248" t="s">
        <v>9</v>
      </c>
      <c r="H2248" t="s">
        <v>201</v>
      </c>
      <c r="I2248" s="4">
        <v>72315</v>
      </c>
      <c r="J2248">
        <v>20</v>
      </c>
      <c r="K2248" s="3">
        <v>44761</v>
      </c>
      <c r="L2248" s="3">
        <v>27466</v>
      </c>
      <c r="M2248" s="5">
        <f ca="1">(TODAY()-staff[[#This Row],[Date of Join]])/365</f>
        <v>0.16438356164383561</v>
      </c>
      <c r="N2248" t="str">
        <f ca="1">IF(staff[[#This Row],[Tenure]]&lt;0.25,"1. New", IF(staff[[#This Row],[Tenure]]&lt;1, "2. Under 1 yr", IF(staff[[#This Row],[Tenure]]&lt;2, "3. Under 2 yrs","4. Over 2 yrs")))</f>
        <v>1. New</v>
      </c>
      <c r="O2248" s="5">
        <f ca="1">(TODAY()-staff[[#This Row],[Date of Birth]])/365</f>
        <v>47.547945205479451</v>
      </c>
      <c r="P2248">
        <f ca="1">ROUNDDOWN(staff[[#This Row],[X-Age]],0)</f>
        <v>47</v>
      </c>
    </row>
    <row r="2249" spans="3:16" x14ac:dyDescent="0.3">
      <c r="C2249" t="s">
        <v>2338</v>
      </c>
      <c r="D2249" t="s">
        <v>59</v>
      </c>
      <c r="E2249">
        <v>1</v>
      </c>
      <c r="F2249" t="s">
        <v>56</v>
      </c>
      <c r="G2249" t="s">
        <v>18</v>
      </c>
      <c r="H2249" t="s">
        <v>64</v>
      </c>
      <c r="I2249" s="4">
        <v>81655</v>
      </c>
      <c r="J2249">
        <v>8</v>
      </c>
      <c r="K2249" s="3">
        <v>44284</v>
      </c>
      <c r="L2249" s="3">
        <v>30179</v>
      </c>
      <c r="M2249" s="5">
        <f ca="1">(TODAY()-staff[[#This Row],[Date of Join]])/365</f>
        <v>1.4712328767123288</v>
      </c>
      <c r="N2249" t="str">
        <f ca="1">IF(staff[[#This Row],[Tenure]]&lt;0.25,"1. New", IF(staff[[#This Row],[Tenure]]&lt;1, "2. Under 1 yr", IF(staff[[#This Row],[Tenure]]&lt;2, "3. Under 2 yrs","4. Over 2 yrs")))</f>
        <v>3. Under 2 yrs</v>
      </c>
      <c r="O2249" s="5">
        <f ca="1">(TODAY()-staff[[#This Row],[Date of Birth]])/365</f>
        <v>40.115068493150687</v>
      </c>
      <c r="P2249">
        <f ca="1">ROUNDDOWN(staff[[#This Row],[X-Age]],0)</f>
        <v>40</v>
      </c>
    </row>
    <row r="2250" spans="3:16" x14ac:dyDescent="0.3">
      <c r="C2250" t="s">
        <v>2339</v>
      </c>
      <c r="D2250" t="s">
        <v>59</v>
      </c>
      <c r="E2250">
        <v>1</v>
      </c>
      <c r="F2250" t="s">
        <v>56</v>
      </c>
      <c r="G2250" t="s">
        <v>6</v>
      </c>
      <c r="H2250" t="s">
        <v>68</v>
      </c>
      <c r="I2250" s="4">
        <v>52130</v>
      </c>
      <c r="J2250">
        <v>5</v>
      </c>
      <c r="K2250" s="3">
        <v>44718</v>
      </c>
      <c r="L2250" s="3">
        <v>33084</v>
      </c>
      <c r="M2250" s="5">
        <f ca="1">(TODAY()-staff[[#This Row],[Date of Join]])/365</f>
        <v>0.28219178082191781</v>
      </c>
      <c r="N2250" t="str">
        <f ca="1">IF(staff[[#This Row],[Tenure]]&lt;0.25,"1. New", IF(staff[[#This Row],[Tenure]]&lt;1, "2. Under 1 yr", IF(staff[[#This Row],[Tenure]]&lt;2, "3. Under 2 yrs","4. Over 2 yrs")))</f>
        <v>2. Under 1 yr</v>
      </c>
      <c r="O2250" s="5">
        <f ca="1">(TODAY()-staff[[#This Row],[Date of Birth]])/365</f>
        <v>32.156164383561645</v>
      </c>
      <c r="P2250">
        <f ca="1">ROUNDDOWN(staff[[#This Row],[X-Age]],0)</f>
        <v>32</v>
      </c>
    </row>
    <row r="2251" spans="3:16" x14ac:dyDescent="0.3">
      <c r="C2251" t="s">
        <v>2340</v>
      </c>
      <c r="D2251" t="s">
        <v>55</v>
      </c>
      <c r="E2251">
        <v>1</v>
      </c>
      <c r="F2251" t="s">
        <v>56</v>
      </c>
      <c r="G2251" t="s">
        <v>11</v>
      </c>
      <c r="H2251" t="s">
        <v>98</v>
      </c>
      <c r="I2251" s="4">
        <v>65315</v>
      </c>
      <c r="J2251">
        <v>8</v>
      </c>
      <c r="K2251" s="3">
        <v>44774</v>
      </c>
      <c r="L2251" s="3">
        <v>33189</v>
      </c>
      <c r="M2251" s="5">
        <f ca="1">(TODAY()-staff[[#This Row],[Date of Join]])/365</f>
        <v>0.12876712328767123</v>
      </c>
      <c r="N2251" t="str">
        <f ca="1">IF(staff[[#This Row],[Tenure]]&lt;0.25,"1. New", IF(staff[[#This Row],[Tenure]]&lt;1, "2. Under 1 yr", IF(staff[[#This Row],[Tenure]]&lt;2, "3. Under 2 yrs","4. Over 2 yrs")))</f>
        <v>1. New</v>
      </c>
      <c r="O2251" s="5">
        <f ca="1">(TODAY()-staff[[#This Row],[Date of Birth]])/365</f>
        <v>31.86849315068493</v>
      </c>
      <c r="P2251">
        <f ca="1">ROUNDDOWN(staff[[#This Row],[X-Age]],0)</f>
        <v>31</v>
      </c>
    </row>
    <row r="2252" spans="3:16" x14ac:dyDescent="0.3">
      <c r="C2252" t="s">
        <v>2341</v>
      </c>
      <c r="D2252" t="s">
        <v>55</v>
      </c>
      <c r="E2252">
        <v>1</v>
      </c>
      <c r="F2252" t="s">
        <v>56</v>
      </c>
      <c r="G2252" t="s">
        <v>6</v>
      </c>
      <c r="H2252" t="s">
        <v>68</v>
      </c>
      <c r="I2252" s="4">
        <v>80425</v>
      </c>
      <c r="J2252">
        <v>13</v>
      </c>
      <c r="K2252" s="3">
        <v>44748</v>
      </c>
      <c r="L2252" s="3">
        <v>7271</v>
      </c>
      <c r="M2252" s="5">
        <f ca="1">(TODAY()-staff[[#This Row],[Date of Join]])/365</f>
        <v>0.2</v>
      </c>
      <c r="N2252" t="str">
        <f ca="1">IF(staff[[#This Row],[Tenure]]&lt;0.25,"1. New", IF(staff[[#This Row],[Tenure]]&lt;1, "2. Under 1 yr", IF(staff[[#This Row],[Tenure]]&lt;2, "3. Under 2 yrs","4. Over 2 yrs")))</f>
        <v>1. New</v>
      </c>
      <c r="O2252" s="5">
        <f ca="1">(TODAY()-staff[[#This Row],[Date of Birth]])/365</f>
        <v>102.87671232876713</v>
      </c>
      <c r="P2252">
        <f ca="1">ROUNDDOWN(staff[[#This Row],[X-Age]],0)</f>
        <v>102</v>
      </c>
    </row>
    <row r="2253" spans="3:16" x14ac:dyDescent="0.3">
      <c r="C2253" t="s">
        <v>2342</v>
      </c>
      <c r="D2253" t="s">
        <v>59</v>
      </c>
      <c r="E2253">
        <v>0.63</v>
      </c>
      <c r="F2253" t="s">
        <v>56</v>
      </c>
      <c r="G2253" t="s">
        <v>18</v>
      </c>
      <c r="H2253" t="s">
        <v>78</v>
      </c>
      <c r="I2253" s="4">
        <v>118640</v>
      </c>
      <c r="J2253">
        <v>3</v>
      </c>
      <c r="K2253" s="3">
        <v>44343</v>
      </c>
      <c r="L2253" s="3">
        <v>29525</v>
      </c>
      <c r="M2253" s="5">
        <f ca="1">(TODAY()-staff[[#This Row],[Date of Join]])/365</f>
        <v>1.3095890410958904</v>
      </c>
      <c r="N2253" t="str">
        <f ca="1">IF(staff[[#This Row],[Tenure]]&lt;0.25,"1. New", IF(staff[[#This Row],[Tenure]]&lt;1, "2. Under 1 yr", IF(staff[[#This Row],[Tenure]]&lt;2, "3. Under 2 yrs","4. Over 2 yrs")))</f>
        <v>3. Under 2 yrs</v>
      </c>
      <c r="O2253" s="5">
        <f ca="1">(TODAY()-staff[[#This Row],[Date of Birth]])/365</f>
        <v>41.906849315068492</v>
      </c>
      <c r="P2253">
        <f ca="1">ROUNDDOWN(staff[[#This Row],[X-Age]],0)</f>
        <v>41</v>
      </c>
    </row>
    <row r="2254" spans="3:16" x14ac:dyDescent="0.3">
      <c r="C2254" t="s">
        <v>2343</v>
      </c>
      <c r="D2254" t="s">
        <v>55</v>
      </c>
      <c r="E2254">
        <v>1</v>
      </c>
      <c r="F2254" t="s">
        <v>56</v>
      </c>
      <c r="G2254" t="s">
        <v>6</v>
      </c>
      <c r="H2254" t="s">
        <v>68</v>
      </c>
      <c r="I2254" s="4">
        <v>74480</v>
      </c>
      <c r="J2254">
        <v>17</v>
      </c>
      <c r="K2254" s="3">
        <v>44697</v>
      </c>
      <c r="L2254" s="3">
        <v>32478</v>
      </c>
      <c r="M2254" s="5">
        <f ca="1">(TODAY()-staff[[#This Row],[Date of Join]])/365</f>
        <v>0.33972602739726027</v>
      </c>
      <c r="N2254" t="str">
        <f ca="1">IF(staff[[#This Row],[Tenure]]&lt;0.25,"1. New", IF(staff[[#This Row],[Tenure]]&lt;1, "2. Under 1 yr", IF(staff[[#This Row],[Tenure]]&lt;2, "3. Under 2 yrs","4. Over 2 yrs")))</f>
        <v>2. Under 1 yr</v>
      </c>
      <c r="O2254" s="5">
        <f ca="1">(TODAY()-staff[[#This Row],[Date of Birth]])/365</f>
        <v>33.816438356164383</v>
      </c>
      <c r="P2254">
        <f ca="1">ROUNDDOWN(staff[[#This Row],[X-Age]],0)</f>
        <v>33</v>
      </c>
    </row>
    <row r="2255" spans="3:16" x14ac:dyDescent="0.3">
      <c r="C2255" t="s">
        <v>2344</v>
      </c>
      <c r="D2255" t="s">
        <v>55</v>
      </c>
      <c r="E2255">
        <v>1</v>
      </c>
      <c r="F2255" t="s">
        <v>56</v>
      </c>
      <c r="G2255" t="s">
        <v>9</v>
      </c>
      <c r="H2255" t="s">
        <v>106</v>
      </c>
      <c r="I2255" s="4">
        <v>79300</v>
      </c>
      <c r="J2255">
        <v>8</v>
      </c>
      <c r="K2255" s="3">
        <v>44349</v>
      </c>
      <c r="L2255" s="3">
        <v>23017</v>
      </c>
      <c r="M2255" s="5">
        <f ca="1">(TODAY()-staff[[#This Row],[Date of Join]])/365</f>
        <v>1.2931506849315069</v>
      </c>
      <c r="N2255" t="str">
        <f ca="1">IF(staff[[#This Row],[Tenure]]&lt;0.25,"1. New", IF(staff[[#This Row],[Tenure]]&lt;1, "2. Under 1 yr", IF(staff[[#This Row],[Tenure]]&lt;2, "3. Under 2 yrs","4. Over 2 yrs")))</f>
        <v>3. Under 2 yrs</v>
      </c>
      <c r="O2255" s="5">
        <f ca="1">(TODAY()-staff[[#This Row],[Date of Birth]])/365</f>
        <v>59.736986301369861</v>
      </c>
      <c r="P2255">
        <f ca="1">ROUNDDOWN(staff[[#This Row],[X-Age]],0)</f>
        <v>59</v>
      </c>
    </row>
    <row r="2256" spans="3:16" x14ac:dyDescent="0.3">
      <c r="C2256" t="s">
        <v>2345</v>
      </c>
      <c r="D2256" t="s">
        <v>55</v>
      </c>
      <c r="E2256">
        <v>1</v>
      </c>
      <c r="F2256" t="s">
        <v>56</v>
      </c>
      <c r="G2256" t="s">
        <v>6</v>
      </c>
      <c r="H2256" t="s">
        <v>68</v>
      </c>
      <c r="I2256" s="4">
        <v>97195</v>
      </c>
      <c r="J2256">
        <v>10</v>
      </c>
      <c r="K2256" s="3">
        <v>44249</v>
      </c>
      <c r="L2256" s="3">
        <v>25000</v>
      </c>
      <c r="M2256" s="5">
        <f ca="1">(TODAY()-staff[[#This Row],[Date of Join]])/365</f>
        <v>1.5671232876712329</v>
      </c>
      <c r="N2256" t="str">
        <f ca="1">IF(staff[[#This Row],[Tenure]]&lt;0.25,"1. New", IF(staff[[#This Row],[Tenure]]&lt;1, "2. Under 1 yr", IF(staff[[#This Row],[Tenure]]&lt;2, "3. Under 2 yrs","4. Over 2 yrs")))</f>
        <v>3. Under 2 yrs</v>
      </c>
      <c r="O2256" s="5">
        <f ca="1">(TODAY()-staff[[#This Row],[Date of Birth]])/365</f>
        <v>54.304109589041097</v>
      </c>
      <c r="P2256">
        <f ca="1">ROUNDDOWN(staff[[#This Row],[X-Age]],0)</f>
        <v>54</v>
      </c>
    </row>
    <row r="2257" spans="3:16" x14ac:dyDescent="0.3">
      <c r="C2257" t="s">
        <v>2346</v>
      </c>
      <c r="D2257" t="s">
        <v>59</v>
      </c>
      <c r="E2257">
        <v>1</v>
      </c>
      <c r="F2257" t="s">
        <v>56</v>
      </c>
      <c r="G2257" t="s">
        <v>6</v>
      </c>
      <c r="H2257" t="s">
        <v>68</v>
      </c>
      <c r="I2257" s="4">
        <v>87745</v>
      </c>
      <c r="J2257">
        <v>9</v>
      </c>
      <c r="K2257" s="3">
        <v>44475</v>
      </c>
      <c r="L2257" s="3">
        <v>-60</v>
      </c>
      <c r="M2257" s="5">
        <f ca="1">(TODAY()-staff[[#This Row],[Date of Join]])/365</f>
        <v>0.94794520547945205</v>
      </c>
      <c r="N2257" t="str">
        <f ca="1">IF(staff[[#This Row],[Tenure]]&lt;0.25,"1. New", IF(staff[[#This Row],[Tenure]]&lt;1, "2. Under 1 yr", IF(staff[[#This Row],[Tenure]]&lt;2, "3. Under 2 yrs","4. Over 2 yrs")))</f>
        <v>2. Under 1 yr</v>
      </c>
      <c r="O2257" s="5">
        <f ca="1">(TODAY()-staff[[#This Row],[Date of Birth]])/365</f>
        <v>122.96164383561644</v>
      </c>
      <c r="P2257">
        <f ca="1">ROUNDDOWN(staff[[#This Row],[X-Age]],0)</f>
        <v>122</v>
      </c>
    </row>
    <row r="2258" spans="3:16" x14ac:dyDescent="0.3">
      <c r="C2258" t="s">
        <v>2347</v>
      </c>
      <c r="D2258" t="s">
        <v>59</v>
      </c>
      <c r="E2258">
        <v>1</v>
      </c>
      <c r="F2258" t="s">
        <v>56</v>
      </c>
      <c r="G2258" t="s">
        <v>18</v>
      </c>
      <c r="H2258" t="s">
        <v>96</v>
      </c>
      <c r="I2258" s="4">
        <v>78325</v>
      </c>
      <c r="J2258">
        <v>14</v>
      </c>
      <c r="K2258" s="3">
        <v>44452</v>
      </c>
      <c r="L2258" s="3">
        <v>24878</v>
      </c>
      <c r="M2258" s="5">
        <f ca="1">(TODAY()-staff[[#This Row],[Date of Join]])/365</f>
        <v>1.010958904109589</v>
      </c>
      <c r="N2258" t="str">
        <f ca="1">IF(staff[[#This Row],[Tenure]]&lt;0.25,"1. New", IF(staff[[#This Row],[Tenure]]&lt;1, "2. Under 1 yr", IF(staff[[#This Row],[Tenure]]&lt;2, "3. Under 2 yrs","4. Over 2 yrs")))</f>
        <v>3. Under 2 yrs</v>
      </c>
      <c r="O2258" s="5">
        <f ca="1">(TODAY()-staff[[#This Row],[Date of Birth]])/365</f>
        <v>54.638356164383559</v>
      </c>
      <c r="P2258">
        <f ca="1">ROUNDDOWN(staff[[#This Row],[X-Age]],0)</f>
        <v>54</v>
      </c>
    </row>
    <row r="2259" spans="3:16" x14ac:dyDescent="0.3">
      <c r="C2259" t="s">
        <v>2348</v>
      </c>
      <c r="D2259" t="s">
        <v>59</v>
      </c>
      <c r="E2259">
        <v>1</v>
      </c>
      <c r="F2259" t="s">
        <v>56</v>
      </c>
      <c r="G2259" t="s">
        <v>11</v>
      </c>
      <c r="H2259" t="s">
        <v>83</v>
      </c>
      <c r="I2259" s="4">
        <v>68345</v>
      </c>
      <c r="J2259">
        <v>9</v>
      </c>
      <c r="K2259" s="3">
        <v>44606</v>
      </c>
      <c r="L2259" s="3">
        <v>30474</v>
      </c>
      <c r="M2259" s="5">
        <f ca="1">(TODAY()-staff[[#This Row],[Date of Join]])/365</f>
        <v>0.58904109589041098</v>
      </c>
      <c r="N2259" t="str">
        <f ca="1">IF(staff[[#This Row],[Tenure]]&lt;0.25,"1. New", IF(staff[[#This Row],[Tenure]]&lt;1, "2. Under 1 yr", IF(staff[[#This Row],[Tenure]]&lt;2, "3. Under 2 yrs","4. Over 2 yrs")))</f>
        <v>2. Under 1 yr</v>
      </c>
      <c r="O2259" s="5">
        <f ca="1">(TODAY()-staff[[#This Row],[Date of Birth]])/365</f>
        <v>39.30684931506849</v>
      </c>
      <c r="P2259">
        <f ca="1">ROUNDDOWN(staff[[#This Row],[X-Age]],0)</f>
        <v>39</v>
      </c>
    </row>
    <row r="2260" spans="3:16" x14ac:dyDescent="0.3">
      <c r="C2260" t="s">
        <v>2349</v>
      </c>
      <c r="D2260" t="s">
        <v>59</v>
      </c>
      <c r="E2260">
        <v>1</v>
      </c>
      <c r="F2260" t="s">
        <v>56</v>
      </c>
      <c r="G2260" t="s">
        <v>11</v>
      </c>
      <c r="H2260" t="s">
        <v>83</v>
      </c>
      <c r="I2260" s="4">
        <v>98790</v>
      </c>
      <c r="J2260">
        <v>11</v>
      </c>
      <c r="K2260" s="3">
        <v>44641</v>
      </c>
      <c r="L2260" s="3">
        <v>25251</v>
      </c>
      <c r="M2260" s="5">
        <f ca="1">(TODAY()-staff[[#This Row],[Date of Join]])/365</f>
        <v>0.49315068493150682</v>
      </c>
      <c r="N2260" t="str">
        <f ca="1">IF(staff[[#This Row],[Tenure]]&lt;0.25,"1. New", IF(staff[[#This Row],[Tenure]]&lt;1, "2. Under 1 yr", IF(staff[[#This Row],[Tenure]]&lt;2, "3. Under 2 yrs","4. Over 2 yrs")))</f>
        <v>2. Under 1 yr</v>
      </c>
      <c r="O2260" s="5">
        <f ca="1">(TODAY()-staff[[#This Row],[Date of Birth]])/365</f>
        <v>53.61643835616438</v>
      </c>
      <c r="P2260">
        <f ca="1">ROUNDDOWN(staff[[#This Row],[X-Age]],0)</f>
        <v>53</v>
      </c>
    </row>
    <row r="2261" spans="3:16" x14ac:dyDescent="0.3">
      <c r="C2261" t="s">
        <v>2350</v>
      </c>
      <c r="D2261" t="s">
        <v>59</v>
      </c>
      <c r="E2261">
        <v>1</v>
      </c>
      <c r="F2261" t="s">
        <v>56</v>
      </c>
      <c r="G2261" t="s">
        <v>6</v>
      </c>
      <c r="H2261" t="s">
        <v>68</v>
      </c>
      <c r="I2261" s="4">
        <v>69135</v>
      </c>
      <c r="J2261">
        <v>19</v>
      </c>
      <c r="K2261" s="3">
        <v>44417</v>
      </c>
      <c r="L2261" s="3">
        <v>18327</v>
      </c>
      <c r="M2261" s="5">
        <f ca="1">(TODAY()-staff[[#This Row],[Date of Join]])/365</f>
        <v>1.106849315068493</v>
      </c>
      <c r="N2261" t="str">
        <f ca="1">IF(staff[[#This Row],[Tenure]]&lt;0.25,"1. New", IF(staff[[#This Row],[Tenure]]&lt;1, "2. Under 1 yr", IF(staff[[#This Row],[Tenure]]&lt;2, "3. Under 2 yrs","4. Over 2 yrs")))</f>
        <v>3. Under 2 yrs</v>
      </c>
      <c r="O2261" s="5">
        <f ca="1">(TODAY()-staff[[#This Row],[Date of Birth]])/365</f>
        <v>72.586301369863008</v>
      </c>
      <c r="P2261">
        <f ca="1">ROUNDDOWN(staff[[#This Row],[X-Age]],0)</f>
        <v>72</v>
      </c>
    </row>
    <row r="2262" spans="3:16" x14ac:dyDescent="0.3">
      <c r="C2262" t="s">
        <v>2351</v>
      </c>
      <c r="D2262" t="s">
        <v>59</v>
      </c>
      <c r="E2262">
        <v>1</v>
      </c>
      <c r="F2262" t="s">
        <v>56</v>
      </c>
      <c r="G2262" t="s">
        <v>6</v>
      </c>
      <c r="H2262" t="s">
        <v>68</v>
      </c>
      <c r="I2262" s="4">
        <v>72810</v>
      </c>
      <c r="J2262">
        <v>15</v>
      </c>
      <c r="K2262" s="3">
        <v>44525</v>
      </c>
      <c r="L2262" s="3">
        <v>29043</v>
      </c>
      <c r="M2262" s="5">
        <f ca="1">(TODAY()-staff[[#This Row],[Date of Join]])/365</f>
        <v>0.81095890410958904</v>
      </c>
      <c r="N2262" t="str">
        <f ca="1">IF(staff[[#This Row],[Tenure]]&lt;0.25,"1. New", IF(staff[[#This Row],[Tenure]]&lt;1, "2. Under 1 yr", IF(staff[[#This Row],[Tenure]]&lt;2, "3. Under 2 yrs","4. Over 2 yrs")))</f>
        <v>2. Under 1 yr</v>
      </c>
      <c r="O2262" s="5">
        <f ca="1">(TODAY()-staff[[#This Row],[Date of Birth]])/365</f>
        <v>43.227397260273975</v>
      </c>
      <c r="P2262">
        <f ca="1">ROUNDDOWN(staff[[#This Row],[X-Age]],0)</f>
        <v>43</v>
      </c>
    </row>
    <row r="2263" spans="3:16" x14ac:dyDescent="0.3">
      <c r="C2263" t="s">
        <v>2352</v>
      </c>
      <c r="D2263" t="s">
        <v>59</v>
      </c>
      <c r="E2263">
        <v>1</v>
      </c>
      <c r="F2263" t="s">
        <v>56</v>
      </c>
      <c r="G2263" t="s">
        <v>18</v>
      </c>
      <c r="H2263" t="s">
        <v>78</v>
      </c>
      <c r="I2263" s="4">
        <v>68670</v>
      </c>
      <c r="J2263">
        <v>6</v>
      </c>
      <c r="K2263" s="3">
        <v>44687</v>
      </c>
      <c r="L2263" s="3">
        <v>28772</v>
      </c>
      <c r="M2263" s="5">
        <f ca="1">(TODAY()-staff[[#This Row],[Date of Join]])/365</f>
        <v>0.36712328767123287</v>
      </c>
      <c r="N2263" t="str">
        <f ca="1">IF(staff[[#This Row],[Tenure]]&lt;0.25,"1. New", IF(staff[[#This Row],[Tenure]]&lt;1, "2. Under 1 yr", IF(staff[[#This Row],[Tenure]]&lt;2, "3. Under 2 yrs","4. Over 2 yrs")))</f>
        <v>2. Under 1 yr</v>
      </c>
      <c r="O2263" s="5">
        <f ca="1">(TODAY()-staff[[#This Row],[Date of Birth]])/365</f>
        <v>43.969863013698628</v>
      </c>
      <c r="P2263">
        <f ca="1">ROUNDDOWN(staff[[#This Row],[X-Age]],0)</f>
        <v>43</v>
      </c>
    </row>
    <row r="2264" spans="3:16" x14ac:dyDescent="0.3">
      <c r="C2264" t="s">
        <v>2353</v>
      </c>
      <c r="D2264" t="s">
        <v>59</v>
      </c>
      <c r="E2264">
        <v>1</v>
      </c>
      <c r="F2264" t="s">
        <v>56</v>
      </c>
      <c r="G2264" t="s">
        <v>6</v>
      </c>
      <c r="H2264" t="s">
        <v>68</v>
      </c>
      <c r="I2264" s="4">
        <v>81935</v>
      </c>
      <c r="J2264">
        <v>9</v>
      </c>
      <c r="K2264" s="3">
        <v>44270</v>
      </c>
      <c r="L2264" s="3">
        <v>28405</v>
      </c>
      <c r="M2264" s="5">
        <f ca="1">(TODAY()-staff[[#This Row],[Date of Join]])/365</f>
        <v>1.5095890410958903</v>
      </c>
      <c r="N2264" t="str">
        <f ca="1">IF(staff[[#This Row],[Tenure]]&lt;0.25,"1. New", IF(staff[[#This Row],[Tenure]]&lt;1, "2. Under 1 yr", IF(staff[[#This Row],[Tenure]]&lt;2, "3. Under 2 yrs","4. Over 2 yrs")))</f>
        <v>3. Under 2 yrs</v>
      </c>
      <c r="O2264" s="5">
        <f ca="1">(TODAY()-staff[[#This Row],[Date of Birth]])/365</f>
        <v>44.975342465753428</v>
      </c>
      <c r="P2264">
        <f ca="1">ROUNDDOWN(staff[[#This Row],[X-Age]],0)</f>
        <v>44</v>
      </c>
    </row>
    <row r="2265" spans="3:16" x14ac:dyDescent="0.3">
      <c r="C2265" t="s">
        <v>2354</v>
      </c>
      <c r="D2265" t="s">
        <v>59</v>
      </c>
      <c r="E2265">
        <v>1</v>
      </c>
      <c r="F2265" t="s">
        <v>61</v>
      </c>
      <c r="G2265" t="s">
        <v>9</v>
      </c>
      <c r="H2265" t="s">
        <v>62</v>
      </c>
      <c r="I2265" s="4">
        <v>64900</v>
      </c>
      <c r="J2265">
        <v>3</v>
      </c>
      <c r="K2265" s="3">
        <v>44757</v>
      </c>
      <c r="L2265" s="3">
        <v>7288</v>
      </c>
      <c r="M2265" s="5">
        <f ca="1">(TODAY()-staff[[#This Row],[Date of Join]])/365</f>
        <v>0.17534246575342466</v>
      </c>
      <c r="N2265" t="str">
        <f ca="1">IF(staff[[#This Row],[Tenure]]&lt;0.25,"1. New", IF(staff[[#This Row],[Tenure]]&lt;1, "2. Under 1 yr", IF(staff[[#This Row],[Tenure]]&lt;2, "3. Under 2 yrs","4. Over 2 yrs")))</f>
        <v>1. New</v>
      </c>
      <c r="O2265" s="5">
        <f ca="1">(TODAY()-staff[[#This Row],[Date of Birth]])/365</f>
        <v>102.83013698630137</v>
      </c>
      <c r="P2265">
        <f ca="1">ROUNDDOWN(staff[[#This Row],[X-Age]],0)</f>
        <v>102</v>
      </c>
    </row>
    <row r="2266" spans="3:16" x14ac:dyDescent="0.3">
      <c r="C2266" t="s">
        <v>2355</v>
      </c>
      <c r="D2266" t="s">
        <v>55</v>
      </c>
      <c r="E2266">
        <v>1</v>
      </c>
      <c r="F2266" t="s">
        <v>61</v>
      </c>
      <c r="G2266" t="s">
        <v>14</v>
      </c>
      <c r="H2266" t="s">
        <v>166</v>
      </c>
      <c r="I2266" s="4">
        <v>60050</v>
      </c>
      <c r="J2266">
        <v>14</v>
      </c>
      <c r="K2266" s="3">
        <v>44693</v>
      </c>
      <c r="L2266" s="3">
        <v>7289</v>
      </c>
      <c r="M2266" s="5">
        <f ca="1">(TODAY()-staff[[#This Row],[Date of Join]])/365</f>
        <v>0.35068493150684932</v>
      </c>
      <c r="N2266" t="str">
        <f ca="1">IF(staff[[#This Row],[Tenure]]&lt;0.25,"1. New", IF(staff[[#This Row],[Tenure]]&lt;1, "2. Under 1 yr", IF(staff[[#This Row],[Tenure]]&lt;2, "3. Under 2 yrs","4. Over 2 yrs")))</f>
        <v>2. Under 1 yr</v>
      </c>
      <c r="O2266" s="5">
        <f ca="1">(TODAY()-staff[[#This Row],[Date of Birth]])/365</f>
        <v>102.82739726027397</v>
      </c>
      <c r="P2266">
        <f ca="1">ROUNDDOWN(staff[[#This Row],[X-Age]],0)</f>
        <v>102</v>
      </c>
    </row>
    <row r="2267" spans="3:16" x14ac:dyDescent="0.3">
      <c r="C2267" t="s">
        <v>2356</v>
      </c>
      <c r="D2267" t="s">
        <v>55</v>
      </c>
      <c r="E2267">
        <v>1</v>
      </c>
      <c r="F2267" t="s">
        <v>56</v>
      </c>
      <c r="G2267" t="s">
        <v>6</v>
      </c>
      <c r="H2267" t="s">
        <v>71</v>
      </c>
      <c r="I2267" s="4">
        <v>82325</v>
      </c>
      <c r="J2267">
        <v>12</v>
      </c>
      <c r="K2267" s="3">
        <v>44714</v>
      </c>
      <c r="L2267" s="3">
        <v>33868</v>
      </c>
      <c r="M2267" s="5">
        <f ca="1">(TODAY()-staff[[#This Row],[Date of Join]])/365</f>
        <v>0.29315068493150687</v>
      </c>
      <c r="N2267" t="str">
        <f ca="1">IF(staff[[#This Row],[Tenure]]&lt;0.25,"1. New", IF(staff[[#This Row],[Tenure]]&lt;1, "2. Under 1 yr", IF(staff[[#This Row],[Tenure]]&lt;2, "3. Under 2 yrs","4. Over 2 yrs")))</f>
        <v>2. Under 1 yr</v>
      </c>
      <c r="O2267" s="5">
        <f ca="1">(TODAY()-staff[[#This Row],[Date of Birth]])/365</f>
        <v>30.008219178082193</v>
      </c>
      <c r="P2267">
        <f ca="1">ROUNDDOWN(staff[[#This Row],[X-Age]],0)</f>
        <v>30</v>
      </c>
    </row>
    <row r="2268" spans="3:16" x14ac:dyDescent="0.3">
      <c r="C2268" t="s">
        <v>2357</v>
      </c>
      <c r="D2268" t="s">
        <v>59</v>
      </c>
      <c r="E2268">
        <v>1</v>
      </c>
      <c r="F2268" t="s">
        <v>56</v>
      </c>
      <c r="G2268" t="s">
        <v>6</v>
      </c>
      <c r="H2268" t="s">
        <v>68</v>
      </c>
      <c r="I2268" s="4">
        <v>89990</v>
      </c>
      <c r="J2268">
        <v>9</v>
      </c>
      <c r="K2268" s="3">
        <v>44662</v>
      </c>
      <c r="L2268" s="3">
        <v>32469</v>
      </c>
      <c r="M2268" s="5">
        <f ca="1">(TODAY()-staff[[#This Row],[Date of Join]])/365</f>
        <v>0.43561643835616437</v>
      </c>
      <c r="N2268" t="str">
        <f ca="1">IF(staff[[#This Row],[Tenure]]&lt;0.25,"1. New", IF(staff[[#This Row],[Tenure]]&lt;1, "2. Under 1 yr", IF(staff[[#This Row],[Tenure]]&lt;2, "3. Under 2 yrs","4. Over 2 yrs")))</f>
        <v>2. Under 1 yr</v>
      </c>
      <c r="O2268" s="5">
        <f ca="1">(TODAY()-staff[[#This Row],[Date of Birth]])/365</f>
        <v>33.841095890410962</v>
      </c>
      <c r="P2268">
        <f ca="1">ROUNDDOWN(staff[[#This Row],[X-Age]],0)</f>
        <v>33</v>
      </c>
    </row>
    <row r="2269" spans="3:16" x14ac:dyDescent="0.3">
      <c r="C2269" t="s">
        <v>2358</v>
      </c>
      <c r="D2269" t="s">
        <v>55</v>
      </c>
      <c r="E2269">
        <v>1</v>
      </c>
      <c r="F2269" t="s">
        <v>56</v>
      </c>
      <c r="G2269" t="s">
        <v>20</v>
      </c>
      <c r="H2269" t="s">
        <v>102</v>
      </c>
      <c r="I2269" s="4">
        <v>85230</v>
      </c>
      <c r="J2269">
        <v>8</v>
      </c>
      <c r="K2269" s="3">
        <v>44671</v>
      </c>
      <c r="L2269" s="3">
        <v>28715</v>
      </c>
      <c r="M2269" s="5">
        <f ca="1">(TODAY()-staff[[#This Row],[Date of Join]])/365</f>
        <v>0.41095890410958902</v>
      </c>
      <c r="N2269" t="str">
        <f ca="1">IF(staff[[#This Row],[Tenure]]&lt;0.25,"1. New", IF(staff[[#This Row],[Tenure]]&lt;1, "2. Under 1 yr", IF(staff[[#This Row],[Tenure]]&lt;2, "3. Under 2 yrs","4. Over 2 yrs")))</f>
        <v>2. Under 1 yr</v>
      </c>
      <c r="O2269" s="5">
        <f ca="1">(TODAY()-staff[[#This Row],[Date of Birth]])/365</f>
        <v>44.126027397260273</v>
      </c>
      <c r="P2269">
        <f ca="1">ROUNDDOWN(staff[[#This Row],[X-Age]],0)</f>
        <v>44</v>
      </c>
    </row>
    <row r="2270" spans="3:16" x14ac:dyDescent="0.3">
      <c r="C2270" t="s">
        <v>2359</v>
      </c>
      <c r="D2270" t="s">
        <v>59</v>
      </c>
      <c r="E2270">
        <v>1</v>
      </c>
      <c r="F2270" t="s">
        <v>56</v>
      </c>
      <c r="G2270" t="s">
        <v>20</v>
      </c>
      <c r="H2270" t="s">
        <v>75</v>
      </c>
      <c r="I2270" s="4">
        <v>64415</v>
      </c>
      <c r="J2270">
        <v>3</v>
      </c>
      <c r="K2270" s="3">
        <v>44762</v>
      </c>
      <c r="L2270" s="3">
        <v>32861</v>
      </c>
      <c r="M2270" s="5">
        <f ca="1">(TODAY()-staff[[#This Row],[Date of Join]])/365</f>
        <v>0.16164383561643836</v>
      </c>
      <c r="N2270" t="str">
        <f ca="1">IF(staff[[#This Row],[Tenure]]&lt;0.25,"1. New", IF(staff[[#This Row],[Tenure]]&lt;1, "2. Under 1 yr", IF(staff[[#This Row],[Tenure]]&lt;2, "3. Under 2 yrs","4. Over 2 yrs")))</f>
        <v>1. New</v>
      </c>
      <c r="O2270" s="5">
        <f ca="1">(TODAY()-staff[[#This Row],[Date of Birth]])/365</f>
        <v>32.767123287671232</v>
      </c>
      <c r="P2270">
        <f ca="1">ROUNDDOWN(staff[[#This Row],[X-Age]],0)</f>
        <v>32</v>
      </c>
    </row>
    <row r="2271" spans="3:16" x14ac:dyDescent="0.3">
      <c r="C2271" t="s">
        <v>2360</v>
      </c>
      <c r="D2271" t="s">
        <v>59</v>
      </c>
      <c r="E2271">
        <v>1</v>
      </c>
      <c r="F2271" t="s">
        <v>61</v>
      </c>
      <c r="G2271" t="s">
        <v>18</v>
      </c>
      <c r="H2271" t="s">
        <v>64</v>
      </c>
      <c r="I2271" s="4">
        <v>81050</v>
      </c>
      <c r="J2271">
        <v>15</v>
      </c>
      <c r="K2271" s="3">
        <v>44741</v>
      </c>
      <c r="L2271" s="3">
        <v>7280</v>
      </c>
      <c r="M2271" s="5">
        <f ca="1">(TODAY()-staff[[#This Row],[Date of Join]])/365</f>
        <v>0.21917808219178081</v>
      </c>
      <c r="N2271" t="str">
        <f ca="1">IF(staff[[#This Row],[Tenure]]&lt;0.25,"1. New", IF(staff[[#This Row],[Tenure]]&lt;1, "2. Under 1 yr", IF(staff[[#This Row],[Tenure]]&lt;2, "3. Under 2 yrs","4. Over 2 yrs")))</f>
        <v>1. New</v>
      </c>
      <c r="O2271" s="5">
        <f ca="1">(TODAY()-staff[[#This Row],[Date of Birth]])/365</f>
        <v>102.85205479452055</v>
      </c>
      <c r="P2271">
        <f ca="1">ROUNDDOWN(staff[[#This Row],[X-Age]],0)</f>
        <v>102</v>
      </c>
    </row>
    <row r="2272" spans="3:16" x14ac:dyDescent="0.3">
      <c r="C2272" t="s">
        <v>2361</v>
      </c>
      <c r="D2272" t="s">
        <v>55</v>
      </c>
      <c r="E2272">
        <v>1</v>
      </c>
      <c r="F2272" t="s">
        <v>56</v>
      </c>
      <c r="G2272" t="s">
        <v>6</v>
      </c>
      <c r="H2272" t="s">
        <v>71</v>
      </c>
      <c r="I2272" s="4">
        <v>81520</v>
      </c>
      <c r="J2272">
        <v>8</v>
      </c>
      <c r="K2272" s="3">
        <v>44312</v>
      </c>
      <c r="L2272" s="3">
        <v>25148</v>
      </c>
      <c r="M2272" s="5">
        <f ca="1">(TODAY()-staff[[#This Row],[Date of Join]])/365</f>
        <v>1.3945205479452054</v>
      </c>
      <c r="N2272" t="str">
        <f ca="1">IF(staff[[#This Row],[Tenure]]&lt;0.25,"1. New", IF(staff[[#This Row],[Tenure]]&lt;1, "2. Under 1 yr", IF(staff[[#This Row],[Tenure]]&lt;2, "3. Under 2 yrs","4. Over 2 yrs")))</f>
        <v>3. Under 2 yrs</v>
      </c>
      <c r="O2272" s="5">
        <f ca="1">(TODAY()-staff[[#This Row],[Date of Birth]])/365</f>
        <v>53.898630136986299</v>
      </c>
      <c r="P2272">
        <f ca="1">ROUNDDOWN(staff[[#This Row],[X-Age]],0)</f>
        <v>53</v>
      </c>
    </row>
    <row r="2273" spans="3:16" x14ac:dyDescent="0.3">
      <c r="C2273" t="s">
        <v>2362</v>
      </c>
      <c r="D2273" t="s">
        <v>59</v>
      </c>
      <c r="E2273">
        <v>1</v>
      </c>
      <c r="F2273" t="s">
        <v>56</v>
      </c>
      <c r="G2273" t="s">
        <v>18</v>
      </c>
      <c r="H2273" t="s">
        <v>71</v>
      </c>
      <c r="I2273" s="4">
        <v>101630</v>
      </c>
      <c r="J2273">
        <v>20</v>
      </c>
      <c r="K2273" s="3">
        <v>44690</v>
      </c>
      <c r="L2273" s="3">
        <v>28731</v>
      </c>
      <c r="M2273" s="5">
        <f ca="1">(TODAY()-staff[[#This Row],[Date of Join]])/365</f>
        <v>0.35890410958904112</v>
      </c>
      <c r="N2273" t="str">
        <f ca="1">IF(staff[[#This Row],[Tenure]]&lt;0.25,"1. New", IF(staff[[#This Row],[Tenure]]&lt;1, "2. Under 1 yr", IF(staff[[#This Row],[Tenure]]&lt;2, "3. Under 2 yrs","4. Over 2 yrs")))</f>
        <v>2. Under 1 yr</v>
      </c>
      <c r="O2273" s="5">
        <f ca="1">(TODAY()-staff[[#This Row],[Date of Birth]])/365</f>
        <v>44.082191780821915</v>
      </c>
      <c r="P2273">
        <f ca="1">ROUNDDOWN(staff[[#This Row],[X-Age]],0)</f>
        <v>44</v>
      </c>
    </row>
    <row r="2274" spans="3:16" x14ac:dyDescent="0.3">
      <c r="C2274" t="s">
        <v>2363</v>
      </c>
      <c r="D2274" t="s">
        <v>59</v>
      </c>
      <c r="E2274">
        <v>1</v>
      </c>
      <c r="F2274" t="s">
        <v>56</v>
      </c>
      <c r="G2274" t="s">
        <v>6</v>
      </c>
      <c r="H2274" t="s">
        <v>68</v>
      </c>
      <c r="I2274" s="4">
        <v>64605</v>
      </c>
      <c r="J2274">
        <v>22</v>
      </c>
      <c r="K2274" s="3">
        <v>44767</v>
      </c>
      <c r="L2274" s="3">
        <v>35146</v>
      </c>
      <c r="M2274" s="5">
        <f ca="1">(TODAY()-staff[[#This Row],[Date of Join]])/365</f>
        <v>0.14794520547945206</v>
      </c>
      <c r="N2274" t="str">
        <f ca="1">IF(staff[[#This Row],[Tenure]]&lt;0.25,"1. New", IF(staff[[#This Row],[Tenure]]&lt;1, "2. Under 1 yr", IF(staff[[#This Row],[Tenure]]&lt;2, "3. Under 2 yrs","4. Over 2 yrs")))</f>
        <v>1. New</v>
      </c>
      <c r="O2274" s="5">
        <f ca="1">(TODAY()-staff[[#This Row],[Date of Birth]])/365</f>
        <v>26.506849315068493</v>
      </c>
      <c r="P2274">
        <f ca="1">ROUNDDOWN(staff[[#This Row],[X-Age]],0)</f>
        <v>26</v>
      </c>
    </row>
    <row r="2275" spans="3:16" x14ac:dyDescent="0.3">
      <c r="C2275" t="s">
        <v>2364</v>
      </c>
      <c r="D2275" t="s">
        <v>59</v>
      </c>
      <c r="E2275">
        <v>1</v>
      </c>
      <c r="F2275" t="s">
        <v>56</v>
      </c>
      <c r="G2275" t="s">
        <v>18</v>
      </c>
      <c r="H2275" t="s">
        <v>117</v>
      </c>
      <c r="I2275" s="4">
        <v>48230</v>
      </c>
      <c r="J2275">
        <v>14</v>
      </c>
      <c r="K2275" s="3">
        <v>44734</v>
      </c>
      <c r="L2275" s="3">
        <v>24881</v>
      </c>
      <c r="M2275" s="5">
        <f ca="1">(TODAY()-staff[[#This Row],[Date of Join]])/365</f>
        <v>0.23835616438356164</v>
      </c>
      <c r="N2275" t="str">
        <f ca="1">IF(staff[[#This Row],[Tenure]]&lt;0.25,"1. New", IF(staff[[#This Row],[Tenure]]&lt;1, "2. Under 1 yr", IF(staff[[#This Row],[Tenure]]&lt;2, "3. Under 2 yrs","4. Over 2 yrs")))</f>
        <v>1. New</v>
      </c>
      <c r="O2275" s="5">
        <f ca="1">(TODAY()-staff[[#This Row],[Date of Birth]])/365</f>
        <v>54.630136986301373</v>
      </c>
      <c r="P2275">
        <f ca="1">ROUNDDOWN(staff[[#This Row],[X-Age]],0)</f>
        <v>54</v>
      </c>
    </row>
    <row r="2276" spans="3:16" x14ac:dyDescent="0.3">
      <c r="C2276" t="s">
        <v>2365</v>
      </c>
      <c r="D2276" t="s">
        <v>59</v>
      </c>
      <c r="E2276">
        <v>1</v>
      </c>
      <c r="F2276" t="s">
        <v>56</v>
      </c>
      <c r="G2276" t="s">
        <v>6</v>
      </c>
      <c r="H2276" t="s">
        <v>68</v>
      </c>
      <c r="I2276" s="4">
        <v>69725</v>
      </c>
      <c r="J2276">
        <v>6</v>
      </c>
      <c r="K2276" s="3">
        <v>44634</v>
      </c>
      <c r="L2276" s="3">
        <v>30496</v>
      </c>
      <c r="M2276" s="5">
        <f ca="1">(TODAY()-staff[[#This Row],[Date of Join]])/365</f>
        <v>0.51232876712328768</v>
      </c>
      <c r="N2276" t="str">
        <f ca="1">IF(staff[[#This Row],[Tenure]]&lt;0.25,"1. New", IF(staff[[#This Row],[Tenure]]&lt;1, "2. Under 1 yr", IF(staff[[#This Row],[Tenure]]&lt;2, "3. Under 2 yrs","4. Over 2 yrs")))</f>
        <v>2. Under 1 yr</v>
      </c>
      <c r="O2276" s="5">
        <f ca="1">(TODAY()-staff[[#This Row],[Date of Birth]])/365</f>
        <v>39.246575342465754</v>
      </c>
      <c r="P2276">
        <f ca="1">ROUNDDOWN(staff[[#This Row],[X-Age]],0)</f>
        <v>39</v>
      </c>
    </row>
    <row r="2277" spans="3:16" x14ac:dyDescent="0.3">
      <c r="C2277" t="s">
        <v>2366</v>
      </c>
      <c r="D2277" t="s">
        <v>59</v>
      </c>
      <c r="E2277">
        <v>1</v>
      </c>
      <c r="F2277" t="s">
        <v>56</v>
      </c>
      <c r="G2277" t="s">
        <v>6</v>
      </c>
      <c r="H2277" t="s">
        <v>93</v>
      </c>
      <c r="I2277" s="4">
        <v>75800</v>
      </c>
      <c r="J2277">
        <v>4</v>
      </c>
      <c r="K2277" s="3">
        <v>44536</v>
      </c>
      <c r="L2277" s="3">
        <v>32742</v>
      </c>
      <c r="M2277" s="5">
        <f ca="1">(TODAY()-staff[[#This Row],[Date of Join]])/365</f>
        <v>0.78082191780821919</v>
      </c>
      <c r="N2277" t="str">
        <f ca="1">IF(staff[[#This Row],[Tenure]]&lt;0.25,"1. New", IF(staff[[#This Row],[Tenure]]&lt;1, "2. Under 1 yr", IF(staff[[#This Row],[Tenure]]&lt;2, "3. Under 2 yrs","4. Over 2 yrs")))</f>
        <v>2. Under 1 yr</v>
      </c>
      <c r="O2277" s="5">
        <f ca="1">(TODAY()-staff[[#This Row],[Date of Birth]])/365</f>
        <v>33.093150684931508</v>
      </c>
      <c r="P2277">
        <f ca="1">ROUNDDOWN(staff[[#This Row],[X-Age]],0)</f>
        <v>33</v>
      </c>
    </row>
    <row r="2278" spans="3:16" x14ac:dyDescent="0.3">
      <c r="C2278" t="s">
        <v>2367</v>
      </c>
      <c r="D2278" t="s">
        <v>59</v>
      </c>
      <c r="E2278">
        <v>1</v>
      </c>
      <c r="F2278" t="s">
        <v>124</v>
      </c>
      <c r="G2278" t="s">
        <v>6</v>
      </c>
      <c r="H2278" t="s">
        <v>68</v>
      </c>
      <c r="I2278" s="4">
        <v>70035</v>
      </c>
      <c r="J2278">
        <v>11</v>
      </c>
      <c r="K2278" s="3">
        <v>44774</v>
      </c>
      <c r="L2278" s="3">
        <v>30164</v>
      </c>
      <c r="M2278" s="5">
        <f ca="1">(TODAY()-staff[[#This Row],[Date of Join]])/365</f>
        <v>0.12876712328767123</v>
      </c>
      <c r="N2278" t="str">
        <f ca="1">IF(staff[[#This Row],[Tenure]]&lt;0.25,"1. New", IF(staff[[#This Row],[Tenure]]&lt;1, "2. Under 1 yr", IF(staff[[#This Row],[Tenure]]&lt;2, "3. Under 2 yrs","4. Over 2 yrs")))</f>
        <v>1. New</v>
      </c>
      <c r="O2278" s="5">
        <f ca="1">(TODAY()-staff[[#This Row],[Date of Birth]])/365</f>
        <v>40.156164383561645</v>
      </c>
      <c r="P2278">
        <f ca="1">ROUNDDOWN(staff[[#This Row],[X-Age]],0)</f>
        <v>40</v>
      </c>
    </row>
    <row r="2279" spans="3:16" x14ac:dyDescent="0.3">
      <c r="C2279" t="s">
        <v>2368</v>
      </c>
      <c r="D2279" t="s">
        <v>55</v>
      </c>
      <c r="E2279">
        <v>1</v>
      </c>
      <c r="F2279" t="s">
        <v>56</v>
      </c>
      <c r="G2279" t="s">
        <v>9</v>
      </c>
      <c r="H2279" t="s">
        <v>330</v>
      </c>
      <c r="I2279" s="4">
        <v>76090</v>
      </c>
      <c r="J2279">
        <v>18</v>
      </c>
      <c r="K2279" s="3">
        <v>44053</v>
      </c>
      <c r="L2279" s="3">
        <v>25203</v>
      </c>
      <c r="M2279" s="5">
        <f ca="1">(TODAY()-staff[[#This Row],[Date of Join]])/365</f>
        <v>2.1041095890410957</v>
      </c>
      <c r="N2279" t="str">
        <f ca="1">IF(staff[[#This Row],[Tenure]]&lt;0.25,"1. New", IF(staff[[#This Row],[Tenure]]&lt;1, "2. Under 1 yr", IF(staff[[#This Row],[Tenure]]&lt;2, "3. Under 2 yrs","4. Over 2 yrs")))</f>
        <v>4. Over 2 yrs</v>
      </c>
      <c r="O2279" s="5">
        <f ca="1">(TODAY()-staff[[#This Row],[Date of Birth]])/365</f>
        <v>53.747945205479454</v>
      </c>
      <c r="P2279">
        <f ca="1">ROUNDDOWN(staff[[#This Row],[X-Age]],0)</f>
        <v>53</v>
      </c>
    </row>
    <row r="2280" spans="3:16" x14ac:dyDescent="0.3">
      <c r="C2280" t="s">
        <v>2369</v>
      </c>
      <c r="D2280" t="s">
        <v>55</v>
      </c>
      <c r="E2280">
        <v>1</v>
      </c>
      <c r="F2280" t="s">
        <v>56</v>
      </c>
      <c r="G2280" t="s">
        <v>9</v>
      </c>
      <c r="H2280" t="s">
        <v>205</v>
      </c>
      <c r="I2280" s="4">
        <v>91470</v>
      </c>
      <c r="J2280">
        <v>13</v>
      </c>
      <c r="K2280" s="3">
        <v>44708</v>
      </c>
      <c r="L2280" s="3">
        <v>27452</v>
      </c>
      <c r="M2280" s="5">
        <f ca="1">(TODAY()-staff[[#This Row],[Date of Join]])/365</f>
        <v>0.30958904109589042</v>
      </c>
      <c r="N2280" t="str">
        <f ca="1">IF(staff[[#This Row],[Tenure]]&lt;0.25,"1. New", IF(staff[[#This Row],[Tenure]]&lt;1, "2. Under 1 yr", IF(staff[[#This Row],[Tenure]]&lt;2, "3. Under 2 yrs","4. Over 2 yrs")))</f>
        <v>2. Under 1 yr</v>
      </c>
      <c r="O2280" s="5">
        <f ca="1">(TODAY()-staff[[#This Row],[Date of Birth]])/365</f>
        <v>47.586301369863016</v>
      </c>
      <c r="P2280">
        <f ca="1">ROUNDDOWN(staff[[#This Row],[X-Age]],0)</f>
        <v>47</v>
      </c>
    </row>
    <row r="2281" spans="3:16" x14ac:dyDescent="0.3">
      <c r="C2281" t="s">
        <v>2370</v>
      </c>
      <c r="D2281" t="s">
        <v>59</v>
      </c>
      <c r="E2281">
        <v>1</v>
      </c>
      <c r="F2281" t="s">
        <v>56</v>
      </c>
      <c r="G2281" t="s">
        <v>18</v>
      </c>
      <c r="H2281" t="s">
        <v>64</v>
      </c>
      <c r="I2281" s="4">
        <v>81060</v>
      </c>
      <c r="J2281">
        <v>6</v>
      </c>
      <c r="K2281" s="3">
        <v>44760</v>
      </c>
      <c r="L2281" s="3">
        <v>29853</v>
      </c>
      <c r="M2281" s="5">
        <f ca="1">(TODAY()-staff[[#This Row],[Date of Join]])/365</f>
        <v>0.16712328767123288</v>
      </c>
      <c r="N2281" t="str">
        <f ca="1">IF(staff[[#This Row],[Tenure]]&lt;0.25,"1. New", IF(staff[[#This Row],[Tenure]]&lt;1, "2. Under 1 yr", IF(staff[[#This Row],[Tenure]]&lt;2, "3. Under 2 yrs","4. Over 2 yrs")))</f>
        <v>1. New</v>
      </c>
      <c r="O2281" s="5">
        <f ca="1">(TODAY()-staff[[#This Row],[Date of Birth]])/365</f>
        <v>41.008219178082193</v>
      </c>
      <c r="P2281">
        <f ca="1">ROUNDDOWN(staff[[#This Row],[X-Age]],0)</f>
        <v>41</v>
      </c>
    </row>
    <row r="2282" spans="3:16" x14ac:dyDescent="0.3">
      <c r="C2282" t="s">
        <v>2371</v>
      </c>
      <c r="D2282" t="s">
        <v>59</v>
      </c>
      <c r="E2282">
        <v>1</v>
      </c>
      <c r="F2282" t="s">
        <v>56</v>
      </c>
      <c r="G2282" t="s">
        <v>6</v>
      </c>
      <c r="H2282" t="s">
        <v>68</v>
      </c>
      <c r="I2282" s="4">
        <v>79120</v>
      </c>
      <c r="J2282">
        <v>26</v>
      </c>
      <c r="K2282" s="3">
        <v>44726</v>
      </c>
      <c r="L2282" s="3">
        <v>26811</v>
      </c>
      <c r="M2282" s="5">
        <f ca="1">(TODAY()-staff[[#This Row],[Date of Join]])/365</f>
        <v>0.26027397260273971</v>
      </c>
      <c r="N2282" t="str">
        <f ca="1">IF(staff[[#This Row],[Tenure]]&lt;0.25,"1. New", IF(staff[[#This Row],[Tenure]]&lt;1, "2. Under 1 yr", IF(staff[[#This Row],[Tenure]]&lt;2, "3. Under 2 yrs","4. Over 2 yrs")))</f>
        <v>2. Under 1 yr</v>
      </c>
      <c r="O2282" s="5">
        <f ca="1">(TODAY()-staff[[#This Row],[Date of Birth]])/365</f>
        <v>49.342465753424655</v>
      </c>
      <c r="P2282">
        <f ca="1">ROUNDDOWN(staff[[#This Row],[X-Age]],0)</f>
        <v>49</v>
      </c>
    </row>
    <row r="2283" spans="3:16" x14ac:dyDescent="0.3">
      <c r="C2283" t="s">
        <v>2372</v>
      </c>
      <c r="D2283" t="s">
        <v>59</v>
      </c>
      <c r="E2283">
        <v>1</v>
      </c>
      <c r="F2283" t="s">
        <v>56</v>
      </c>
      <c r="G2283" t="s">
        <v>6</v>
      </c>
      <c r="H2283" t="s">
        <v>68</v>
      </c>
      <c r="I2283" s="4">
        <v>77970</v>
      </c>
      <c r="J2283">
        <v>13</v>
      </c>
      <c r="K2283" s="3">
        <v>44684</v>
      </c>
      <c r="L2283" s="3">
        <v>32094</v>
      </c>
      <c r="M2283" s="5">
        <f ca="1">(TODAY()-staff[[#This Row],[Date of Join]])/365</f>
        <v>0.37534246575342467</v>
      </c>
      <c r="N2283" t="str">
        <f ca="1">IF(staff[[#This Row],[Tenure]]&lt;0.25,"1. New", IF(staff[[#This Row],[Tenure]]&lt;1, "2. Under 1 yr", IF(staff[[#This Row],[Tenure]]&lt;2, "3. Under 2 yrs","4. Over 2 yrs")))</f>
        <v>2. Under 1 yr</v>
      </c>
      <c r="O2283" s="5">
        <f ca="1">(TODAY()-staff[[#This Row],[Date of Birth]])/365</f>
        <v>34.868493150684934</v>
      </c>
      <c r="P2283">
        <f ca="1">ROUNDDOWN(staff[[#This Row],[X-Age]],0)</f>
        <v>34</v>
      </c>
    </row>
    <row r="2284" spans="3:16" x14ac:dyDescent="0.3">
      <c r="C2284" t="s">
        <v>2373</v>
      </c>
      <c r="D2284" t="s">
        <v>59</v>
      </c>
      <c r="E2284">
        <v>1</v>
      </c>
      <c r="F2284" t="s">
        <v>56</v>
      </c>
      <c r="G2284" t="s">
        <v>6</v>
      </c>
      <c r="H2284" t="s">
        <v>68</v>
      </c>
      <c r="I2284" s="4">
        <v>93470</v>
      </c>
      <c r="J2284">
        <v>14</v>
      </c>
      <c r="K2284" s="3">
        <v>43998</v>
      </c>
      <c r="L2284" s="3">
        <v>25894</v>
      </c>
      <c r="M2284" s="5">
        <f ca="1">(TODAY()-staff[[#This Row],[Date of Join]])/365</f>
        <v>2.2547945205479452</v>
      </c>
      <c r="N2284" t="str">
        <f ca="1">IF(staff[[#This Row],[Tenure]]&lt;0.25,"1. New", IF(staff[[#This Row],[Tenure]]&lt;1, "2. Under 1 yr", IF(staff[[#This Row],[Tenure]]&lt;2, "3. Under 2 yrs","4. Over 2 yrs")))</f>
        <v>4. Over 2 yrs</v>
      </c>
      <c r="O2284" s="5">
        <f ca="1">(TODAY()-staff[[#This Row],[Date of Birth]])/365</f>
        <v>51.854794520547948</v>
      </c>
      <c r="P2284">
        <f ca="1">ROUNDDOWN(staff[[#This Row],[X-Age]],0)</f>
        <v>51</v>
      </c>
    </row>
    <row r="2285" spans="3:16" x14ac:dyDescent="0.3">
      <c r="C2285" t="s">
        <v>2374</v>
      </c>
      <c r="D2285" t="s">
        <v>59</v>
      </c>
      <c r="E2285">
        <v>1</v>
      </c>
      <c r="F2285" t="s">
        <v>56</v>
      </c>
      <c r="G2285" t="s">
        <v>18</v>
      </c>
      <c r="H2285" t="s">
        <v>78</v>
      </c>
      <c r="I2285" s="4">
        <v>65170</v>
      </c>
      <c r="J2285">
        <v>6</v>
      </c>
      <c r="K2285" s="3">
        <v>44774</v>
      </c>
      <c r="L2285" s="3">
        <v>32913</v>
      </c>
      <c r="M2285" s="5">
        <f ca="1">(TODAY()-staff[[#This Row],[Date of Join]])/365</f>
        <v>0.12876712328767123</v>
      </c>
      <c r="N2285" t="str">
        <f ca="1">IF(staff[[#This Row],[Tenure]]&lt;0.25,"1. New", IF(staff[[#This Row],[Tenure]]&lt;1, "2. Under 1 yr", IF(staff[[#This Row],[Tenure]]&lt;2, "3. Under 2 yrs","4. Over 2 yrs")))</f>
        <v>1. New</v>
      </c>
      <c r="O2285" s="5">
        <f ca="1">(TODAY()-staff[[#This Row],[Date of Birth]])/365</f>
        <v>32.624657534246573</v>
      </c>
      <c r="P2285">
        <f ca="1">ROUNDDOWN(staff[[#This Row],[X-Age]],0)</f>
        <v>32</v>
      </c>
    </row>
    <row r="2286" spans="3:16" x14ac:dyDescent="0.3">
      <c r="C2286" t="s">
        <v>2375</v>
      </c>
      <c r="D2286" t="s">
        <v>55</v>
      </c>
      <c r="E2286">
        <v>1</v>
      </c>
      <c r="F2286" t="s">
        <v>56</v>
      </c>
      <c r="G2286" t="s">
        <v>9</v>
      </c>
      <c r="H2286" t="s">
        <v>62</v>
      </c>
      <c r="I2286" s="4">
        <v>66605</v>
      </c>
      <c r="J2286">
        <v>8</v>
      </c>
      <c r="K2286" s="3">
        <v>44711</v>
      </c>
      <c r="L2286" s="3">
        <v>22877</v>
      </c>
      <c r="M2286" s="5">
        <f ca="1">(TODAY()-staff[[#This Row],[Date of Join]])/365</f>
        <v>0.30136986301369861</v>
      </c>
      <c r="N2286" t="str">
        <f ca="1">IF(staff[[#This Row],[Tenure]]&lt;0.25,"1. New", IF(staff[[#This Row],[Tenure]]&lt;1, "2. Under 1 yr", IF(staff[[#This Row],[Tenure]]&lt;2, "3. Under 2 yrs","4. Over 2 yrs")))</f>
        <v>2. Under 1 yr</v>
      </c>
      <c r="O2286" s="5">
        <f ca="1">(TODAY()-staff[[#This Row],[Date of Birth]])/365</f>
        <v>60.12054794520548</v>
      </c>
      <c r="P2286">
        <f ca="1">ROUNDDOWN(staff[[#This Row],[X-Age]],0)</f>
        <v>60</v>
      </c>
    </row>
    <row r="2287" spans="3:16" x14ac:dyDescent="0.3">
      <c r="C2287" t="s">
        <v>2376</v>
      </c>
      <c r="D2287" t="s">
        <v>59</v>
      </c>
      <c r="E2287">
        <v>1</v>
      </c>
      <c r="F2287" t="s">
        <v>56</v>
      </c>
      <c r="G2287" t="s">
        <v>6</v>
      </c>
      <c r="H2287" t="s">
        <v>68</v>
      </c>
      <c r="I2287" s="4">
        <v>64360</v>
      </c>
      <c r="J2287">
        <v>10</v>
      </c>
      <c r="K2287" s="3">
        <v>44676</v>
      </c>
      <c r="L2287" s="3">
        <v>7304</v>
      </c>
      <c r="M2287" s="5">
        <f ca="1">(TODAY()-staff[[#This Row],[Date of Join]])/365</f>
        <v>0.39726027397260272</v>
      </c>
      <c r="N2287" t="str">
        <f ca="1">IF(staff[[#This Row],[Tenure]]&lt;0.25,"1. New", IF(staff[[#This Row],[Tenure]]&lt;1, "2. Under 1 yr", IF(staff[[#This Row],[Tenure]]&lt;2, "3. Under 2 yrs","4. Over 2 yrs")))</f>
        <v>2. Under 1 yr</v>
      </c>
      <c r="O2287" s="5">
        <f ca="1">(TODAY()-staff[[#This Row],[Date of Birth]])/365</f>
        <v>102.78630136986301</v>
      </c>
      <c r="P2287">
        <f ca="1">ROUNDDOWN(staff[[#This Row],[X-Age]],0)</f>
        <v>102</v>
      </c>
    </row>
    <row r="2288" spans="3:16" x14ac:dyDescent="0.3">
      <c r="C2288" t="s">
        <v>2377</v>
      </c>
      <c r="D2288" t="s">
        <v>59</v>
      </c>
      <c r="E2288">
        <v>1</v>
      </c>
      <c r="F2288" t="s">
        <v>56</v>
      </c>
      <c r="G2288" t="s">
        <v>18</v>
      </c>
      <c r="H2288" t="s">
        <v>78</v>
      </c>
      <c r="I2288" s="4">
        <v>97395</v>
      </c>
      <c r="J2288">
        <v>13</v>
      </c>
      <c r="K2288" s="3">
        <v>44368</v>
      </c>
      <c r="L2288" s="3">
        <v>26884</v>
      </c>
      <c r="M2288" s="5">
        <f ca="1">(TODAY()-staff[[#This Row],[Date of Join]])/365</f>
        <v>1.2410958904109588</v>
      </c>
      <c r="N2288" t="str">
        <f ca="1">IF(staff[[#This Row],[Tenure]]&lt;0.25,"1. New", IF(staff[[#This Row],[Tenure]]&lt;1, "2. Under 1 yr", IF(staff[[#This Row],[Tenure]]&lt;2, "3. Under 2 yrs","4. Over 2 yrs")))</f>
        <v>3. Under 2 yrs</v>
      </c>
      <c r="O2288" s="5">
        <f ca="1">(TODAY()-staff[[#This Row],[Date of Birth]])/365</f>
        <v>49.142465753424659</v>
      </c>
      <c r="P2288">
        <f ca="1">ROUNDDOWN(staff[[#This Row],[X-Age]],0)</f>
        <v>49</v>
      </c>
    </row>
    <row r="2289" spans="3:16" x14ac:dyDescent="0.3">
      <c r="C2289" t="s">
        <v>2378</v>
      </c>
      <c r="D2289" t="s">
        <v>59</v>
      </c>
      <c r="E2289">
        <v>1</v>
      </c>
      <c r="F2289" t="s">
        <v>56</v>
      </c>
      <c r="G2289" t="s">
        <v>6</v>
      </c>
      <c r="H2289" t="s">
        <v>68</v>
      </c>
      <c r="I2289" s="4">
        <v>48230</v>
      </c>
      <c r="J2289">
        <v>8</v>
      </c>
      <c r="K2289" s="3">
        <v>44293</v>
      </c>
      <c r="L2289" s="3">
        <v>27388</v>
      </c>
      <c r="M2289" s="5">
        <f ca="1">(TODAY()-staff[[#This Row],[Date of Join]])/365</f>
        <v>1.4465753424657535</v>
      </c>
      <c r="N2289" t="str">
        <f ca="1">IF(staff[[#This Row],[Tenure]]&lt;0.25,"1. New", IF(staff[[#This Row],[Tenure]]&lt;1, "2. Under 1 yr", IF(staff[[#This Row],[Tenure]]&lt;2, "3. Under 2 yrs","4. Over 2 yrs")))</f>
        <v>3. Under 2 yrs</v>
      </c>
      <c r="O2289" s="5">
        <f ca="1">(TODAY()-staff[[#This Row],[Date of Birth]])/365</f>
        <v>47.761643835616439</v>
      </c>
      <c r="P2289">
        <f ca="1">ROUNDDOWN(staff[[#This Row],[X-Age]],0)</f>
        <v>47</v>
      </c>
    </row>
    <row r="2290" spans="3:16" x14ac:dyDescent="0.3">
      <c r="C2290" t="s">
        <v>2379</v>
      </c>
      <c r="D2290" t="s">
        <v>55</v>
      </c>
      <c r="E2290">
        <v>1</v>
      </c>
      <c r="F2290" t="s">
        <v>56</v>
      </c>
      <c r="G2290" t="s">
        <v>6</v>
      </c>
      <c r="H2290" t="s">
        <v>68</v>
      </c>
      <c r="I2290" s="4">
        <v>57340</v>
      </c>
      <c r="J2290">
        <v>19</v>
      </c>
      <c r="K2290" s="3">
        <v>44655</v>
      </c>
      <c r="L2290" s="3">
        <v>7302</v>
      </c>
      <c r="M2290" s="5">
        <f ca="1">(TODAY()-staff[[#This Row],[Date of Join]])/365</f>
        <v>0.45479452054794522</v>
      </c>
      <c r="N2290" t="str">
        <f ca="1">IF(staff[[#This Row],[Tenure]]&lt;0.25,"1. New", IF(staff[[#This Row],[Tenure]]&lt;1, "2. Under 1 yr", IF(staff[[#This Row],[Tenure]]&lt;2, "3. Under 2 yrs","4. Over 2 yrs")))</f>
        <v>2. Under 1 yr</v>
      </c>
      <c r="O2290" s="5">
        <f ca="1">(TODAY()-staff[[#This Row],[Date of Birth]])/365</f>
        <v>102.79178082191781</v>
      </c>
      <c r="P2290">
        <f ca="1">ROUNDDOWN(staff[[#This Row],[X-Age]],0)</f>
        <v>102</v>
      </c>
    </row>
    <row r="2291" spans="3:16" x14ac:dyDescent="0.3">
      <c r="C2291" t="s">
        <v>2380</v>
      </c>
      <c r="D2291" t="s">
        <v>59</v>
      </c>
      <c r="E2291">
        <v>1</v>
      </c>
      <c r="F2291" t="s">
        <v>124</v>
      </c>
      <c r="G2291" t="s">
        <v>18</v>
      </c>
      <c r="H2291" t="s">
        <v>78</v>
      </c>
      <c r="I2291" s="4">
        <v>86035</v>
      </c>
      <c r="J2291">
        <v>19</v>
      </c>
      <c r="K2291" s="3">
        <v>44763</v>
      </c>
      <c r="L2291" s="3">
        <v>34969</v>
      </c>
      <c r="M2291" s="5">
        <f ca="1">(TODAY()-staff[[#This Row],[Date of Join]])/365</f>
        <v>0.15890410958904111</v>
      </c>
      <c r="N2291" t="str">
        <f ca="1">IF(staff[[#This Row],[Tenure]]&lt;0.25,"1. New", IF(staff[[#This Row],[Tenure]]&lt;1, "2. Under 1 yr", IF(staff[[#This Row],[Tenure]]&lt;2, "3. Under 2 yrs","4. Over 2 yrs")))</f>
        <v>1. New</v>
      </c>
      <c r="O2291" s="5">
        <f ca="1">(TODAY()-staff[[#This Row],[Date of Birth]])/365</f>
        <v>26.991780821917807</v>
      </c>
      <c r="P2291">
        <f ca="1">ROUNDDOWN(staff[[#This Row],[X-Age]],0)</f>
        <v>26</v>
      </c>
    </row>
    <row r="2292" spans="3:16" x14ac:dyDescent="0.3">
      <c r="C2292" t="s">
        <v>2381</v>
      </c>
      <c r="D2292" t="s">
        <v>55</v>
      </c>
      <c r="E2292">
        <v>1</v>
      </c>
      <c r="F2292" t="s">
        <v>56</v>
      </c>
      <c r="G2292" t="s">
        <v>6</v>
      </c>
      <c r="H2292" t="s">
        <v>68</v>
      </c>
      <c r="I2292" s="4">
        <v>73415</v>
      </c>
      <c r="J2292">
        <v>9</v>
      </c>
      <c r="K2292" s="3">
        <v>44565</v>
      </c>
      <c r="L2292" s="3">
        <v>29203</v>
      </c>
      <c r="M2292" s="5">
        <f ca="1">(TODAY()-staff[[#This Row],[Date of Join]])/365</f>
        <v>0.70136986301369864</v>
      </c>
      <c r="N2292" t="str">
        <f ca="1">IF(staff[[#This Row],[Tenure]]&lt;0.25,"1. New", IF(staff[[#This Row],[Tenure]]&lt;1, "2. Under 1 yr", IF(staff[[#This Row],[Tenure]]&lt;2, "3. Under 2 yrs","4. Over 2 yrs")))</f>
        <v>2. Under 1 yr</v>
      </c>
      <c r="O2292" s="5">
        <f ca="1">(TODAY()-staff[[#This Row],[Date of Birth]])/365</f>
        <v>42.789041095890411</v>
      </c>
      <c r="P2292">
        <f ca="1">ROUNDDOWN(staff[[#This Row],[X-Age]],0)</f>
        <v>42</v>
      </c>
    </row>
    <row r="2293" spans="3:16" x14ac:dyDescent="0.3">
      <c r="C2293" t="s">
        <v>2382</v>
      </c>
      <c r="D2293" t="s">
        <v>59</v>
      </c>
      <c r="E2293">
        <v>1</v>
      </c>
      <c r="F2293" t="s">
        <v>56</v>
      </c>
      <c r="G2293" t="s">
        <v>18</v>
      </c>
      <c r="H2293" t="s">
        <v>96</v>
      </c>
      <c r="I2293" s="4">
        <v>102030</v>
      </c>
      <c r="J2293">
        <v>12</v>
      </c>
      <c r="K2293" s="3">
        <v>43829</v>
      </c>
      <c r="L2293" s="3">
        <v>20579</v>
      </c>
      <c r="M2293" s="5">
        <f ca="1">(TODAY()-staff[[#This Row],[Date of Join]])/365</f>
        <v>2.7178082191780821</v>
      </c>
      <c r="N2293" t="str">
        <f ca="1">IF(staff[[#This Row],[Tenure]]&lt;0.25,"1. New", IF(staff[[#This Row],[Tenure]]&lt;1, "2. Under 1 yr", IF(staff[[#This Row],[Tenure]]&lt;2, "3. Under 2 yrs","4. Over 2 yrs")))</f>
        <v>4. Over 2 yrs</v>
      </c>
      <c r="O2293" s="5">
        <f ca="1">(TODAY()-staff[[#This Row],[Date of Birth]])/365</f>
        <v>66.416438356164377</v>
      </c>
      <c r="P2293">
        <f ca="1">ROUNDDOWN(staff[[#This Row],[X-Age]],0)</f>
        <v>66</v>
      </c>
    </row>
    <row r="2294" spans="3:16" x14ac:dyDescent="0.3">
      <c r="C2294" t="s">
        <v>2383</v>
      </c>
      <c r="D2294" t="s">
        <v>59</v>
      </c>
      <c r="E2294">
        <v>1</v>
      </c>
      <c r="F2294" t="s">
        <v>56</v>
      </c>
      <c r="G2294" t="s">
        <v>6</v>
      </c>
      <c r="H2294" t="s">
        <v>68</v>
      </c>
      <c r="I2294" s="4">
        <v>83485</v>
      </c>
      <c r="J2294">
        <v>9</v>
      </c>
      <c r="K2294" s="3">
        <v>44536</v>
      </c>
      <c r="L2294" s="3">
        <v>30670</v>
      </c>
      <c r="M2294" s="5">
        <f ca="1">(TODAY()-staff[[#This Row],[Date of Join]])/365</f>
        <v>0.78082191780821919</v>
      </c>
      <c r="N2294" t="str">
        <f ca="1">IF(staff[[#This Row],[Tenure]]&lt;0.25,"1. New", IF(staff[[#This Row],[Tenure]]&lt;1, "2. Under 1 yr", IF(staff[[#This Row],[Tenure]]&lt;2, "3. Under 2 yrs","4. Over 2 yrs")))</f>
        <v>2. Under 1 yr</v>
      </c>
      <c r="O2294" s="5">
        <f ca="1">(TODAY()-staff[[#This Row],[Date of Birth]])/365</f>
        <v>38.769863013698632</v>
      </c>
      <c r="P2294">
        <f ca="1">ROUNDDOWN(staff[[#This Row],[X-Age]],0)</f>
        <v>38</v>
      </c>
    </row>
    <row r="2295" spans="3:16" x14ac:dyDescent="0.3">
      <c r="C2295" t="s">
        <v>2384</v>
      </c>
      <c r="D2295" t="s">
        <v>59</v>
      </c>
      <c r="E2295">
        <v>1</v>
      </c>
      <c r="F2295" t="s">
        <v>56</v>
      </c>
      <c r="G2295" t="s">
        <v>6</v>
      </c>
      <c r="H2295" t="s">
        <v>68</v>
      </c>
      <c r="I2295" s="4">
        <v>65350</v>
      </c>
      <c r="J2295">
        <v>20</v>
      </c>
      <c r="K2295" s="3">
        <v>44090</v>
      </c>
      <c r="L2295" s="3">
        <v>23179</v>
      </c>
      <c r="M2295" s="5">
        <f ca="1">(TODAY()-staff[[#This Row],[Date of Join]])/365</f>
        <v>2.0027397260273974</v>
      </c>
      <c r="N2295" t="str">
        <f ca="1">IF(staff[[#This Row],[Tenure]]&lt;0.25,"1. New", IF(staff[[#This Row],[Tenure]]&lt;1, "2. Under 1 yr", IF(staff[[#This Row],[Tenure]]&lt;2, "3. Under 2 yrs","4. Over 2 yrs")))</f>
        <v>4. Over 2 yrs</v>
      </c>
      <c r="O2295" s="5">
        <f ca="1">(TODAY()-staff[[#This Row],[Date of Birth]])/365</f>
        <v>59.293150684931504</v>
      </c>
      <c r="P2295">
        <f ca="1">ROUNDDOWN(staff[[#This Row],[X-Age]],0)</f>
        <v>59</v>
      </c>
    </row>
    <row r="2296" spans="3:16" x14ac:dyDescent="0.3">
      <c r="C2296" t="s">
        <v>2385</v>
      </c>
      <c r="D2296" t="s">
        <v>59</v>
      </c>
      <c r="E2296">
        <v>1</v>
      </c>
      <c r="F2296" t="s">
        <v>56</v>
      </c>
      <c r="G2296" t="s">
        <v>9</v>
      </c>
      <c r="H2296" t="s">
        <v>205</v>
      </c>
      <c r="I2296" s="4">
        <v>65095</v>
      </c>
      <c r="J2296">
        <v>10</v>
      </c>
      <c r="K2296" s="3">
        <v>44767</v>
      </c>
      <c r="L2296" s="3">
        <v>7255</v>
      </c>
      <c r="M2296" s="5">
        <f ca="1">(TODAY()-staff[[#This Row],[Date of Join]])/365</f>
        <v>0.14794520547945206</v>
      </c>
      <c r="N2296" t="str">
        <f ca="1">IF(staff[[#This Row],[Tenure]]&lt;0.25,"1. New", IF(staff[[#This Row],[Tenure]]&lt;1, "2. Under 1 yr", IF(staff[[#This Row],[Tenure]]&lt;2, "3. Under 2 yrs","4. Over 2 yrs")))</f>
        <v>1. New</v>
      </c>
      <c r="O2296" s="5">
        <f ca="1">(TODAY()-staff[[#This Row],[Date of Birth]])/365</f>
        <v>102.92054794520548</v>
      </c>
      <c r="P2296">
        <f ca="1">ROUNDDOWN(staff[[#This Row],[X-Age]],0)</f>
        <v>102</v>
      </c>
    </row>
    <row r="2297" spans="3:16" x14ac:dyDescent="0.3">
      <c r="C2297" t="s">
        <v>2386</v>
      </c>
      <c r="D2297" t="s">
        <v>59</v>
      </c>
      <c r="E2297">
        <v>1</v>
      </c>
      <c r="F2297" t="s">
        <v>61</v>
      </c>
      <c r="G2297" t="s">
        <v>6</v>
      </c>
      <c r="H2297" t="s">
        <v>68</v>
      </c>
      <c r="I2297" s="4">
        <v>57805</v>
      </c>
      <c r="J2297">
        <v>5</v>
      </c>
      <c r="K2297" s="3">
        <v>44754</v>
      </c>
      <c r="L2297" s="3">
        <v>7289</v>
      </c>
      <c r="M2297" s="5">
        <f ca="1">(TODAY()-staff[[#This Row],[Date of Join]])/365</f>
        <v>0.18356164383561643</v>
      </c>
      <c r="N2297" t="str">
        <f ca="1">IF(staff[[#This Row],[Tenure]]&lt;0.25,"1. New", IF(staff[[#This Row],[Tenure]]&lt;1, "2. Under 1 yr", IF(staff[[#This Row],[Tenure]]&lt;2, "3. Under 2 yrs","4. Over 2 yrs")))</f>
        <v>1. New</v>
      </c>
      <c r="O2297" s="5">
        <f ca="1">(TODAY()-staff[[#This Row],[Date of Birth]])/365</f>
        <v>102.82739726027397</v>
      </c>
      <c r="P2297">
        <f ca="1">ROUNDDOWN(staff[[#This Row],[X-Age]],0)</f>
        <v>102</v>
      </c>
    </row>
    <row r="2298" spans="3:16" x14ac:dyDescent="0.3">
      <c r="C2298" t="s">
        <v>2387</v>
      </c>
      <c r="D2298" t="s">
        <v>55</v>
      </c>
      <c r="E2298">
        <v>1</v>
      </c>
      <c r="F2298" t="s">
        <v>56</v>
      </c>
      <c r="G2298" t="s">
        <v>9</v>
      </c>
      <c r="H2298" t="s">
        <v>57</v>
      </c>
      <c r="I2298" s="4">
        <v>66545</v>
      </c>
      <c r="J2298">
        <v>21</v>
      </c>
      <c r="K2298" s="3">
        <v>44763</v>
      </c>
      <c r="L2298" s="3">
        <v>26164</v>
      </c>
      <c r="M2298" s="5">
        <f ca="1">(TODAY()-staff[[#This Row],[Date of Join]])/365</f>
        <v>0.15890410958904111</v>
      </c>
      <c r="N2298" t="str">
        <f ca="1">IF(staff[[#This Row],[Tenure]]&lt;0.25,"1. New", IF(staff[[#This Row],[Tenure]]&lt;1, "2. Under 1 yr", IF(staff[[#This Row],[Tenure]]&lt;2, "3. Under 2 yrs","4. Over 2 yrs")))</f>
        <v>1. New</v>
      </c>
      <c r="O2298" s="5">
        <f ca="1">(TODAY()-staff[[#This Row],[Date of Birth]])/365</f>
        <v>51.115068493150687</v>
      </c>
      <c r="P2298">
        <f ca="1">ROUNDDOWN(staff[[#This Row],[X-Age]],0)</f>
        <v>51</v>
      </c>
    </row>
    <row r="2299" spans="3:16" x14ac:dyDescent="0.3">
      <c r="C2299" t="s">
        <v>2388</v>
      </c>
      <c r="D2299" t="s">
        <v>59</v>
      </c>
      <c r="E2299">
        <v>1</v>
      </c>
      <c r="F2299" t="s">
        <v>56</v>
      </c>
      <c r="G2299" t="s">
        <v>6</v>
      </c>
      <c r="H2299" t="s">
        <v>68</v>
      </c>
      <c r="I2299" s="4">
        <v>65040</v>
      </c>
      <c r="J2299">
        <v>7</v>
      </c>
      <c r="K2299" s="3">
        <v>44242</v>
      </c>
      <c r="L2299" s="3">
        <v>21302</v>
      </c>
      <c r="M2299" s="5">
        <f ca="1">(TODAY()-staff[[#This Row],[Date of Join]])/365</f>
        <v>1.5863013698630137</v>
      </c>
      <c r="N2299" t="str">
        <f ca="1">IF(staff[[#This Row],[Tenure]]&lt;0.25,"1. New", IF(staff[[#This Row],[Tenure]]&lt;1, "2. Under 1 yr", IF(staff[[#This Row],[Tenure]]&lt;2, "3. Under 2 yrs","4. Over 2 yrs")))</f>
        <v>3. Under 2 yrs</v>
      </c>
      <c r="O2299" s="5">
        <f ca="1">(TODAY()-staff[[#This Row],[Date of Birth]])/365</f>
        <v>64.435616438356163</v>
      </c>
      <c r="P2299">
        <f ca="1">ROUNDDOWN(staff[[#This Row],[X-Age]],0)</f>
        <v>64</v>
      </c>
    </row>
    <row r="2300" spans="3:16" x14ac:dyDescent="0.3">
      <c r="C2300" t="s">
        <v>2389</v>
      </c>
      <c r="D2300" t="s">
        <v>59</v>
      </c>
      <c r="E2300">
        <v>1</v>
      </c>
      <c r="F2300" t="s">
        <v>56</v>
      </c>
      <c r="G2300" t="s">
        <v>6</v>
      </c>
      <c r="H2300" t="s">
        <v>68</v>
      </c>
      <c r="I2300" s="4">
        <v>56995</v>
      </c>
      <c r="J2300">
        <v>16</v>
      </c>
      <c r="K2300" s="3">
        <v>44446</v>
      </c>
      <c r="L2300" s="3">
        <v>23734</v>
      </c>
      <c r="M2300" s="5">
        <f ca="1">(TODAY()-staff[[#This Row],[Date of Join]])/365</f>
        <v>1.0273972602739727</v>
      </c>
      <c r="N2300" t="str">
        <f ca="1">IF(staff[[#This Row],[Tenure]]&lt;0.25,"1. New", IF(staff[[#This Row],[Tenure]]&lt;1, "2. Under 1 yr", IF(staff[[#This Row],[Tenure]]&lt;2, "3. Under 2 yrs","4. Over 2 yrs")))</f>
        <v>3. Under 2 yrs</v>
      </c>
      <c r="O2300" s="5">
        <f ca="1">(TODAY()-staff[[#This Row],[Date of Birth]])/365</f>
        <v>57.772602739726025</v>
      </c>
      <c r="P2300">
        <f ca="1">ROUNDDOWN(staff[[#This Row],[X-Age]],0)</f>
        <v>57</v>
      </c>
    </row>
    <row r="2301" spans="3:16" x14ac:dyDescent="0.3">
      <c r="C2301" t="s">
        <v>2390</v>
      </c>
      <c r="D2301" t="s">
        <v>55</v>
      </c>
      <c r="E2301">
        <v>1</v>
      </c>
      <c r="F2301" t="s">
        <v>56</v>
      </c>
      <c r="G2301" t="s">
        <v>14</v>
      </c>
      <c r="H2301" t="s">
        <v>115</v>
      </c>
      <c r="I2301" s="4">
        <v>91730</v>
      </c>
      <c r="J2301">
        <v>17</v>
      </c>
      <c r="K2301" s="3">
        <v>44725</v>
      </c>
      <c r="L2301" s="3">
        <v>27070</v>
      </c>
      <c r="M2301" s="5">
        <f ca="1">(TODAY()-staff[[#This Row],[Date of Join]])/365</f>
        <v>0.26301369863013696</v>
      </c>
      <c r="N2301" t="str">
        <f ca="1">IF(staff[[#This Row],[Tenure]]&lt;0.25,"1. New", IF(staff[[#This Row],[Tenure]]&lt;1, "2. Under 1 yr", IF(staff[[#This Row],[Tenure]]&lt;2, "3. Under 2 yrs","4. Over 2 yrs")))</f>
        <v>2. Under 1 yr</v>
      </c>
      <c r="O2301" s="5">
        <f ca="1">(TODAY()-staff[[#This Row],[Date of Birth]])/365</f>
        <v>48.632876712328766</v>
      </c>
      <c r="P2301">
        <f ca="1">ROUNDDOWN(staff[[#This Row],[X-Age]],0)</f>
        <v>48</v>
      </c>
    </row>
    <row r="2302" spans="3:16" x14ac:dyDescent="0.3">
      <c r="C2302" t="s">
        <v>2391</v>
      </c>
      <c r="D2302" t="s">
        <v>55</v>
      </c>
      <c r="E2302">
        <v>1</v>
      </c>
      <c r="F2302" t="s">
        <v>56</v>
      </c>
      <c r="G2302" t="s">
        <v>6</v>
      </c>
      <c r="H2302" t="s">
        <v>68</v>
      </c>
      <c r="I2302" s="4">
        <v>54895</v>
      </c>
      <c r="J2302">
        <v>19</v>
      </c>
      <c r="K2302" s="3">
        <v>44536</v>
      </c>
      <c r="L2302" s="3">
        <v>28784</v>
      </c>
      <c r="M2302" s="5">
        <f ca="1">(TODAY()-staff[[#This Row],[Date of Join]])/365</f>
        <v>0.78082191780821919</v>
      </c>
      <c r="N2302" t="str">
        <f ca="1">IF(staff[[#This Row],[Tenure]]&lt;0.25,"1. New", IF(staff[[#This Row],[Tenure]]&lt;1, "2. Under 1 yr", IF(staff[[#This Row],[Tenure]]&lt;2, "3. Under 2 yrs","4. Over 2 yrs")))</f>
        <v>2. Under 1 yr</v>
      </c>
      <c r="O2302" s="5">
        <f ca="1">(TODAY()-staff[[#This Row],[Date of Birth]])/365</f>
        <v>43.936986301369863</v>
      </c>
      <c r="P2302">
        <f ca="1">ROUNDDOWN(staff[[#This Row],[X-Age]],0)</f>
        <v>43</v>
      </c>
    </row>
    <row r="2303" spans="3:16" x14ac:dyDescent="0.3">
      <c r="C2303" t="s">
        <v>2392</v>
      </c>
      <c r="D2303" t="s">
        <v>55</v>
      </c>
      <c r="E2303">
        <v>1</v>
      </c>
      <c r="F2303" t="s">
        <v>56</v>
      </c>
      <c r="G2303" t="s">
        <v>9</v>
      </c>
      <c r="H2303" t="s">
        <v>106</v>
      </c>
      <c r="I2303" s="4">
        <v>79430</v>
      </c>
      <c r="J2303">
        <v>15</v>
      </c>
      <c r="K2303" s="3">
        <v>44701</v>
      </c>
      <c r="L2303" s="3">
        <v>28297</v>
      </c>
      <c r="M2303" s="5">
        <f ca="1">(TODAY()-staff[[#This Row],[Date of Join]])/365</f>
        <v>0.32876712328767121</v>
      </c>
      <c r="N2303" t="str">
        <f ca="1">IF(staff[[#This Row],[Tenure]]&lt;0.25,"1. New", IF(staff[[#This Row],[Tenure]]&lt;1, "2. Under 1 yr", IF(staff[[#This Row],[Tenure]]&lt;2, "3. Under 2 yrs","4. Over 2 yrs")))</f>
        <v>2. Under 1 yr</v>
      </c>
      <c r="O2303" s="5">
        <f ca="1">(TODAY()-staff[[#This Row],[Date of Birth]])/365</f>
        <v>45.271232876712325</v>
      </c>
      <c r="P2303">
        <f ca="1">ROUNDDOWN(staff[[#This Row],[X-Age]],0)</f>
        <v>45</v>
      </c>
    </row>
    <row r="2304" spans="3:16" x14ac:dyDescent="0.3">
      <c r="C2304" t="s">
        <v>2393</v>
      </c>
      <c r="D2304" t="s">
        <v>55</v>
      </c>
      <c r="E2304">
        <v>1</v>
      </c>
      <c r="F2304" t="s">
        <v>56</v>
      </c>
      <c r="G2304" t="s">
        <v>11</v>
      </c>
      <c r="H2304" t="s">
        <v>98</v>
      </c>
      <c r="I2304" s="4">
        <v>73535</v>
      </c>
      <c r="J2304">
        <v>20</v>
      </c>
      <c r="K2304" s="3">
        <v>44770</v>
      </c>
      <c r="L2304" s="3">
        <v>31269</v>
      </c>
      <c r="M2304" s="5">
        <f ca="1">(TODAY()-staff[[#This Row],[Date of Join]])/365</f>
        <v>0.13972602739726028</v>
      </c>
      <c r="N2304" t="str">
        <f ca="1">IF(staff[[#This Row],[Tenure]]&lt;0.25,"1. New", IF(staff[[#This Row],[Tenure]]&lt;1, "2. Under 1 yr", IF(staff[[#This Row],[Tenure]]&lt;2, "3. Under 2 yrs","4. Over 2 yrs")))</f>
        <v>1. New</v>
      </c>
      <c r="O2304" s="5">
        <f ca="1">(TODAY()-staff[[#This Row],[Date of Birth]])/365</f>
        <v>37.128767123287673</v>
      </c>
      <c r="P2304">
        <f ca="1">ROUNDDOWN(staff[[#This Row],[X-Age]],0)</f>
        <v>37</v>
      </c>
    </row>
    <row r="2305" spans="3:16" x14ac:dyDescent="0.3">
      <c r="C2305" t="s">
        <v>2394</v>
      </c>
      <c r="D2305" t="s">
        <v>59</v>
      </c>
      <c r="E2305">
        <v>1</v>
      </c>
      <c r="F2305" t="s">
        <v>56</v>
      </c>
      <c r="G2305" t="s">
        <v>6</v>
      </c>
      <c r="H2305" t="s">
        <v>68</v>
      </c>
      <c r="I2305" s="4">
        <v>48230</v>
      </c>
      <c r="J2305">
        <v>18</v>
      </c>
      <c r="K2305" s="3">
        <v>44701</v>
      </c>
      <c r="L2305" s="3">
        <v>32711</v>
      </c>
      <c r="M2305" s="5">
        <f ca="1">(TODAY()-staff[[#This Row],[Date of Join]])/365</f>
        <v>0.32876712328767121</v>
      </c>
      <c r="N2305" t="str">
        <f ca="1">IF(staff[[#This Row],[Tenure]]&lt;0.25,"1. New", IF(staff[[#This Row],[Tenure]]&lt;1, "2. Under 1 yr", IF(staff[[#This Row],[Tenure]]&lt;2, "3. Under 2 yrs","4. Over 2 yrs")))</f>
        <v>2. Under 1 yr</v>
      </c>
      <c r="O2305" s="5">
        <f ca="1">(TODAY()-staff[[#This Row],[Date of Birth]])/365</f>
        <v>33.178082191780824</v>
      </c>
      <c r="P2305">
        <f ca="1">ROUNDDOWN(staff[[#This Row],[X-Age]],0)</f>
        <v>33</v>
      </c>
    </row>
    <row r="2306" spans="3:16" x14ac:dyDescent="0.3">
      <c r="C2306" t="s">
        <v>2395</v>
      </c>
      <c r="D2306" t="s">
        <v>55</v>
      </c>
      <c r="E2306">
        <v>1</v>
      </c>
      <c r="F2306" t="s">
        <v>56</v>
      </c>
      <c r="G2306" t="s">
        <v>6</v>
      </c>
      <c r="H2306" t="s">
        <v>98</v>
      </c>
      <c r="I2306" s="4">
        <v>63405</v>
      </c>
      <c r="J2306">
        <v>13</v>
      </c>
      <c r="K2306" s="3">
        <v>44746</v>
      </c>
      <c r="L2306" s="3">
        <v>24871</v>
      </c>
      <c r="M2306" s="5">
        <f ca="1">(TODAY()-staff[[#This Row],[Date of Join]])/365</f>
        <v>0.20547945205479451</v>
      </c>
      <c r="N2306" t="str">
        <f ca="1">IF(staff[[#This Row],[Tenure]]&lt;0.25,"1. New", IF(staff[[#This Row],[Tenure]]&lt;1, "2. Under 1 yr", IF(staff[[#This Row],[Tenure]]&lt;2, "3. Under 2 yrs","4. Over 2 yrs")))</f>
        <v>1. New</v>
      </c>
      <c r="O2306" s="5">
        <f ca="1">(TODAY()-staff[[#This Row],[Date of Birth]])/365</f>
        <v>54.657534246575345</v>
      </c>
      <c r="P2306">
        <f ca="1">ROUNDDOWN(staff[[#This Row],[X-Age]],0)</f>
        <v>54</v>
      </c>
    </row>
    <row r="2307" spans="3:16" x14ac:dyDescent="0.3">
      <c r="C2307" t="s">
        <v>2396</v>
      </c>
      <c r="D2307" t="s">
        <v>59</v>
      </c>
      <c r="E2307">
        <v>1</v>
      </c>
      <c r="F2307" t="s">
        <v>61</v>
      </c>
      <c r="G2307" t="s">
        <v>18</v>
      </c>
      <c r="H2307" t="s">
        <v>64</v>
      </c>
      <c r="I2307" s="4">
        <v>65965</v>
      </c>
      <c r="J2307">
        <v>4</v>
      </c>
      <c r="K2307" s="3">
        <v>44746</v>
      </c>
      <c r="L2307" s="3">
        <v>7255</v>
      </c>
      <c r="M2307" s="5">
        <f ca="1">(TODAY()-staff[[#This Row],[Date of Join]])/365</f>
        <v>0.20547945205479451</v>
      </c>
      <c r="N2307" t="str">
        <f ca="1">IF(staff[[#This Row],[Tenure]]&lt;0.25,"1. New", IF(staff[[#This Row],[Tenure]]&lt;1, "2. Under 1 yr", IF(staff[[#This Row],[Tenure]]&lt;2, "3. Under 2 yrs","4. Over 2 yrs")))</f>
        <v>1. New</v>
      </c>
      <c r="O2307" s="5">
        <f ca="1">(TODAY()-staff[[#This Row],[Date of Birth]])/365</f>
        <v>102.92054794520548</v>
      </c>
      <c r="P2307">
        <f ca="1">ROUNDDOWN(staff[[#This Row],[X-Age]],0)</f>
        <v>102</v>
      </c>
    </row>
    <row r="2308" spans="3:16" x14ac:dyDescent="0.3">
      <c r="C2308" t="s">
        <v>2397</v>
      </c>
      <c r="D2308" t="s">
        <v>59</v>
      </c>
      <c r="E2308">
        <v>1</v>
      </c>
      <c r="F2308" t="s">
        <v>56</v>
      </c>
      <c r="G2308" t="s">
        <v>6</v>
      </c>
      <c r="H2308" t="s">
        <v>68</v>
      </c>
      <c r="I2308" s="4">
        <v>68670</v>
      </c>
      <c r="J2308">
        <v>17</v>
      </c>
      <c r="K2308" s="3">
        <v>44755</v>
      </c>
      <c r="L2308" s="3">
        <v>35278</v>
      </c>
      <c r="M2308" s="5">
        <f ca="1">(TODAY()-staff[[#This Row],[Date of Join]])/365</f>
        <v>0.18082191780821918</v>
      </c>
      <c r="N2308" t="str">
        <f ca="1">IF(staff[[#This Row],[Tenure]]&lt;0.25,"1. New", IF(staff[[#This Row],[Tenure]]&lt;1, "2. Under 1 yr", IF(staff[[#This Row],[Tenure]]&lt;2, "3. Under 2 yrs","4. Over 2 yrs")))</f>
        <v>1. New</v>
      </c>
      <c r="O2308" s="5">
        <f ca="1">(TODAY()-staff[[#This Row],[Date of Birth]])/365</f>
        <v>26.145205479452056</v>
      </c>
      <c r="P2308">
        <f ca="1">ROUNDDOWN(staff[[#This Row],[X-Age]],0)</f>
        <v>26</v>
      </c>
    </row>
    <row r="2309" spans="3:16" x14ac:dyDescent="0.3">
      <c r="C2309" t="s">
        <v>2398</v>
      </c>
      <c r="D2309" t="s">
        <v>55</v>
      </c>
      <c r="E2309">
        <v>1</v>
      </c>
      <c r="F2309" t="s">
        <v>56</v>
      </c>
      <c r="G2309" t="s">
        <v>20</v>
      </c>
      <c r="H2309" t="s">
        <v>66</v>
      </c>
      <c r="I2309" s="4">
        <v>84925</v>
      </c>
      <c r="J2309">
        <v>10</v>
      </c>
      <c r="K2309" s="3">
        <v>43614</v>
      </c>
      <c r="L2309" s="3">
        <v>22545</v>
      </c>
      <c r="M2309" s="5">
        <f ca="1">(TODAY()-staff[[#This Row],[Date of Join]])/365</f>
        <v>3.3068493150684932</v>
      </c>
      <c r="N2309" t="str">
        <f ca="1">IF(staff[[#This Row],[Tenure]]&lt;0.25,"1. New", IF(staff[[#This Row],[Tenure]]&lt;1, "2. Under 1 yr", IF(staff[[#This Row],[Tenure]]&lt;2, "3. Under 2 yrs","4. Over 2 yrs")))</f>
        <v>4. Over 2 yrs</v>
      </c>
      <c r="O2309" s="5">
        <f ca="1">(TODAY()-staff[[#This Row],[Date of Birth]])/365</f>
        <v>61.030136986301372</v>
      </c>
      <c r="P2309">
        <f ca="1">ROUNDDOWN(staff[[#This Row],[X-Age]],0)</f>
        <v>61</v>
      </c>
    </row>
    <row r="2310" spans="3:16" x14ac:dyDescent="0.3">
      <c r="C2310" t="s">
        <v>2399</v>
      </c>
      <c r="D2310" t="s">
        <v>55</v>
      </c>
      <c r="E2310">
        <v>1</v>
      </c>
      <c r="F2310" t="s">
        <v>56</v>
      </c>
      <c r="G2310" t="s">
        <v>18</v>
      </c>
      <c r="H2310" t="s">
        <v>71</v>
      </c>
      <c r="I2310" s="4">
        <v>49680</v>
      </c>
      <c r="J2310">
        <v>23</v>
      </c>
      <c r="K2310" s="3">
        <v>44774</v>
      </c>
      <c r="L2310" s="3">
        <v>31995</v>
      </c>
      <c r="M2310" s="5">
        <f ca="1">(TODAY()-staff[[#This Row],[Date of Join]])/365</f>
        <v>0.12876712328767123</v>
      </c>
      <c r="N2310" t="str">
        <f ca="1">IF(staff[[#This Row],[Tenure]]&lt;0.25,"1. New", IF(staff[[#This Row],[Tenure]]&lt;1, "2. Under 1 yr", IF(staff[[#This Row],[Tenure]]&lt;2, "3. Under 2 yrs","4. Over 2 yrs")))</f>
        <v>1. New</v>
      </c>
      <c r="O2310" s="5">
        <f ca="1">(TODAY()-staff[[#This Row],[Date of Birth]])/365</f>
        <v>35.139726027397259</v>
      </c>
      <c r="P2310">
        <f ca="1">ROUNDDOWN(staff[[#This Row],[X-Age]],0)</f>
        <v>35</v>
      </c>
    </row>
    <row r="2311" spans="3:16" x14ac:dyDescent="0.3">
      <c r="C2311" t="s">
        <v>2400</v>
      </c>
      <c r="D2311" t="s">
        <v>55</v>
      </c>
      <c r="E2311">
        <v>1</v>
      </c>
      <c r="F2311" t="s">
        <v>124</v>
      </c>
      <c r="G2311" t="s">
        <v>18</v>
      </c>
      <c r="H2311" t="s">
        <v>78</v>
      </c>
      <c r="I2311" s="4">
        <v>70490</v>
      </c>
      <c r="J2311">
        <v>21</v>
      </c>
      <c r="K2311" s="3">
        <v>44742</v>
      </c>
      <c r="L2311" s="3">
        <v>22475</v>
      </c>
      <c r="M2311" s="5">
        <f ca="1">(TODAY()-staff[[#This Row],[Date of Join]])/365</f>
        <v>0.21643835616438356</v>
      </c>
      <c r="N2311" t="str">
        <f ca="1">IF(staff[[#This Row],[Tenure]]&lt;0.25,"1. New", IF(staff[[#This Row],[Tenure]]&lt;1, "2. Under 1 yr", IF(staff[[#This Row],[Tenure]]&lt;2, "3. Under 2 yrs","4. Over 2 yrs")))</f>
        <v>1. New</v>
      </c>
      <c r="O2311" s="5">
        <f ca="1">(TODAY()-staff[[#This Row],[Date of Birth]])/365</f>
        <v>61.221917808219175</v>
      </c>
      <c r="P2311">
        <f ca="1">ROUNDDOWN(staff[[#This Row],[X-Age]],0)</f>
        <v>61</v>
      </c>
    </row>
    <row r="2312" spans="3:16" x14ac:dyDescent="0.3">
      <c r="C2312" t="s">
        <v>2401</v>
      </c>
      <c r="D2312" t="s">
        <v>59</v>
      </c>
      <c r="E2312">
        <v>1</v>
      </c>
      <c r="F2312" t="s">
        <v>56</v>
      </c>
      <c r="G2312" t="s">
        <v>9</v>
      </c>
      <c r="H2312" t="s">
        <v>106</v>
      </c>
      <c r="I2312" s="4">
        <v>91410</v>
      </c>
      <c r="J2312">
        <v>11</v>
      </c>
      <c r="K2312" s="3">
        <v>44701</v>
      </c>
      <c r="L2312" s="3">
        <v>28152</v>
      </c>
      <c r="M2312" s="5">
        <f ca="1">(TODAY()-staff[[#This Row],[Date of Join]])/365</f>
        <v>0.32876712328767121</v>
      </c>
      <c r="N2312" t="str">
        <f ca="1">IF(staff[[#This Row],[Tenure]]&lt;0.25,"1. New", IF(staff[[#This Row],[Tenure]]&lt;1, "2. Under 1 yr", IF(staff[[#This Row],[Tenure]]&lt;2, "3. Under 2 yrs","4. Over 2 yrs")))</f>
        <v>2. Under 1 yr</v>
      </c>
      <c r="O2312" s="5">
        <f ca="1">(TODAY()-staff[[#This Row],[Date of Birth]])/365</f>
        <v>45.668493150684931</v>
      </c>
      <c r="P2312">
        <f ca="1">ROUNDDOWN(staff[[#This Row],[X-Age]],0)</f>
        <v>45</v>
      </c>
    </row>
    <row r="2313" spans="3:16" x14ac:dyDescent="0.3">
      <c r="C2313" t="s">
        <v>2402</v>
      </c>
      <c r="D2313" t="s">
        <v>55</v>
      </c>
      <c r="E2313">
        <v>1</v>
      </c>
      <c r="F2313" t="s">
        <v>56</v>
      </c>
      <c r="G2313" t="s">
        <v>20</v>
      </c>
      <c r="H2313" t="s">
        <v>66</v>
      </c>
      <c r="I2313" s="4">
        <v>64900</v>
      </c>
      <c r="J2313">
        <v>6</v>
      </c>
      <c r="K2313" s="3">
        <v>43335</v>
      </c>
      <c r="L2313" s="3">
        <v>20204</v>
      </c>
      <c r="M2313" s="5">
        <f ca="1">(TODAY()-staff[[#This Row],[Date of Join]])/365</f>
        <v>4.0712328767123287</v>
      </c>
      <c r="N2313" t="str">
        <f ca="1">IF(staff[[#This Row],[Tenure]]&lt;0.25,"1. New", IF(staff[[#This Row],[Tenure]]&lt;1, "2. Under 1 yr", IF(staff[[#This Row],[Tenure]]&lt;2, "3. Under 2 yrs","4. Over 2 yrs")))</f>
        <v>4. Over 2 yrs</v>
      </c>
      <c r="O2313" s="5">
        <f ca="1">(TODAY()-staff[[#This Row],[Date of Birth]])/365</f>
        <v>67.443835616438349</v>
      </c>
      <c r="P2313">
        <f ca="1">ROUNDDOWN(staff[[#This Row],[X-Age]],0)</f>
        <v>67</v>
      </c>
    </row>
    <row r="2314" spans="3:16" x14ac:dyDescent="0.3">
      <c r="C2314" t="s">
        <v>2403</v>
      </c>
      <c r="D2314" t="s">
        <v>59</v>
      </c>
      <c r="E2314">
        <v>1</v>
      </c>
      <c r="F2314" t="s">
        <v>56</v>
      </c>
      <c r="G2314" t="s">
        <v>9</v>
      </c>
      <c r="H2314" t="s">
        <v>330</v>
      </c>
      <c r="I2314" s="4">
        <v>78230</v>
      </c>
      <c r="J2314">
        <v>10</v>
      </c>
      <c r="K2314" s="3">
        <v>43623</v>
      </c>
      <c r="L2314" s="3">
        <v>21793</v>
      </c>
      <c r="M2314" s="5">
        <f ca="1">(TODAY()-staff[[#This Row],[Date of Join]])/365</f>
        <v>3.2821917808219179</v>
      </c>
      <c r="N2314" t="str">
        <f ca="1">IF(staff[[#This Row],[Tenure]]&lt;0.25,"1. New", IF(staff[[#This Row],[Tenure]]&lt;1, "2. Under 1 yr", IF(staff[[#This Row],[Tenure]]&lt;2, "3. Under 2 yrs","4. Over 2 yrs")))</f>
        <v>4. Over 2 yrs</v>
      </c>
      <c r="O2314" s="5">
        <f ca="1">(TODAY()-staff[[#This Row],[Date of Birth]])/365</f>
        <v>63.090410958904108</v>
      </c>
      <c r="P2314">
        <f ca="1">ROUNDDOWN(staff[[#This Row],[X-Age]],0)</f>
        <v>63</v>
      </c>
    </row>
    <row r="2315" spans="3:16" x14ac:dyDescent="0.3">
      <c r="C2315" t="s">
        <v>2404</v>
      </c>
      <c r="D2315" t="s">
        <v>55</v>
      </c>
      <c r="E2315">
        <v>1</v>
      </c>
      <c r="F2315" t="s">
        <v>56</v>
      </c>
      <c r="G2315" t="s">
        <v>14</v>
      </c>
      <c r="H2315" t="s">
        <v>141</v>
      </c>
      <c r="I2315" s="4">
        <v>52900</v>
      </c>
      <c r="J2315">
        <v>19</v>
      </c>
      <c r="K2315" s="3">
        <v>44561</v>
      </c>
      <c r="L2315" s="3">
        <v>26462</v>
      </c>
      <c r="M2315" s="5">
        <f ca="1">(TODAY()-staff[[#This Row],[Date of Join]])/365</f>
        <v>0.71232876712328763</v>
      </c>
      <c r="N2315" t="str">
        <f ca="1">IF(staff[[#This Row],[Tenure]]&lt;0.25,"1. New", IF(staff[[#This Row],[Tenure]]&lt;1, "2. Under 1 yr", IF(staff[[#This Row],[Tenure]]&lt;2, "3. Under 2 yrs","4. Over 2 yrs")))</f>
        <v>2. Under 1 yr</v>
      </c>
      <c r="O2315" s="5">
        <f ca="1">(TODAY()-staff[[#This Row],[Date of Birth]])/365</f>
        <v>50.298630136986304</v>
      </c>
      <c r="P2315">
        <f ca="1">ROUNDDOWN(staff[[#This Row],[X-Age]],0)</f>
        <v>50</v>
      </c>
    </row>
    <row r="2316" spans="3:16" x14ac:dyDescent="0.3">
      <c r="C2316" t="s">
        <v>2405</v>
      </c>
      <c r="D2316" t="s">
        <v>59</v>
      </c>
      <c r="E2316">
        <v>1</v>
      </c>
      <c r="F2316" t="s">
        <v>56</v>
      </c>
      <c r="G2316" t="s">
        <v>18</v>
      </c>
      <c r="H2316" t="s">
        <v>64</v>
      </c>
      <c r="I2316" s="4">
        <v>71340</v>
      </c>
      <c r="J2316">
        <v>13</v>
      </c>
      <c r="K2316" s="3">
        <v>44711</v>
      </c>
      <c r="L2316" s="3">
        <v>32373</v>
      </c>
      <c r="M2316" s="5">
        <f ca="1">(TODAY()-staff[[#This Row],[Date of Join]])/365</f>
        <v>0.30136986301369861</v>
      </c>
      <c r="N2316" t="str">
        <f ca="1">IF(staff[[#This Row],[Tenure]]&lt;0.25,"1. New", IF(staff[[#This Row],[Tenure]]&lt;1, "2. Under 1 yr", IF(staff[[#This Row],[Tenure]]&lt;2, "3. Under 2 yrs","4. Over 2 yrs")))</f>
        <v>2. Under 1 yr</v>
      </c>
      <c r="O2316" s="5">
        <f ca="1">(TODAY()-staff[[#This Row],[Date of Birth]])/365</f>
        <v>34.104109589041094</v>
      </c>
      <c r="P2316">
        <f ca="1">ROUNDDOWN(staff[[#This Row],[X-Age]],0)</f>
        <v>34</v>
      </c>
    </row>
    <row r="2317" spans="3:16" x14ac:dyDescent="0.3">
      <c r="C2317" t="s">
        <v>2406</v>
      </c>
      <c r="D2317" t="s">
        <v>55</v>
      </c>
      <c r="E2317">
        <v>1</v>
      </c>
      <c r="F2317" t="s">
        <v>56</v>
      </c>
      <c r="G2317" t="s">
        <v>6</v>
      </c>
      <c r="H2317" t="s">
        <v>71</v>
      </c>
      <c r="I2317" s="4">
        <v>71965</v>
      </c>
      <c r="J2317">
        <v>19</v>
      </c>
      <c r="K2317" s="3">
        <v>44666</v>
      </c>
      <c r="L2317" s="3">
        <v>26127</v>
      </c>
      <c r="M2317" s="5">
        <f ca="1">(TODAY()-staff[[#This Row],[Date of Join]])/365</f>
        <v>0.42465753424657532</v>
      </c>
      <c r="N2317" t="str">
        <f ca="1">IF(staff[[#This Row],[Tenure]]&lt;0.25,"1. New", IF(staff[[#This Row],[Tenure]]&lt;1, "2. Under 1 yr", IF(staff[[#This Row],[Tenure]]&lt;2, "3. Under 2 yrs","4. Over 2 yrs")))</f>
        <v>2. Under 1 yr</v>
      </c>
      <c r="O2317" s="5">
        <f ca="1">(TODAY()-staff[[#This Row],[Date of Birth]])/365</f>
        <v>51.216438356164382</v>
      </c>
      <c r="P2317">
        <f ca="1">ROUNDDOWN(staff[[#This Row],[X-Age]],0)</f>
        <v>51</v>
      </c>
    </row>
    <row r="2318" spans="3:16" x14ac:dyDescent="0.3">
      <c r="C2318" t="s">
        <v>2407</v>
      </c>
      <c r="D2318" t="s">
        <v>55</v>
      </c>
      <c r="E2318">
        <v>1</v>
      </c>
      <c r="F2318" t="s">
        <v>56</v>
      </c>
      <c r="G2318" t="s">
        <v>18</v>
      </c>
      <c r="H2318" t="s">
        <v>71</v>
      </c>
      <c r="I2318" s="4">
        <v>73545</v>
      </c>
      <c r="J2318">
        <v>23</v>
      </c>
      <c r="K2318" s="3">
        <v>43748</v>
      </c>
      <c r="L2318" s="3">
        <v>22957</v>
      </c>
      <c r="M2318" s="5">
        <f ca="1">(TODAY()-staff[[#This Row],[Date of Join]])/365</f>
        <v>2.9397260273972603</v>
      </c>
      <c r="N2318" t="str">
        <f ca="1">IF(staff[[#This Row],[Tenure]]&lt;0.25,"1. New", IF(staff[[#This Row],[Tenure]]&lt;1, "2. Under 1 yr", IF(staff[[#This Row],[Tenure]]&lt;2, "3. Under 2 yrs","4. Over 2 yrs")))</f>
        <v>4. Over 2 yrs</v>
      </c>
      <c r="O2318" s="5">
        <f ca="1">(TODAY()-staff[[#This Row],[Date of Birth]])/365</f>
        <v>59.901369863013699</v>
      </c>
      <c r="P2318">
        <f ca="1">ROUNDDOWN(staff[[#This Row],[X-Age]],0)</f>
        <v>59</v>
      </c>
    </row>
    <row r="2319" spans="3:16" x14ac:dyDescent="0.3">
      <c r="C2319" t="s">
        <v>2408</v>
      </c>
      <c r="D2319" t="s">
        <v>55</v>
      </c>
      <c r="E2319">
        <v>1</v>
      </c>
      <c r="F2319" t="s">
        <v>56</v>
      </c>
      <c r="G2319" t="s">
        <v>6</v>
      </c>
      <c r="H2319" t="s">
        <v>68</v>
      </c>
      <c r="I2319" s="4">
        <v>60945</v>
      </c>
      <c r="J2319">
        <v>19</v>
      </c>
      <c r="K2319" s="3">
        <v>44230</v>
      </c>
      <c r="L2319" s="3">
        <v>25330</v>
      </c>
      <c r="M2319" s="5">
        <f ca="1">(TODAY()-staff[[#This Row],[Date of Join]])/365</f>
        <v>1.6191780821917807</v>
      </c>
      <c r="N2319" t="str">
        <f ca="1">IF(staff[[#This Row],[Tenure]]&lt;0.25,"1. New", IF(staff[[#This Row],[Tenure]]&lt;1, "2. Under 1 yr", IF(staff[[#This Row],[Tenure]]&lt;2, "3. Under 2 yrs","4. Over 2 yrs")))</f>
        <v>3. Under 2 yrs</v>
      </c>
      <c r="O2319" s="5">
        <f ca="1">(TODAY()-staff[[#This Row],[Date of Birth]])/365</f>
        <v>53.4</v>
      </c>
      <c r="P2319">
        <f ca="1">ROUNDDOWN(staff[[#This Row],[X-Age]],0)</f>
        <v>53</v>
      </c>
    </row>
    <row r="2320" spans="3:16" x14ac:dyDescent="0.3">
      <c r="C2320" t="s">
        <v>2409</v>
      </c>
      <c r="D2320" t="s">
        <v>59</v>
      </c>
      <c r="E2320">
        <v>1</v>
      </c>
      <c r="F2320" t="s">
        <v>56</v>
      </c>
      <c r="G2320" t="s">
        <v>20</v>
      </c>
      <c r="H2320" t="s">
        <v>102</v>
      </c>
      <c r="I2320" s="4">
        <v>57415</v>
      </c>
      <c r="J2320">
        <v>13</v>
      </c>
      <c r="K2320" s="3">
        <v>44669</v>
      </c>
      <c r="L2320" s="3">
        <v>31711</v>
      </c>
      <c r="M2320" s="5">
        <f ca="1">(TODAY()-staff[[#This Row],[Date of Join]])/365</f>
        <v>0.41643835616438357</v>
      </c>
      <c r="N2320" t="str">
        <f ca="1">IF(staff[[#This Row],[Tenure]]&lt;0.25,"1. New", IF(staff[[#This Row],[Tenure]]&lt;1, "2. Under 1 yr", IF(staff[[#This Row],[Tenure]]&lt;2, "3. Under 2 yrs","4. Over 2 yrs")))</f>
        <v>2. Under 1 yr</v>
      </c>
      <c r="O2320" s="5">
        <f ca="1">(TODAY()-staff[[#This Row],[Date of Birth]])/365</f>
        <v>35.917808219178085</v>
      </c>
      <c r="P2320">
        <f ca="1">ROUNDDOWN(staff[[#This Row],[X-Age]],0)</f>
        <v>35</v>
      </c>
    </row>
    <row r="2321" spans="3:16" x14ac:dyDescent="0.3">
      <c r="C2321" t="s">
        <v>2410</v>
      </c>
      <c r="D2321" t="s">
        <v>59</v>
      </c>
      <c r="E2321">
        <v>1</v>
      </c>
      <c r="F2321" t="s">
        <v>56</v>
      </c>
      <c r="G2321" t="s">
        <v>18</v>
      </c>
      <c r="H2321" t="s">
        <v>96</v>
      </c>
      <c r="I2321" s="4">
        <v>80990</v>
      </c>
      <c r="J2321">
        <v>8</v>
      </c>
      <c r="K2321" s="3">
        <v>44629</v>
      </c>
      <c r="L2321" s="3">
        <v>31912</v>
      </c>
      <c r="M2321" s="5">
        <f ca="1">(TODAY()-staff[[#This Row],[Date of Join]])/365</f>
        <v>0.52602739726027392</v>
      </c>
      <c r="N2321" t="str">
        <f ca="1">IF(staff[[#This Row],[Tenure]]&lt;0.25,"1. New", IF(staff[[#This Row],[Tenure]]&lt;1, "2. Under 1 yr", IF(staff[[#This Row],[Tenure]]&lt;2, "3. Under 2 yrs","4. Over 2 yrs")))</f>
        <v>2. Under 1 yr</v>
      </c>
      <c r="O2321" s="5">
        <f ca="1">(TODAY()-staff[[#This Row],[Date of Birth]])/365</f>
        <v>35.367123287671234</v>
      </c>
      <c r="P2321">
        <f ca="1">ROUNDDOWN(staff[[#This Row],[X-Age]],0)</f>
        <v>35</v>
      </c>
    </row>
    <row r="2322" spans="3:16" x14ac:dyDescent="0.3">
      <c r="C2322" t="s">
        <v>2411</v>
      </c>
      <c r="D2322" t="s">
        <v>59</v>
      </c>
      <c r="E2322">
        <v>1</v>
      </c>
      <c r="F2322" t="s">
        <v>56</v>
      </c>
      <c r="G2322" t="s">
        <v>18</v>
      </c>
      <c r="H2322" t="s">
        <v>64</v>
      </c>
      <c r="I2322" s="4">
        <v>58855</v>
      </c>
      <c r="J2322">
        <v>9</v>
      </c>
      <c r="K2322" s="3">
        <v>44634</v>
      </c>
      <c r="L2322" s="3">
        <v>32770</v>
      </c>
      <c r="M2322" s="5">
        <f ca="1">(TODAY()-staff[[#This Row],[Date of Join]])/365</f>
        <v>0.51232876712328768</v>
      </c>
      <c r="N2322" t="str">
        <f ca="1">IF(staff[[#This Row],[Tenure]]&lt;0.25,"1. New", IF(staff[[#This Row],[Tenure]]&lt;1, "2. Under 1 yr", IF(staff[[#This Row],[Tenure]]&lt;2, "3. Under 2 yrs","4. Over 2 yrs")))</f>
        <v>2. Under 1 yr</v>
      </c>
      <c r="O2322" s="5">
        <f ca="1">(TODAY()-staff[[#This Row],[Date of Birth]])/365</f>
        <v>33.016438356164386</v>
      </c>
      <c r="P2322">
        <f ca="1">ROUNDDOWN(staff[[#This Row],[X-Age]],0)</f>
        <v>33</v>
      </c>
    </row>
    <row r="2323" spans="3:16" x14ac:dyDescent="0.3">
      <c r="C2323" t="s">
        <v>2412</v>
      </c>
      <c r="D2323" t="s">
        <v>55</v>
      </c>
      <c r="E2323">
        <v>1</v>
      </c>
      <c r="F2323" t="s">
        <v>56</v>
      </c>
      <c r="G2323" t="s">
        <v>6</v>
      </c>
      <c r="H2323" t="s">
        <v>98</v>
      </c>
      <c r="I2323" s="4">
        <v>70990</v>
      </c>
      <c r="J2323">
        <v>11</v>
      </c>
      <c r="K2323" s="3">
        <v>44677</v>
      </c>
      <c r="L2323" s="3">
        <v>27997</v>
      </c>
      <c r="M2323" s="5">
        <f ca="1">(TODAY()-staff[[#This Row],[Date of Join]])/365</f>
        <v>0.39452054794520547</v>
      </c>
      <c r="N2323" t="str">
        <f ca="1">IF(staff[[#This Row],[Tenure]]&lt;0.25,"1. New", IF(staff[[#This Row],[Tenure]]&lt;1, "2. Under 1 yr", IF(staff[[#This Row],[Tenure]]&lt;2, "3. Under 2 yrs","4. Over 2 yrs")))</f>
        <v>2. Under 1 yr</v>
      </c>
      <c r="O2323" s="5">
        <f ca="1">(TODAY()-staff[[#This Row],[Date of Birth]])/365</f>
        <v>46.093150684931508</v>
      </c>
      <c r="P2323">
        <f ca="1">ROUNDDOWN(staff[[#This Row],[X-Age]],0)</f>
        <v>46</v>
      </c>
    </row>
    <row r="2324" spans="3:16" x14ac:dyDescent="0.3">
      <c r="C2324" t="s">
        <v>2413</v>
      </c>
      <c r="D2324" t="s">
        <v>55</v>
      </c>
      <c r="E2324">
        <v>1</v>
      </c>
      <c r="F2324" t="s">
        <v>56</v>
      </c>
      <c r="G2324" t="s">
        <v>6</v>
      </c>
      <c r="H2324" t="s">
        <v>68</v>
      </c>
      <c r="I2324" s="4">
        <v>65320</v>
      </c>
      <c r="J2324">
        <v>8</v>
      </c>
      <c r="K2324" s="3">
        <v>44762</v>
      </c>
      <c r="L2324" s="3">
        <v>28323</v>
      </c>
      <c r="M2324" s="5">
        <f ca="1">(TODAY()-staff[[#This Row],[Date of Join]])/365</f>
        <v>0.16164383561643836</v>
      </c>
      <c r="N2324" t="str">
        <f ca="1">IF(staff[[#This Row],[Tenure]]&lt;0.25,"1. New", IF(staff[[#This Row],[Tenure]]&lt;1, "2. Under 1 yr", IF(staff[[#This Row],[Tenure]]&lt;2, "3. Under 2 yrs","4. Over 2 yrs")))</f>
        <v>1. New</v>
      </c>
      <c r="O2324" s="5">
        <f ca="1">(TODAY()-staff[[#This Row],[Date of Birth]])/365</f>
        <v>45.2</v>
      </c>
      <c r="P2324">
        <f ca="1">ROUNDDOWN(staff[[#This Row],[X-Age]],0)</f>
        <v>45</v>
      </c>
    </row>
    <row r="2325" spans="3:16" x14ac:dyDescent="0.3">
      <c r="C2325" t="s">
        <v>2414</v>
      </c>
      <c r="D2325" t="s">
        <v>59</v>
      </c>
      <c r="E2325">
        <v>1</v>
      </c>
      <c r="F2325" t="s">
        <v>61</v>
      </c>
      <c r="G2325" t="s">
        <v>18</v>
      </c>
      <c r="H2325" t="s">
        <v>64</v>
      </c>
      <c r="I2325" s="4">
        <v>72175</v>
      </c>
      <c r="J2325">
        <v>5</v>
      </c>
      <c r="K2325" s="3">
        <v>44760</v>
      </c>
      <c r="L2325" s="3">
        <v>7280</v>
      </c>
      <c r="M2325" s="5">
        <f ca="1">(TODAY()-staff[[#This Row],[Date of Join]])/365</f>
        <v>0.16712328767123288</v>
      </c>
      <c r="N2325" t="str">
        <f ca="1">IF(staff[[#This Row],[Tenure]]&lt;0.25,"1. New", IF(staff[[#This Row],[Tenure]]&lt;1, "2. Under 1 yr", IF(staff[[#This Row],[Tenure]]&lt;2, "3. Under 2 yrs","4. Over 2 yrs")))</f>
        <v>1. New</v>
      </c>
      <c r="O2325" s="5">
        <f ca="1">(TODAY()-staff[[#This Row],[Date of Birth]])/365</f>
        <v>102.85205479452055</v>
      </c>
      <c r="P2325">
        <f ca="1">ROUNDDOWN(staff[[#This Row],[X-Age]],0)</f>
        <v>102</v>
      </c>
    </row>
    <row r="2326" spans="3:16" x14ac:dyDescent="0.3">
      <c r="C2326" t="s">
        <v>2415</v>
      </c>
      <c r="D2326" t="s">
        <v>59</v>
      </c>
      <c r="E2326">
        <v>1</v>
      </c>
      <c r="F2326" t="s">
        <v>56</v>
      </c>
      <c r="G2326" t="s">
        <v>6</v>
      </c>
      <c r="H2326" t="s">
        <v>71</v>
      </c>
      <c r="I2326" s="4">
        <v>92255</v>
      </c>
      <c r="J2326">
        <v>4</v>
      </c>
      <c r="K2326" s="3">
        <v>44531</v>
      </c>
      <c r="L2326" s="3">
        <v>30940</v>
      </c>
      <c r="M2326" s="5">
        <f ca="1">(TODAY()-staff[[#This Row],[Date of Join]])/365</f>
        <v>0.79452054794520544</v>
      </c>
      <c r="N2326" t="str">
        <f ca="1">IF(staff[[#This Row],[Tenure]]&lt;0.25,"1. New", IF(staff[[#This Row],[Tenure]]&lt;1, "2. Under 1 yr", IF(staff[[#This Row],[Tenure]]&lt;2, "3. Under 2 yrs","4. Over 2 yrs")))</f>
        <v>2. Under 1 yr</v>
      </c>
      <c r="O2326" s="5">
        <f ca="1">(TODAY()-staff[[#This Row],[Date of Birth]])/365</f>
        <v>38.030136986301372</v>
      </c>
      <c r="P2326">
        <f ca="1">ROUNDDOWN(staff[[#This Row],[X-Age]],0)</f>
        <v>38</v>
      </c>
    </row>
    <row r="2327" spans="3:16" x14ac:dyDescent="0.3">
      <c r="C2327" t="s">
        <v>2416</v>
      </c>
      <c r="D2327" t="s">
        <v>59</v>
      </c>
      <c r="E2327">
        <v>1</v>
      </c>
      <c r="F2327" t="s">
        <v>56</v>
      </c>
      <c r="G2327" t="s">
        <v>9</v>
      </c>
      <c r="H2327" t="s">
        <v>106</v>
      </c>
      <c r="I2327" s="4">
        <v>63835</v>
      </c>
      <c r="J2327">
        <v>5</v>
      </c>
      <c r="K2327" s="3">
        <v>44718</v>
      </c>
      <c r="L2327" s="3">
        <v>20691</v>
      </c>
      <c r="M2327" s="5">
        <f ca="1">(TODAY()-staff[[#This Row],[Date of Join]])/365</f>
        <v>0.28219178082191781</v>
      </c>
      <c r="N2327" t="str">
        <f ca="1">IF(staff[[#This Row],[Tenure]]&lt;0.25,"1. New", IF(staff[[#This Row],[Tenure]]&lt;1, "2. Under 1 yr", IF(staff[[#This Row],[Tenure]]&lt;2, "3. Under 2 yrs","4. Over 2 yrs")))</f>
        <v>2. Under 1 yr</v>
      </c>
      <c r="O2327" s="5">
        <f ca="1">(TODAY()-staff[[#This Row],[Date of Birth]])/365</f>
        <v>66.109589041095887</v>
      </c>
      <c r="P2327">
        <f ca="1">ROUNDDOWN(staff[[#This Row],[X-Age]],0)</f>
        <v>66</v>
      </c>
    </row>
    <row r="2328" spans="3:16" x14ac:dyDescent="0.3">
      <c r="C2328" t="s">
        <v>2417</v>
      </c>
      <c r="D2328" t="s">
        <v>59</v>
      </c>
      <c r="E2328">
        <v>1</v>
      </c>
      <c r="F2328" t="s">
        <v>56</v>
      </c>
      <c r="G2328" t="s">
        <v>6</v>
      </c>
      <c r="H2328" t="s">
        <v>68</v>
      </c>
      <c r="I2328" s="4">
        <v>58430</v>
      </c>
      <c r="J2328">
        <v>12</v>
      </c>
      <c r="K2328" s="3">
        <v>44767</v>
      </c>
      <c r="L2328" s="3">
        <v>23485</v>
      </c>
      <c r="M2328" s="5">
        <f ca="1">(TODAY()-staff[[#This Row],[Date of Join]])/365</f>
        <v>0.14794520547945206</v>
      </c>
      <c r="N2328" t="str">
        <f ca="1">IF(staff[[#This Row],[Tenure]]&lt;0.25,"1. New", IF(staff[[#This Row],[Tenure]]&lt;1, "2. Under 1 yr", IF(staff[[#This Row],[Tenure]]&lt;2, "3. Under 2 yrs","4. Over 2 yrs")))</f>
        <v>1. New</v>
      </c>
      <c r="O2328" s="5">
        <f ca="1">(TODAY()-staff[[#This Row],[Date of Birth]])/365</f>
        <v>58.454794520547942</v>
      </c>
      <c r="P2328">
        <f ca="1">ROUNDDOWN(staff[[#This Row],[X-Age]],0)</f>
        <v>58</v>
      </c>
    </row>
    <row r="2329" spans="3:16" x14ac:dyDescent="0.3">
      <c r="C2329" t="s">
        <v>2418</v>
      </c>
      <c r="D2329" t="s">
        <v>59</v>
      </c>
      <c r="E2329">
        <v>1</v>
      </c>
      <c r="F2329" t="s">
        <v>56</v>
      </c>
      <c r="G2329" t="s">
        <v>18</v>
      </c>
      <c r="H2329" t="s">
        <v>78</v>
      </c>
      <c r="I2329" s="4">
        <v>61850</v>
      </c>
      <c r="J2329">
        <v>8</v>
      </c>
      <c r="K2329" s="3">
        <v>44739</v>
      </c>
      <c r="L2329" s="3">
        <v>32175</v>
      </c>
      <c r="M2329" s="5">
        <f ca="1">(TODAY()-staff[[#This Row],[Date of Join]])/365</f>
        <v>0.22465753424657534</v>
      </c>
      <c r="N2329" t="str">
        <f ca="1">IF(staff[[#This Row],[Tenure]]&lt;0.25,"1. New", IF(staff[[#This Row],[Tenure]]&lt;1, "2. Under 1 yr", IF(staff[[#This Row],[Tenure]]&lt;2, "3. Under 2 yrs","4. Over 2 yrs")))</f>
        <v>1. New</v>
      </c>
      <c r="O2329" s="5">
        <f ca="1">(TODAY()-staff[[#This Row],[Date of Birth]])/365</f>
        <v>34.646575342465752</v>
      </c>
      <c r="P2329">
        <f ca="1">ROUNDDOWN(staff[[#This Row],[X-Age]],0)</f>
        <v>34</v>
      </c>
    </row>
    <row r="2330" spans="3:16" x14ac:dyDescent="0.3">
      <c r="C2330" t="s">
        <v>2419</v>
      </c>
      <c r="D2330" t="s">
        <v>59</v>
      </c>
      <c r="E2330">
        <v>1</v>
      </c>
      <c r="F2330" t="s">
        <v>56</v>
      </c>
      <c r="G2330" t="s">
        <v>6</v>
      </c>
      <c r="H2330" t="s">
        <v>68</v>
      </c>
      <c r="I2330" s="4">
        <v>68680</v>
      </c>
      <c r="J2330">
        <v>23</v>
      </c>
      <c r="K2330" s="3">
        <v>44616</v>
      </c>
      <c r="L2330" s="3">
        <v>33020</v>
      </c>
      <c r="M2330" s="5">
        <f ca="1">(TODAY()-staff[[#This Row],[Date of Join]])/365</f>
        <v>0.56164383561643838</v>
      </c>
      <c r="N2330" t="str">
        <f ca="1">IF(staff[[#This Row],[Tenure]]&lt;0.25,"1. New", IF(staff[[#This Row],[Tenure]]&lt;1, "2. Under 1 yr", IF(staff[[#This Row],[Tenure]]&lt;2, "3. Under 2 yrs","4. Over 2 yrs")))</f>
        <v>2. Under 1 yr</v>
      </c>
      <c r="O2330" s="5">
        <f ca="1">(TODAY()-staff[[#This Row],[Date of Birth]])/365</f>
        <v>32.331506849315069</v>
      </c>
      <c r="P2330">
        <f ca="1">ROUNDDOWN(staff[[#This Row],[X-Age]],0)</f>
        <v>32</v>
      </c>
    </row>
    <row r="2331" spans="3:16" x14ac:dyDescent="0.3">
      <c r="C2331" t="s">
        <v>2420</v>
      </c>
      <c r="D2331" t="s">
        <v>55</v>
      </c>
      <c r="E2331">
        <v>1</v>
      </c>
      <c r="F2331" t="s">
        <v>61</v>
      </c>
      <c r="G2331" t="s">
        <v>9</v>
      </c>
      <c r="H2331" t="s">
        <v>62</v>
      </c>
      <c r="I2331" s="4">
        <v>90585</v>
      </c>
      <c r="J2331">
        <v>23</v>
      </c>
      <c r="K2331" s="3">
        <v>44761</v>
      </c>
      <c r="L2331" s="3">
        <v>7271</v>
      </c>
      <c r="M2331" s="5">
        <f ca="1">(TODAY()-staff[[#This Row],[Date of Join]])/365</f>
        <v>0.16438356164383561</v>
      </c>
      <c r="N2331" t="str">
        <f ca="1">IF(staff[[#This Row],[Tenure]]&lt;0.25,"1. New", IF(staff[[#This Row],[Tenure]]&lt;1, "2. Under 1 yr", IF(staff[[#This Row],[Tenure]]&lt;2, "3. Under 2 yrs","4. Over 2 yrs")))</f>
        <v>1. New</v>
      </c>
      <c r="O2331" s="5">
        <f ca="1">(TODAY()-staff[[#This Row],[Date of Birth]])/365</f>
        <v>102.87671232876713</v>
      </c>
      <c r="P2331">
        <f ca="1">ROUNDDOWN(staff[[#This Row],[X-Age]],0)</f>
        <v>102</v>
      </c>
    </row>
    <row r="2332" spans="3:16" x14ac:dyDescent="0.3">
      <c r="C2332" t="s">
        <v>2421</v>
      </c>
      <c r="D2332" t="s">
        <v>59</v>
      </c>
      <c r="E2332">
        <v>1</v>
      </c>
      <c r="F2332" t="s">
        <v>56</v>
      </c>
      <c r="G2332" t="s">
        <v>18</v>
      </c>
      <c r="H2332" t="s">
        <v>64</v>
      </c>
      <c r="I2332" s="4">
        <v>94920</v>
      </c>
      <c r="J2332">
        <v>15</v>
      </c>
      <c r="K2332" s="3">
        <v>44505</v>
      </c>
      <c r="L2332" s="3">
        <v>29543</v>
      </c>
      <c r="M2332" s="5">
        <f ca="1">(TODAY()-staff[[#This Row],[Date of Join]])/365</f>
        <v>0.86575342465753424</v>
      </c>
      <c r="N2332" t="str">
        <f ca="1">IF(staff[[#This Row],[Tenure]]&lt;0.25,"1. New", IF(staff[[#This Row],[Tenure]]&lt;1, "2. Under 1 yr", IF(staff[[#This Row],[Tenure]]&lt;2, "3. Under 2 yrs","4. Over 2 yrs")))</f>
        <v>2. Under 1 yr</v>
      </c>
      <c r="O2332" s="5">
        <f ca="1">(TODAY()-staff[[#This Row],[Date of Birth]])/365</f>
        <v>41.857534246575341</v>
      </c>
      <c r="P2332">
        <f ca="1">ROUNDDOWN(staff[[#This Row],[X-Age]],0)</f>
        <v>41</v>
      </c>
    </row>
    <row r="2333" spans="3:16" x14ac:dyDescent="0.3">
      <c r="C2333" t="s">
        <v>2422</v>
      </c>
      <c r="D2333" t="s">
        <v>59</v>
      </c>
      <c r="E2333">
        <v>1</v>
      </c>
      <c r="F2333" t="s">
        <v>56</v>
      </c>
      <c r="G2333" t="s">
        <v>6</v>
      </c>
      <c r="H2333" t="s">
        <v>68</v>
      </c>
      <c r="I2333" s="4">
        <v>68210</v>
      </c>
      <c r="J2333">
        <v>7</v>
      </c>
      <c r="K2333" s="3">
        <v>44692</v>
      </c>
      <c r="L2333" s="3">
        <v>26072</v>
      </c>
      <c r="M2333" s="5">
        <f ca="1">(TODAY()-staff[[#This Row],[Date of Join]])/365</f>
        <v>0.35342465753424657</v>
      </c>
      <c r="N2333" t="str">
        <f ca="1">IF(staff[[#This Row],[Tenure]]&lt;0.25,"1. New", IF(staff[[#This Row],[Tenure]]&lt;1, "2. Under 1 yr", IF(staff[[#This Row],[Tenure]]&lt;2, "3. Under 2 yrs","4. Over 2 yrs")))</f>
        <v>2. Under 1 yr</v>
      </c>
      <c r="O2333" s="5">
        <f ca="1">(TODAY()-staff[[#This Row],[Date of Birth]])/365</f>
        <v>51.367123287671234</v>
      </c>
      <c r="P2333">
        <f ca="1">ROUNDDOWN(staff[[#This Row],[X-Age]],0)</f>
        <v>51</v>
      </c>
    </row>
    <row r="2334" spans="3:16" x14ac:dyDescent="0.3">
      <c r="C2334" t="s">
        <v>2423</v>
      </c>
      <c r="D2334" t="s">
        <v>59</v>
      </c>
      <c r="E2334">
        <v>1</v>
      </c>
      <c r="F2334" t="s">
        <v>56</v>
      </c>
      <c r="G2334" t="s">
        <v>11</v>
      </c>
      <c r="H2334" t="s">
        <v>83</v>
      </c>
      <c r="I2334" s="4">
        <v>90210</v>
      </c>
      <c r="J2334">
        <v>21</v>
      </c>
      <c r="K2334" s="3">
        <v>44755</v>
      </c>
      <c r="L2334" s="3">
        <v>26901</v>
      </c>
      <c r="M2334" s="5">
        <f ca="1">(TODAY()-staff[[#This Row],[Date of Join]])/365</f>
        <v>0.18082191780821918</v>
      </c>
      <c r="N2334" t="str">
        <f ca="1">IF(staff[[#This Row],[Tenure]]&lt;0.25,"1. New", IF(staff[[#This Row],[Tenure]]&lt;1, "2. Under 1 yr", IF(staff[[#This Row],[Tenure]]&lt;2, "3. Under 2 yrs","4. Over 2 yrs")))</f>
        <v>1. New</v>
      </c>
      <c r="O2334" s="5">
        <f ca="1">(TODAY()-staff[[#This Row],[Date of Birth]])/365</f>
        <v>49.095890410958901</v>
      </c>
      <c r="P2334">
        <f ca="1">ROUNDDOWN(staff[[#This Row],[X-Age]],0)</f>
        <v>49</v>
      </c>
    </row>
    <row r="2335" spans="3:16" x14ac:dyDescent="0.3">
      <c r="C2335" t="s">
        <v>2424</v>
      </c>
      <c r="D2335" t="s">
        <v>59</v>
      </c>
      <c r="E2335">
        <v>1</v>
      </c>
      <c r="F2335" t="s">
        <v>56</v>
      </c>
      <c r="G2335" t="s">
        <v>6</v>
      </c>
      <c r="H2335" t="s">
        <v>71</v>
      </c>
      <c r="I2335" s="4">
        <v>74430</v>
      </c>
      <c r="J2335">
        <v>13</v>
      </c>
      <c r="K2335" s="3">
        <v>44714</v>
      </c>
      <c r="L2335" s="3">
        <v>29623</v>
      </c>
      <c r="M2335" s="5">
        <f ca="1">(TODAY()-staff[[#This Row],[Date of Join]])/365</f>
        <v>0.29315068493150687</v>
      </c>
      <c r="N2335" t="str">
        <f ca="1">IF(staff[[#This Row],[Tenure]]&lt;0.25,"1. New", IF(staff[[#This Row],[Tenure]]&lt;1, "2. Under 1 yr", IF(staff[[#This Row],[Tenure]]&lt;2, "3. Under 2 yrs","4. Over 2 yrs")))</f>
        <v>2. Under 1 yr</v>
      </c>
      <c r="O2335" s="5">
        <f ca="1">(TODAY()-staff[[#This Row],[Date of Birth]])/365</f>
        <v>41.638356164383559</v>
      </c>
      <c r="P2335">
        <f ca="1">ROUNDDOWN(staff[[#This Row],[X-Age]],0)</f>
        <v>41</v>
      </c>
    </row>
    <row r="2336" spans="3:16" x14ac:dyDescent="0.3">
      <c r="C2336" t="s">
        <v>2425</v>
      </c>
      <c r="D2336" t="s">
        <v>59</v>
      </c>
      <c r="E2336">
        <v>1</v>
      </c>
      <c r="F2336" t="s">
        <v>56</v>
      </c>
      <c r="G2336" t="s">
        <v>6</v>
      </c>
      <c r="H2336" t="s">
        <v>71</v>
      </c>
      <c r="I2336" s="4">
        <v>81655</v>
      </c>
      <c r="J2336">
        <v>16</v>
      </c>
      <c r="K2336" s="3">
        <v>44336</v>
      </c>
      <c r="L2336" s="3">
        <v>26340</v>
      </c>
      <c r="M2336" s="5">
        <f ca="1">(TODAY()-staff[[#This Row],[Date of Join]])/365</f>
        <v>1.3287671232876712</v>
      </c>
      <c r="N2336" t="str">
        <f ca="1">IF(staff[[#This Row],[Tenure]]&lt;0.25,"1. New", IF(staff[[#This Row],[Tenure]]&lt;1, "2. Under 1 yr", IF(staff[[#This Row],[Tenure]]&lt;2, "3. Under 2 yrs","4. Over 2 yrs")))</f>
        <v>3. Under 2 yrs</v>
      </c>
      <c r="O2336" s="5">
        <f ca="1">(TODAY()-staff[[#This Row],[Date of Birth]])/365</f>
        <v>50.632876712328766</v>
      </c>
      <c r="P2336">
        <f ca="1">ROUNDDOWN(staff[[#This Row],[X-Age]],0)</f>
        <v>50</v>
      </c>
    </row>
    <row r="2337" spans="3:16" x14ac:dyDescent="0.3">
      <c r="C2337" t="s">
        <v>2426</v>
      </c>
      <c r="D2337" t="s">
        <v>55</v>
      </c>
      <c r="E2337">
        <v>1</v>
      </c>
      <c r="F2337" t="s">
        <v>56</v>
      </c>
      <c r="G2337" t="s">
        <v>9</v>
      </c>
      <c r="H2337" t="s">
        <v>62</v>
      </c>
      <c r="I2337" s="4">
        <v>79855</v>
      </c>
      <c r="J2337">
        <v>4</v>
      </c>
      <c r="K2337" s="3">
        <v>44551</v>
      </c>
      <c r="L2337" s="3">
        <v>20477</v>
      </c>
      <c r="M2337" s="5">
        <f ca="1">(TODAY()-staff[[#This Row],[Date of Join]])/365</f>
        <v>0.73972602739726023</v>
      </c>
      <c r="N2337" t="str">
        <f ca="1">IF(staff[[#This Row],[Tenure]]&lt;0.25,"1. New", IF(staff[[#This Row],[Tenure]]&lt;1, "2. Under 1 yr", IF(staff[[#This Row],[Tenure]]&lt;2, "3. Under 2 yrs","4. Over 2 yrs")))</f>
        <v>2. Under 1 yr</v>
      </c>
      <c r="O2337" s="5">
        <f ca="1">(TODAY()-staff[[#This Row],[Date of Birth]])/365</f>
        <v>66.69589041095891</v>
      </c>
      <c r="P2337">
        <f ca="1">ROUNDDOWN(staff[[#This Row],[X-Age]],0)</f>
        <v>66</v>
      </c>
    </row>
    <row r="2338" spans="3:16" x14ac:dyDescent="0.3">
      <c r="C2338" t="s">
        <v>2427</v>
      </c>
      <c r="D2338" t="s">
        <v>59</v>
      </c>
      <c r="E2338">
        <v>1</v>
      </c>
      <c r="F2338" t="s">
        <v>56</v>
      </c>
      <c r="G2338" t="s">
        <v>6</v>
      </c>
      <c r="H2338" t="s">
        <v>71</v>
      </c>
      <c r="I2338" s="4">
        <v>68385</v>
      </c>
      <c r="J2338">
        <v>9</v>
      </c>
      <c r="K2338" s="3">
        <v>44711</v>
      </c>
      <c r="L2338" s="3">
        <v>33401</v>
      </c>
      <c r="M2338" s="5">
        <f ca="1">(TODAY()-staff[[#This Row],[Date of Join]])/365</f>
        <v>0.30136986301369861</v>
      </c>
      <c r="N2338" t="str">
        <f ca="1">IF(staff[[#This Row],[Tenure]]&lt;0.25,"1. New", IF(staff[[#This Row],[Tenure]]&lt;1, "2. Under 1 yr", IF(staff[[#This Row],[Tenure]]&lt;2, "3. Under 2 yrs","4. Over 2 yrs")))</f>
        <v>2. Under 1 yr</v>
      </c>
      <c r="O2338" s="5">
        <f ca="1">(TODAY()-staff[[#This Row],[Date of Birth]])/365</f>
        <v>31.287671232876711</v>
      </c>
      <c r="P2338">
        <f ca="1">ROUNDDOWN(staff[[#This Row],[X-Age]],0)</f>
        <v>31</v>
      </c>
    </row>
    <row r="2339" spans="3:16" x14ac:dyDescent="0.3">
      <c r="C2339" t="s">
        <v>2428</v>
      </c>
      <c r="D2339" t="s">
        <v>55</v>
      </c>
      <c r="E2339">
        <v>1</v>
      </c>
      <c r="F2339" t="s">
        <v>124</v>
      </c>
      <c r="G2339" t="s">
        <v>6</v>
      </c>
      <c r="H2339" t="s">
        <v>98</v>
      </c>
      <c r="I2339" s="4">
        <v>48230</v>
      </c>
      <c r="J2339">
        <v>19</v>
      </c>
      <c r="K2339" s="3">
        <v>44770</v>
      </c>
      <c r="L2339" s="3">
        <v>19570</v>
      </c>
      <c r="M2339" s="5">
        <f ca="1">(TODAY()-staff[[#This Row],[Date of Join]])/365</f>
        <v>0.13972602739726028</v>
      </c>
      <c r="N2339" t="str">
        <f ca="1">IF(staff[[#This Row],[Tenure]]&lt;0.25,"1. New", IF(staff[[#This Row],[Tenure]]&lt;1, "2. Under 1 yr", IF(staff[[#This Row],[Tenure]]&lt;2, "3. Under 2 yrs","4. Over 2 yrs")))</f>
        <v>1. New</v>
      </c>
      <c r="O2339" s="5">
        <f ca="1">(TODAY()-staff[[#This Row],[Date of Birth]])/365</f>
        <v>69.180821917808217</v>
      </c>
      <c r="P2339">
        <f ca="1">ROUNDDOWN(staff[[#This Row],[X-Age]],0)</f>
        <v>69</v>
      </c>
    </row>
    <row r="2340" spans="3:16" x14ac:dyDescent="0.3">
      <c r="C2340" t="s">
        <v>2429</v>
      </c>
      <c r="D2340" t="s">
        <v>59</v>
      </c>
      <c r="E2340">
        <v>1</v>
      </c>
      <c r="F2340" t="s">
        <v>56</v>
      </c>
      <c r="G2340" t="s">
        <v>18</v>
      </c>
      <c r="H2340" t="s">
        <v>96</v>
      </c>
      <c r="I2340" s="4">
        <v>86240</v>
      </c>
      <c r="J2340">
        <v>16</v>
      </c>
      <c r="K2340" s="3">
        <v>44613</v>
      </c>
      <c r="L2340" s="3">
        <v>24165</v>
      </c>
      <c r="M2340" s="5">
        <f ca="1">(TODAY()-staff[[#This Row],[Date of Join]])/365</f>
        <v>0.56986301369863013</v>
      </c>
      <c r="N2340" t="str">
        <f ca="1">IF(staff[[#This Row],[Tenure]]&lt;0.25,"1. New", IF(staff[[#This Row],[Tenure]]&lt;1, "2. Under 1 yr", IF(staff[[#This Row],[Tenure]]&lt;2, "3. Under 2 yrs","4. Over 2 yrs")))</f>
        <v>2. Under 1 yr</v>
      </c>
      <c r="O2340" s="5">
        <f ca="1">(TODAY()-staff[[#This Row],[Date of Birth]])/365</f>
        <v>56.591780821917808</v>
      </c>
      <c r="P2340">
        <f ca="1">ROUNDDOWN(staff[[#This Row],[X-Age]],0)</f>
        <v>56</v>
      </c>
    </row>
    <row r="2341" spans="3:16" x14ac:dyDescent="0.3">
      <c r="C2341" t="s">
        <v>2430</v>
      </c>
      <c r="D2341" t="s">
        <v>59</v>
      </c>
      <c r="E2341">
        <v>1</v>
      </c>
      <c r="F2341" t="s">
        <v>61</v>
      </c>
      <c r="G2341" t="s">
        <v>18</v>
      </c>
      <c r="H2341" t="s">
        <v>71</v>
      </c>
      <c r="I2341" s="4">
        <v>61255</v>
      </c>
      <c r="J2341">
        <v>9</v>
      </c>
      <c r="K2341" s="3">
        <v>44750</v>
      </c>
      <c r="L2341" s="3">
        <v>7256</v>
      </c>
      <c r="M2341" s="5">
        <f ca="1">(TODAY()-staff[[#This Row],[Date of Join]])/365</f>
        <v>0.19452054794520549</v>
      </c>
      <c r="N2341" t="str">
        <f ca="1">IF(staff[[#This Row],[Tenure]]&lt;0.25,"1. New", IF(staff[[#This Row],[Tenure]]&lt;1, "2. Under 1 yr", IF(staff[[#This Row],[Tenure]]&lt;2, "3. Under 2 yrs","4. Over 2 yrs")))</f>
        <v>1. New</v>
      </c>
      <c r="O2341" s="5">
        <f ca="1">(TODAY()-staff[[#This Row],[Date of Birth]])/365</f>
        <v>102.91780821917808</v>
      </c>
      <c r="P2341">
        <f ca="1">ROUNDDOWN(staff[[#This Row],[X-Age]],0)</f>
        <v>102</v>
      </c>
    </row>
    <row r="2342" spans="3:16" x14ac:dyDescent="0.3">
      <c r="C2342" t="s">
        <v>2431</v>
      </c>
      <c r="D2342" t="s">
        <v>55</v>
      </c>
      <c r="E2342">
        <v>1</v>
      </c>
      <c r="F2342" t="s">
        <v>56</v>
      </c>
      <c r="G2342" t="s">
        <v>6</v>
      </c>
      <c r="H2342" t="s">
        <v>71</v>
      </c>
      <c r="I2342" s="4">
        <v>80525</v>
      </c>
      <c r="J2342">
        <v>13</v>
      </c>
      <c r="K2342" s="3">
        <v>44511</v>
      </c>
      <c r="L2342" s="3">
        <v>25060</v>
      </c>
      <c r="M2342" s="5">
        <f ca="1">(TODAY()-staff[[#This Row],[Date of Join]])/365</f>
        <v>0.84931506849315064</v>
      </c>
      <c r="N2342" t="str">
        <f ca="1">IF(staff[[#This Row],[Tenure]]&lt;0.25,"1. New", IF(staff[[#This Row],[Tenure]]&lt;1, "2. Under 1 yr", IF(staff[[#This Row],[Tenure]]&lt;2, "3. Under 2 yrs","4. Over 2 yrs")))</f>
        <v>2. Under 1 yr</v>
      </c>
      <c r="O2342" s="5">
        <f ca="1">(TODAY()-staff[[#This Row],[Date of Birth]])/365</f>
        <v>54.139726027397259</v>
      </c>
      <c r="P2342">
        <f ca="1">ROUNDDOWN(staff[[#This Row],[X-Age]],0)</f>
        <v>54</v>
      </c>
    </row>
    <row r="2343" spans="3:16" x14ac:dyDescent="0.3">
      <c r="C2343" t="s">
        <v>2432</v>
      </c>
      <c r="D2343" t="s">
        <v>55</v>
      </c>
      <c r="E2343">
        <v>1</v>
      </c>
      <c r="F2343" t="s">
        <v>56</v>
      </c>
      <c r="G2343" t="s">
        <v>18</v>
      </c>
      <c r="H2343" t="s">
        <v>71</v>
      </c>
      <c r="I2343" s="4">
        <v>78140</v>
      </c>
      <c r="J2343">
        <v>11</v>
      </c>
      <c r="K2343" s="3">
        <v>44420</v>
      </c>
      <c r="L2343" s="3">
        <v>20301</v>
      </c>
      <c r="M2343" s="5">
        <f ca="1">(TODAY()-staff[[#This Row],[Date of Join]])/365</f>
        <v>1.0986301369863014</v>
      </c>
      <c r="N2343" t="str">
        <f ca="1">IF(staff[[#This Row],[Tenure]]&lt;0.25,"1. New", IF(staff[[#This Row],[Tenure]]&lt;1, "2. Under 1 yr", IF(staff[[#This Row],[Tenure]]&lt;2, "3. Under 2 yrs","4. Over 2 yrs")))</f>
        <v>3. Under 2 yrs</v>
      </c>
      <c r="O2343" s="5">
        <f ca="1">(TODAY()-staff[[#This Row],[Date of Birth]])/365</f>
        <v>67.178082191780817</v>
      </c>
      <c r="P2343">
        <f ca="1">ROUNDDOWN(staff[[#This Row],[X-Age]],0)</f>
        <v>67</v>
      </c>
    </row>
    <row r="2344" spans="3:16" x14ac:dyDescent="0.3">
      <c r="C2344" t="s">
        <v>2433</v>
      </c>
      <c r="D2344" t="s">
        <v>55</v>
      </c>
      <c r="E2344">
        <v>1</v>
      </c>
      <c r="F2344" t="s">
        <v>56</v>
      </c>
      <c r="G2344" t="s">
        <v>6</v>
      </c>
      <c r="H2344" t="s">
        <v>71</v>
      </c>
      <c r="I2344" s="4">
        <v>77550</v>
      </c>
      <c r="J2344">
        <v>17</v>
      </c>
      <c r="K2344" s="3">
        <v>44714</v>
      </c>
      <c r="L2344" s="3">
        <v>30722</v>
      </c>
      <c r="M2344" s="5">
        <f ca="1">(TODAY()-staff[[#This Row],[Date of Join]])/365</f>
        <v>0.29315068493150687</v>
      </c>
      <c r="N2344" t="str">
        <f ca="1">IF(staff[[#This Row],[Tenure]]&lt;0.25,"1. New", IF(staff[[#This Row],[Tenure]]&lt;1, "2. Under 1 yr", IF(staff[[#This Row],[Tenure]]&lt;2, "3. Under 2 yrs","4. Over 2 yrs")))</f>
        <v>2. Under 1 yr</v>
      </c>
      <c r="O2344" s="5">
        <f ca="1">(TODAY()-staff[[#This Row],[Date of Birth]])/365</f>
        <v>38.627397260273973</v>
      </c>
      <c r="P2344">
        <f ca="1">ROUNDDOWN(staff[[#This Row],[X-Age]],0)</f>
        <v>38</v>
      </c>
    </row>
    <row r="2345" spans="3:16" x14ac:dyDescent="0.3">
      <c r="C2345" t="s">
        <v>2434</v>
      </c>
      <c r="D2345" t="s">
        <v>55</v>
      </c>
      <c r="E2345">
        <v>1</v>
      </c>
      <c r="F2345" t="s">
        <v>56</v>
      </c>
      <c r="G2345" t="s">
        <v>6</v>
      </c>
      <c r="H2345" t="s">
        <v>68</v>
      </c>
      <c r="I2345" s="4">
        <v>48230</v>
      </c>
      <c r="J2345">
        <v>9</v>
      </c>
      <c r="K2345" s="3">
        <v>44587</v>
      </c>
      <c r="L2345" s="3">
        <v>31405</v>
      </c>
      <c r="M2345" s="5">
        <f ca="1">(TODAY()-staff[[#This Row],[Date of Join]])/365</f>
        <v>0.64109589041095894</v>
      </c>
      <c r="N2345" t="str">
        <f ca="1">IF(staff[[#This Row],[Tenure]]&lt;0.25,"1. New", IF(staff[[#This Row],[Tenure]]&lt;1, "2. Under 1 yr", IF(staff[[#This Row],[Tenure]]&lt;2, "3. Under 2 yrs","4. Over 2 yrs")))</f>
        <v>2. Under 1 yr</v>
      </c>
      <c r="O2345" s="5">
        <f ca="1">(TODAY()-staff[[#This Row],[Date of Birth]])/365</f>
        <v>36.756164383561647</v>
      </c>
      <c r="P2345">
        <f ca="1">ROUNDDOWN(staff[[#This Row],[X-Age]],0)</f>
        <v>36</v>
      </c>
    </row>
    <row r="2346" spans="3:16" x14ac:dyDescent="0.3">
      <c r="C2346" t="s">
        <v>2435</v>
      </c>
      <c r="D2346" t="s">
        <v>59</v>
      </c>
      <c r="E2346">
        <v>1</v>
      </c>
      <c r="F2346" t="s">
        <v>56</v>
      </c>
      <c r="G2346" t="s">
        <v>6</v>
      </c>
      <c r="H2346" t="s">
        <v>68</v>
      </c>
      <c r="I2346" s="4">
        <v>82975</v>
      </c>
      <c r="J2346">
        <v>13</v>
      </c>
      <c r="K2346" s="3">
        <v>44718</v>
      </c>
      <c r="L2346" s="3">
        <v>7258</v>
      </c>
      <c r="M2346" s="5">
        <f ca="1">(TODAY()-staff[[#This Row],[Date of Join]])/365</f>
        <v>0.28219178082191781</v>
      </c>
      <c r="N2346" t="str">
        <f ca="1">IF(staff[[#This Row],[Tenure]]&lt;0.25,"1. New", IF(staff[[#This Row],[Tenure]]&lt;1, "2. Under 1 yr", IF(staff[[#This Row],[Tenure]]&lt;2, "3. Under 2 yrs","4. Over 2 yrs")))</f>
        <v>2. Under 1 yr</v>
      </c>
      <c r="O2346" s="5">
        <f ca="1">(TODAY()-staff[[#This Row],[Date of Birth]])/365</f>
        <v>102.91232876712328</v>
      </c>
      <c r="P2346">
        <f ca="1">ROUNDDOWN(staff[[#This Row],[X-Age]],0)</f>
        <v>102</v>
      </c>
    </row>
    <row r="2347" spans="3:16" x14ac:dyDescent="0.3">
      <c r="C2347" t="s">
        <v>2436</v>
      </c>
      <c r="D2347" t="s">
        <v>59</v>
      </c>
      <c r="E2347">
        <v>1</v>
      </c>
      <c r="F2347" t="s">
        <v>56</v>
      </c>
      <c r="G2347" t="s">
        <v>18</v>
      </c>
      <c r="H2347" t="s">
        <v>64</v>
      </c>
      <c r="I2347" s="4">
        <v>73305</v>
      </c>
      <c r="J2347">
        <v>3</v>
      </c>
      <c r="K2347" s="3">
        <v>44727</v>
      </c>
      <c r="L2347" s="3">
        <v>33860</v>
      </c>
      <c r="M2347" s="5">
        <f ca="1">(TODAY()-staff[[#This Row],[Date of Join]])/365</f>
        <v>0.25753424657534246</v>
      </c>
      <c r="N2347" t="str">
        <f ca="1">IF(staff[[#This Row],[Tenure]]&lt;0.25,"1. New", IF(staff[[#This Row],[Tenure]]&lt;1, "2. Under 1 yr", IF(staff[[#This Row],[Tenure]]&lt;2, "3. Under 2 yrs","4. Over 2 yrs")))</f>
        <v>2. Under 1 yr</v>
      </c>
      <c r="O2347" s="5">
        <f ca="1">(TODAY()-staff[[#This Row],[Date of Birth]])/365</f>
        <v>30.030136986301368</v>
      </c>
      <c r="P2347">
        <f ca="1">ROUNDDOWN(staff[[#This Row],[X-Age]],0)</f>
        <v>30</v>
      </c>
    </row>
    <row r="2348" spans="3:16" x14ac:dyDescent="0.3">
      <c r="C2348" t="s">
        <v>2437</v>
      </c>
      <c r="D2348" t="s">
        <v>59</v>
      </c>
      <c r="E2348">
        <v>1</v>
      </c>
      <c r="F2348" t="s">
        <v>56</v>
      </c>
      <c r="G2348" t="s">
        <v>6</v>
      </c>
      <c r="H2348" t="s">
        <v>68</v>
      </c>
      <c r="I2348" s="4">
        <v>64430</v>
      </c>
      <c r="J2348">
        <v>23</v>
      </c>
      <c r="K2348" s="3">
        <v>44326</v>
      </c>
      <c r="L2348" s="3">
        <v>27110</v>
      </c>
      <c r="M2348" s="5">
        <f ca="1">(TODAY()-staff[[#This Row],[Date of Join]])/365</f>
        <v>1.3561643835616439</v>
      </c>
      <c r="N2348" t="str">
        <f ca="1">IF(staff[[#This Row],[Tenure]]&lt;0.25,"1. New", IF(staff[[#This Row],[Tenure]]&lt;1, "2. Under 1 yr", IF(staff[[#This Row],[Tenure]]&lt;2, "3. Under 2 yrs","4. Over 2 yrs")))</f>
        <v>3. Under 2 yrs</v>
      </c>
      <c r="O2348" s="5">
        <f ca="1">(TODAY()-staff[[#This Row],[Date of Birth]])/365</f>
        <v>48.523287671232879</v>
      </c>
      <c r="P2348">
        <f ca="1">ROUNDDOWN(staff[[#This Row],[X-Age]],0)</f>
        <v>48</v>
      </c>
    </row>
    <row r="2349" spans="3:16" x14ac:dyDescent="0.3">
      <c r="C2349" t="s">
        <v>2438</v>
      </c>
      <c r="D2349" t="s">
        <v>59</v>
      </c>
      <c r="E2349">
        <v>1</v>
      </c>
      <c r="F2349" t="s">
        <v>56</v>
      </c>
      <c r="G2349" t="s">
        <v>9</v>
      </c>
      <c r="H2349" t="s">
        <v>201</v>
      </c>
      <c r="I2349" s="4">
        <v>83955</v>
      </c>
      <c r="J2349">
        <v>17</v>
      </c>
      <c r="K2349" s="3">
        <v>44754</v>
      </c>
      <c r="L2349" s="3">
        <v>24270</v>
      </c>
      <c r="M2349" s="5">
        <f ca="1">(TODAY()-staff[[#This Row],[Date of Join]])/365</f>
        <v>0.18356164383561643</v>
      </c>
      <c r="N2349" t="str">
        <f ca="1">IF(staff[[#This Row],[Tenure]]&lt;0.25,"1. New", IF(staff[[#This Row],[Tenure]]&lt;1, "2. Under 1 yr", IF(staff[[#This Row],[Tenure]]&lt;2, "3. Under 2 yrs","4. Over 2 yrs")))</f>
        <v>1. New</v>
      </c>
      <c r="O2349" s="5">
        <f ca="1">(TODAY()-staff[[#This Row],[Date of Birth]])/365</f>
        <v>56.304109589041097</v>
      </c>
      <c r="P2349">
        <f ca="1">ROUNDDOWN(staff[[#This Row],[X-Age]],0)</f>
        <v>56</v>
      </c>
    </row>
    <row r="2350" spans="3:16" x14ac:dyDescent="0.3">
      <c r="C2350" t="s">
        <v>2439</v>
      </c>
      <c r="D2350" t="s">
        <v>59</v>
      </c>
      <c r="E2350">
        <v>1</v>
      </c>
      <c r="F2350" t="s">
        <v>61</v>
      </c>
      <c r="G2350" t="s">
        <v>9</v>
      </c>
      <c r="H2350" t="s">
        <v>62</v>
      </c>
      <c r="I2350" s="4">
        <v>52160</v>
      </c>
      <c r="J2350">
        <v>11</v>
      </c>
      <c r="K2350" s="3">
        <v>44719</v>
      </c>
      <c r="L2350" s="3">
        <v>7250</v>
      </c>
      <c r="M2350" s="5">
        <f ca="1">(TODAY()-staff[[#This Row],[Date of Join]])/365</f>
        <v>0.27945205479452057</v>
      </c>
      <c r="N2350" t="str">
        <f ca="1">IF(staff[[#This Row],[Tenure]]&lt;0.25,"1. New", IF(staff[[#This Row],[Tenure]]&lt;1, "2. Under 1 yr", IF(staff[[#This Row],[Tenure]]&lt;2, "3. Under 2 yrs","4. Over 2 yrs")))</f>
        <v>2. Under 1 yr</v>
      </c>
      <c r="O2350" s="5">
        <f ca="1">(TODAY()-staff[[#This Row],[Date of Birth]])/365</f>
        <v>102.93424657534247</v>
      </c>
      <c r="P2350">
        <f ca="1">ROUNDDOWN(staff[[#This Row],[X-Age]],0)</f>
        <v>102</v>
      </c>
    </row>
    <row r="2351" spans="3:16" x14ac:dyDescent="0.3">
      <c r="C2351" t="s">
        <v>2440</v>
      </c>
      <c r="D2351" t="s">
        <v>55</v>
      </c>
      <c r="E2351">
        <v>1</v>
      </c>
      <c r="F2351" t="s">
        <v>56</v>
      </c>
      <c r="G2351" t="s">
        <v>9</v>
      </c>
      <c r="H2351" t="s">
        <v>205</v>
      </c>
      <c r="I2351" s="4">
        <v>64335</v>
      </c>
      <c r="J2351">
        <v>12</v>
      </c>
      <c r="K2351" s="3">
        <v>44770</v>
      </c>
      <c r="L2351" s="3">
        <v>25687</v>
      </c>
      <c r="M2351" s="5">
        <f ca="1">(TODAY()-staff[[#This Row],[Date of Join]])/365</f>
        <v>0.13972602739726028</v>
      </c>
      <c r="N2351" t="str">
        <f ca="1">IF(staff[[#This Row],[Tenure]]&lt;0.25,"1. New", IF(staff[[#This Row],[Tenure]]&lt;1, "2. Under 1 yr", IF(staff[[#This Row],[Tenure]]&lt;2, "3. Under 2 yrs","4. Over 2 yrs")))</f>
        <v>1. New</v>
      </c>
      <c r="O2351" s="5">
        <f ca="1">(TODAY()-staff[[#This Row],[Date of Birth]])/365</f>
        <v>52.421917808219177</v>
      </c>
      <c r="P2351">
        <f ca="1">ROUNDDOWN(staff[[#This Row],[X-Age]],0)</f>
        <v>52</v>
      </c>
    </row>
    <row r="2352" spans="3:16" x14ac:dyDescent="0.3">
      <c r="C2352" t="s">
        <v>2441</v>
      </c>
      <c r="D2352" t="s">
        <v>59</v>
      </c>
      <c r="E2352">
        <v>1</v>
      </c>
      <c r="F2352" t="s">
        <v>56</v>
      </c>
      <c r="G2352" t="s">
        <v>6</v>
      </c>
      <c r="H2352" t="s">
        <v>68</v>
      </c>
      <c r="I2352" s="4">
        <v>59945</v>
      </c>
      <c r="J2352">
        <v>23</v>
      </c>
      <c r="K2352" s="3">
        <v>44606</v>
      </c>
      <c r="L2352" s="3">
        <v>29979</v>
      </c>
      <c r="M2352" s="5">
        <f ca="1">(TODAY()-staff[[#This Row],[Date of Join]])/365</f>
        <v>0.58904109589041098</v>
      </c>
      <c r="N2352" t="str">
        <f ca="1">IF(staff[[#This Row],[Tenure]]&lt;0.25,"1. New", IF(staff[[#This Row],[Tenure]]&lt;1, "2. Under 1 yr", IF(staff[[#This Row],[Tenure]]&lt;2, "3. Under 2 yrs","4. Over 2 yrs")))</f>
        <v>2. Under 1 yr</v>
      </c>
      <c r="O2352" s="5">
        <f ca="1">(TODAY()-staff[[#This Row],[Date of Birth]])/365</f>
        <v>40.663013698630138</v>
      </c>
      <c r="P2352">
        <f ca="1">ROUNDDOWN(staff[[#This Row],[X-Age]],0)</f>
        <v>40</v>
      </c>
    </row>
    <row r="2353" spans="3:16" x14ac:dyDescent="0.3">
      <c r="C2353" t="s">
        <v>2442</v>
      </c>
      <c r="D2353" t="s">
        <v>59</v>
      </c>
      <c r="E2353">
        <v>1</v>
      </c>
      <c r="F2353" t="s">
        <v>124</v>
      </c>
      <c r="G2353" t="s">
        <v>6</v>
      </c>
      <c r="H2353" t="s">
        <v>68</v>
      </c>
      <c r="I2353" s="4">
        <v>62935</v>
      </c>
      <c r="J2353">
        <v>8</v>
      </c>
      <c r="K2353" s="3">
        <v>44760</v>
      </c>
      <c r="L2353" s="3">
        <v>34868</v>
      </c>
      <c r="M2353" s="5">
        <f ca="1">(TODAY()-staff[[#This Row],[Date of Join]])/365</f>
        <v>0.16712328767123288</v>
      </c>
      <c r="N2353" t="str">
        <f ca="1">IF(staff[[#This Row],[Tenure]]&lt;0.25,"1. New", IF(staff[[#This Row],[Tenure]]&lt;1, "2. Under 1 yr", IF(staff[[#This Row],[Tenure]]&lt;2, "3. Under 2 yrs","4. Over 2 yrs")))</f>
        <v>1. New</v>
      </c>
      <c r="O2353" s="5">
        <f ca="1">(TODAY()-staff[[#This Row],[Date of Birth]])/365</f>
        <v>27.268493150684932</v>
      </c>
      <c r="P2353">
        <f ca="1">ROUNDDOWN(staff[[#This Row],[X-Age]],0)</f>
        <v>27</v>
      </c>
    </row>
    <row r="2354" spans="3:16" x14ac:dyDescent="0.3">
      <c r="C2354" t="s">
        <v>2443</v>
      </c>
      <c r="D2354" t="s">
        <v>59</v>
      </c>
      <c r="E2354">
        <v>1</v>
      </c>
      <c r="F2354" t="s">
        <v>56</v>
      </c>
      <c r="G2354" t="s">
        <v>11</v>
      </c>
      <c r="H2354" t="s">
        <v>83</v>
      </c>
      <c r="I2354" s="4">
        <v>78855</v>
      </c>
      <c r="J2354">
        <v>9</v>
      </c>
      <c r="K2354" s="3">
        <v>44557</v>
      </c>
      <c r="L2354" s="3">
        <v>29292</v>
      </c>
      <c r="M2354" s="5">
        <f ca="1">(TODAY()-staff[[#This Row],[Date of Join]])/365</f>
        <v>0.72328767123287674</v>
      </c>
      <c r="N2354" t="str">
        <f ca="1">IF(staff[[#This Row],[Tenure]]&lt;0.25,"1. New", IF(staff[[#This Row],[Tenure]]&lt;1, "2. Under 1 yr", IF(staff[[#This Row],[Tenure]]&lt;2, "3. Under 2 yrs","4. Over 2 yrs")))</f>
        <v>2. Under 1 yr</v>
      </c>
      <c r="O2354" s="5">
        <f ca="1">(TODAY()-staff[[#This Row],[Date of Birth]])/365</f>
        <v>42.545205479452058</v>
      </c>
      <c r="P2354">
        <f ca="1">ROUNDDOWN(staff[[#This Row],[X-Age]],0)</f>
        <v>42</v>
      </c>
    </row>
    <row r="2355" spans="3:16" x14ac:dyDescent="0.3">
      <c r="C2355" t="s">
        <v>2444</v>
      </c>
      <c r="D2355" t="s">
        <v>59</v>
      </c>
      <c r="E2355">
        <v>1</v>
      </c>
      <c r="F2355" t="s">
        <v>56</v>
      </c>
      <c r="G2355" t="s">
        <v>18</v>
      </c>
      <c r="H2355" t="s">
        <v>78</v>
      </c>
      <c r="I2355" s="4">
        <v>48230</v>
      </c>
      <c r="J2355">
        <v>6</v>
      </c>
      <c r="K2355" s="3">
        <v>44684</v>
      </c>
      <c r="L2355" s="3">
        <v>33304</v>
      </c>
      <c r="M2355" s="5">
        <f ca="1">(TODAY()-staff[[#This Row],[Date of Join]])/365</f>
        <v>0.37534246575342467</v>
      </c>
      <c r="N2355" t="str">
        <f ca="1">IF(staff[[#This Row],[Tenure]]&lt;0.25,"1. New", IF(staff[[#This Row],[Tenure]]&lt;1, "2. Under 1 yr", IF(staff[[#This Row],[Tenure]]&lt;2, "3. Under 2 yrs","4. Over 2 yrs")))</f>
        <v>2. Under 1 yr</v>
      </c>
      <c r="O2355" s="5">
        <f ca="1">(TODAY()-staff[[#This Row],[Date of Birth]])/365</f>
        <v>31.553424657534247</v>
      </c>
      <c r="P2355">
        <f ca="1">ROUNDDOWN(staff[[#This Row],[X-Age]],0)</f>
        <v>31</v>
      </c>
    </row>
    <row r="2356" spans="3:16" x14ac:dyDescent="0.3">
      <c r="C2356" t="s">
        <v>2445</v>
      </c>
      <c r="D2356" t="s">
        <v>55</v>
      </c>
      <c r="E2356">
        <v>0</v>
      </c>
      <c r="F2356" t="s">
        <v>61</v>
      </c>
      <c r="G2356" t="s">
        <v>9</v>
      </c>
      <c r="H2356" t="s">
        <v>330</v>
      </c>
      <c r="I2356" s="4">
        <v>67190</v>
      </c>
      <c r="J2356">
        <v>13</v>
      </c>
      <c r="K2356" s="3">
        <v>44641</v>
      </c>
      <c r="L2356" s="3">
        <v>20802</v>
      </c>
      <c r="M2356" s="5">
        <f ca="1">(TODAY()-staff[[#This Row],[Date of Join]])/365</f>
        <v>0.49315068493150682</v>
      </c>
      <c r="N2356" t="str">
        <f ca="1">IF(staff[[#This Row],[Tenure]]&lt;0.25,"1. New", IF(staff[[#This Row],[Tenure]]&lt;1, "2. Under 1 yr", IF(staff[[#This Row],[Tenure]]&lt;2, "3. Under 2 yrs","4. Over 2 yrs")))</f>
        <v>2. Under 1 yr</v>
      </c>
      <c r="O2356" s="5">
        <f ca="1">(TODAY()-staff[[#This Row],[Date of Birth]])/365</f>
        <v>65.805479452054797</v>
      </c>
      <c r="P2356">
        <f ca="1">ROUNDDOWN(staff[[#This Row],[X-Age]],0)</f>
        <v>65</v>
      </c>
    </row>
    <row r="2357" spans="3:16" x14ac:dyDescent="0.3">
      <c r="C2357" t="s">
        <v>2446</v>
      </c>
      <c r="D2357" t="s">
        <v>59</v>
      </c>
      <c r="E2357">
        <v>1</v>
      </c>
      <c r="F2357" t="s">
        <v>56</v>
      </c>
      <c r="G2357" t="s">
        <v>18</v>
      </c>
      <c r="H2357" t="s">
        <v>96</v>
      </c>
      <c r="I2357" s="4">
        <v>70365</v>
      </c>
      <c r="J2357">
        <v>7</v>
      </c>
      <c r="K2357" s="3">
        <v>43973</v>
      </c>
      <c r="L2357" s="3">
        <v>24769</v>
      </c>
      <c r="M2357" s="5">
        <f ca="1">(TODAY()-staff[[#This Row],[Date of Join]])/365</f>
        <v>2.3232876712328765</v>
      </c>
      <c r="N2357" t="str">
        <f ca="1">IF(staff[[#This Row],[Tenure]]&lt;0.25,"1. New", IF(staff[[#This Row],[Tenure]]&lt;1, "2. Under 1 yr", IF(staff[[#This Row],[Tenure]]&lt;2, "3. Under 2 yrs","4. Over 2 yrs")))</f>
        <v>4. Over 2 yrs</v>
      </c>
      <c r="O2357" s="5">
        <f ca="1">(TODAY()-staff[[#This Row],[Date of Birth]])/365</f>
        <v>54.936986301369863</v>
      </c>
      <c r="P2357">
        <f ca="1">ROUNDDOWN(staff[[#This Row],[X-Age]],0)</f>
        <v>54</v>
      </c>
    </row>
    <row r="2358" spans="3:16" x14ac:dyDescent="0.3">
      <c r="C2358" t="s">
        <v>2447</v>
      </c>
      <c r="D2358" t="s">
        <v>59</v>
      </c>
      <c r="E2358">
        <v>1</v>
      </c>
      <c r="F2358" t="s">
        <v>56</v>
      </c>
      <c r="G2358" t="s">
        <v>6</v>
      </c>
      <c r="H2358" t="s">
        <v>68</v>
      </c>
      <c r="I2358" s="4">
        <v>94845</v>
      </c>
      <c r="J2358">
        <v>14</v>
      </c>
      <c r="K2358" s="3">
        <v>44767</v>
      </c>
      <c r="L2358" s="3">
        <v>23617</v>
      </c>
      <c r="M2358" s="5">
        <f ca="1">(TODAY()-staff[[#This Row],[Date of Join]])/365</f>
        <v>0.14794520547945206</v>
      </c>
      <c r="N2358" t="str">
        <f ca="1">IF(staff[[#This Row],[Tenure]]&lt;0.25,"1. New", IF(staff[[#This Row],[Tenure]]&lt;1, "2. Under 1 yr", IF(staff[[#This Row],[Tenure]]&lt;2, "3. Under 2 yrs","4. Over 2 yrs")))</f>
        <v>1. New</v>
      </c>
      <c r="O2358" s="5">
        <f ca="1">(TODAY()-staff[[#This Row],[Date of Birth]])/365</f>
        <v>58.093150684931508</v>
      </c>
      <c r="P2358">
        <f ca="1">ROUNDDOWN(staff[[#This Row],[X-Age]],0)</f>
        <v>58</v>
      </c>
    </row>
    <row r="2359" spans="3:16" x14ac:dyDescent="0.3">
      <c r="C2359" t="s">
        <v>2448</v>
      </c>
      <c r="D2359" t="s">
        <v>59</v>
      </c>
      <c r="E2359">
        <v>1</v>
      </c>
      <c r="F2359" t="s">
        <v>56</v>
      </c>
      <c r="G2359" t="s">
        <v>6</v>
      </c>
      <c r="H2359" t="s">
        <v>71</v>
      </c>
      <c r="I2359" s="4">
        <v>78595</v>
      </c>
      <c r="J2359">
        <v>7</v>
      </c>
      <c r="K2359" s="3">
        <v>44630</v>
      </c>
      <c r="L2359" s="3">
        <v>25588</v>
      </c>
      <c r="M2359" s="5">
        <f ca="1">(TODAY()-staff[[#This Row],[Date of Join]])/365</f>
        <v>0.52328767123287667</v>
      </c>
      <c r="N2359" t="str">
        <f ca="1">IF(staff[[#This Row],[Tenure]]&lt;0.25,"1. New", IF(staff[[#This Row],[Tenure]]&lt;1, "2. Under 1 yr", IF(staff[[#This Row],[Tenure]]&lt;2, "3. Under 2 yrs","4. Over 2 yrs")))</f>
        <v>2. Under 1 yr</v>
      </c>
      <c r="O2359" s="5">
        <f ca="1">(TODAY()-staff[[#This Row],[Date of Birth]])/365</f>
        <v>52.69315068493151</v>
      </c>
      <c r="P2359">
        <f ca="1">ROUNDDOWN(staff[[#This Row],[X-Age]],0)</f>
        <v>52</v>
      </c>
    </row>
    <row r="2360" spans="3:16" x14ac:dyDescent="0.3">
      <c r="C2360" t="s">
        <v>2449</v>
      </c>
      <c r="D2360" t="s">
        <v>59</v>
      </c>
      <c r="E2360">
        <v>1</v>
      </c>
      <c r="F2360" t="s">
        <v>56</v>
      </c>
      <c r="G2360" t="s">
        <v>6</v>
      </c>
      <c r="H2360" t="s">
        <v>93</v>
      </c>
      <c r="I2360" s="4">
        <v>88675</v>
      </c>
      <c r="J2360">
        <v>18</v>
      </c>
      <c r="K2360" s="3">
        <v>44677</v>
      </c>
      <c r="L2360" s="3">
        <v>32544</v>
      </c>
      <c r="M2360" s="5">
        <f ca="1">(TODAY()-staff[[#This Row],[Date of Join]])/365</f>
        <v>0.39452054794520547</v>
      </c>
      <c r="N2360" t="str">
        <f ca="1">IF(staff[[#This Row],[Tenure]]&lt;0.25,"1. New", IF(staff[[#This Row],[Tenure]]&lt;1, "2. Under 1 yr", IF(staff[[#This Row],[Tenure]]&lt;2, "3. Under 2 yrs","4. Over 2 yrs")))</f>
        <v>2. Under 1 yr</v>
      </c>
      <c r="O2360" s="5">
        <f ca="1">(TODAY()-staff[[#This Row],[Date of Birth]])/365</f>
        <v>33.635616438356166</v>
      </c>
      <c r="P2360">
        <f ca="1">ROUNDDOWN(staff[[#This Row],[X-Age]],0)</f>
        <v>33</v>
      </c>
    </row>
    <row r="2361" spans="3:16" x14ac:dyDescent="0.3">
      <c r="C2361" t="s">
        <v>2450</v>
      </c>
      <c r="D2361" t="s">
        <v>55</v>
      </c>
      <c r="E2361">
        <v>1</v>
      </c>
      <c r="F2361" t="s">
        <v>56</v>
      </c>
      <c r="G2361" t="s">
        <v>18</v>
      </c>
      <c r="H2361" t="s">
        <v>71</v>
      </c>
      <c r="I2361" s="4">
        <v>48230</v>
      </c>
      <c r="J2361">
        <v>4</v>
      </c>
      <c r="K2361" s="3">
        <v>44559</v>
      </c>
      <c r="L2361" s="3">
        <v>31764</v>
      </c>
      <c r="M2361" s="5">
        <f ca="1">(TODAY()-staff[[#This Row],[Date of Join]])/365</f>
        <v>0.71780821917808224</v>
      </c>
      <c r="N2361" t="str">
        <f ca="1">IF(staff[[#This Row],[Tenure]]&lt;0.25,"1. New", IF(staff[[#This Row],[Tenure]]&lt;1, "2. Under 1 yr", IF(staff[[#This Row],[Tenure]]&lt;2, "3. Under 2 yrs","4. Over 2 yrs")))</f>
        <v>2. Under 1 yr</v>
      </c>
      <c r="O2361" s="5">
        <f ca="1">(TODAY()-staff[[#This Row],[Date of Birth]])/365</f>
        <v>35.772602739726025</v>
      </c>
      <c r="P2361">
        <f ca="1">ROUNDDOWN(staff[[#This Row],[X-Age]],0)</f>
        <v>35</v>
      </c>
    </row>
    <row r="2362" spans="3:16" x14ac:dyDescent="0.3">
      <c r="C2362" t="s">
        <v>2451</v>
      </c>
      <c r="D2362" t="s">
        <v>55</v>
      </c>
      <c r="E2362">
        <v>1</v>
      </c>
      <c r="F2362" t="s">
        <v>56</v>
      </c>
      <c r="G2362" t="s">
        <v>6</v>
      </c>
      <c r="H2362" t="s">
        <v>98</v>
      </c>
      <c r="I2362" s="4">
        <v>63950</v>
      </c>
      <c r="J2362">
        <v>23</v>
      </c>
      <c r="K2362" s="3">
        <v>44669</v>
      </c>
      <c r="L2362" s="3">
        <v>24501</v>
      </c>
      <c r="M2362" s="5">
        <f ca="1">(TODAY()-staff[[#This Row],[Date of Join]])/365</f>
        <v>0.41643835616438357</v>
      </c>
      <c r="N2362" t="str">
        <f ca="1">IF(staff[[#This Row],[Tenure]]&lt;0.25,"1. New", IF(staff[[#This Row],[Tenure]]&lt;1, "2. Under 1 yr", IF(staff[[#This Row],[Tenure]]&lt;2, "3. Under 2 yrs","4. Over 2 yrs")))</f>
        <v>2. Under 1 yr</v>
      </c>
      <c r="O2362" s="5">
        <f ca="1">(TODAY()-staff[[#This Row],[Date of Birth]])/365</f>
        <v>55.671232876712331</v>
      </c>
      <c r="P2362">
        <f ca="1">ROUNDDOWN(staff[[#This Row],[X-Age]],0)</f>
        <v>55</v>
      </c>
    </row>
    <row r="2363" spans="3:16" x14ac:dyDescent="0.3">
      <c r="C2363" t="s">
        <v>2452</v>
      </c>
      <c r="D2363" t="s">
        <v>55</v>
      </c>
      <c r="E2363">
        <v>1</v>
      </c>
      <c r="F2363" t="s">
        <v>56</v>
      </c>
      <c r="G2363" t="s">
        <v>9</v>
      </c>
      <c r="H2363" t="s">
        <v>62</v>
      </c>
      <c r="I2363" s="4">
        <v>104410</v>
      </c>
      <c r="J2363">
        <v>9</v>
      </c>
      <c r="K2363" s="3">
        <v>44344</v>
      </c>
      <c r="L2363" s="3">
        <v>29390</v>
      </c>
      <c r="M2363" s="5">
        <f ca="1">(TODAY()-staff[[#This Row],[Date of Join]])/365</f>
        <v>1.3068493150684932</v>
      </c>
      <c r="N2363" t="str">
        <f ca="1">IF(staff[[#This Row],[Tenure]]&lt;0.25,"1. New", IF(staff[[#This Row],[Tenure]]&lt;1, "2. Under 1 yr", IF(staff[[#This Row],[Tenure]]&lt;2, "3. Under 2 yrs","4. Over 2 yrs")))</f>
        <v>3. Under 2 yrs</v>
      </c>
      <c r="O2363" s="5">
        <f ca="1">(TODAY()-staff[[#This Row],[Date of Birth]])/365</f>
        <v>42.276712328767125</v>
      </c>
      <c r="P2363">
        <f ca="1">ROUNDDOWN(staff[[#This Row],[X-Age]],0)</f>
        <v>42</v>
      </c>
    </row>
    <row r="2364" spans="3:16" x14ac:dyDescent="0.3">
      <c r="C2364" t="s">
        <v>2453</v>
      </c>
      <c r="D2364" t="s">
        <v>59</v>
      </c>
      <c r="E2364">
        <v>1</v>
      </c>
      <c r="F2364" t="s">
        <v>61</v>
      </c>
      <c r="G2364" t="s">
        <v>9</v>
      </c>
      <c r="H2364" t="s">
        <v>106</v>
      </c>
      <c r="I2364" s="4">
        <v>90545</v>
      </c>
      <c r="J2364">
        <v>24</v>
      </c>
      <c r="K2364" s="3">
        <v>44741</v>
      </c>
      <c r="L2364" s="3">
        <v>7255</v>
      </c>
      <c r="M2364" s="5">
        <f ca="1">(TODAY()-staff[[#This Row],[Date of Join]])/365</f>
        <v>0.21917808219178081</v>
      </c>
      <c r="N2364" t="str">
        <f ca="1">IF(staff[[#This Row],[Tenure]]&lt;0.25,"1. New", IF(staff[[#This Row],[Tenure]]&lt;1, "2. Under 1 yr", IF(staff[[#This Row],[Tenure]]&lt;2, "3. Under 2 yrs","4. Over 2 yrs")))</f>
        <v>1. New</v>
      </c>
      <c r="O2364" s="5">
        <f ca="1">(TODAY()-staff[[#This Row],[Date of Birth]])/365</f>
        <v>102.92054794520548</v>
      </c>
      <c r="P2364">
        <f ca="1">ROUNDDOWN(staff[[#This Row],[X-Age]],0)</f>
        <v>102</v>
      </c>
    </row>
    <row r="2365" spans="3:16" x14ac:dyDescent="0.3">
      <c r="C2365" t="s">
        <v>2454</v>
      </c>
      <c r="D2365" t="s">
        <v>59</v>
      </c>
      <c r="E2365">
        <v>1</v>
      </c>
      <c r="F2365" t="s">
        <v>56</v>
      </c>
      <c r="G2365" t="s">
        <v>6</v>
      </c>
      <c r="H2365" t="s">
        <v>98</v>
      </c>
      <c r="I2365" s="4">
        <v>56945</v>
      </c>
      <c r="J2365">
        <v>24</v>
      </c>
      <c r="K2365" s="3">
        <v>44308</v>
      </c>
      <c r="L2365" s="3">
        <v>29076</v>
      </c>
      <c r="M2365" s="5">
        <f ca="1">(TODAY()-staff[[#This Row],[Date of Join]])/365</f>
        <v>1.4054794520547946</v>
      </c>
      <c r="N2365" t="str">
        <f ca="1">IF(staff[[#This Row],[Tenure]]&lt;0.25,"1. New", IF(staff[[#This Row],[Tenure]]&lt;1, "2. Under 1 yr", IF(staff[[#This Row],[Tenure]]&lt;2, "3. Under 2 yrs","4. Over 2 yrs")))</f>
        <v>3. Under 2 yrs</v>
      </c>
      <c r="O2365" s="5">
        <f ca="1">(TODAY()-staff[[#This Row],[Date of Birth]])/365</f>
        <v>43.136986301369866</v>
      </c>
      <c r="P2365">
        <f ca="1">ROUNDDOWN(staff[[#This Row],[X-Age]],0)</f>
        <v>43</v>
      </c>
    </row>
    <row r="2366" spans="3:16" x14ac:dyDescent="0.3">
      <c r="C2366" t="s">
        <v>2455</v>
      </c>
      <c r="D2366" t="s">
        <v>59</v>
      </c>
      <c r="E2366">
        <v>1</v>
      </c>
      <c r="F2366" t="s">
        <v>56</v>
      </c>
      <c r="G2366" t="s">
        <v>6</v>
      </c>
      <c r="H2366" t="s">
        <v>68</v>
      </c>
      <c r="I2366" s="4">
        <v>51555</v>
      </c>
      <c r="J2366">
        <v>8</v>
      </c>
      <c r="K2366" s="3">
        <v>44327</v>
      </c>
      <c r="L2366" s="3">
        <v>25118</v>
      </c>
      <c r="M2366" s="5">
        <f ca="1">(TODAY()-staff[[#This Row],[Date of Join]])/365</f>
        <v>1.3534246575342466</v>
      </c>
      <c r="N2366" t="str">
        <f ca="1">IF(staff[[#This Row],[Tenure]]&lt;0.25,"1. New", IF(staff[[#This Row],[Tenure]]&lt;1, "2. Under 1 yr", IF(staff[[#This Row],[Tenure]]&lt;2, "3. Under 2 yrs","4. Over 2 yrs")))</f>
        <v>3. Under 2 yrs</v>
      </c>
      <c r="O2366" s="5">
        <f ca="1">(TODAY()-staff[[#This Row],[Date of Birth]])/365</f>
        <v>53.980821917808221</v>
      </c>
      <c r="P2366">
        <f ca="1">ROUNDDOWN(staff[[#This Row],[X-Age]],0)</f>
        <v>53</v>
      </c>
    </row>
    <row r="2367" spans="3:16" x14ac:dyDescent="0.3">
      <c r="C2367" t="s">
        <v>2456</v>
      </c>
      <c r="D2367" t="s">
        <v>59</v>
      </c>
      <c r="E2367">
        <v>1</v>
      </c>
      <c r="F2367" t="s">
        <v>124</v>
      </c>
      <c r="G2367" t="s">
        <v>18</v>
      </c>
      <c r="H2367" t="s">
        <v>64</v>
      </c>
      <c r="I2367" s="4">
        <v>81700</v>
      </c>
      <c r="J2367">
        <v>19</v>
      </c>
      <c r="K2367" s="3">
        <v>44734</v>
      </c>
      <c r="L2367" s="3">
        <v>32594</v>
      </c>
      <c r="M2367" s="5">
        <f ca="1">(TODAY()-staff[[#This Row],[Date of Join]])/365</f>
        <v>0.23835616438356164</v>
      </c>
      <c r="N2367" t="str">
        <f ca="1">IF(staff[[#This Row],[Tenure]]&lt;0.25,"1. New", IF(staff[[#This Row],[Tenure]]&lt;1, "2. Under 1 yr", IF(staff[[#This Row],[Tenure]]&lt;2, "3. Under 2 yrs","4. Over 2 yrs")))</f>
        <v>1. New</v>
      </c>
      <c r="O2367" s="5">
        <f ca="1">(TODAY()-staff[[#This Row],[Date of Birth]])/365</f>
        <v>33.4986301369863</v>
      </c>
      <c r="P2367">
        <f ca="1">ROUNDDOWN(staff[[#This Row],[X-Age]],0)</f>
        <v>33</v>
      </c>
    </row>
    <row r="2368" spans="3:16" x14ac:dyDescent="0.3">
      <c r="C2368" t="s">
        <v>2457</v>
      </c>
      <c r="D2368" t="s">
        <v>55</v>
      </c>
      <c r="E2368">
        <v>1</v>
      </c>
      <c r="F2368" t="s">
        <v>56</v>
      </c>
      <c r="G2368" t="s">
        <v>6</v>
      </c>
      <c r="H2368" t="s">
        <v>71</v>
      </c>
      <c r="I2368" s="4">
        <v>79965</v>
      </c>
      <c r="J2368">
        <v>9</v>
      </c>
      <c r="K2368" s="3">
        <v>44728</v>
      </c>
      <c r="L2368" s="3">
        <v>33300</v>
      </c>
      <c r="M2368" s="5">
        <f ca="1">(TODAY()-staff[[#This Row],[Date of Join]])/365</f>
        <v>0.25479452054794521</v>
      </c>
      <c r="N2368" t="str">
        <f ca="1">IF(staff[[#This Row],[Tenure]]&lt;0.25,"1. New", IF(staff[[#This Row],[Tenure]]&lt;1, "2. Under 1 yr", IF(staff[[#This Row],[Tenure]]&lt;2, "3. Under 2 yrs","4. Over 2 yrs")))</f>
        <v>2. Under 1 yr</v>
      </c>
      <c r="O2368" s="5">
        <f ca="1">(TODAY()-staff[[#This Row],[Date of Birth]])/365</f>
        <v>31.564383561643837</v>
      </c>
      <c r="P2368">
        <f ca="1">ROUNDDOWN(staff[[#This Row],[X-Age]],0)</f>
        <v>31</v>
      </c>
    </row>
    <row r="2369" spans="3:16" x14ac:dyDescent="0.3">
      <c r="C2369" t="s">
        <v>2458</v>
      </c>
      <c r="D2369" t="s">
        <v>59</v>
      </c>
      <c r="E2369">
        <v>1</v>
      </c>
      <c r="F2369" t="s">
        <v>56</v>
      </c>
      <c r="G2369" t="s">
        <v>18</v>
      </c>
      <c r="H2369" t="s">
        <v>64</v>
      </c>
      <c r="I2369" s="4">
        <v>88085</v>
      </c>
      <c r="J2369">
        <v>18</v>
      </c>
      <c r="K2369" s="3">
        <v>44697</v>
      </c>
      <c r="L2369" s="3">
        <v>32334</v>
      </c>
      <c r="M2369" s="5">
        <f ca="1">(TODAY()-staff[[#This Row],[Date of Join]])/365</f>
        <v>0.33972602739726027</v>
      </c>
      <c r="N2369" t="str">
        <f ca="1">IF(staff[[#This Row],[Tenure]]&lt;0.25,"1. New", IF(staff[[#This Row],[Tenure]]&lt;1, "2. Under 1 yr", IF(staff[[#This Row],[Tenure]]&lt;2, "3. Under 2 yrs","4. Over 2 yrs")))</f>
        <v>2. Under 1 yr</v>
      </c>
      <c r="O2369" s="5">
        <f ca="1">(TODAY()-staff[[#This Row],[Date of Birth]])/365</f>
        <v>34.210958904109589</v>
      </c>
      <c r="P2369">
        <f ca="1">ROUNDDOWN(staff[[#This Row],[X-Age]],0)</f>
        <v>34</v>
      </c>
    </row>
    <row r="2370" spans="3:16" x14ac:dyDescent="0.3">
      <c r="C2370" t="s">
        <v>2459</v>
      </c>
      <c r="D2370" t="s">
        <v>59</v>
      </c>
      <c r="E2370">
        <v>1</v>
      </c>
      <c r="F2370" t="s">
        <v>56</v>
      </c>
      <c r="G2370" t="s">
        <v>6</v>
      </c>
      <c r="H2370" t="s">
        <v>68</v>
      </c>
      <c r="I2370" s="4">
        <v>85390</v>
      </c>
      <c r="J2370">
        <v>24</v>
      </c>
      <c r="K2370" s="3">
        <v>44244</v>
      </c>
      <c r="L2370" s="3">
        <v>23849</v>
      </c>
      <c r="M2370" s="5">
        <f ca="1">(TODAY()-staff[[#This Row],[Date of Join]])/365</f>
        <v>1.5808219178082192</v>
      </c>
      <c r="N2370" t="str">
        <f ca="1">IF(staff[[#This Row],[Tenure]]&lt;0.25,"1. New", IF(staff[[#This Row],[Tenure]]&lt;1, "2. Under 1 yr", IF(staff[[#This Row],[Tenure]]&lt;2, "3. Under 2 yrs","4. Over 2 yrs")))</f>
        <v>3. Under 2 yrs</v>
      </c>
      <c r="O2370" s="5">
        <f ca="1">(TODAY()-staff[[#This Row],[Date of Birth]])/365</f>
        <v>57.457534246575342</v>
      </c>
      <c r="P2370">
        <f ca="1">ROUNDDOWN(staff[[#This Row],[X-Age]],0)</f>
        <v>57</v>
      </c>
    </row>
    <row r="2371" spans="3:16" x14ac:dyDescent="0.3">
      <c r="C2371" t="s">
        <v>2460</v>
      </c>
      <c r="D2371" t="s">
        <v>55</v>
      </c>
      <c r="E2371">
        <v>1</v>
      </c>
      <c r="F2371" t="s">
        <v>56</v>
      </c>
      <c r="G2371" t="s">
        <v>6</v>
      </c>
      <c r="H2371" t="s">
        <v>68</v>
      </c>
      <c r="I2371" s="4">
        <v>64815</v>
      </c>
      <c r="J2371">
        <v>16</v>
      </c>
      <c r="K2371" s="3">
        <v>44081</v>
      </c>
      <c r="L2371" s="3">
        <v>20251</v>
      </c>
      <c r="M2371" s="5">
        <f ca="1">(TODAY()-staff[[#This Row],[Date of Join]])/365</f>
        <v>2.0273972602739727</v>
      </c>
      <c r="N2371" t="str">
        <f ca="1">IF(staff[[#This Row],[Tenure]]&lt;0.25,"1. New", IF(staff[[#This Row],[Tenure]]&lt;1, "2. Under 1 yr", IF(staff[[#This Row],[Tenure]]&lt;2, "3. Under 2 yrs","4. Over 2 yrs")))</f>
        <v>4. Over 2 yrs</v>
      </c>
      <c r="O2371" s="5">
        <f ca="1">(TODAY()-staff[[#This Row],[Date of Birth]])/365</f>
        <v>67.31506849315069</v>
      </c>
      <c r="P2371">
        <f ca="1">ROUNDDOWN(staff[[#This Row],[X-Age]],0)</f>
        <v>67</v>
      </c>
    </row>
    <row r="2372" spans="3:16" x14ac:dyDescent="0.3">
      <c r="C2372" t="s">
        <v>2461</v>
      </c>
      <c r="D2372" t="s">
        <v>59</v>
      </c>
      <c r="E2372">
        <v>1</v>
      </c>
      <c r="F2372" t="s">
        <v>56</v>
      </c>
      <c r="G2372" t="s">
        <v>11</v>
      </c>
      <c r="H2372" t="s">
        <v>83</v>
      </c>
      <c r="I2372" s="4">
        <v>75275</v>
      </c>
      <c r="J2372">
        <v>23</v>
      </c>
      <c r="K2372" s="3">
        <v>44438</v>
      </c>
      <c r="L2372" s="3">
        <v>24063</v>
      </c>
      <c r="M2372" s="5">
        <f ca="1">(TODAY()-staff[[#This Row],[Date of Join]])/365</f>
        <v>1.0493150684931507</v>
      </c>
      <c r="N2372" t="str">
        <f ca="1">IF(staff[[#This Row],[Tenure]]&lt;0.25,"1. New", IF(staff[[#This Row],[Tenure]]&lt;1, "2. Under 1 yr", IF(staff[[#This Row],[Tenure]]&lt;2, "3. Under 2 yrs","4. Over 2 yrs")))</f>
        <v>3. Under 2 yrs</v>
      </c>
      <c r="O2372" s="5">
        <f ca="1">(TODAY()-staff[[#This Row],[Date of Birth]])/365</f>
        <v>56.871232876712327</v>
      </c>
      <c r="P2372">
        <f ca="1">ROUNDDOWN(staff[[#This Row],[X-Age]],0)</f>
        <v>56</v>
      </c>
    </row>
    <row r="2373" spans="3:16" x14ac:dyDescent="0.3">
      <c r="C2373" t="s">
        <v>2462</v>
      </c>
      <c r="D2373" t="s">
        <v>59</v>
      </c>
      <c r="E2373">
        <v>1</v>
      </c>
      <c r="F2373" t="s">
        <v>56</v>
      </c>
      <c r="G2373" t="s">
        <v>6</v>
      </c>
      <c r="H2373" t="s">
        <v>68</v>
      </c>
      <c r="I2373" s="4">
        <v>80110</v>
      </c>
      <c r="J2373">
        <v>20</v>
      </c>
      <c r="K2373" s="3">
        <v>44677</v>
      </c>
      <c r="L2373" s="3">
        <v>7280</v>
      </c>
      <c r="M2373" s="5">
        <f ca="1">(TODAY()-staff[[#This Row],[Date of Join]])/365</f>
        <v>0.39452054794520547</v>
      </c>
      <c r="N2373" t="str">
        <f ca="1">IF(staff[[#This Row],[Tenure]]&lt;0.25,"1. New", IF(staff[[#This Row],[Tenure]]&lt;1, "2. Under 1 yr", IF(staff[[#This Row],[Tenure]]&lt;2, "3. Under 2 yrs","4. Over 2 yrs")))</f>
        <v>2. Under 1 yr</v>
      </c>
      <c r="O2373" s="5">
        <f ca="1">(TODAY()-staff[[#This Row],[Date of Birth]])/365</f>
        <v>102.85205479452055</v>
      </c>
      <c r="P2373">
        <f ca="1">ROUNDDOWN(staff[[#This Row],[X-Age]],0)</f>
        <v>102</v>
      </c>
    </row>
    <row r="2374" spans="3:16" x14ac:dyDescent="0.3">
      <c r="C2374" t="s">
        <v>2463</v>
      </c>
      <c r="D2374" t="s">
        <v>55</v>
      </c>
      <c r="E2374">
        <v>1</v>
      </c>
      <c r="F2374" t="s">
        <v>61</v>
      </c>
      <c r="G2374" t="s">
        <v>9</v>
      </c>
      <c r="H2374" t="s">
        <v>62</v>
      </c>
      <c r="I2374" s="4">
        <v>82440</v>
      </c>
      <c r="J2374">
        <v>6</v>
      </c>
      <c r="K2374" s="3">
        <v>44749</v>
      </c>
      <c r="L2374" s="3">
        <v>7254</v>
      </c>
      <c r="M2374" s="5">
        <f ca="1">(TODAY()-staff[[#This Row],[Date of Join]])/365</f>
        <v>0.19726027397260273</v>
      </c>
      <c r="N2374" t="str">
        <f ca="1">IF(staff[[#This Row],[Tenure]]&lt;0.25,"1. New", IF(staff[[#This Row],[Tenure]]&lt;1, "2. Under 1 yr", IF(staff[[#This Row],[Tenure]]&lt;2, "3. Under 2 yrs","4. Over 2 yrs")))</f>
        <v>1. New</v>
      </c>
      <c r="O2374" s="5">
        <f ca="1">(TODAY()-staff[[#This Row],[Date of Birth]])/365</f>
        <v>102.92328767123287</v>
      </c>
      <c r="P2374">
        <f ca="1">ROUNDDOWN(staff[[#This Row],[X-Age]],0)</f>
        <v>102</v>
      </c>
    </row>
    <row r="2375" spans="3:16" x14ac:dyDescent="0.3">
      <c r="C2375" t="s">
        <v>2464</v>
      </c>
      <c r="D2375" t="s">
        <v>55</v>
      </c>
      <c r="E2375">
        <v>1</v>
      </c>
      <c r="F2375" t="s">
        <v>56</v>
      </c>
      <c r="G2375" t="s">
        <v>18</v>
      </c>
      <c r="H2375" t="s">
        <v>96</v>
      </c>
      <c r="I2375" s="4">
        <v>48230</v>
      </c>
      <c r="J2375">
        <v>19</v>
      </c>
      <c r="K2375" s="3">
        <v>44741</v>
      </c>
      <c r="L2375" s="3">
        <v>31857</v>
      </c>
      <c r="M2375" s="5">
        <f ca="1">(TODAY()-staff[[#This Row],[Date of Join]])/365</f>
        <v>0.21917808219178081</v>
      </c>
      <c r="N2375" t="str">
        <f ca="1">IF(staff[[#This Row],[Tenure]]&lt;0.25,"1. New", IF(staff[[#This Row],[Tenure]]&lt;1, "2. Under 1 yr", IF(staff[[#This Row],[Tenure]]&lt;2, "3. Under 2 yrs","4. Over 2 yrs")))</f>
        <v>1. New</v>
      </c>
      <c r="O2375" s="5">
        <f ca="1">(TODAY()-staff[[#This Row],[Date of Birth]])/365</f>
        <v>35.517808219178079</v>
      </c>
      <c r="P2375">
        <f ca="1">ROUNDDOWN(staff[[#This Row],[X-Age]],0)</f>
        <v>35</v>
      </c>
    </row>
    <row r="2376" spans="3:16" x14ac:dyDescent="0.3">
      <c r="C2376" t="s">
        <v>2465</v>
      </c>
      <c r="D2376" t="s">
        <v>55</v>
      </c>
      <c r="E2376">
        <v>1</v>
      </c>
      <c r="F2376" t="s">
        <v>56</v>
      </c>
      <c r="G2376" t="s">
        <v>20</v>
      </c>
      <c r="H2376" t="s">
        <v>102</v>
      </c>
      <c r="I2376" s="4">
        <v>69730</v>
      </c>
      <c r="J2376">
        <v>10</v>
      </c>
      <c r="K2376" s="3">
        <v>44697</v>
      </c>
      <c r="L2376" s="3">
        <v>26991</v>
      </c>
      <c r="M2376" s="5">
        <f ca="1">(TODAY()-staff[[#This Row],[Date of Join]])/365</f>
        <v>0.33972602739726027</v>
      </c>
      <c r="N2376" t="str">
        <f ca="1">IF(staff[[#This Row],[Tenure]]&lt;0.25,"1. New", IF(staff[[#This Row],[Tenure]]&lt;1, "2. Under 1 yr", IF(staff[[#This Row],[Tenure]]&lt;2, "3. Under 2 yrs","4. Over 2 yrs")))</f>
        <v>2. Under 1 yr</v>
      </c>
      <c r="O2376" s="5">
        <f ca="1">(TODAY()-staff[[#This Row],[Date of Birth]])/365</f>
        <v>48.849315068493148</v>
      </c>
      <c r="P2376">
        <f ca="1">ROUNDDOWN(staff[[#This Row],[X-Age]],0)</f>
        <v>48</v>
      </c>
    </row>
    <row r="2377" spans="3:16" x14ac:dyDescent="0.3">
      <c r="C2377" t="s">
        <v>2466</v>
      </c>
      <c r="D2377" t="s">
        <v>59</v>
      </c>
      <c r="E2377">
        <v>1</v>
      </c>
      <c r="F2377" t="s">
        <v>56</v>
      </c>
      <c r="G2377" t="s">
        <v>6</v>
      </c>
      <c r="H2377" t="s">
        <v>98</v>
      </c>
      <c r="I2377" s="4">
        <v>57690</v>
      </c>
      <c r="J2377">
        <v>9</v>
      </c>
      <c r="K2377" s="3">
        <v>44298</v>
      </c>
      <c r="L2377" s="3">
        <v>23715</v>
      </c>
      <c r="M2377" s="5">
        <f ca="1">(TODAY()-staff[[#This Row],[Date of Join]])/365</f>
        <v>1.4328767123287671</v>
      </c>
      <c r="N2377" t="str">
        <f ca="1">IF(staff[[#This Row],[Tenure]]&lt;0.25,"1. New", IF(staff[[#This Row],[Tenure]]&lt;1, "2. Under 1 yr", IF(staff[[#This Row],[Tenure]]&lt;2, "3. Under 2 yrs","4. Over 2 yrs")))</f>
        <v>3. Under 2 yrs</v>
      </c>
      <c r="O2377" s="5">
        <f ca="1">(TODAY()-staff[[#This Row],[Date of Birth]])/365</f>
        <v>57.824657534246576</v>
      </c>
      <c r="P2377">
        <f ca="1">ROUNDDOWN(staff[[#This Row],[X-Age]],0)</f>
        <v>57</v>
      </c>
    </row>
    <row r="2378" spans="3:16" x14ac:dyDescent="0.3">
      <c r="C2378" t="s">
        <v>2467</v>
      </c>
      <c r="D2378" t="s">
        <v>55</v>
      </c>
      <c r="E2378">
        <v>1</v>
      </c>
      <c r="F2378" t="s">
        <v>56</v>
      </c>
      <c r="G2378" t="s">
        <v>6</v>
      </c>
      <c r="H2378" t="s">
        <v>71</v>
      </c>
      <c r="I2378" s="4">
        <v>52730</v>
      </c>
      <c r="J2378">
        <v>11</v>
      </c>
      <c r="K2378" s="3">
        <v>44735</v>
      </c>
      <c r="L2378" s="3">
        <v>33642</v>
      </c>
      <c r="M2378" s="5">
        <f ca="1">(TODAY()-staff[[#This Row],[Date of Join]])/365</f>
        <v>0.23561643835616439</v>
      </c>
      <c r="N2378" t="str">
        <f ca="1">IF(staff[[#This Row],[Tenure]]&lt;0.25,"1. New", IF(staff[[#This Row],[Tenure]]&lt;1, "2. Under 1 yr", IF(staff[[#This Row],[Tenure]]&lt;2, "3. Under 2 yrs","4. Over 2 yrs")))</f>
        <v>1. New</v>
      </c>
      <c r="O2378" s="5">
        <f ca="1">(TODAY()-staff[[#This Row],[Date of Birth]])/365</f>
        <v>30.627397260273973</v>
      </c>
      <c r="P2378">
        <f ca="1">ROUNDDOWN(staff[[#This Row],[X-Age]],0)</f>
        <v>30</v>
      </c>
    </row>
    <row r="2379" spans="3:16" x14ac:dyDescent="0.3">
      <c r="C2379" t="s">
        <v>2468</v>
      </c>
      <c r="D2379" t="s">
        <v>55</v>
      </c>
      <c r="E2379">
        <v>1</v>
      </c>
      <c r="F2379" t="s">
        <v>56</v>
      </c>
      <c r="G2379" t="s">
        <v>14</v>
      </c>
      <c r="H2379" t="s">
        <v>166</v>
      </c>
      <c r="I2379" s="4">
        <v>80165</v>
      </c>
      <c r="J2379">
        <v>17</v>
      </c>
      <c r="K2379" s="3">
        <v>44634</v>
      </c>
      <c r="L2379" s="3">
        <v>26308</v>
      </c>
      <c r="M2379" s="5">
        <f ca="1">(TODAY()-staff[[#This Row],[Date of Join]])/365</f>
        <v>0.51232876712328768</v>
      </c>
      <c r="N2379" t="str">
        <f ca="1">IF(staff[[#This Row],[Tenure]]&lt;0.25,"1. New", IF(staff[[#This Row],[Tenure]]&lt;1, "2. Under 1 yr", IF(staff[[#This Row],[Tenure]]&lt;2, "3. Under 2 yrs","4. Over 2 yrs")))</f>
        <v>2. Under 1 yr</v>
      </c>
      <c r="O2379" s="5">
        <f ca="1">(TODAY()-staff[[#This Row],[Date of Birth]])/365</f>
        <v>50.720547945205482</v>
      </c>
      <c r="P2379">
        <f ca="1">ROUNDDOWN(staff[[#This Row],[X-Age]],0)</f>
        <v>50</v>
      </c>
    </row>
    <row r="2380" spans="3:16" x14ac:dyDescent="0.3">
      <c r="C2380" t="s">
        <v>2469</v>
      </c>
      <c r="D2380" t="s">
        <v>55</v>
      </c>
      <c r="E2380">
        <v>1</v>
      </c>
      <c r="F2380" t="s">
        <v>56</v>
      </c>
      <c r="G2380" t="s">
        <v>20</v>
      </c>
      <c r="H2380" t="s">
        <v>133</v>
      </c>
      <c r="I2380" s="4">
        <v>78300</v>
      </c>
      <c r="J2380">
        <v>9</v>
      </c>
      <c r="K2380" s="3">
        <v>44552</v>
      </c>
      <c r="L2380" s="3">
        <v>26903</v>
      </c>
      <c r="M2380" s="5">
        <f ca="1">(TODAY()-staff[[#This Row],[Date of Join]])/365</f>
        <v>0.73698630136986298</v>
      </c>
      <c r="N2380" t="str">
        <f ca="1">IF(staff[[#This Row],[Tenure]]&lt;0.25,"1. New", IF(staff[[#This Row],[Tenure]]&lt;1, "2. Under 1 yr", IF(staff[[#This Row],[Tenure]]&lt;2, "3. Under 2 yrs","4. Over 2 yrs")))</f>
        <v>2. Under 1 yr</v>
      </c>
      <c r="O2380" s="5">
        <f ca="1">(TODAY()-staff[[#This Row],[Date of Birth]])/365</f>
        <v>49.090410958904108</v>
      </c>
      <c r="P2380">
        <f ca="1">ROUNDDOWN(staff[[#This Row],[X-Age]],0)</f>
        <v>49</v>
      </c>
    </row>
    <row r="2381" spans="3:16" x14ac:dyDescent="0.3">
      <c r="C2381" t="s">
        <v>2470</v>
      </c>
      <c r="D2381" t="s">
        <v>59</v>
      </c>
      <c r="E2381">
        <v>1</v>
      </c>
      <c r="F2381" t="s">
        <v>56</v>
      </c>
      <c r="G2381" t="s">
        <v>6</v>
      </c>
      <c r="H2381" t="s">
        <v>68</v>
      </c>
      <c r="I2381" s="4">
        <v>53145</v>
      </c>
      <c r="J2381">
        <v>19</v>
      </c>
      <c r="K2381" s="3">
        <v>44726</v>
      </c>
      <c r="L2381" s="3">
        <v>29951</v>
      </c>
      <c r="M2381" s="5">
        <f ca="1">(TODAY()-staff[[#This Row],[Date of Join]])/365</f>
        <v>0.26027397260273971</v>
      </c>
      <c r="N2381" t="str">
        <f ca="1">IF(staff[[#This Row],[Tenure]]&lt;0.25,"1. New", IF(staff[[#This Row],[Tenure]]&lt;1, "2. Under 1 yr", IF(staff[[#This Row],[Tenure]]&lt;2, "3. Under 2 yrs","4. Over 2 yrs")))</f>
        <v>2. Under 1 yr</v>
      </c>
      <c r="O2381" s="5">
        <f ca="1">(TODAY()-staff[[#This Row],[Date of Birth]])/365</f>
        <v>40.739726027397261</v>
      </c>
      <c r="P2381">
        <f ca="1">ROUNDDOWN(staff[[#This Row],[X-Age]],0)</f>
        <v>40</v>
      </c>
    </row>
    <row r="2382" spans="3:16" x14ac:dyDescent="0.3">
      <c r="C2382" t="s">
        <v>2471</v>
      </c>
      <c r="D2382" t="s">
        <v>55</v>
      </c>
      <c r="E2382">
        <v>1</v>
      </c>
      <c r="F2382" t="s">
        <v>56</v>
      </c>
      <c r="G2382" t="s">
        <v>18</v>
      </c>
      <c r="H2382" t="s">
        <v>78</v>
      </c>
      <c r="I2382" s="4">
        <v>94550</v>
      </c>
      <c r="J2382">
        <v>7</v>
      </c>
      <c r="K2382" s="3">
        <v>44732</v>
      </c>
      <c r="L2382" s="3">
        <v>30190</v>
      </c>
      <c r="M2382" s="5">
        <f ca="1">(TODAY()-staff[[#This Row],[Date of Join]])/365</f>
        <v>0.24383561643835616</v>
      </c>
      <c r="N2382" t="str">
        <f ca="1">IF(staff[[#This Row],[Tenure]]&lt;0.25,"1. New", IF(staff[[#This Row],[Tenure]]&lt;1, "2. Under 1 yr", IF(staff[[#This Row],[Tenure]]&lt;2, "3. Under 2 yrs","4. Over 2 yrs")))</f>
        <v>1. New</v>
      </c>
      <c r="O2382" s="5">
        <f ca="1">(TODAY()-staff[[#This Row],[Date of Birth]])/365</f>
        <v>40.084931506849315</v>
      </c>
      <c r="P2382">
        <f ca="1">ROUNDDOWN(staff[[#This Row],[X-Age]],0)</f>
        <v>40</v>
      </c>
    </row>
    <row r="2383" spans="3:16" x14ac:dyDescent="0.3">
      <c r="C2383" t="s">
        <v>2472</v>
      </c>
      <c r="D2383" t="s">
        <v>55</v>
      </c>
      <c r="E2383">
        <v>1</v>
      </c>
      <c r="F2383" t="s">
        <v>56</v>
      </c>
      <c r="G2383" t="s">
        <v>6</v>
      </c>
      <c r="H2383" t="s">
        <v>68</v>
      </c>
      <c r="I2383" s="4">
        <v>60330</v>
      </c>
      <c r="J2383">
        <v>15</v>
      </c>
      <c r="K2383" s="3">
        <v>44741</v>
      </c>
      <c r="L2383" s="3">
        <v>7279</v>
      </c>
      <c r="M2383" s="5">
        <f ca="1">(TODAY()-staff[[#This Row],[Date of Join]])/365</f>
        <v>0.21917808219178081</v>
      </c>
      <c r="N2383" t="str">
        <f ca="1">IF(staff[[#This Row],[Tenure]]&lt;0.25,"1. New", IF(staff[[#This Row],[Tenure]]&lt;1, "2. Under 1 yr", IF(staff[[#This Row],[Tenure]]&lt;2, "3. Under 2 yrs","4. Over 2 yrs")))</f>
        <v>1. New</v>
      </c>
      <c r="O2383" s="5">
        <f ca="1">(TODAY()-staff[[#This Row],[Date of Birth]])/365</f>
        <v>102.85479452054794</v>
      </c>
      <c r="P2383">
        <f ca="1">ROUNDDOWN(staff[[#This Row],[X-Age]],0)</f>
        <v>102</v>
      </c>
    </row>
    <row r="2384" spans="3:16" x14ac:dyDescent="0.3">
      <c r="C2384" t="s">
        <v>2473</v>
      </c>
      <c r="D2384" t="s">
        <v>59</v>
      </c>
      <c r="E2384">
        <v>1</v>
      </c>
      <c r="F2384" t="s">
        <v>56</v>
      </c>
      <c r="G2384" t="s">
        <v>6</v>
      </c>
      <c r="H2384" t="s">
        <v>68</v>
      </c>
      <c r="I2384" s="4">
        <v>94800</v>
      </c>
      <c r="J2384">
        <v>19</v>
      </c>
      <c r="K2384" s="3">
        <v>44727</v>
      </c>
      <c r="L2384" s="3">
        <v>33582</v>
      </c>
      <c r="M2384" s="5">
        <f ca="1">(TODAY()-staff[[#This Row],[Date of Join]])/365</f>
        <v>0.25753424657534246</v>
      </c>
      <c r="N2384" t="str">
        <f ca="1">IF(staff[[#This Row],[Tenure]]&lt;0.25,"1. New", IF(staff[[#This Row],[Tenure]]&lt;1, "2. Under 1 yr", IF(staff[[#This Row],[Tenure]]&lt;2, "3. Under 2 yrs","4. Over 2 yrs")))</f>
        <v>2. Under 1 yr</v>
      </c>
      <c r="O2384" s="5">
        <f ca="1">(TODAY()-staff[[#This Row],[Date of Birth]])/365</f>
        <v>30.791780821917808</v>
      </c>
      <c r="P2384">
        <f ca="1">ROUNDDOWN(staff[[#This Row],[X-Age]],0)</f>
        <v>30</v>
      </c>
    </row>
    <row r="2385" spans="3:16" x14ac:dyDescent="0.3">
      <c r="C2385" t="s">
        <v>2474</v>
      </c>
      <c r="D2385" t="s">
        <v>55</v>
      </c>
      <c r="E2385">
        <v>1</v>
      </c>
      <c r="F2385" t="s">
        <v>56</v>
      </c>
      <c r="G2385" t="s">
        <v>6</v>
      </c>
      <c r="H2385" t="s">
        <v>71</v>
      </c>
      <c r="I2385" s="4">
        <v>69130</v>
      </c>
      <c r="J2385">
        <v>8</v>
      </c>
      <c r="K2385" s="3">
        <v>44732</v>
      </c>
      <c r="L2385" s="3">
        <v>7293</v>
      </c>
      <c r="M2385" s="5">
        <f ca="1">(TODAY()-staff[[#This Row],[Date of Join]])/365</f>
        <v>0.24383561643835616</v>
      </c>
      <c r="N2385" t="str">
        <f ca="1">IF(staff[[#This Row],[Tenure]]&lt;0.25,"1. New", IF(staff[[#This Row],[Tenure]]&lt;1, "2. Under 1 yr", IF(staff[[#This Row],[Tenure]]&lt;2, "3. Under 2 yrs","4. Over 2 yrs")))</f>
        <v>1. New</v>
      </c>
      <c r="O2385" s="5">
        <f ca="1">(TODAY()-staff[[#This Row],[Date of Birth]])/365</f>
        <v>102.81643835616438</v>
      </c>
      <c r="P2385">
        <f ca="1">ROUNDDOWN(staff[[#This Row],[X-Age]],0)</f>
        <v>102</v>
      </c>
    </row>
    <row r="2386" spans="3:16" x14ac:dyDescent="0.3">
      <c r="C2386" t="s">
        <v>2475</v>
      </c>
      <c r="D2386" t="s">
        <v>55</v>
      </c>
      <c r="E2386">
        <v>1</v>
      </c>
      <c r="F2386" t="s">
        <v>56</v>
      </c>
      <c r="G2386" t="s">
        <v>11</v>
      </c>
      <c r="H2386" t="s">
        <v>98</v>
      </c>
      <c r="I2386" s="4">
        <v>67885</v>
      </c>
      <c r="J2386">
        <v>9</v>
      </c>
      <c r="K2386" s="3">
        <v>44448</v>
      </c>
      <c r="L2386" s="3">
        <v>31143</v>
      </c>
      <c r="M2386" s="5">
        <f ca="1">(TODAY()-staff[[#This Row],[Date of Join]])/365</f>
        <v>1.021917808219178</v>
      </c>
      <c r="N2386" t="str">
        <f ca="1">IF(staff[[#This Row],[Tenure]]&lt;0.25,"1. New", IF(staff[[#This Row],[Tenure]]&lt;1, "2. Under 1 yr", IF(staff[[#This Row],[Tenure]]&lt;2, "3. Under 2 yrs","4. Over 2 yrs")))</f>
        <v>3. Under 2 yrs</v>
      </c>
      <c r="O2386" s="5">
        <f ca="1">(TODAY()-staff[[#This Row],[Date of Birth]])/365</f>
        <v>37.473972602739728</v>
      </c>
      <c r="P2386">
        <f ca="1">ROUNDDOWN(staff[[#This Row],[X-Age]],0)</f>
        <v>37</v>
      </c>
    </row>
    <row r="2387" spans="3:16" x14ac:dyDescent="0.3">
      <c r="C2387" t="s">
        <v>2476</v>
      </c>
      <c r="D2387" t="s">
        <v>59</v>
      </c>
      <c r="E2387">
        <v>1</v>
      </c>
      <c r="F2387" t="s">
        <v>56</v>
      </c>
      <c r="G2387" t="s">
        <v>6</v>
      </c>
      <c r="H2387" t="s">
        <v>68</v>
      </c>
      <c r="I2387" s="4">
        <v>84690</v>
      </c>
      <c r="J2387">
        <v>3</v>
      </c>
      <c r="K2387" s="3">
        <v>44648</v>
      </c>
      <c r="L2387" s="3">
        <v>7247</v>
      </c>
      <c r="M2387" s="5">
        <f ca="1">(TODAY()-staff[[#This Row],[Date of Join]])/365</f>
        <v>0.47397260273972602</v>
      </c>
      <c r="N2387" t="str">
        <f ca="1">IF(staff[[#This Row],[Tenure]]&lt;0.25,"1. New", IF(staff[[#This Row],[Tenure]]&lt;1, "2. Under 1 yr", IF(staff[[#This Row],[Tenure]]&lt;2, "3. Under 2 yrs","4. Over 2 yrs")))</f>
        <v>2. Under 1 yr</v>
      </c>
      <c r="O2387" s="5">
        <f ca="1">(TODAY()-staff[[#This Row],[Date of Birth]])/365</f>
        <v>102.94246575342466</v>
      </c>
      <c r="P2387">
        <f ca="1">ROUNDDOWN(staff[[#This Row],[X-Age]],0)</f>
        <v>102</v>
      </c>
    </row>
    <row r="2388" spans="3:16" x14ac:dyDescent="0.3">
      <c r="C2388" t="s">
        <v>2477</v>
      </c>
      <c r="D2388" t="s">
        <v>59</v>
      </c>
      <c r="E2388">
        <v>1</v>
      </c>
      <c r="F2388" t="s">
        <v>56</v>
      </c>
      <c r="G2388" t="s">
        <v>6</v>
      </c>
      <c r="H2388" t="s">
        <v>71</v>
      </c>
      <c r="I2388" s="4">
        <v>80255</v>
      </c>
      <c r="J2388">
        <v>2</v>
      </c>
      <c r="K2388" s="3">
        <v>44719</v>
      </c>
      <c r="L2388" s="3">
        <v>29113</v>
      </c>
      <c r="M2388" s="5">
        <f ca="1">(TODAY()-staff[[#This Row],[Date of Join]])/365</f>
        <v>0.27945205479452057</v>
      </c>
      <c r="N2388" t="str">
        <f ca="1">IF(staff[[#This Row],[Tenure]]&lt;0.25,"1. New", IF(staff[[#This Row],[Tenure]]&lt;1, "2. Under 1 yr", IF(staff[[#This Row],[Tenure]]&lt;2, "3. Under 2 yrs","4. Over 2 yrs")))</f>
        <v>2. Under 1 yr</v>
      </c>
      <c r="O2388" s="5">
        <f ca="1">(TODAY()-staff[[#This Row],[Date of Birth]])/365</f>
        <v>43.035616438356165</v>
      </c>
      <c r="P2388">
        <f ca="1">ROUNDDOWN(staff[[#This Row],[X-Age]],0)</f>
        <v>43</v>
      </c>
    </row>
    <row r="2389" spans="3:16" x14ac:dyDescent="0.3">
      <c r="C2389" t="s">
        <v>2478</v>
      </c>
      <c r="D2389" t="s">
        <v>59</v>
      </c>
      <c r="E2389">
        <v>1</v>
      </c>
      <c r="F2389" t="s">
        <v>56</v>
      </c>
      <c r="G2389" t="s">
        <v>6</v>
      </c>
      <c r="H2389" t="s">
        <v>68</v>
      </c>
      <c r="I2389" s="4">
        <v>70725</v>
      </c>
      <c r="J2389">
        <v>23</v>
      </c>
      <c r="K2389" s="3">
        <v>44769</v>
      </c>
      <c r="L2389" s="3">
        <v>7280</v>
      </c>
      <c r="M2389" s="5">
        <f ca="1">(TODAY()-staff[[#This Row],[Date of Join]])/365</f>
        <v>0.14246575342465753</v>
      </c>
      <c r="N2389" t="str">
        <f ca="1">IF(staff[[#This Row],[Tenure]]&lt;0.25,"1. New", IF(staff[[#This Row],[Tenure]]&lt;1, "2. Under 1 yr", IF(staff[[#This Row],[Tenure]]&lt;2, "3. Under 2 yrs","4. Over 2 yrs")))</f>
        <v>1. New</v>
      </c>
      <c r="O2389" s="5">
        <f ca="1">(TODAY()-staff[[#This Row],[Date of Birth]])/365</f>
        <v>102.85205479452055</v>
      </c>
      <c r="P2389">
        <f ca="1">ROUNDDOWN(staff[[#This Row],[X-Age]],0)</f>
        <v>102</v>
      </c>
    </row>
    <row r="2390" spans="3:16" x14ac:dyDescent="0.3">
      <c r="C2390" t="s">
        <v>2479</v>
      </c>
      <c r="D2390" t="s">
        <v>55</v>
      </c>
      <c r="E2390">
        <v>1</v>
      </c>
      <c r="F2390" t="s">
        <v>124</v>
      </c>
      <c r="G2390" t="s">
        <v>6</v>
      </c>
      <c r="H2390" t="s">
        <v>68</v>
      </c>
      <c r="I2390" s="4">
        <v>111600</v>
      </c>
      <c r="J2390">
        <v>5</v>
      </c>
      <c r="K2390" s="3">
        <v>44739</v>
      </c>
      <c r="L2390" s="3">
        <v>7263</v>
      </c>
      <c r="M2390" s="5">
        <f ca="1">(TODAY()-staff[[#This Row],[Date of Join]])/365</f>
        <v>0.22465753424657534</v>
      </c>
      <c r="N2390" t="str">
        <f ca="1">IF(staff[[#This Row],[Tenure]]&lt;0.25,"1. New", IF(staff[[#This Row],[Tenure]]&lt;1, "2. Under 1 yr", IF(staff[[#This Row],[Tenure]]&lt;2, "3. Under 2 yrs","4. Over 2 yrs")))</f>
        <v>1. New</v>
      </c>
      <c r="O2390" s="5">
        <f ca="1">(TODAY()-staff[[#This Row],[Date of Birth]])/365</f>
        <v>102.8986301369863</v>
      </c>
      <c r="P2390">
        <f ca="1">ROUNDDOWN(staff[[#This Row],[X-Age]],0)</f>
        <v>102</v>
      </c>
    </row>
    <row r="2391" spans="3:16" x14ac:dyDescent="0.3">
      <c r="C2391" t="s">
        <v>2480</v>
      </c>
      <c r="D2391" t="s">
        <v>59</v>
      </c>
      <c r="E2391">
        <v>1</v>
      </c>
      <c r="F2391" t="s">
        <v>56</v>
      </c>
      <c r="G2391" t="s">
        <v>6</v>
      </c>
      <c r="H2391" t="s">
        <v>68</v>
      </c>
      <c r="I2391" s="4">
        <v>75390</v>
      </c>
      <c r="J2391">
        <v>11</v>
      </c>
      <c r="K2391" s="3">
        <v>44676</v>
      </c>
      <c r="L2391" s="3">
        <v>7276</v>
      </c>
      <c r="M2391" s="5">
        <f ca="1">(TODAY()-staff[[#This Row],[Date of Join]])/365</f>
        <v>0.39726027397260272</v>
      </c>
      <c r="N2391" t="str">
        <f ca="1">IF(staff[[#This Row],[Tenure]]&lt;0.25,"1. New", IF(staff[[#This Row],[Tenure]]&lt;1, "2. Under 1 yr", IF(staff[[#This Row],[Tenure]]&lt;2, "3. Under 2 yrs","4. Over 2 yrs")))</f>
        <v>2. Under 1 yr</v>
      </c>
      <c r="O2391" s="5">
        <f ca="1">(TODAY()-staff[[#This Row],[Date of Birth]])/365</f>
        <v>102.86301369863014</v>
      </c>
      <c r="P2391">
        <f ca="1">ROUNDDOWN(staff[[#This Row],[X-Age]],0)</f>
        <v>102</v>
      </c>
    </row>
    <row r="2392" spans="3:16" x14ac:dyDescent="0.3">
      <c r="C2392" t="s">
        <v>2481</v>
      </c>
      <c r="D2392" t="s">
        <v>59</v>
      </c>
      <c r="E2392">
        <v>1</v>
      </c>
      <c r="F2392" t="s">
        <v>56</v>
      </c>
      <c r="G2392" t="s">
        <v>6</v>
      </c>
      <c r="H2392" t="s">
        <v>68</v>
      </c>
      <c r="I2392" s="4">
        <v>102055</v>
      </c>
      <c r="J2392">
        <v>19</v>
      </c>
      <c r="K2392" s="3">
        <v>44693</v>
      </c>
      <c r="L2392" s="3">
        <v>7287</v>
      </c>
      <c r="M2392" s="5">
        <f ca="1">(TODAY()-staff[[#This Row],[Date of Join]])/365</f>
        <v>0.35068493150684932</v>
      </c>
      <c r="N2392" t="str">
        <f ca="1">IF(staff[[#This Row],[Tenure]]&lt;0.25,"1. New", IF(staff[[#This Row],[Tenure]]&lt;1, "2. Under 1 yr", IF(staff[[#This Row],[Tenure]]&lt;2, "3. Under 2 yrs","4. Over 2 yrs")))</f>
        <v>2. Under 1 yr</v>
      </c>
      <c r="O2392" s="5">
        <f ca="1">(TODAY()-staff[[#This Row],[Date of Birth]])/365</f>
        <v>102.83287671232877</v>
      </c>
      <c r="P2392">
        <f ca="1">ROUNDDOWN(staff[[#This Row],[X-Age]],0)</f>
        <v>102</v>
      </c>
    </row>
    <row r="2393" spans="3:16" x14ac:dyDescent="0.3">
      <c r="C2393" t="s">
        <v>2482</v>
      </c>
      <c r="D2393" t="s">
        <v>59</v>
      </c>
      <c r="E2393">
        <v>0.6</v>
      </c>
      <c r="F2393" t="s">
        <v>56</v>
      </c>
      <c r="G2393" t="s">
        <v>18</v>
      </c>
      <c r="H2393" t="s">
        <v>64</v>
      </c>
      <c r="I2393" s="4">
        <v>116260</v>
      </c>
      <c r="J2393">
        <v>17</v>
      </c>
      <c r="K2393" s="3">
        <v>44312</v>
      </c>
      <c r="L2393" s="3">
        <v>21844</v>
      </c>
      <c r="M2393" s="5">
        <f ca="1">(TODAY()-staff[[#This Row],[Date of Join]])/365</f>
        <v>1.3945205479452054</v>
      </c>
      <c r="N2393" t="str">
        <f ca="1">IF(staff[[#This Row],[Tenure]]&lt;0.25,"1. New", IF(staff[[#This Row],[Tenure]]&lt;1, "2. Under 1 yr", IF(staff[[#This Row],[Tenure]]&lt;2, "3. Under 2 yrs","4. Over 2 yrs")))</f>
        <v>3. Under 2 yrs</v>
      </c>
      <c r="O2393" s="5">
        <f ca="1">(TODAY()-staff[[#This Row],[Date of Birth]])/365</f>
        <v>62.950684931506849</v>
      </c>
      <c r="P2393">
        <f ca="1">ROUNDDOWN(staff[[#This Row],[X-Age]],0)</f>
        <v>62</v>
      </c>
    </row>
    <row r="2394" spans="3:16" x14ac:dyDescent="0.3">
      <c r="C2394" t="s">
        <v>2483</v>
      </c>
      <c r="D2394" t="s">
        <v>766</v>
      </c>
      <c r="E2394">
        <v>1</v>
      </c>
      <c r="F2394" t="s">
        <v>61</v>
      </c>
      <c r="G2394" t="s">
        <v>9</v>
      </c>
      <c r="H2394" t="s">
        <v>62</v>
      </c>
      <c r="I2394" s="4">
        <v>78150</v>
      </c>
      <c r="J2394">
        <v>14</v>
      </c>
      <c r="K2394" s="3">
        <v>44620</v>
      </c>
      <c r="L2394" s="3">
        <v>-43</v>
      </c>
      <c r="M2394" s="5">
        <f ca="1">(TODAY()-staff[[#This Row],[Date of Join]])/365</f>
        <v>0.55068493150684927</v>
      </c>
      <c r="N2394" t="str">
        <f ca="1">IF(staff[[#This Row],[Tenure]]&lt;0.25,"1. New", IF(staff[[#This Row],[Tenure]]&lt;1, "2. Under 1 yr", IF(staff[[#This Row],[Tenure]]&lt;2, "3. Under 2 yrs","4. Over 2 yrs")))</f>
        <v>2. Under 1 yr</v>
      </c>
      <c r="O2394" s="5">
        <f ca="1">(TODAY()-staff[[#This Row],[Date of Birth]])/365</f>
        <v>122.91506849315068</v>
      </c>
      <c r="P2394">
        <f ca="1">ROUNDDOWN(staff[[#This Row],[X-Age]],0)</f>
        <v>122</v>
      </c>
    </row>
    <row r="2395" spans="3:16" x14ac:dyDescent="0.3">
      <c r="C2395" t="s">
        <v>2484</v>
      </c>
      <c r="D2395" t="s">
        <v>55</v>
      </c>
      <c r="E2395">
        <v>1</v>
      </c>
      <c r="F2395" t="s">
        <v>56</v>
      </c>
      <c r="G2395" t="s">
        <v>6</v>
      </c>
      <c r="H2395" t="s">
        <v>68</v>
      </c>
      <c r="I2395" s="4">
        <v>79405</v>
      </c>
      <c r="J2395">
        <v>6</v>
      </c>
      <c r="K2395" s="3">
        <v>44662</v>
      </c>
      <c r="L2395" s="3">
        <v>28094</v>
      </c>
      <c r="M2395" s="5">
        <f ca="1">(TODAY()-staff[[#This Row],[Date of Join]])/365</f>
        <v>0.43561643835616437</v>
      </c>
      <c r="N2395" t="str">
        <f ca="1">IF(staff[[#This Row],[Tenure]]&lt;0.25,"1. New", IF(staff[[#This Row],[Tenure]]&lt;1, "2. Under 1 yr", IF(staff[[#This Row],[Tenure]]&lt;2, "3. Under 2 yrs","4. Over 2 yrs")))</f>
        <v>2. Under 1 yr</v>
      </c>
      <c r="O2395" s="5">
        <f ca="1">(TODAY()-staff[[#This Row],[Date of Birth]])/365</f>
        <v>45.827397260273976</v>
      </c>
      <c r="P2395">
        <f ca="1">ROUNDDOWN(staff[[#This Row],[X-Age]],0)</f>
        <v>45</v>
      </c>
    </row>
    <row r="2396" spans="3:16" x14ac:dyDescent="0.3">
      <c r="C2396" t="s">
        <v>2485</v>
      </c>
      <c r="D2396" t="s">
        <v>59</v>
      </c>
      <c r="E2396">
        <v>1</v>
      </c>
      <c r="F2396" t="s">
        <v>56</v>
      </c>
      <c r="G2396" t="s">
        <v>18</v>
      </c>
      <c r="H2396" t="s">
        <v>96</v>
      </c>
      <c r="I2396" s="4">
        <v>57135</v>
      </c>
      <c r="J2396">
        <v>6</v>
      </c>
      <c r="K2396" s="3">
        <v>44389</v>
      </c>
      <c r="L2396" s="3">
        <v>22812</v>
      </c>
      <c r="M2396" s="5">
        <f ca="1">(TODAY()-staff[[#This Row],[Date of Join]])/365</f>
        <v>1.1835616438356165</v>
      </c>
      <c r="N2396" t="str">
        <f ca="1">IF(staff[[#This Row],[Tenure]]&lt;0.25,"1. New", IF(staff[[#This Row],[Tenure]]&lt;1, "2. Under 1 yr", IF(staff[[#This Row],[Tenure]]&lt;2, "3. Under 2 yrs","4. Over 2 yrs")))</f>
        <v>3. Under 2 yrs</v>
      </c>
      <c r="O2396" s="5">
        <f ca="1">(TODAY()-staff[[#This Row],[Date of Birth]])/365</f>
        <v>60.298630136986304</v>
      </c>
      <c r="P2396">
        <f ca="1">ROUNDDOWN(staff[[#This Row],[X-Age]],0)</f>
        <v>60</v>
      </c>
    </row>
    <row r="2397" spans="3:16" x14ac:dyDescent="0.3">
      <c r="C2397" t="s">
        <v>2486</v>
      </c>
      <c r="D2397" t="s">
        <v>55</v>
      </c>
      <c r="E2397">
        <v>1</v>
      </c>
      <c r="F2397" t="s">
        <v>56</v>
      </c>
      <c r="G2397" t="s">
        <v>11</v>
      </c>
      <c r="H2397" t="s">
        <v>98</v>
      </c>
      <c r="I2397" s="4">
        <v>75230</v>
      </c>
      <c r="J2397">
        <v>19</v>
      </c>
      <c r="K2397" s="3">
        <v>44586</v>
      </c>
      <c r="L2397" s="3">
        <v>24692</v>
      </c>
      <c r="M2397" s="5">
        <f ca="1">(TODAY()-staff[[#This Row],[Date of Join]])/365</f>
        <v>0.64383561643835618</v>
      </c>
      <c r="N2397" t="str">
        <f ca="1">IF(staff[[#This Row],[Tenure]]&lt;0.25,"1. New", IF(staff[[#This Row],[Tenure]]&lt;1, "2. Under 1 yr", IF(staff[[#This Row],[Tenure]]&lt;2, "3. Under 2 yrs","4. Over 2 yrs")))</f>
        <v>2. Under 1 yr</v>
      </c>
      <c r="O2397" s="5">
        <f ca="1">(TODAY()-staff[[#This Row],[Date of Birth]])/365</f>
        <v>55.147945205479452</v>
      </c>
      <c r="P2397">
        <f ca="1">ROUNDDOWN(staff[[#This Row],[X-Age]],0)</f>
        <v>55</v>
      </c>
    </row>
    <row r="2398" spans="3:16" x14ac:dyDescent="0.3">
      <c r="C2398" t="s">
        <v>2487</v>
      </c>
      <c r="D2398" t="s">
        <v>59</v>
      </c>
      <c r="E2398">
        <v>1</v>
      </c>
      <c r="F2398" t="s">
        <v>56</v>
      </c>
      <c r="G2398" t="s">
        <v>6</v>
      </c>
      <c r="H2398" t="s">
        <v>68</v>
      </c>
      <c r="I2398" s="4">
        <v>72960</v>
      </c>
      <c r="J2398">
        <v>-4</v>
      </c>
      <c r="K2398" s="3">
        <v>44686</v>
      </c>
      <c r="L2398" s="3">
        <v>7262</v>
      </c>
      <c r="M2398" s="5">
        <f ca="1">(TODAY()-staff[[#This Row],[Date of Join]])/365</f>
        <v>0.36986301369863012</v>
      </c>
      <c r="N2398" t="str">
        <f ca="1">IF(staff[[#This Row],[Tenure]]&lt;0.25,"1. New", IF(staff[[#This Row],[Tenure]]&lt;1, "2. Under 1 yr", IF(staff[[#This Row],[Tenure]]&lt;2, "3. Under 2 yrs","4. Over 2 yrs")))</f>
        <v>2. Under 1 yr</v>
      </c>
      <c r="O2398" s="5">
        <f ca="1">(TODAY()-staff[[#This Row],[Date of Birth]])/365</f>
        <v>102.9013698630137</v>
      </c>
      <c r="P2398">
        <f ca="1">ROUNDDOWN(staff[[#This Row],[X-Age]],0)</f>
        <v>102</v>
      </c>
    </row>
    <row r="2399" spans="3:16" x14ac:dyDescent="0.3">
      <c r="C2399" t="s">
        <v>2488</v>
      </c>
      <c r="D2399" t="s">
        <v>59</v>
      </c>
      <c r="E2399">
        <v>1</v>
      </c>
      <c r="F2399" t="s">
        <v>56</v>
      </c>
      <c r="G2399" t="s">
        <v>6</v>
      </c>
      <c r="H2399" t="s">
        <v>93</v>
      </c>
      <c r="I2399" s="4">
        <v>61895</v>
      </c>
      <c r="J2399">
        <v>6</v>
      </c>
      <c r="K2399" s="3">
        <v>43612</v>
      </c>
      <c r="L2399" s="3">
        <v>22486</v>
      </c>
      <c r="M2399" s="5">
        <f ca="1">(TODAY()-staff[[#This Row],[Date of Join]])/365</f>
        <v>3.3123287671232875</v>
      </c>
      <c r="N2399" t="str">
        <f ca="1">IF(staff[[#This Row],[Tenure]]&lt;0.25,"1. New", IF(staff[[#This Row],[Tenure]]&lt;1, "2. Under 1 yr", IF(staff[[#This Row],[Tenure]]&lt;2, "3. Under 2 yrs","4. Over 2 yrs")))</f>
        <v>4. Over 2 yrs</v>
      </c>
      <c r="O2399" s="5">
        <f ca="1">(TODAY()-staff[[#This Row],[Date of Birth]])/365</f>
        <v>61.19178082191781</v>
      </c>
      <c r="P2399">
        <f ca="1">ROUNDDOWN(staff[[#This Row],[X-Age]],0)</f>
        <v>61</v>
      </c>
    </row>
    <row r="2400" spans="3:16" x14ac:dyDescent="0.3">
      <c r="C2400" t="s">
        <v>2489</v>
      </c>
      <c r="D2400" t="s">
        <v>55</v>
      </c>
      <c r="E2400">
        <v>1</v>
      </c>
      <c r="F2400" t="s">
        <v>56</v>
      </c>
      <c r="G2400" t="s">
        <v>9</v>
      </c>
      <c r="H2400" t="s">
        <v>62</v>
      </c>
      <c r="I2400" s="4">
        <v>74160</v>
      </c>
      <c r="J2400">
        <v>10</v>
      </c>
      <c r="K2400" s="3">
        <v>44547</v>
      </c>
      <c r="L2400" s="3">
        <v>22394</v>
      </c>
      <c r="M2400" s="5">
        <f ca="1">(TODAY()-staff[[#This Row],[Date of Join]])/365</f>
        <v>0.75068493150684934</v>
      </c>
      <c r="N2400" t="str">
        <f ca="1">IF(staff[[#This Row],[Tenure]]&lt;0.25,"1. New", IF(staff[[#This Row],[Tenure]]&lt;1, "2. Under 1 yr", IF(staff[[#This Row],[Tenure]]&lt;2, "3. Under 2 yrs","4. Over 2 yrs")))</f>
        <v>2. Under 1 yr</v>
      </c>
      <c r="O2400" s="5">
        <f ca="1">(TODAY()-staff[[#This Row],[Date of Birth]])/365</f>
        <v>61.443835616438356</v>
      </c>
      <c r="P2400">
        <f ca="1">ROUNDDOWN(staff[[#This Row],[X-Age]],0)</f>
        <v>61</v>
      </c>
    </row>
    <row r="2401" spans="3:16" x14ac:dyDescent="0.3">
      <c r="C2401" t="s">
        <v>2490</v>
      </c>
      <c r="D2401" t="s">
        <v>55</v>
      </c>
      <c r="E2401">
        <v>1</v>
      </c>
      <c r="F2401" t="s">
        <v>56</v>
      </c>
      <c r="G2401" t="s">
        <v>6</v>
      </c>
      <c r="H2401" t="s">
        <v>68</v>
      </c>
      <c r="I2401" s="4">
        <v>107585</v>
      </c>
      <c r="J2401">
        <v>10</v>
      </c>
      <c r="K2401" s="3">
        <v>44690</v>
      </c>
      <c r="L2401" s="3">
        <v>32507</v>
      </c>
      <c r="M2401" s="5">
        <f ca="1">(TODAY()-staff[[#This Row],[Date of Join]])/365</f>
        <v>0.35890410958904112</v>
      </c>
      <c r="N2401" t="str">
        <f ca="1">IF(staff[[#This Row],[Tenure]]&lt;0.25,"1. New", IF(staff[[#This Row],[Tenure]]&lt;1, "2. Under 1 yr", IF(staff[[#This Row],[Tenure]]&lt;2, "3. Under 2 yrs","4. Over 2 yrs")))</f>
        <v>2. Under 1 yr</v>
      </c>
      <c r="O2401" s="5">
        <f ca="1">(TODAY()-staff[[#This Row],[Date of Birth]])/365</f>
        <v>33.736986301369861</v>
      </c>
      <c r="P2401">
        <f ca="1">ROUNDDOWN(staff[[#This Row],[X-Age]],0)</f>
        <v>33</v>
      </c>
    </row>
    <row r="2402" spans="3:16" x14ac:dyDescent="0.3">
      <c r="C2402" t="s">
        <v>2491</v>
      </c>
      <c r="D2402" t="s">
        <v>55</v>
      </c>
      <c r="E2402">
        <v>1</v>
      </c>
      <c r="F2402" t="s">
        <v>56</v>
      </c>
      <c r="G2402" t="s">
        <v>18</v>
      </c>
      <c r="H2402" t="s">
        <v>93</v>
      </c>
      <c r="I2402" s="4">
        <v>110380</v>
      </c>
      <c r="J2402">
        <v>4</v>
      </c>
      <c r="K2402" s="3">
        <v>44229</v>
      </c>
      <c r="L2402" s="3">
        <v>22165</v>
      </c>
      <c r="M2402" s="5">
        <f ca="1">(TODAY()-staff[[#This Row],[Date of Join]])/365</f>
        <v>1.6219178082191781</v>
      </c>
      <c r="N2402" t="str">
        <f ca="1">IF(staff[[#This Row],[Tenure]]&lt;0.25,"1. New", IF(staff[[#This Row],[Tenure]]&lt;1, "2. Under 1 yr", IF(staff[[#This Row],[Tenure]]&lt;2, "3. Under 2 yrs","4. Over 2 yrs")))</f>
        <v>3. Under 2 yrs</v>
      </c>
      <c r="O2402" s="5">
        <f ca="1">(TODAY()-staff[[#This Row],[Date of Birth]])/365</f>
        <v>62.07123287671233</v>
      </c>
      <c r="P2402">
        <f ca="1">ROUNDDOWN(staff[[#This Row],[X-Age]],0)</f>
        <v>62</v>
      </c>
    </row>
    <row r="2403" spans="3:16" x14ac:dyDescent="0.3">
      <c r="C2403" t="s">
        <v>2492</v>
      </c>
      <c r="D2403" t="s">
        <v>55</v>
      </c>
      <c r="E2403">
        <v>1</v>
      </c>
      <c r="F2403" t="s">
        <v>56</v>
      </c>
      <c r="G2403" t="s">
        <v>11</v>
      </c>
      <c r="H2403" t="s">
        <v>242</v>
      </c>
      <c r="I2403" s="4">
        <v>63050</v>
      </c>
      <c r="J2403">
        <v>9</v>
      </c>
      <c r="K2403" s="3">
        <v>44676</v>
      </c>
      <c r="L2403" s="3">
        <v>23339</v>
      </c>
      <c r="M2403" s="5">
        <f ca="1">(TODAY()-staff[[#This Row],[Date of Join]])/365</f>
        <v>0.39726027397260272</v>
      </c>
      <c r="N2403" t="str">
        <f ca="1">IF(staff[[#This Row],[Tenure]]&lt;0.25,"1. New", IF(staff[[#This Row],[Tenure]]&lt;1, "2. Under 1 yr", IF(staff[[#This Row],[Tenure]]&lt;2, "3. Under 2 yrs","4. Over 2 yrs")))</f>
        <v>2. Under 1 yr</v>
      </c>
      <c r="O2403" s="5">
        <f ca="1">(TODAY()-staff[[#This Row],[Date of Birth]])/365</f>
        <v>58.854794520547948</v>
      </c>
      <c r="P2403">
        <f ca="1">ROUNDDOWN(staff[[#This Row],[X-Age]],0)</f>
        <v>58</v>
      </c>
    </row>
    <row r="2404" spans="3:16" x14ac:dyDescent="0.3">
      <c r="C2404" t="s">
        <v>2493</v>
      </c>
      <c r="D2404" t="s">
        <v>55</v>
      </c>
      <c r="E2404">
        <v>1</v>
      </c>
      <c r="F2404" t="s">
        <v>56</v>
      </c>
      <c r="G2404" t="s">
        <v>6</v>
      </c>
      <c r="H2404" t="s">
        <v>68</v>
      </c>
      <c r="I2404" s="4">
        <v>48545</v>
      </c>
      <c r="J2404">
        <v>8</v>
      </c>
      <c r="K2404" s="3">
        <v>44617</v>
      </c>
      <c r="L2404" s="3">
        <v>32507</v>
      </c>
      <c r="M2404" s="5">
        <f ca="1">(TODAY()-staff[[#This Row],[Date of Join]])/365</f>
        <v>0.55890410958904113</v>
      </c>
      <c r="N2404" t="str">
        <f ca="1">IF(staff[[#This Row],[Tenure]]&lt;0.25,"1. New", IF(staff[[#This Row],[Tenure]]&lt;1, "2. Under 1 yr", IF(staff[[#This Row],[Tenure]]&lt;2, "3. Under 2 yrs","4. Over 2 yrs")))</f>
        <v>2. Under 1 yr</v>
      </c>
      <c r="O2404" s="5">
        <f ca="1">(TODAY()-staff[[#This Row],[Date of Birth]])/365</f>
        <v>33.736986301369861</v>
      </c>
      <c r="P2404">
        <f ca="1">ROUNDDOWN(staff[[#This Row],[X-Age]],0)</f>
        <v>33</v>
      </c>
    </row>
    <row r="2405" spans="3:16" x14ac:dyDescent="0.3">
      <c r="C2405" t="s">
        <v>2494</v>
      </c>
      <c r="D2405" t="s">
        <v>59</v>
      </c>
      <c r="E2405">
        <v>1</v>
      </c>
      <c r="F2405" t="s">
        <v>56</v>
      </c>
      <c r="G2405" t="s">
        <v>18</v>
      </c>
      <c r="H2405" t="s">
        <v>71</v>
      </c>
      <c r="I2405" s="4">
        <v>56965</v>
      </c>
      <c r="J2405">
        <v>9</v>
      </c>
      <c r="K2405" s="3">
        <v>44734</v>
      </c>
      <c r="L2405" s="3">
        <v>30460</v>
      </c>
      <c r="M2405" s="5">
        <f ca="1">(TODAY()-staff[[#This Row],[Date of Join]])/365</f>
        <v>0.23835616438356164</v>
      </c>
      <c r="N2405" t="str">
        <f ca="1">IF(staff[[#This Row],[Tenure]]&lt;0.25,"1. New", IF(staff[[#This Row],[Tenure]]&lt;1, "2. Under 1 yr", IF(staff[[#This Row],[Tenure]]&lt;2, "3. Under 2 yrs","4. Over 2 yrs")))</f>
        <v>1. New</v>
      </c>
      <c r="O2405" s="5">
        <f ca="1">(TODAY()-staff[[#This Row],[Date of Birth]])/365</f>
        <v>39.345205479452055</v>
      </c>
      <c r="P2405">
        <f ca="1">ROUNDDOWN(staff[[#This Row],[X-Age]],0)</f>
        <v>39</v>
      </c>
    </row>
    <row r="2406" spans="3:16" x14ac:dyDescent="0.3">
      <c r="C2406" t="s">
        <v>2495</v>
      </c>
      <c r="D2406" t="s">
        <v>55</v>
      </c>
      <c r="E2406">
        <v>1</v>
      </c>
      <c r="F2406" t="s">
        <v>56</v>
      </c>
      <c r="G2406" t="s">
        <v>6</v>
      </c>
      <c r="H2406" t="s">
        <v>68</v>
      </c>
      <c r="I2406" s="4">
        <v>86710</v>
      </c>
      <c r="J2406">
        <v>21</v>
      </c>
      <c r="K2406" s="3">
        <v>44680</v>
      </c>
      <c r="L2406" s="3">
        <v>32510</v>
      </c>
      <c r="M2406" s="5">
        <f ca="1">(TODAY()-staff[[#This Row],[Date of Join]])/365</f>
        <v>0.38630136986301372</v>
      </c>
      <c r="N2406" t="str">
        <f ca="1">IF(staff[[#This Row],[Tenure]]&lt;0.25,"1. New", IF(staff[[#This Row],[Tenure]]&lt;1, "2. Under 1 yr", IF(staff[[#This Row],[Tenure]]&lt;2, "3. Under 2 yrs","4. Over 2 yrs")))</f>
        <v>2. Under 1 yr</v>
      </c>
      <c r="O2406" s="5">
        <f ca="1">(TODAY()-staff[[#This Row],[Date of Birth]])/365</f>
        <v>33.728767123287675</v>
      </c>
      <c r="P2406">
        <f ca="1">ROUNDDOWN(staff[[#This Row],[X-Age]],0)</f>
        <v>33</v>
      </c>
    </row>
    <row r="2407" spans="3:16" x14ac:dyDescent="0.3">
      <c r="C2407" t="s">
        <v>2496</v>
      </c>
      <c r="D2407" t="s">
        <v>55</v>
      </c>
      <c r="E2407">
        <v>1</v>
      </c>
      <c r="F2407" t="s">
        <v>56</v>
      </c>
      <c r="G2407" t="s">
        <v>6</v>
      </c>
      <c r="H2407" t="s">
        <v>68</v>
      </c>
      <c r="I2407" s="4">
        <v>50075</v>
      </c>
      <c r="J2407">
        <v>14</v>
      </c>
      <c r="K2407" s="3">
        <v>44727</v>
      </c>
      <c r="L2407" s="3">
        <v>31213</v>
      </c>
      <c r="M2407" s="5">
        <f ca="1">(TODAY()-staff[[#This Row],[Date of Join]])/365</f>
        <v>0.25753424657534246</v>
      </c>
      <c r="N2407" t="str">
        <f ca="1">IF(staff[[#This Row],[Tenure]]&lt;0.25,"1. New", IF(staff[[#This Row],[Tenure]]&lt;1, "2. Under 1 yr", IF(staff[[#This Row],[Tenure]]&lt;2, "3. Under 2 yrs","4. Over 2 yrs")))</f>
        <v>2. Under 1 yr</v>
      </c>
      <c r="O2407" s="5">
        <f ca="1">(TODAY()-staff[[#This Row],[Date of Birth]])/365</f>
        <v>37.282191780821918</v>
      </c>
      <c r="P2407">
        <f ca="1">ROUNDDOWN(staff[[#This Row],[X-Age]],0)</f>
        <v>37</v>
      </c>
    </row>
    <row r="2408" spans="3:16" x14ac:dyDescent="0.3">
      <c r="C2408" t="s">
        <v>2497</v>
      </c>
      <c r="D2408" t="s">
        <v>55</v>
      </c>
      <c r="E2408">
        <v>1</v>
      </c>
      <c r="F2408" t="s">
        <v>56</v>
      </c>
      <c r="G2408" t="s">
        <v>20</v>
      </c>
      <c r="H2408" t="s">
        <v>133</v>
      </c>
      <c r="I2408" s="4">
        <v>69380</v>
      </c>
      <c r="J2408">
        <v>17</v>
      </c>
      <c r="K2408" s="3">
        <v>44574</v>
      </c>
      <c r="L2408" s="3">
        <v>26261</v>
      </c>
      <c r="M2408" s="5">
        <f ca="1">(TODAY()-staff[[#This Row],[Date of Join]])/365</f>
        <v>0.67671232876712328</v>
      </c>
      <c r="N2408" t="str">
        <f ca="1">IF(staff[[#This Row],[Tenure]]&lt;0.25,"1. New", IF(staff[[#This Row],[Tenure]]&lt;1, "2. Under 1 yr", IF(staff[[#This Row],[Tenure]]&lt;2, "3. Under 2 yrs","4. Over 2 yrs")))</f>
        <v>2. Under 1 yr</v>
      </c>
      <c r="O2408" s="5">
        <f ca="1">(TODAY()-staff[[#This Row],[Date of Birth]])/365</f>
        <v>50.849315068493148</v>
      </c>
      <c r="P2408">
        <f ca="1">ROUNDDOWN(staff[[#This Row],[X-Age]],0)</f>
        <v>50</v>
      </c>
    </row>
    <row r="2409" spans="3:16" x14ac:dyDescent="0.3">
      <c r="C2409" t="s">
        <v>2498</v>
      </c>
      <c r="D2409" t="s">
        <v>59</v>
      </c>
      <c r="E2409">
        <v>1</v>
      </c>
      <c r="F2409" t="s">
        <v>56</v>
      </c>
      <c r="G2409" t="s">
        <v>6</v>
      </c>
      <c r="H2409" t="s">
        <v>68</v>
      </c>
      <c r="I2409" s="4">
        <v>59365</v>
      </c>
      <c r="J2409">
        <v>13</v>
      </c>
      <c r="K2409" s="3">
        <v>44505</v>
      </c>
      <c r="L2409" s="3">
        <v>30403</v>
      </c>
      <c r="M2409" s="5">
        <f ca="1">(TODAY()-staff[[#This Row],[Date of Join]])/365</f>
        <v>0.86575342465753424</v>
      </c>
      <c r="N2409" t="str">
        <f ca="1">IF(staff[[#This Row],[Tenure]]&lt;0.25,"1. New", IF(staff[[#This Row],[Tenure]]&lt;1, "2. Under 1 yr", IF(staff[[#This Row],[Tenure]]&lt;2, "3. Under 2 yrs","4. Over 2 yrs")))</f>
        <v>2. Under 1 yr</v>
      </c>
      <c r="O2409" s="5">
        <f ca="1">(TODAY()-staff[[#This Row],[Date of Birth]])/365</f>
        <v>39.5013698630137</v>
      </c>
      <c r="P2409">
        <f ca="1">ROUNDDOWN(staff[[#This Row],[X-Age]],0)</f>
        <v>39</v>
      </c>
    </row>
    <row r="2410" spans="3:16" x14ac:dyDescent="0.3">
      <c r="C2410" t="s">
        <v>2499</v>
      </c>
      <c r="D2410" t="s">
        <v>55</v>
      </c>
      <c r="E2410">
        <v>1</v>
      </c>
      <c r="F2410" t="s">
        <v>56</v>
      </c>
      <c r="G2410" t="s">
        <v>11</v>
      </c>
      <c r="H2410" t="s">
        <v>242</v>
      </c>
      <c r="I2410" s="4">
        <v>55705</v>
      </c>
      <c r="J2410">
        <v>16</v>
      </c>
      <c r="K2410" s="3">
        <v>44692</v>
      </c>
      <c r="L2410" s="3">
        <v>20836</v>
      </c>
      <c r="M2410" s="5">
        <f ca="1">(TODAY()-staff[[#This Row],[Date of Join]])/365</f>
        <v>0.35342465753424657</v>
      </c>
      <c r="N2410" t="str">
        <f ca="1">IF(staff[[#This Row],[Tenure]]&lt;0.25,"1. New", IF(staff[[#This Row],[Tenure]]&lt;1, "2. Under 1 yr", IF(staff[[#This Row],[Tenure]]&lt;2, "3. Under 2 yrs","4. Over 2 yrs")))</f>
        <v>2. Under 1 yr</v>
      </c>
      <c r="O2410" s="5">
        <f ca="1">(TODAY()-staff[[#This Row],[Date of Birth]])/365</f>
        <v>65.712328767123282</v>
      </c>
      <c r="P2410">
        <f ca="1">ROUNDDOWN(staff[[#This Row],[X-Age]],0)</f>
        <v>65</v>
      </c>
    </row>
    <row r="2411" spans="3:16" x14ac:dyDescent="0.3">
      <c r="C2411" t="s">
        <v>2500</v>
      </c>
      <c r="D2411" t="s">
        <v>55</v>
      </c>
      <c r="E2411">
        <v>1</v>
      </c>
      <c r="F2411" t="s">
        <v>56</v>
      </c>
      <c r="G2411" t="s">
        <v>9</v>
      </c>
      <c r="H2411" t="s">
        <v>308</v>
      </c>
      <c r="I2411" s="4">
        <v>69870</v>
      </c>
      <c r="J2411">
        <v>1</v>
      </c>
      <c r="K2411" s="3">
        <v>44767</v>
      </c>
      <c r="L2411" s="3">
        <v>33450</v>
      </c>
      <c r="M2411" s="5">
        <f ca="1">(TODAY()-staff[[#This Row],[Date of Join]])/365</f>
        <v>0.14794520547945206</v>
      </c>
      <c r="N2411" t="str">
        <f ca="1">IF(staff[[#This Row],[Tenure]]&lt;0.25,"1. New", IF(staff[[#This Row],[Tenure]]&lt;1, "2. Under 1 yr", IF(staff[[#This Row],[Tenure]]&lt;2, "3. Under 2 yrs","4. Over 2 yrs")))</f>
        <v>1. New</v>
      </c>
      <c r="O2411" s="5">
        <f ca="1">(TODAY()-staff[[#This Row],[Date of Birth]])/365</f>
        <v>31.153424657534245</v>
      </c>
      <c r="P2411">
        <f ca="1">ROUNDDOWN(staff[[#This Row],[X-Age]],0)</f>
        <v>31</v>
      </c>
    </row>
    <row r="2412" spans="3:16" x14ac:dyDescent="0.3">
      <c r="C2412" t="s">
        <v>2501</v>
      </c>
      <c r="D2412" t="s">
        <v>59</v>
      </c>
      <c r="E2412">
        <v>1</v>
      </c>
      <c r="F2412" t="s">
        <v>56</v>
      </c>
      <c r="G2412" t="s">
        <v>6</v>
      </c>
      <c r="H2412" t="s">
        <v>68</v>
      </c>
      <c r="I2412" s="4">
        <v>68990</v>
      </c>
      <c r="J2412">
        <v>3</v>
      </c>
      <c r="K2412" s="3">
        <v>44678</v>
      </c>
      <c r="L2412" s="3">
        <v>7262</v>
      </c>
      <c r="M2412" s="5">
        <f ca="1">(TODAY()-staff[[#This Row],[Date of Join]])/365</f>
        <v>0.39178082191780822</v>
      </c>
      <c r="N2412" t="str">
        <f ca="1">IF(staff[[#This Row],[Tenure]]&lt;0.25,"1. New", IF(staff[[#This Row],[Tenure]]&lt;1, "2. Under 1 yr", IF(staff[[#This Row],[Tenure]]&lt;2, "3. Under 2 yrs","4. Over 2 yrs")))</f>
        <v>2. Under 1 yr</v>
      </c>
      <c r="O2412" s="5">
        <f ca="1">(TODAY()-staff[[#This Row],[Date of Birth]])/365</f>
        <v>102.9013698630137</v>
      </c>
      <c r="P2412">
        <f ca="1">ROUNDDOWN(staff[[#This Row],[X-Age]],0)</f>
        <v>102</v>
      </c>
    </row>
    <row r="2413" spans="3:16" x14ac:dyDescent="0.3">
      <c r="C2413" t="s">
        <v>2502</v>
      </c>
      <c r="D2413" t="s">
        <v>55</v>
      </c>
      <c r="E2413">
        <v>0.84</v>
      </c>
      <c r="F2413" t="s">
        <v>56</v>
      </c>
      <c r="G2413" t="s">
        <v>11</v>
      </c>
      <c r="H2413" t="s">
        <v>83</v>
      </c>
      <c r="I2413" s="4">
        <v>75975</v>
      </c>
      <c r="J2413">
        <v>8</v>
      </c>
      <c r="K2413" s="3">
        <v>44753</v>
      </c>
      <c r="L2413" s="3">
        <v>28323</v>
      </c>
      <c r="M2413" s="5">
        <f ca="1">(TODAY()-staff[[#This Row],[Date of Join]])/365</f>
        <v>0.18630136986301371</v>
      </c>
      <c r="N2413" t="str">
        <f ca="1">IF(staff[[#This Row],[Tenure]]&lt;0.25,"1. New", IF(staff[[#This Row],[Tenure]]&lt;1, "2. Under 1 yr", IF(staff[[#This Row],[Tenure]]&lt;2, "3. Under 2 yrs","4. Over 2 yrs")))</f>
        <v>1. New</v>
      </c>
      <c r="O2413" s="5">
        <f ca="1">(TODAY()-staff[[#This Row],[Date of Birth]])/365</f>
        <v>45.2</v>
      </c>
      <c r="P2413">
        <f ca="1">ROUNDDOWN(staff[[#This Row],[X-Age]],0)</f>
        <v>45</v>
      </c>
    </row>
    <row r="2414" spans="3:16" x14ac:dyDescent="0.3">
      <c r="C2414" t="s">
        <v>2503</v>
      </c>
      <c r="D2414" t="s">
        <v>59</v>
      </c>
      <c r="E2414">
        <v>1</v>
      </c>
      <c r="F2414" t="s">
        <v>56</v>
      </c>
      <c r="G2414" t="s">
        <v>20</v>
      </c>
      <c r="H2414" t="s">
        <v>102</v>
      </c>
      <c r="I2414" s="4">
        <v>59340</v>
      </c>
      <c r="J2414">
        <v>15</v>
      </c>
      <c r="K2414" s="3">
        <v>44739</v>
      </c>
      <c r="L2414" s="3">
        <v>32329</v>
      </c>
      <c r="M2414" s="5">
        <f ca="1">(TODAY()-staff[[#This Row],[Date of Join]])/365</f>
        <v>0.22465753424657534</v>
      </c>
      <c r="N2414" t="str">
        <f ca="1">IF(staff[[#This Row],[Tenure]]&lt;0.25,"1. New", IF(staff[[#This Row],[Tenure]]&lt;1, "2. Under 1 yr", IF(staff[[#This Row],[Tenure]]&lt;2, "3. Under 2 yrs","4. Over 2 yrs")))</f>
        <v>1. New</v>
      </c>
      <c r="O2414" s="5">
        <f ca="1">(TODAY()-staff[[#This Row],[Date of Birth]])/365</f>
        <v>34.224657534246575</v>
      </c>
      <c r="P2414">
        <f ca="1">ROUNDDOWN(staff[[#This Row],[X-Age]],0)</f>
        <v>34</v>
      </c>
    </row>
    <row r="2415" spans="3:16" x14ac:dyDescent="0.3">
      <c r="C2415" t="s">
        <v>2504</v>
      </c>
      <c r="D2415" t="s">
        <v>55</v>
      </c>
      <c r="E2415">
        <v>1</v>
      </c>
      <c r="F2415" t="s">
        <v>56</v>
      </c>
      <c r="G2415" t="s">
        <v>11</v>
      </c>
      <c r="H2415" t="s">
        <v>83</v>
      </c>
      <c r="I2415" s="4">
        <v>72710</v>
      </c>
      <c r="J2415">
        <v>10</v>
      </c>
      <c r="K2415" s="3">
        <v>44406</v>
      </c>
      <c r="L2415" s="3">
        <v>28573</v>
      </c>
      <c r="M2415" s="5">
        <f ca="1">(TODAY()-staff[[#This Row],[Date of Join]])/365</f>
        <v>1.1369863013698631</v>
      </c>
      <c r="N2415" t="str">
        <f ca="1">IF(staff[[#This Row],[Tenure]]&lt;0.25,"1. New", IF(staff[[#This Row],[Tenure]]&lt;1, "2. Under 1 yr", IF(staff[[#This Row],[Tenure]]&lt;2, "3. Under 2 yrs","4. Over 2 yrs")))</f>
        <v>3. Under 2 yrs</v>
      </c>
      <c r="O2415" s="5">
        <f ca="1">(TODAY()-staff[[#This Row],[Date of Birth]])/365</f>
        <v>44.515068493150686</v>
      </c>
      <c r="P2415">
        <f ca="1">ROUNDDOWN(staff[[#This Row],[X-Age]],0)</f>
        <v>44</v>
      </c>
    </row>
    <row r="2416" spans="3:16" x14ac:dyDescent="0.3">
      <c r="C2416" t="s">
        <v>2505</v>
      </c>
      <c r="D2416" t="s">
        <v>59</v>
      </c>
      <c r="E2416">
        <v>1</v>
      </c>
      <c r="F2416" t="s">
        <v>56</v>
      </c>
      <c r="G2416" t="s">
        <v>6</v>
      </c>
      <c r="H2416" t="s">
        <v>93</v>
      </c>
      <c r="I2416" s="4">
        <v>70430</v>
      </c>
      <c r="J2416">
        <v>8</v>
      </c>
      <c r="K2416" s="3">
        <v>44725</v>
      </c>
      <c r="L2416" s="3">
        <v>25995</v>
      </c>
      <c r="M2416" s="5">
        <f ca="1">(TODAY()-staff[[#This Row],[Date of Join]])/365</f>
        <v>0.26301369863013696</v>
      </c>
      <c r="N2416" t="str">
        <f ca="1">IF(staff[[#This Row],[Tenure]]&lt;0.25,"1. New", IF(staff[[#This Row],[Tenure]]&lt;1, "2. Under 1 yr", IF(staff[[#This Row],[Tenure]]&lt;2, "3. Under 2 yrs","4. Over 2 yrs")))</f>
        <v>2. Under 1 yr</v>
      </c>
      <c r="O2416" s="5">
        <f ca="1">(TODAY()-staff[[#This Row],[Date of Birth]])/365</f>
        <v>51.578082191780823</v>
      </c>
      <c r="P2416">
        <f ca="1">ROUNDDOWN(staff[[#This Row],[X-Age]],0)</f>
        <v>51</v>
      </c>
    </row>
    <row r="2417" spans="3:16" x14ac:dyDescent="0.3">
      <c r="C2417" t="s">
        <v>2506</v>
      </c>
      <c r="D2417" t="s">
        <v>55</v>
      </c>
      <c r="E2417">
        <v>1</v>
      </c>
      <c r="F2417" t="s">
        <v>56</v>
      </c>
      <c r="G2417" t="s">
        <v>9</v>
      </c>
      <c r="H2417" t="s">
        <v>62</v>
      </c>
      <c r="I2417" s="4">
        <v>69900</v>
      </c>
      <c r="J2417">
        <v>13</v>
      </c>
      <c r="K2417" s="3">
        <v>44768</v>
      </c>
      <c r="L2417" s="3">
        <v>7272</v>
      </c>
      <c r="M2417" s="5">
        <f ca="1">(TODAY()-staff[[#This Row],[Date of Join]])/365</f>
        <v>0.14520547945205478</v>
      </c>
      <c r="N2417" t="str">
        <f ca="1">IF(staff[[#This Row],[Tenure]]&lt;0.25,"1. New", IF(staff[[#This Row],[Tenure]]&lt;1, "2. Under 1 yr", IF(staff[[#This Row],[Tenure]]&lt;2, "3. Under 2 yrs","4. Over 2 yrs")))</f>
        <v>1. New</v>
      </c>
      <c r="O2417" s="5">
        <f ca="1">(TODAY()-staff[[#This Row],[Date of Birth]])/365</f>
        <v>102.87397260273973</v>
      </c>
      <c r="P2417">
        <f ca="1">ROUNDDOWN(staff[[#This Row],[X-Age]],0)</f>
        <v>102</v>
      </c>
    </row>
    <row r="2418" spans="3:16" x14ac:dyDescent="0.3">
      <c r="C2418" t="s">
        <v>2507</v>
      </c>
      <c r="D2418" t="s">
        <v>59</v>
      </c>
      <c r="E2418">
        <v>1</v>
      </c>
      <c r="F2418" t="s">
        <v>56</v>
      </c>
      <c r="G2418" t="s">
        <v>6</v>
      </c>
      <c r="H2418" t="s">
        <v>68</v>
      </c>
      <c r="I2418" s="4">
        <v>83560</v>
      </c>
      <c r="J2418">
        <v>17</v>
      </c>
      <c r="K2418" s="3">
        <v>44739</v>
      </c>
      <c r="L2418" s="3">
        <v>33126</v>
      </c>
      <c r="M2418" s="5">
        <f ca="1">(TODAY()-staff[[#This Row],[Date of Join]])/365</f>
        <v>0.22465753424657534</v>
      </c>
      <c r="N2418" t="str">
        <f ca="1">IF(staff[[#This Row],[Tenure]]&lt;0.25,"1. New", IF(staff[[#This Row],[Tenure]]&lt;1, "2. Under 1 yr", IF(staff[[#This Row],[Tenure]]&lt;2, "3. Under 2 yrs","4. Over 2 yrs")))</f>
        <v>1. New</v>
      </c>
      <c r="O2418" s="5">
        <f ca="1">(TODAY()-staff[[#This Row],[Date of Birth]])/365</f>
        <v>32.041095890410958</v>
      </c>
      <c r="P2418">
        <f ca="1">ROUNDDOWN(staff[[#This Row],[X-Age]],0)</f>
        <v>32</v>
      </c>
    </row>
    <row r="2419" spans="3:16" x14ac:dyDescent="0.3">
      <c r="C2419" t="s">
        <v>2508</v>
      </c>
      <c r="D2419" t="s">
        <v>55</v>
      </c>
      <c r="E2419">
        <v>1</v>
      </c>
      <c r="F2419" t="s">
        <v>56</v>
      </c>
      <c r="G2419" t="s">
        <v>18</v>
      </c>
      <c r="H2419" t="s">
        <v>117</v>
      </c>
      <c r="I2419" s="4">
        <v>82735</v>
      </c>
      <c r="J2419">
        <v>15</v>
      </c>
      <c r="K2419" s="3">
        <v>44516</v>
      </c>
      <c r="L2419" s="3">
        <v>23503</v>
      </c>
      <c r="M2419" s="5">
        <f ca="1">(TODAY()-staff[[#This Row],[Date of Join]])/365</f>
        <v>0.83561643835616439</v>
      </c>
      <c r="N2419" t="str">
        <f ca="1">IF(staff[[#This Row],[Tenure]]&lt;0.25,"1. New", IF(staff[[#This Row],[Tenure]]&lt;1, "2. Under 1 yr", IF(staff[[#This Row],[Tenure]]&lt;2, "3. Under 2 yrs","4. Over 2 yrs")))</f>
        <v>2. Under 1 yr</v>
      </c>
      <c r="O2419" s="5">
        <f ca="1">(TODAY()-staff[[#This Row],[Date of Birth]])/365</f>
        <v>58.405479452054792</v>
      </c>
      <c r="P2419">
        <f ca="1">ROUNDDOWN(staff[[#This Row],[X-Age]],0)</f>
        <v>58</v>
      </c>
    </row>
    <row r="2420" spans="3:16" x14ac:dyDescent="0.3">
      <c r="C2420" t="s">
        <v>2509</v>
      </c>
      <c r="D2420" t="s">
        <v>59</v>
      </c>
      <c r="E2420">
        <v>1</v>
      </c>
      <c r="F2420" t="s">
        <v>56</v>
      </c>
      <c r="G2420" t="s">
        <v>6</v>
      </c>
      <c r="H2420" t="s">
        <v>68</v>
      </c>
      <c r="I2420" s="4">
        <v>51475</v>
      </c>
      <c r="J2420">
        <v>7</v>
      </c>
      <c r="K2420" s="3">
        <v>44195</v>
      </c>
      <c r="L2420" s="3">
        <v>26692</v>
      </c>
      <c r="M2420" s="5">
        <f ca="1">(TODAY()-staff[[#This Row],[Date of Join]])/365</f>
        <v>1.715068493150685</v>
      </c>
      <c r="N2420" t="str">
        <f ca="1">IF(staff[[#This Row],[Tenure]]&lt;0.25,"1. New", IF(staff[[#This Row],[Tenure]]&lt;1, "2. Under 1 yr", IF(staff[[#This Row],[Tenure]]&lt;2, "3. Under 2 yrs","4. Over 2 yrs")))</f>
        <v>3. Under 2 yrs</v>
      </c>
      <c r="O2420" s="5">
        <f ca="1">(TODAY()-staff[[#This Row],[Date of Birth]])/365</f>
        <v>49.668493150684931</v>
      </c>
      <c r="P2420">
        <f ca="1">ROUNDDOWN(staff[[#This Row],[X-Age]],0)</f>
        <v>49</v>
      </c>
    </row>
    <row r="2421" spans="3:16" x14ac:dyDescent="0.3">
      <c r="C2421" t="s">
        <v>2510</v>
      </c>
      <c r="D2421" t="s">
        <v>59</v>
      </c>
      <c r="E2421">
        <v>1</v>
      </c>
      <c r="F2421" t="s">
        <v>56</v>
      </c>
      <c r="G2421" t="s">
        <v>6</v>
      </c>
      <c r="H2421" t="s">
        <v>68</v>
      </c>
      <c r="I2421" s="4">
        <v>57955</v>
      </c>
      <c r="J2421">
        <v>15</v>
      </c>
      <c r="K2421" s="3">
        <v>44743</v>
      </c>
      <c r="L2421" s="3">
        <v>7263</v>
      </c>
      <c r="M2421" s="5">
        <f ca="1">(TODAY()-staff[[#This Row],[Date of Join]])/365</f>
        <v>0.21369863013698631</v>
      </c>
      <c r="N2421" t="str">
        <f ca="1">IF(staff[[#This Row],[Tenure]]&lt;0.25,"1. New", IF(staff[[#This Row],[Tenure]]&lt;1, "2. Under 1 yr", IF(staff[[#This Row],[Tenure]]&lt;2, "3. Under 2 yrs","4. Over 2 yrs")))</f>
        <v>1. New</v>
      </c>
      <c r="O2421" s="5">
        <f ca="1">(TODAY()-staff[[#This Row],[Date of Birth]])/365</f>
        <v>102.8986301369863</v>
      </c>
      <c r="P2421">
        <f ca="1">ROUNDDOWN(staff[[#This Row],[X-Age]],0)</f>
        <v>102</v>
      </c>
    </row>
    <row r="2422" spans="3:16" x14ac:dyDescent="0.3">
      <c r="C2422" t="s">
        <v>2511</v>
      </c>
      <c r="D2422" t="s">
        <v>59</v>
      </c>
      <c r="E2422">
        <v>1</v>
      </c>
      <c r="F2422" t="s">
        <v>56</v>
      </c>
      <c r="G2422" t="s">
        <v>17</v>
      </c>
      <c r="H2422" t="s">
        <v>280</v>
      </c>
      <c r="I2422" s="4">
        <v>76830</v>
      </c>
      <c r="J2422">
        <v>1</v>
      </c>
      <c r="K2422" s="3">
        <v>44558</v>
      </c>
      <c r="L2422" s="3">
        <v>23432</v>
      </c>
      <c r="M2422" s="5">
        <f ca="1">(TODAY()-staff[[#This Row],[Date of Join]])/365</f>
        <v>0.72054794520547949</v>
      </c>
      <c r="N2422" t="str">
        <f ca="1">IF(staff[[#This Row],[Tenure]]&lt;0.25,"1. New", IF(staff[[#This Row],[Tenure]]&lt;1, "2. Under 1 yr", IF(staff[[#This Row],[Tenure]]&lt;2, "3. Under 2 yrs","4. Over 2 yrs")))</f>
        <v>2. Under 1 yr</v>
      </c>
      <c r="O2422" s="5">
        <f ca="1">(TODAY()-staff[[#This Row],[Date of Birth]])/365</f>
        <v>58.6</v>
      </c>
      <c r="P2422">
        <f ca="1">ROUNDDOWN(staff[[#This Row],[X-Age]],0)</f>
        <v>58</v>
      </c>
    </row>
    <row r="2423" spans="3:16" x14ac:dyDescent="0.3">
      <c r="C2423" t="s">
        <v>2512</v>
      </c>
      <c r="D2423" t="s">
        <v>55</v>
      </c>
      <c r="E2423">
        <v>1</v>
      </c>
      <c r="F2423" t="s">
        <v>56</v>
      </c>
      <c r="G2423" t="s">
        <v>6</v>
      </c>
      <c r="H2423" t="s">
        <v>71</v>
      </c>
      <c r="I2423" s="4">
        <v>67940</v>
      </c>
      <c r="J2423">
        <v>23</v>
      </c>
      <c r="K2423" s="3">
        <v>44431</v>
      </c>
      <c r="L2423" s="3">
        <v>29545</v>
      </c>
      <c r="M2423" s="5">
        <f ca="1">(TODAY()-staff[[#This Row],[Date of Join]])/365</f>
        <v>1.0684931506849316</v>
      </c>
      <c r="N2423" t="str">
        <f ca="1">IF(staff[[#This Row],[Tenure]]&lt;0.25,"1. New", IF(staff[[#This Row],[Tenure]]&lt;1, "2. Under 1 yr", IF(staff[[#This Row],[Tenure]]&lt;2, "3. Under 2 yrs","4. Over 2 yrs")))</f>
        <v>3. Under 2 yrs</v>
      </c>
      <c r="O2423" s="5">
        <f ca="1">(TODAY()-staff[[#This Row],[Date of Birth]])/365</f>
        <v>41.852054794520548</v>
      </c>
      <c r="P2423">
        <f ca="1">ROUNDDOWN(staff[[#This Row],[X-Age]],0)</f>
        <v>41</v>
      </c>
    </row>
    <row r="2424" spans="3:16" x14ac:dyDescent="0.3">
      <c r="C2424" t="s">
        <v>2513</v>
      </c>
      <c r="D2424" t="s">
        <v>55</v>
      </c>
      <c r="E2424">
        <v>1</v>
      </c>
      <c r="F2424" t="s">
        <v>56</v>
      </c>
      <c r="G2424" t="s">
        <v>6</v>
      </c>
      <c r="H2424" t="s">
        <v>68</v>
      </c>
      <c r="I2424" s="4">
        <v>99735</v>
      </c>
      <c r="J2424">
        <v>9</v>
      </c>
      <c r="K2424" s="3">
        <v>44567</v>
      </c>
      <c r="L2424" s="3">
        <v>-57</v>
      </c>
      <c r="M2424" s="5">
        <f ca="1">(TODAY()-staff[[#This Row],[Date of Join]])/365</f>
        <v>0.69589041095890414</v>
      </c>
      <c r="N2424" t="str">
        <f ca="1">IF(staff[[#This Row],[Tenure]]&lt;0.25,"1. New", IF(staff[[#This Row],[Tenure]]&lt;1, "2. Under 1 yr", IF(staff[[#This Row],[Tenure]]&lt;2, "3. Under 2 yrs","4. Over 2 yrs")))</f>
        <v>2. Under 1 yr</v>
      </c>
      <c r="O2424" s="5">
        <f ca="1">(TODAY()-staff[[#This Row],[Date of Birth]])/365</f>
        <v>122.95342465753424</v>
      </c>
      <c r="P2424">
        <f ca="1">ROUNDDOWN(staff[[#This Row],[X-Age]],0)</f>
        <v>122</v>
      </c>
    </row>
    <row r="2425" spans="3:16" x14ac:dyDescent="0.3">
      <c r="C2425" t="s">
        <v>2514</v>
      </c>
      <c r="D2425" t="s">
        <v>59</v>
      </c>
      <c r="E2425">
        <v>1</v>
      </c>
      <c r="F2425" t="s">
        <v>56</v>
      </c>
      <c r="G2425" t="s">
        <v>14</v>
      </c>
      <c r="H2425" t="s">
        <v>115</v>
      </c>
      <c r="I2425" s="4">
        <v>102275</v>
      </c>
      <c r="J2425">
        <v>8</v>
      </c>
      <c r="K2425" s="3">
        <v>44750</v>
      </c>
      <c r="L2425" s="3">
        <v>32146</v>
      </c>
      <c r="M2425" s="5">
        <f ca="1">(TODAY()-staff[[#This Row],[Date of Join]])/365</f>
        <v>0.19452054794520549</v>
      </c>
      <c r="N2425" t="str">
        <f ca="1">IF(staff[[#This Row],[Tenure]]&lt;0.25,"1. New", IF(staff[[#This Row],[Tenure]]&lt;1, "2. Under 1 yr", IF(staff[[#This Row],[Tenure]]&lt;2, "3. Under 2 yrs","4. Over 2 yrs")))</f>
        <v>1. New</v>
      </c>
      <c r="O2425" s="5">
        <f ca="1">(TODAY()-staff[[#This Row],[Date of Birth]])/365</f>
        <v>34.726027397260275</v>
      </c>
      <c r="P2425">
        <f ca="1">ROUNDDOWN(staff[[#This Row],[X-Age]],0)</f>
        <v>34</v>
      </c>
    </row>
    <row r="2426" spans="3:16" x14ac:dyDescent="0.3">
      <c r="C2426" t="s">
        <v>2515</v>
      </c>
      <c r="D2426" t="s">
        <v>55</v>
      </c>
      <c r="E2426">
        <v>1</v>
      </c>
      <c r="F2426" t="s">
        <v>56</v>
      </c>
      <c r="G2426" t="s">
        <v>6</v>
      </c>
      <c r="H2426" t="s">
        <v>93</v>
      </c>
      <c r="I2426" s="4">
        <v>99830</v>
      </c>
      <c r="J2426">
        <v>15</v>
      </c>
      <c r="K2426" s="3">
        <v>44550</v>
      </c>
      <c r="L2426" s="3">
        <v>29471</v>
      </c>
      <c r="M2426" s="5">
        <f ca="1">(TODAY()-staff[[#This Row],[Date of Join]])/365</f>
        <v>0.74246575342465748</v>
      </c>
      <c r="N2426" t="str">
        <f ca="1">IF(staff[[#This Row],[Tenure]]&lt;0.25,"1. New", IF(staff[[#This Row],[Tenure]]&lt;1, "2. Under 1 yr", IF(staff[[#This Row],[Tenure]]&lt;2, "3. Under 2 yrs","4. Over 2 yrs")))</f>
        <v>2. Under 1 yr</v>
      </c>
      <c r="O2426" s="5">
        <f ca="1">(TODAY()-staff[[#This Row],[Date of Birth]])/365</f>
        <v>42.054794520547944</v>
      </c>
      <c r="P2426">
        <f ca="1">ROUNDDOWN(staff[[#This Row],[X-Age]],0)</f>
        <v>42</v>
      </c>
    </row>
    <row r="2427" spans="3:16" x14ac:dyDescent="0.3">
      <c r="C2427" t="s">
        <v>2516</v>
      </c>
      <c r="D2427" t="s">
        <v>59</v>
      </c>
      <c r="E2427">
        <v>1</v>
      </c>
      <c r="F2427" t="s">
        <v>56</v>
      </c>
      <c r="G2427" t="s">
        <v>18</v>
      </c>
      <c r="H2427" t="s">
        <v>78</v>
      </c>
      <c r="I2427" s="4">
        <v>50410</v>
      </c>
      <c r="J2427">
        <v>14</v>
      </c>
      <c r="K2427" s="3">
        <v>44740</v>
      </c>
      <c r="L2427" s="3">
        <v>30194</v>
      </c>
      <c r="M2427" s="5">
        <f ca="1">(TODAY()-staff[[#This Row],[Date of Join]])/365</f>
        <v>0.22191780821917809</v>
      </c>
      <c r="N2427" t="str">
        <f ca="1">IF(staff[[#This Row],[Tenure]]&lt;0.25,"1. New", IF(staff[[#This Row],[Tenure]]&lt;1, "2. Under 1 yr", IF(staff[[#This Row],[Tenure]]&lt;2, "3. Under 2 yrs","4. Over 2 yrs")))</f>
        <v>1. New</v>
      </c>
      <c r="O2427" s="5">
        <f ca="1">(TODAY()-staff[[#This Row],[Date of Birth]])/365</f>
        <v>40.073972602739723</v>
      </c>
      <c r="P2427">
        <f ca="1">ROUNDDOWN(staff[[#This Row],[X-Age]],0)</f>
        <v>40</v>
      </c>
    </row>
    <row r="2428" spans="3:16" x14ac:dyDescent="0.3">
      <c r="C2428" t="s">
        <v>2517</v>
      </c>
      <c r="D2428" t="s">
        <v>59</v>
      </c>
      <c r="E2428">
        <v>1</v>
      </c>
      <c r="F2428" t="s">
        <v>56</v>
      </c>
      <c r="G2428" t="s">
        <v>6</v>
      </c>
      <c r="H2428" t="s">
        <v>68</v>
      </c>
      <c r="I2428" s="4">
        <v>56720</v>
      </c>
      <c r="J2428">
        <v>11</v>
      </c>
      <c r="K2428" s="3">
        <v>44477</v>
      </c>
      <c r="L2428" s="3">
        <v>30409</v>
      </c>
      <c r="M2428" s="5">
        <f ca="1">(TODAY()-staff[[#This Row],[Date of Join]])/365</f>
        <v>0.94246575342465755</v>
      </c>
      <c r="N2428" t="str">
        <f ca="1">IF(staff[[#This Row],[Tenure]]&lt;0.25,"1. New", IF(staff[[#This Row],[Tenure]]&lt;1, "2. Under 1 yr", IF(staff[[#This Row],[Tenure]]&lt;2, "3. Under 2 yrs","4. Over 2 yrs")))</f>
        <v>2. Under 1 yr</v>
      </c>
      <c r="O2428" s="5">
        <f ca="1">(TODAY()-staff[[#This Row],[Date of Birth]])/365</f>
        <v>39.484931506849314</v>
      </c>
      <c r="P2428">
        <f ca="1">ROUNDDOWN(staff[[#This Row],[X-Age]],0)</f>
        <v>39</v>
      </c>
    </row>
    <row r="2429" spans="3:16" x14ac:dyDescent="0.3">
      <c r="C2429" t="s">
        <v>2518</v>
      </c>
      <c r="D2429" t="s">
        <v>55</v>
      </c>
      <c r="E2429">
        <v>1</v>
      </c>
      <c r="F2429" t="s">
        <v>61</v>
      </c>
      <c r="G2429" t="s">
        <v>14</v>
      </c>
      <c r="H2429" t="s">
        <v>115</v>
      </c>
      <c r="I2429" s="4">
        <v>93700</v>
      </c>
      <c r="J2429">
        <v>3</v>
      </c>
      <c r="K2429" s="3">
        <v>44706</v>
      </c>
      <c r="L2429" s="3">
        <v>7304</v>
      </c>
      <c r="M2429" s="5">
        <f ca="1">(TODAY()-staff[[#This Row],[Date of Join]])/365</f>
        <v>0.31506849315068491</v>
      </c>
      <c r="N2429" t="str">
        <f ca="1">IF(staff[[#This Row],[Tenure]]&lt;0.25,"1. New", IF(staff[[#This Row],[Tenure]]&lt;1, "2. Under 1 yr", IF(staff[[#This Row],[Tenure]]&lt;2, "3. Under 2 yrs","4. Over 2 yrs")))</f>
        <v>2. Under 1 yr</v>
      </c>
      <c r="O2429" s="5">
        <f ca="1">(TODAY()-staff[[#This Row],[Date of Birth]])/365</f>
        <v>102.78630136986301</v>
      </c>
      <c r="P2429">
        <f ca="1">ROUNDDOWN(staff[[#This Row],[X-Age]],0)</f>
        <v>102</v>
      </c>
    </row>
    <row r="2430" spans="3:16" x14ac:dyDescent="0.3">
      <c r="C2430" t="s">
        <v>2519</v>
      </c>
      <c r="D2430" t="s">
        <v>55</v>
      </c>
      <c r="E2430">
        <v>1</v>
      </c>
      <c r="F2430" t="s">
        <v>56</v>
      </c>
      <c r="G2430" t="s">
        <v>11</v>
      </c>
      <c r="H2430" t="s">
        <v>242</v>
      </c>
      <c r="I2430" s="4">
        <v>74980</v>
      </c>
      <c r="J2430">
        <v>12</v>
      </c>
      <c r="K2430" s="3">
        <v>44439</v>
      </c>
      <c r="L2430" s="3">
        <v>27665</v>
      </c>
      <c r="M2430" s="5">
        <f ca="1">(TODAY()-staff[[#This Row],[Date of Join]])/365</f>
        <v>1.0465753424657533</v>
      </c>
      <c r="N2430" t="str">
        <f ca="1">IF(staff[[#This Row],[Tenure]]&lt;0.25,"1. New", IF(staff[[#This Row],[Tenure]]&lt;1, "2. Under 1 yr", IF(staff[[#This Row],[Tenure]]&lt;2, "3. Under 2 yrs","4. Over 2 yrs")))</f>
        <v>3. Under 2 yrs</v>
      </c>
      <c r="O2430" s="5">
        <f ca="1">(TODAY()-staff[[#This Row],[Date of Birth]])/365</f>
        <v>47.0027397260274</v>
      </c>
      <c r="P2430">
        <f ca="1">ROUNDDOWN(staff[[#This Row],[X-Age]],0)</f>
        <v>47</v>
      </c>
    </row>
    <row r="2431" spans="3:16" x14ac:dyDescent="0.3">
      <c r="C2431" t="s">
        <v>2520</v>
      </c>
      <c r="D2431" t="s">
        <v>59</v>
      </c>
      <c r="E2431">
        <v>1</v>
      </c>
      <c r="F2431" t="s">
        <v>61</v>
      </c>
      <c r="G2431" t="s">
        <v>17</v>
      </c>
      <c r="H2431" t="s">
        <v>526</v>
      </c>
      <c r="I2431" s="4">
        <v>93300</v>
      </c>
      <c r="J2431">
        <v>13</v>
      </c>
      <c r="K2431" s="3">
        <v>44760</v>
      </c>
      <c r="L2431" s="3">
        <v>7250</v>
      </c>
      <c r="M2431" s="5">
        <f ca="1">(TODAY()-staff[[#This Row],[Date of Join]])/365</f>
        <v>0.16712328767123288</v>
      </c>
      <c r="N2431" t="str">
        <f ca="1">IF(staff[[#This Row],[Tenure]]&lt;0.25,"1. New", IF(staff[[#This Row],[Tenure]]&lt;1, "2. Under 1 yr", IF(staff[[#This Row],[Tenure]]&lt;2, "3. Under 2 yrs","4. Over 2 yrs")))</f>
        <v>1. New</v>
      </c>
      <c r="O2431" s="5">
        <f ca="1">(TODAY()-staff[[#This Row],[Date of Birth]])/365</f>
        <v>102.93424657534247</v>
      </c>
      <c r="P2431">
        <f ca="1">ROUNDDOWN(staff[[#This Row],[X-Age]],0)</f>
        <v>102</v>
      </c>
    </row>
    <row r="2432" spans="3:16" x14ac:dyDescent="0.3">
      <c r="C2432" t="s">
        <v>2521</v>
      </c>
      <c r="D2432" t="s">
        <v>55</v>
      </c>
      <c r="E2432">
        <v>1</v>
      </c>
      <c r="F2432" t="s">
        <v>56</v>
      </c>
      <c r="G2432" t="s">
        <v>18</v>
      </c>
      <c r="H2432" t="s">
        <v>71</v>
      </c>
      <c r="I2432" s="4">
        <v>86625</v>
      </c>
      <c r="J2432">
        <v>6</v>
      </c>
      <c r="K2432" s="3">
        <v>44062</v>
      </c>
      <c r="L2432" s="3">
        <v>25246</v>
      </c>
      <c r="M2432" s="5">
        <f ca="1">(TODAY()-staff[[#This Row],[Date of Join]])/365</f>
        <v>2.0794520547945203</v>
      </c>
      <c r="N2432" t="str">
        <f ca="1">IF(staff[[#This Row],[Tenure]]&lt;0.25,"1. New", IF(staff[[#This Row],[Tenure]]&lt;1, "2. Under 1 yr", IF(staff[[#This Row],[Tenure]]&lt;2, "3. Under 2 yrs","4. Over 2 yrs")))</f>
        <v>4. Over 2 yrs</v>
      </c>
      <c r="O2432" s="5">
        <f ca="1">(TODAY()-staff[[#This Row],[Date of Birth]])/365</f>
        <v>53.630136986301373</v>
      </c>
      <c r="P2432">
        <f ca="1">ROUNDDOWN(staff[[#This Row],[X-Age]],0)</f>
        <v>53</v>
      </c>
    </row>
    <row r="2433" spans="3:16" x14ac:dyDescent="0.3">
      <c r="C2433" t="s">
        <v>2522</v>
      </c>
      <c r="D2433" t="s">
        <v>55</v>
      </c>
      <c r="E2433">
        <v>0</v>
      </c>
      <c r="F2433" t="s">
        <v>61</v>
      </c>
      <c r="G2433" t="s">
        <v>6</v>
      </c>
      <c r="H2433" t="s">
        <v>68</v>
      </c>
      <c r="I2433" s="4">
        <v>55645</v>
      </c>
      <c r="J2433">
        <v>21</v>
      </c>
      <c r="K2433" s="3">
        <v>44761</v>
      </c>
      <c r="L2433" s="3">
        <v>34984</v>
      </c>
      <c r="M2433" s="5">
        <f ca="1">(TODAY()-staff[[#This Row],[Date of Join]])/365</f>
        <v>0.16438356164383561</v>
      </c>
      <c r="N2433" t="str">
        <f ca="1">IF(staff[[#This Row],[Tenure]]&lt;0.25,"1. New", IF(staff[[#This Row],[Tenure]]&lt;1, "2. Under 1 yr", IF(staff[[#This Row],[Tenure]]&lt;2, "3. Under 2 yrs","4. Over 2 yrs")))</f>
        <v>1. New</v>
      </c>
      <c r="O2433" s="5">
        <f ca="1">(TODAY()-staff[[#This Row],[Date of Birth]])/365</f>
        <v>26.950684931506849</v>
      </c>
      <c r="P2433">
        <f ca="1">ROUNDDOWN(staff[[#This Row],[X-Age]],0)</f>
        <v>26</v>
      </c>
    </row>
    <row r="2434" spans="3:16" x14ac:dyDescent="0.3">
      <c r="C2434" t="s">
        <v>2523</v>
      </c>
      <c r="D2434" t="s">
        <v>55</v>
      </c>
      <c r="E2434">
        <v>0.88</v>
      </c>
      <c r="F2434" t="s">
        <v>56</v>
      </c>
      <c r="G2434" t="s">
        <v>18</v>
      </c>
      <c r="H2434" t="s">
        <v>64</v>
      </c>
      <c r="I2434" s="4">
        <v>78320</v>
      </c>
      <c r="J2434">
        <v>23</v>
      </c>
      <c r="K2434" s="3">
        <v>44455</v>
      </c>
      <c r="L2434" s="3">
        <v>27202</v>
      </c>
      <c r="M2434" s="5">
        <f ca="1">(TODAY()-staff[[#This Row],[Date of Join]])/365</f>
        <v>1.0027397260273974</v>
      </c>
      <c r="N2434" t="str">
        <f ca="1">IF(staff[[#This Row],[Tenure]]&lt;0.25,"1. New", IF(staff[[#This Row],[Tenure]]&lt;1, "2. Under 1 yr", IF(staff[[#This Row],[Tenure]]&lt;2, "3. Under 2 yrs","4. Over 2 yrs")))</f>
        <v>3. Under 2 yrs</v>
      </c>
      <c r="O2434" s="5">
        <f ca="1">(TODAY()-staff[[#This Row],[Date of Birth]])/365</f>
        <v>48.271232876712325</v>
      </c>
      <c r="P2434">
        <f ca="1">ROUNDDOWN(staff[[#This Row],[X-Age]],0)</f>
        <v>48</v>
      </c>
    </row>
    <row r="2435" spans="3:16" x14ac:dyDescent="0.3">
      <c r="C2435" t="s">
        <v>2524</v>
      </c>
      <c r="D2435" t="s">
        <v>59</v>
      </c>
      <c r="E2435">
        <v>0.8</v>
      </c>
      <c r="F2435" t="s">
        <v>56</v>
      </c>
      <c r="G2435" t="s">
        <v>20</v>
      </c>
      <c r="H2435" t="s">
        <v>66</v>
      </c>
      <c r="I2435" s="4">
        <v>64275</v>
      </c>
      <c r="J2435">
        <v>21</v>
      </c>
      <c r="K2435" s="3">
        <v>44623</v>
      </c>
      <c r="L2435" s="3">
        <v>28038</v>
      </c>
      <c r="M2435" s="5">
        <f ca="1">(TODAY()-staff[[#This Row],[Date of Join]])/365</f>
        <v>0.54246575342465753</v>
      </c>
      <c r="N2435" t="str">
        <f ca="1">IF(staff[[#This Row],[Tenure]]&lt;0.25,"1. New", IF(staff[[#This Row],[Tenure]]&lt;1, "2. Under 1 yr", IF(staff[[#This Row],[Tenure]]&lt;2, "3. Under 2 yrs","4. Over 2 yrs")))</f>
        <v>2. Under 1 yr</v>
      </c>
      <c r="O2435" s="5">
        <f ca="1">(TODAY()-staff[[#This Row],[Date of Birth]])/365</f>
        <v>45.980821917808221</v>
      </c>
      <c r="P2435">
        <f ca="1">ROUNDDOWN(staff[[#This Row],[X-Age]],0)</f>
        <v>45</v>
      </c>
    </row>
    <row r="2436" spans="3:16" x14ac:dyDescent="0.3">
      <c r="C2436" t="s">
        <v>2525</v>
      </c>
      <c r="D2436" t="s">
        <v>55</v>
      </c>
      <c r="E2436">
        <v>1</v>
      </c>
      <c r="F2436" t="s">
        <v>56</v>
      </c>
      <c r="G2436" t="s">
        <v>6</v>
      </c>
      <c r="H2436" t="s">
        <v>68</v>
      </c>
      <c r="I2436" s="4">
        <v>89380</v>
      </c>
      <c r="J2436">
        <v>9</v>
      </c>
      <c r="K2436" s="3">
        <v>44529</v>
      </c>
      <c r="L2436" s="3">
        <v>28732</v>
      </c>
      <c r="M2436" s="5">
        <f ca="1">(TODAY()-staff[[#This Row],[Date of Join]])/365</f>
        <v>0.8</v>
      </c>
      <c r="N2436" t="str">
        <f ca="1">IF(staff[[#This Row],[Tenure]]&lt;0.25,"1. New", IF(staff[[#This Row],[Tenure]]&lt;1, "2. Under 1 yr", IF(staff[[#This Row],[Tenure]]&lt;2, "3. Under 2 yrs","4. Over 2 yrs")))</f>
        <v>2. Under 1 yr</v>
      </c>
      <c r="O2436" s="5">
        <f ca="1">(TODAY()-staff[[#This Row],[Date of Birth]])/365</f>
        <v>44.079452054794523</v>
      </c>
      <c r="P2436">
        <f ca="1">ROUNDDOWN(staff[[#This Row],[X-Age]],0)</f>
        <v>44</v>
      </c>
    </row>
    <row r="2437" spans="3:16" x14ac:dyDescent="0.3">
      <c r="C2437" t="s">
        <v>2526</v>
      </c>
      <c r="D2437" t="s">
        <v>55</v>
      </c>
      <c r="E2437">
        <v>1</v>
      </c>
      <c r="F2437" t="s">
        <v>124</v>
      </c>
      <c r="G2437" t="s">
        <v>20</v>
      </c>
      <c r="H2437" t="s">
        <v>102</v>
      </c>
      <c r="I2437" s="4">
        <v>89365</v>
      </c>
      <c r="J2437">
        <v>21</v>
      </c>
      <c r="K2437" s="3">
        <v>44770</v>
      </c>
      <c r="L2437" s="3">
        <v>31042</v>
      </c>
      <c r="M2437" s="5">
        <f ca="1">(TODAY()-staff[[#This Row],[Date of Join]])/365</f>
        <v>0.13972602739726028</v>
      </c>
      <c r="N2437" t="str">
        <f ca="1">IF(staff[[#This Row],[Tenure]]&lt;0.25,"1. New", IF(staff[[#This Row],[Tenure]]&lt;1, "2. Under 1 yr", IF(staff[[#This Row],[Tenure]]&lt;2, "3. Under 2 yrs","4. Over 2 yrs")))</f>
        <v>1. New</v>
      </c>
      <c r="O2437" s="5">
        <f ca="1">(TODAY()-staff[[#This Row],[Date of Birth]])/365</f>
        <v>37.750684931506846</v>
      </c>
      <c r="P2437">
        <f ca="1">ROUNDDOWN(staff[[#This Row],[X-Age]],0)</f>
        <v>37</v>
      </c>
    </row>
    <row r="2438" spans="3:16" x14ac:dyDescent="0.3">
      <c r="C2438" t="s">
        <v>2527</v>
      </c>
      <c r="D2438" t="s">
        <v>59</v>
      </c>
      <c r="E2438">
        <v>0.66</v>
      </c>
      <c r="F2438" t="s">
        <v>56</v>
      </c>
      <c r="G2438" t="s">
        <v>6</v>
      </c>
      <c r="H2438" t="s">
        <v>98</v>
      </c>
      <c r="I2438" s="4">
        <v>70510</v>
      </c>
      <c r="J2438">
        <v>2</v>
      </c>
      <c r="K2438" s="3">
        <v>44356</v>
      </c>
      <c r="L2438" s="3">
        <v>22928</v>
      </c>
      <c r="M2438" s="5">
        <f ca="1">(TODAY()-staff[[#This Row],[Date of Join]])/365</f>
        <v>1.273972602739726</v>
      </c>
      <c r="N2438" t="str">
        <f ca="1">IF(staff[[#This Row],[Tenure]]&lt;0.25,"1. New", IF(staff[[#This Row],[Tenure]]&lt;1, "2. Under 1 yr", IF(staff[[#This Row],[Tenure]]&lt;2, "3. Under 2 yrs","4. Over 2 yrs")))</f>
        <v>3. Under 2 yrs</v>
      </c>
      <c r="O2438" s="5">
        <f ca="1">(TODAY()-staff[[#This Row],[Date of Birth]])/365</f>
        <v>59.980821917808221</v>
      </c>
      <c r="P2438">
        <f ca="1">ROUNDDOWN(staff[[#This Row],[X-Age]],0)</f>
        <v>59</v>
      </c>
    </row>
    <row r="2439" spans="3:16" x14ac:dyDescent="0.3">
      <c r="C2439" t="s">
        <v>2528</v>
      </c>
      <c r="D2439" t="s">
        <v>55</v>
      </c>
      <c r="E2439">
        <v>1</v>
      </c>
      <c r="F2439" t="s">
        <v>61</v>
      </c>
      <c r="G2439" t="s">
        <v>11</v>
      </c>
      <c r="H2439" t="s">
        <v>98</v>
      </c>
      <c r="I2439" s="4">
        <v>82895</v>
      </c>
      <c r="J2439">
        <v>12</v>
      </c>
      <c r="K2439" s="3">
        <v>44770</v>
      </c>
      <c r="L2439" s="3">
        <v>7272</v>
      </c>
      <c r="M2439" s="5">
        <f ca="1">(TODAY()-staff[[#This Row],[Date of Join]])/365</f>
        <v>0.13972602739726028</v>
      </c>
      <c r="N2439" t="str">
        <f ca="1">IF(staff[[#This Row],[Tenure]]&lt;0.25,"1. New", IF(staff[[#This Row],[Tenure]]&lt;1, "2. Under 1 yr", IF(staff[[#This Row],[Tenure]]&lt;2, "3. Under 2 yrs","4. Over 2 yrs")))</f>
        <v>1. New</v>
      </c>
      <c r="O2439" s="5">
        <f ca="1">(TODAY()-staff[[#This Row],[Date of Birth]])/365</f>
        <v>102.87397260273973</v>
      </c>
      <c r="P2439">
        <f ca="1">ROUNDDOWN(staff[[#This Row],[X-Age]],0)</f>
        <v>102</v>
      </c>
    </row>
    <row r="2440" spans="3:16" x14ac:dyDescent="0.3">
      <c r="C2440" t="s">
        <v>2529</v>
      </c>
      <c r="D2440" t="s">
        <v>59</v>
      </c>
      <c r="E2440">
        <v>1</v>
      </c>
      <c r="F2440" t="s">
        <v>56</v>
      </c>
      <c r="G2440" t="s">
        <v>6</v>
      </c>
      <c r="H2440" t="s">
        <v>68</v>
      </c>
      <c r="I2440" s="4">
        <v>87025</v>
      </c>
      <c r="J2440">
        <v>10</v>
      </c>
      <c r="K2440" s="3">
        <v>44669</v>
      </c>
      <c r="L2440" s="3">
        <v>22430</v>
      </c>
      <c r="M2440" s="5">
        <f ca="1">(TODAY()-staff[[#This Row],[Date of Join]])/365</f>
        <v>0.41643835616438357</v>
      </c>
      <c r="N2440" t="str">
        <f ca="1">IF(staff[[#This Row],[Tenure]]&lt;0.25,"1. New", IF(staff[[#This Row],[Tenure]]&lt;1, "2. Under 1 yr", IF(staff[[#This Row],[Tenure]]&lt;2, "3. Under 2 yrs","4. Over 2 yrs")))</f>
        <v>2. Under 1 yr</v>
      </c>
      <c r="O2440" s="5">
        <f ca="1">(TODAY()-staff[[#This Row],[Date of Birth]])/365</f>
        <v>61.345205479452055</v>
      </c>
      <c r="P2440">
        <f ca="1">ROUNDDOWN(staff[[#This Row],[X-Age]],0)</f>
        <v>61</v>
      </c>
    </row>
    <row r="2441" spans="3:16" x14ac:dyDescent="0.3">
      <c r="C2441" t="s">
        <v>2530</v>
      </c>
      <c r="D2441" t="s">
        <v>55</v>
      </c>
      <c r="E2441">
        <v>1</v>
      </c>
      <c r="F2441" t="s">
        <v>56</v>
      </c>
      <c r="G2441" t="s">
        <v>18</v>
      </c>
      <c r="H2441" t="s">
        <v>78</v>
      </c>
      <c r="I2441" s="4">
        <v>102730</v>
      </c>
      <c r="J2441">
        <v>12</v>
      </c>
      <c r="K2441" s="3">
        <v>44727</v>
      </c>
      <c r="L2441" s="3">
        <v>24904</v>
      </c>
      <c r="M2441" s="5">
        <f ca="1">(TODAY()-staff[[#This Row],[Date of Join]])/365</f>
        <v>0.25753424657534246</v>
      </c>
      <c r="N2441" t="str">
        <f ca="1">IF(staff[[#This Row],[Tenure]]&lt;0.25,"1. New", IF(staff[[#This Row],[Tenure]]&lt;1, "2. Under 1 yr", IF(staff[[#This Row],[Tenure]]&lt;2, "3. Under 2 yrs","4. Over 2 yrs")))</f>
        <v>2. Under 1 yr</v>
      </c>
      <c r="O2441" s="5">
        <f ca="1">(TODAY()-staff[[#This Row],[Date of Birth]])/365</f>
        <v>54.56712328767123</v>
      </c>
      <c r="P2441">
        <f ca="1">ROUNDDOWN(staff[[#This Row],[X-Age]],0)</f>
        <v>54</v>
      </c>
    </row>
    <row r="2442" spans="3:16" x14ac:dyDescent="0.3">
      <c r="C2442" t="s">
        <v>2531</v>
      </c>
      <c r="D2442" t="s">
        <v>59</v>
      </c>
      <c r="E2442">
        <v>1</v>
      </c>
      <c r="F2442" t="s">
        <v>56</v>
      </c>
      <c r="G2442" t="s">
        <v>6</v>
      </c>
      <c r="H2442" t="s">
        <v>68</v>
      </c>
      <c r="I2442" s="4">
        <v>78840</v>
      </c>
      <c r="J2442">
        <v>17</v>
      </c>
      <c r="K2442" s="3">
        <v>44431</v>
      </c>
      <c r="L2442" s="3">
        <v>-41</v>
      </c>
      <c r="M2442" s="5">
        <f ca="1">(TODAY()-staff[[#This Row],[Date of Join]])/365</f>
        <v>1.0684931506849316</v>
      </c>
      <c r="N2442" t="str">
        <f ca="1">IF(staff[[#This Row],[Tenure]]&lt;0.25,"1. New", IF(staff[[#This Row],[Tenure]]&lt;1, "2. Under 1 yr", IF(staff[[#This Row],[Tenure]]&lt;2, "3. Under 2 yrs","4. Over 2 yrs")))</f>
        <v>3. Under 2 yrs</v>
      </c>
      <c r="O2442" s="5">
        <f ca="1">(TODAY()-staff[[#This Row],[Date of Birth]])/365</f>
        <v>122.90958904109588</v>
      </c>
      <c r="P2442">
        <f ca="1">ROUNDDOWN(staff[[#This Row],[X-Age]],0)</f>
        <v>122</v>
      </c>
    </row>
    <row r="2443" spans="3:16" x14ac:dyDescent="0.3">
      <c r="C2443" t="s">
        <v>2532</v>
      </c>
      <c r="D2443" t="s">
        <v>59</v>
      </c>
      <c r="E2443">
        <v>1</v>
      </c>
      <c r="F2443" t="s">
        <v>56</v>
      </c>
      <c r="G2443" t="s">
        <v>9</v>
      </c>
      <c r="H2443" t="s">
        <v>106</v>
      </c>
      <c r="I2443" s="4">
        <v>91890</v>
      </c>
      <c r="J2443">
        <v>21</v>
      </c>
      <c r="K2443" s="3">
        <v>44692</v>
      </c>
      <c r="L2443" s="3">
        <v>30640</v>
      </c>
      <c r="M2443" s="5">
        <f ca="1">(TODAY()-staff[[#This Row],[Date of Join]])/365</f>
        <v>0.35342465753424657</v>
      </c>
      <c r="N2443" t="str">
        <f ca="1">IF(staff[[#This Row],[Tenure]]&lt;0.25,"1. New", IF(staff[[#This Row],[Tenure]]&lt;1, "2. Under 1 yr", IF(staff[[#This Row],[Tenure]]&lt;2, "3. Under 2 yrs","4. Over 2 yrs")))</f>
        <v>2. Under 1 yr</v>
      </c>
      <c r="O2443" s="5">
        <f ca="1">(TODAY()-staff[[#This Row],[Date of Birth]])/365</f>
        <v>38.852054794520548</v>
      </c>
      <c r="P2443">
        <f ca="1">ROUNDDOWN(staff[[#This Row],[X-Age]],0)</f>
        <v>38</v>
      </c>
    </row>
    <row r="2444" spans="3:16" x14ac:dyDescent="0.3">
      <c r="C2444" t="s">
        <v>2533</v>
      </c>
      <c r="D2444" t="s">
        <v>55</v>
      </c>
      <c r="E2444">
        <v>1</v>
      </c>
      <c r="F2444" t="s">
        <v>56</v>
      </c>
      <c r="G2444" t="s">
        <v>6</v>
      </c>
      <c r="H2444" t="s">
        <v>68</v>
      </c>
      <c r="I2444" s="4">
        <v>63790</v>
      </c>
      <c r="J2444">
        <v>14</v>
      </c>
      <c r="K2444" s="3">
        <v>44687</v>
      </c>
      <c r="L2444" s="3">
        <v>32649</v>
      </c>
      <c r="M2444" s="5">
        <f ca="1">(TODAY()-staff[[#This Row],[Date of Join]])/365</f>
        <v>0.36712328767123287</v>
      </c>
      <c r="N2444" t="str">
        <f ca="1">IF(staff[[#This Row],[Tenure]]&lt;0.25,"1. New", IF(staff[[#This Row],[Tenure]]&lt;1, "2. Under 1 yr", IF(staff[[#This Row],[Tenure]]&lt;2, "3. Under 2 yrs","4. Over 2 yrs")))</f>
        <v>2. Under 1 yr</v>
      </c>
      <c r="O2444" s="5">
        <f ca="1">(TODAY()-staff[[#This Row],[Date of Birth]])/365</f>
        <v>33.347945205479455</v>
      </c>
      <c r="P2444">
        <f ca="1">ROUNDDOWN(staff[[#This Row],[X-Age]],0)</f>
        <v>33</v>
      </c>
    </row>
    <row r="2445" spans="3:16" x14ac:dyDescent="0.3">
      <c r="C2445" t="s">
        <v>2534</v>
      </c>
      <c r="D2445" t="s">
        <v>59</v>
      </c>
      <c r="E2445">
        <v>0.92</v>
      </c>
      <c r="F2445" t="s">
        <v>56</v>
      </c>
      <c r="G2445" t="s">
        <v>20</v>
      </c>
      <c r="H2445" t="s">
        <v>75</v>
      </c>
      <c r="I2445" s="4">
        <v>58315</v>
      </c>
      <c r="J2445">
        <v>9</v>
      </c>
      <c r="K2445" s="3">
        <v>44301</v>
      </c>
      <c r="L2445" s="3">
        <v>25561</v>
      </c>
      <c r="M2445" s="5">
        <f ca="1">(TODAY()-staff[[#This Row],[Date of Join]])/365</f>
        <v>1.4246575342465753</v>
      </c>
      <c r="N2445" t="str">
        <f ca="1">IF(staff[[#This Row],[Tenure]]&lt;0.25,"1. New", IF(staff[[#This Row],[Tenure]]&lt;1, "2. Under 1 yr", IF(staff[[#This Row],[Tenure]]&lt;2, "3. Under 2 yrs","4. Over 2 yrs")))</f>
        <v>3. Under 2 yrs</v>
      </c>
      <c r="O2445" s="5">
        <f ca="1">(TODAY()-staff[[#This Row],[Date of Birth]])/365</f>
        <v>52.767123287671232</v>
      </c>
      <c r="P2445">
        <f ca="1">ROUNDDOWN(staff[[#This Row],[X-Age]],0)</f>
        <v>52</v>
      </c>
    </row>
    <row r="2446" spans="3:16" x14ac:dyDescent="0.3">
      <c r="C2446" t="s">
        <v>2535</v>
      </c>
      <c r="D2446" t="s">
        <v>59</v>
      </c>
      <c r="E2446">
        <v>1</v>
      </c>
      <c r="F2446" t="s">
        <v>56</v>
      </c>
      <c r="G2446" t="s">
        <v>6</v>
      </c>
      <c r="H2446" t="s">
        <v>68</v>
      </c>
      <c r="I2446" s="4">
        <v>89290</v>
      </c>
      <c r="J2446">
        <v>17</v>
      </c>
      <c r="K2446" s="3">
        <v>44207</v>
      </c>
      <c r="L2446" s="3">
        <v>28736</v>
      </c>
      <c r="M2446" s="5">
        <f ca="1">(TODAY()-staff[[#This Row],[Date of Join]])/365</f>
        <v>1.6821917808219178</v>
      </c>
      <c r="N2446" t="str">
        <f ca="1">IF(staff[[#This Row],[Tenure]]&lt;0.25,"1. New", IF(staff[[#This Row],[Tenure]]&lt;1, "2. Under 1 yr", IF(staff[[#This Row],[Tenure]]&lt;2, "3. Under 2 yrs","4. Over 2 yrs")))</f>
        <v>3. Under 2 yrs</v>
      </c>
      <c r="O2446" s="5">
        <f ca="1">(TODAY()-staff[[#This Row],[Date of Birth]])/365</f>
        <v>44.06849315068493</v>
      </c>
      <c r="P2446">
        <f ca="1">ROUNDDOWN(staff[[#This Row],[X-Age]],0)</f>
        <v>44</v>
      </c>
    </row>
    <row r="2447" spans="3:16" x14ac:dyDescent="0.3">
      <c r="C2447" t="s">
        <v>2536</v>
      </c>
      <c r="D2447" t="s">
        <v>55</v>
      </c>
      <c r="E2447">
        <v>1</v>
      </c>
      <c r="F2447" t="s">
        <v>61</v>
      </c>
      <c r="G2447" t="s">
        <v>18</v>
      </c>
      <c r="H2447" t="s">
        <v>78</v>
      </c>
      <c r="I2447" s="4">
        <v>90010</v>
      </c>
      <c r="J2447">
        <v>10</v>
      </c>
      <c r="K2447" s="3">
        <v>44693</v>
      </c>
      <c r="L2447" s="3">
        <v>7268</v>
      </c>
      <c r="M2447" s="5">
        <f ca="1">(TODAY()-staff[[#This Row],[Date of Join]])/365</f>
        <v>0.35068493150684932</v>
      </c>
      <c r="N2447" t="str">
        <f ca="1">IF(staff[[#This Row],[Tenure]]&lt;0.25,"1. New", IF(staff[[#This Row],[Tenure]]&lt;1, "2. Under 1 yr", IF(staff[[#This Row],[Tenure]]&lt;2, "3. Under 2 yrs","4. Over 2 yrs")))</f>
        <v>2. Under 1 yr</v>
      </c>
      <c r="O2447" s="5">
        <f ca="1">(TODAY()-staff[[#This Row],[Date of Birth]])/365</f>
        <v>102.88493150684931</v>
      </c>
      <c r="P2447">
        <f ca="1">ROUNDDOWN(staff[[#This Row],[X-Age]],0)</f>
        <v>102</v>
      </c>
    </row>
    <row r="2448" spans="3:16" x14ac:dyDescent="0.3">
      <c r="C2448" t="s">
        <v>2537</v>
      </c>
      <c r="D2448" t="s">
        <v>59</v>
      </c>
      <c r="E2448">
        <v>1</v>
      </c>
      <c r="F2448" t="s">
        <v>56</v>
      </c>
      <c r="G2448" t="s">
        <v>11</v>
      </c>
      <c r="H2448" t="s">
        <v>83</v>
      </c>
      <c r="I2448" s="4">
        <v>82840</v>
      </c>
      <c r="J2448">
        <v>8</v>
      </c>
      <c r="K2448" s="3">
        <v>44669</v>
      </c>
      <c r="L2448" s="3">
        <v>26487</v>
      </c>
      <c r="M2448" s="5">
        <f ca="1">(TODAY()-staff[[#This Row],[Date of Join]])/365</f>
        <v>0.41643835616438357</v>
      </c>
      <c r="N2448" t="str">
        <f ca="1">IF(staff[[#This Row],[Tenure]]&lt;0.25,"1. New", IF(staff[[#This Row],[Tenure]]&lt;1, "2. Under 1 yr", IF(staff[[#This Row],[Tenure]]&lt;2, "3. Under 2 yrs","4. Over 2 yrs")))</f>
        <v>2. Under 1 yr</v>
      </c>
      <c r="O2448" s="5">
        <f ca="1">(TODAY()-staff[[#This Row],[Date of Birth]])/365</f>
        <v>50.230136986301368</v>
      </c>
      <c r="P2448">
        <f ca="1">ROUNDDOWN(staff[[#This Row],[X-Age]],0)</f>
        <v>50</v>
      </c>
    </row>
    <row r="2449" spans="3:16" x14ac:dyDescent="0.3">
      <c r="C2449" t="s">
        <v>2538</v>
      </c>
      <c r="D2449" t="s">
        <v>59</v>
      </c>
      <c r="E2449">
        <v>1</v>
      </c>
      <c r="F2449" t="s">
        <v>56</v>
      </c>
      <c r="G2449" t="s">
        <v>14</v>
      </c>
      <c r="H2449" t="s">
        <v>166</v>
      </c>
      <c r="I2449" s="4">
        <v>66685</v>
      </c>
      <c r="J2449">
        <v>21</v>
      </c>
      <c r="K2449" s="3">
        <v>44767</v>
      </c>
      <c r="L2449" s="3">
        <v>27476</v>
      </c>
      <c r="M2449" s="5">
        <f ca="1">(TODAY()-staff[[#This Row],[Date of Join]])/365</f>
        <v>0.14794520547945206</v>
      </c>
      <c r="N2449" t="str">
        <f ca="1">IF(staff[[#This Row],[Tenure]]&lt;0.25,"1. New", IF(staff[[#This Row],[Tenure]]&lt;1, "2. Under 1 yr", IF(staff[[#This Row],[Tenure]]&lt;2, "3. Under 2 yrs","4. Over 2 yrs")))</f>
        <v>1. New</v>
      </c>
      <c r="O2449" s="5">
        <f ca="1">(TODAY()-staff[[#This Row],[Date of Birth]])/365</f>
        <v>47.520547945205479</v>
      </c>
      <c r="P2449">
        <f ca="1">ROUNDDOWN(staff[[#This Row],[X-Age]],0)</f>
        <v>47</v>
      </c>
    </row>
    <row r="2450" spans="3:16" x14ac:dyDescent="0.3">
      <c r="C2450" t="s">
        <v>2539</v>
      </c>
      <c r="D2450" t="s">
        <v>55</v>
      </c>
      <c r="E2450">
        <v>1</v>
      </c>
      <c r="F2450" t="s">
        <v>56</v>
      </c>
      <c r="G2450" t="s">
        <v>18</v>
      </c>
      <c r="H2450" t="s">
        <v>96</v>
      </c>
      <c r="I2450" s="4">
        <v>80520</v>
      </c>
      <c r="J2450">
        <v>5</v>
      </c>
      <c r="K2450" s="3">
        <v>44732</v>
      </c>
      <c r="L2450" s="3">
        <v>29694</v>
      </c>
      <c r="M2450" s="5">
        <f ca="1">(TODAY()-staff[[#This Row],[Date of Join]])/365</f>
        <v>0.24383561643835616</v>
      </c>
      <c r="N2450" t="str">
        <f ca="1">IF(staff[[#This Row],[Tenure]]&lt;0.25,"1. New", IF(staff[[#This Row],[Tenure]]&lt;1, "2. Under 1 yr", IF(staff[[#This Row],[Tenure]]&lt;2, "3. Under 2 yrs","4. Over 2 yrs")))</f>
        <v>1. New</v>
      </c>
      <c r="O2450" s="5">
        <f ca="1">(TODAY()-staff[[#This Row],[Date of Birth]])/365</f>
        <v>41.443835616438356</v>
      </c>
      <c r="P2450">
        <f ca="1">ROUNDDOWN(staff[[#This Row],[X-Age]],0)</f>
        <v>41</v>
      </c>
    </row>
    <row r="2451" spans="3:16" x14ac:dyDescent="0.3">
      <c r="C2451" t="s">
        <v>2540</v>
      </c>
      <c r="D2451" t="s">
        <v>59</v>
      </c>
      <c r="E2451">
        <v>1</v>
      </c>
      <c r="F2451" t="s">
        <v>56</v>
      </c>
      <c r="G2451" t="s">
        <v>6</v>
      </c>
      <c r="H2451" t="s">
        <v>68</v>
      </c>
      <c r="I2451" s="4">
        <v>76075</v>
      </c>
      <c r="J2451">
        <v>7</v>
      </c>
      <c r="K2451" s="3">
        <v>44760</v>
      </c>
      <c r="L2451" s="3">
        <v>27026</v>
      </c>
      <c r="M2451" s="5">
        <f ca="1">(TODAY()-staff[[#This Row],[Date of Join]])/365</f>
        <v>0.16712328767123288</v>
      </c>
      <c r="N2451" t="str">
        <f ca="1">IF(staff[[#This Row],[Tenure]]&lt;0.25,"1. New", IF(staff[[#This Row],[Tenure]]&lt;1, "2. Under 1 yr", IF(staff[[#This Row],[Tenure]]&lt;2, "3. Under 2 yrs","4. Over 2 yrs")))</f>
        <v>1. New</v>
      </c>
      <c r="O2451" s="5">
        <f ca="1">(TODAY()-staff[[#This Row],[Date of Birth]])/365</f>
        <v>48.753424657534246</v>
      </c>
      <c r="P2451">
        <f ca="1">ROUNDDOWN(staff[[#This Row],[X-Age]],0)</f>
        <v>48</v>
      </c>
    </row>
    <row r="2452" spans="3:16" x14ac:dyDescent="0.3">
      <c r="C2452" t="s">
        <v>2541</v>
      </c>
      <c r="D2452" t="s">
        <v>59</v>
      </c>
      <c r="E2452">
        <v>1</v>
      </c>
      <c r="F2452" t="s">
        <v>56</v>
      </c>
      <c r="G2452" t="s">
        <v>9</v>
      </c>
      <c r="H2452" t="s">
        <v>201</v>
      </c>
      <c r="I2452" s="4">
        <v>60660</v>
      </c>
      <c r="J2452">
        <v>2</v>
      </c>
      <c r="K2452" s="3">
        <v>44768</v>
      </c>
      <c r="L2452" s="3">
        <v>32026</v>
      </c>
      <c r="M2452" s="5">
        <f ca="1">(TODAY()-staff[[#This Row],[Date of Join]])/365</f>
        <v>0.14520547945205478</v>
      </c>
      <c r="N2452" t="str">
        <f ca="1">IF(staff[[#This Row],[Tenure]]&lt;0.25,"1. New", IF(staff[[#This Row],[Tenure]]&lt;1, "2. Under 1 yr", IF(staff[[#This Row],[Tenure]]&lt;2, "3. Under 2 yrs","4. Over 2 yrs")))</f>
        <v>1. New</v>
      </c>
      <c r="O2452" s="5">
        <f ca="1">(TODAY()-staff[[#This Row],[Date of Birth]])/365</f>
        <v>35.054794520547944</v>
      </c>
      <c r="P2452">
        <f ca="1">ROUNDDOWN(staff[[#This Row],[X-Age]],0)</f>
        <v>35</v>
      </c>
    </row>
    <row r="2453" spans="3:16" x14ac:dyDescent="0.3">
      <c r="C2453" t="s">
        <v>2542</v>
      </c>
      <c r="D2453" t="s">
        <v>59</v>
      </c>
      <c r="E2453">
        <v>1</v>
      </c>
      <c r="F2453" t="s">
        <v>56</v>
      </c>
      <c r="G2453" t="s">
        <v>6</v>
      </c>
      <c r="H2453" t="s">
        <v>68</v>
      </c>
      <c r="I2453" s="4">
        <v>62920</v>
      </c>
      <c r="J2453">
        <v>12</v>
      </c>
      <c r="K2453" s="3">
        <v>44726</v>
      </c>
      <c r="L2453" s="3">
        <v>7284</v>
      </c>
      <c r="M2453" s="5">
        <f ca="1">(TODAY()-staff[[#This Row],[Date of Join]])/365</f>
        <v>0.26027397260273971</v>
      </c>
      <c r="N2453" t="str">
        <f ca="1">IF(staff[[#This Row],[Tenure]]&lt;0.25,"1. New", IF(staff[[#This Row],[Tenure]]&lt;1, "2. Under 1 yr", IF(staff[[#This Row],[Tenure]]&lt;2, "3. Under 2 yrs","4. Over 2 yrs")))</f>
        <v>2. Under 1 yr</v>
      </c>
      <c r="O2453" s="5">
        <f ca="1">(TODAY()-staff[[#This Row],[Date of Birth]])/365</f>
        <v>102.84109589041095</v>
      </c>
      <c r="P2453">
        <f ca="1">ROUNDDOWN(staff[[#This Row],[X-Age]],0)</f>
        <v>102</v>
      </c>
    </row>
    <row r="2454" spans="3:16" x14ac:dyDescent="0.3">
      <c r="C2454" t="s">
        <v>2543</v>
      </c>
      <c r="D2454" t="s">
        <v>55</v>
      </c>
      <c r="E2454">
        <v>1</v>
      </c>
      <c r="F2454" t="s">
        <v>56</v>
      </c>
      <c r="G2454" t="s">
        <v>18</v>
      </c>
      <c r="H2454" t="s">
        <v>78</v>
      </c>
      <c r="I2454" s="4">
        <v>97865</v>
      </c>
      <c r="J2454">
        <v>16</v>
      </c>
      <c r="K2454" s="3">
        <v>44607</v>
      </c>
      <c r="L2454" s="3">
        <v>31490</v>
      </c>
      <c r="M2454" s="5">
        <f ca="1">(TODAY()-staff[[#This Row],[Date of Join]])/365</f>
        <v>0.58630136986301373</v>
      </c>
      <c r="N2454" t="str">
        <f ca="1">IF(staff[[#This Row],[Tenure]]&lt;0.25,"1. New", IF(staff[[#This Row],[Tenure]]&lt;1, "2. Under 1 yr", IF(staff[[#This Row],[Tenure]]&lt;2, "3. Under 2 yrs","4. Over 2 yrs")))</f>
        <v>2. Under 1 yr</v>
      </c>
      <c r="O2454" s="5">
        <f ca="1">(TODAY()-staff[[#This Row],[Date of Birth]])/365</f>
        <v>36.523287671232879</v>
      </c>
      <c r="P2454">
        <f ca="1">ROUNDDOWN(staff[[#This Row],[X-Age]],0)</f>
        <v>36</v>
      </c>
    </row>
    <row r="2455" spans="3:16" x14ac:dyDescent="0.3">
      <c r="C2455" t="s">
        <v>2544</v>
      </c>
      <c r="D2455" t="s">
        <v>59</v>
      </c>
      <c r="E2455">
        <v>1</v>
      </c>
      <c r="F2455" t="s">
        <v>56</v>
      </c>
      <c r="G2455" t="s">
        <v>6</v>
      </c>
      <c r="H2455" t="s">
        <v>68</v>
      </c>
      <c r="I2455" s="4">
        <v>48230</v>
      </c>
      <c r="J2455">
        <v>16</v>
      </c>
      <c r="K2455" s="3">
        <v>44694</v>
      </c>
      <c r="L2455" s="3">
        <v>7247</v>
      </c>
      <c r="M2455" s="5">
        <f ca="1">(TODAY()-staff[[#This Row],[Date of Join]])/365</f>
        <v>0.34794520547945207</v>
      </c>
      <c r="N2455" t="str">
        <f ca="1">IF(staff[[#This Row],[Tenure]]&lt;0.25,"1. New", IF(staff[[#This Row],[Tenure]]&lt;1, "2. Under 1 yr", IF(staff[[#This Row],[Tenure]]&lt;2, "3. Under 2 yrs","4. Over 2 yrs")))</f>
        <v>2. Under 1 yr</v>
      </c>
      <c r="O2455" s="5">
        <f ca="1">(TODAY()-staff[[#This Row],[Date of Birth]])/365</f>
        <v>102.94246575342466</v>
      </c>
      <c r="P2455">
        <f ca="1">ROUNDDOWN(staff[[#This Row],[X-Age]],0)</f>
        <v>102</v>
      </c>
    </row>
    <row r="2456" spans="3:16" x14ac:dyDescent="0.3">
      <c r="C2456" t="s">
        <v>2545</v>
      </c>
      <c r="D2456" t="s">
        <v>59</v>
      </c>
      <c r="E2456">
        <v>1</v>
      </c>
      <c r="F2456" t="s">
        <v>56</v>
      </c>
      <c r="G2456" t="s">
        <v>9</v>
      </c>
      <c r="H2456" t="s">
        <v>62</v>
      </c>
      <c r="I2456" s="4">
        <v>73220</v>
      </c>
      <c r="J2456">
        <v>8</v>
      </c>
      <c r="K2456" s="3">
        <v>44630</v>
      </c>
      <c r="L2456" s="3">
        <v>34272</v>
      </c>
      <c r="M2456" s="5">
        <f ca="1">(TODAY()-staff[[#This Row],[Date of Join]])/365</f>
        <v>0.52328767123287667</v>
      </c>
      <c r="N2456" t="str">
        <f ca="1">IF(staff[[#This Row],[Tenure]]&lt;0.25,"1. New", IF(staff[[#This Row],[Tenure]]&lt;1, "2. Under 1 yr", IF(staff[[#This Row],[Tenure]]&lt;2, "3. Under 2 yrs","4. Over 2 yrs")))</f>
        <v>2. Under 1 yr</v>
      </c>
      <c r="O2456" s="5">
        <f ca="1">(TODAY()-staff[[#This Row],[Date of Birth]])/365</f>
        <v>28.901369863013699</v>
      </c>
      <c r="P2456">
        <f ca="1">ROUNDDOWN(staff[[#This Row],[X-Age]],0)</f>
        <v>28</v>
      </c>
    </row>
    <row r="2457" spans="3:16" x14ac:dyDescent="0.3">
      <c r="C2457" t="s">
        <v>2546</v>
      </c>
      <c r="D2457" t="s">
        <v>59</v>
      </c>
      <c r="E2457">
        <v>1</v>
      </c>
      <c r="F2457" t="s">
        <v>56</v>
      </c>
      <c r="G2457" t="s">
        <v>18</v>
      </c>
      <c r="H2457" t="s">
        <v>117</v>
      </c>
      <c r="I2457" s="4">
        <v>52095</v>
      </c>
      <c r="J2457">
        <v>8</v>
      </c>
      <c r="K2457" s="3">
        <v>44627</v>
      </c>
      <c r="L2457" s="3">
        <v>31060</v>
      </c>
      <c r="M2457" s="5">
        <f ca="1">(TODAY()-staff[[#This Row],[Date of Join]])/365</f>
        <v>0.53150684931506853</v>
      </c>
      <c r="N2457" t="str">
        <f ca="1">IF(staff[[#This Row],[Tenure]]&lt;0.25,"1. New", IF(staff[[#This Row],[Tenure]]&lt;1, "2. Under 1 yr", IF(staff[[#This Row],[Tenure]]&lt;2, "3. Under 2 yrs","4. Over 2 yrs")))</f>
        <v>2. Under 1 yr</v>
      </c>
      <c r="O2457" s="5">
        <f ca="1">(TODAY()-staff[[#This Row],[Date of Birth]])/365</f>
        <v>37.701369863013696</v>
      </c>
      <c r="P2457">
        <f ca="1">ROUNDDOWN(staff[[#This Row],[X-Age]],0)</f>
        <v>37</v>
      </c>
    </row>
    <row r="2458" spans="3:16" x14ac:dyDescent="0.3">
      <c r="C2458" t="s">
        <v>2547</v>
      </c>
      <c r="D2458" t="s">
        <v>59</v>
      </c>
      <c r="E2458">
        <v>1</v>
      </c>
      <c r="F2458" t="s">
        <v>56</v>
      </c>
      <c r="G2458" t="s">
        <v>6</v>
      </c>
      <c r="H2458" t="s">
        <v>68</v>
      </c>
      <c r="I2458" s="4">
        <v>58880</v>
      </c>
      <c r="J2458">
        <v>8</v>
      </c>
      <c r="K2458" s="3">
        <v>44347</v>
      </c>
      <c r="L2458" s="3">
        <v>24965</v>
      </c>
      <c r="M2458" s="5">
        <f ca="1">(TODAY()-staff[[#This Row],[Date of Join]])/365</f>
        <v>1.2986301369863014</v>
      </c>
      <c r="N2458" t="str">
        <f ca="1">IF(staff[[#This Row],[Tenure]]&lt;0.25,"1. New", IF(staff[[#This Row],[Tenure]]&lt;1, "2. Under 1 yr", IF(staff[[#This Row],[Tenure]]&lt;2, "3. Under 2 yrs","4. Over 2 yrs")))</f>
        <v>3. Under 2 yrs</v>
      </c>
      <c r="O2458" s="5">
        <f ca="1">(TODAY()-staff[[#This Row],[Date of Birth]])/365</f>
        <v>54.4</v>
      </c>
      <c r="P2458">
        <f ca="1">ROUNDDOWN(staff[[#This Row],[X-Age]],0)</f>
        <v>54</v>
      </c>
    </row>
    <row r="2459" spans="3:16" x14ac:dyDescent="0.3">
      <c r="C2459" t="s">
        <v>2548</v>
      </c>
      <c r="D2459" t="s">
        <v>55</v>
      </c>
      <c r="E2459">
        <v>1</v>
      </c>
      <c r="F2459" t="s">
        <v>56</v>
      </c>
      <c r="G2459" t="s">
        <v>11</v>
      </c>
      <c r="H2459" t="s">
        <v>98</v>
      </c>
      <c r="I2459" s="4">
        <v>84835</v>
      </c>
      <c r="J2459">
        <v>11</v>
      </c>
      <c r="K2459" s="3">
        <v>44712</v>
      </c>
      <c r="L2459" s="3">
        <v>26013</v>
      </c>
      <c r="M2459" s="5">
        <f ca="1">(TODAY()-staff[[#This Row],[Date of Join]])/365</f>
        <v>0.29863013698630136</v>
      </c>
      <c r="N2459" t="str">
        <f ca="1">IF(staff[[#This Row],[Tenure]]&lt;0.25,"1. New", IF(staff[[#This Row],[Tenure]]&lt;1, "2. Under 1 yr", IF(staff[[#This Row],[Tenure]]&lt;2, "3. Under 2 yrs","4. Over 2 yrs")))</f>
        <v>2. Under 1 yr</v>
      </c>
      <c r="O2459" s="5">
        <f ca="1">(TODAY()-staff[[#This Row],[Date of Birth]])/365</f>
        <v>51.528767123287672</v>
      </c>
      <c r="P2459">
        <f ca="1">ROUNDDOWN(staff[[#This Row],[X-Age]],0)</f>
        <v>51</v>
      </c>
    </row>
    <row r="2460" spans="3:16" x14ac:dyDescent="0.3">
      <c r="C2460" t="s">
        <v>2549</v>
      </c>
      <c r="D2460" t="s">
        <v>59</v>
      </c>
      <c r="E2460">
        <v>1</v>
      </c>
      <c r="F2460" t="s">
        <v>56</v>
      </c>
      <c r="G2460" t="s">
        <v>11</v>
      </c>
      <c r="H2460" t="s">
        <v>83</v>
      </c>
      <c r="I2460" s="4">
        <v>68625</v>
      </c>
      <c r="J2460">
        <v>17</v>
      </c>
      <c r="K2460" s="3">
        <v>44764</v>
      </c>
      <c r="L2460" s="3">
        <v>32924</v>
      </c>
      <c r="M2460" s="5">
        <f ca="1">(TODAY()-staff[[#This Row],[Date of Join]])/365</f>
        <v>0.15616438356164383</v>
      </c>
      <c r="N2460" t="str">
        <f ca="1">IF(staff[[#This Row],[Tenure]]&lt;0.25,"1. New", IF(staff[[#This Row],[Tenure]]&lt;1, "2. Under 1 yr", IF(staff[[#This Row],[Tenure]]&lt;2, "3. Under 2 yrs","4. Over 2 yrs")))</f>
        <v>1. New</v>
      </c>
      <c r="O2460" s="5">
        <f ca="1">(TODAY()-staff[[#This Row],[Date of Birth]])/365</f>
        <v>32.594520547945208</v>
      </c>
      <c r="P2460">
        <f ca="1">ROUNDDOWN(staff[[#This Row],[X-Age]],0)</f>
        <v>32</v>
      </c>
    </row>
    <row r="2461" spans="3:16" x14ac:dyDescent="0.3">
      <c r="C2461" t="s">
        <v>2550</v>
      </c>
      <c r="D2461" t="s">
        <v>59</v>
      </c>
      <c r="E2461">
        <v>1</v>
      </c>
      <c r="F2461" t="s">
        <v>56</v>
      </c>
      <c r="G2461" t="s">
        <v>6</v>
      </c>
      <c r="H2461" t="s">
        <v>68</v>
      </c>
      <c r="I2461" s="4">
        <v>77175</v>
      </c>
      <c r="J2461">
        <v>4</v>
      </c>
      <c r="K2461" s="3">
        <v>44736</v>
      </c>
      <c r="L2461" s="3">
        <v>34860</v>
      </c>
      <c r="M2461" s="5">
        <f ca="1">(TODAY()-staff[[#This Row],[Date of Join]])/365</f>
        <v>0.23287671232876711</v>
      </c>
      <c r="N2461" t="str">
        <f ca="1">IF(staff[[#This Row],[Tenure]]&lt;0.25,"1. New", IF(staff[[#This Row],[Tenure]]&lt;1, "2. Under 1 yr", IF(staff[[#This Row],[Tenure]]&lt;2, "3. Under 2 yrs","4. Over 2 yrs")))</f>
        <v>1. New</v>
      </c>
      <c r="O2461" s="5">
        <f ca="1">(TODAY()-staff[[#This Row],[Date of Birth]])/365</f>
        <v>27.290410958904111</v>
      </c>
      <c r="P2461">
        <f ca="1">ROUNDDOWN(staff[[#This Row],[X-Age]],0)</f>
        <v>27</v>
      </c>
    </row>
    <row r="2462" spans="3:16" x14ac:dyDescent="0.3">
      <c r="C2462" t="s">
        <v>2551</v>
      </c>
      <c r="D2462" t="s">
        <v>55</v>
      </c>
      <c r="E2462">
        <v>1</v>
      </c>
      <c r="F2462" t="s">
        <v>56</v>
      </c>
      <c r="G2462" t="s">
        <v>9</v>
      </c>
      <c r="H2462" t="s">
        <v>57</v>
      </c>
      <c r="I2462" s="4">
        <v>59385</v>
      </c>
      <c r="J2462">
        <v>17</v>
      </c>
      <c r="K2462" s="3">
        <v>44747</v>
      </c>
      <c r="L2462" s="3">
        <v>27673</v>
      </c>
      <c r="M2462" s="5">
        <f ca="1">(TODAY()-staff[[#This Row],[Date of Join]])/365</f>
        <v>0.20273972602739726</v>
      </c>
      <c r="N2462" t="str">
        <f ca="1">IF(staff[[#This Row],[Tenure]]&lt;0.25,"1. New", IF(staff[[#This Row],[Tenure]]&lt;1, "2. Under 1 yr", IF(staff[[#This Row],[Tenure]]&lt;2, "3. Under 2 yrs","4. Over 2 yrs")))</f>
        <v>1. New</v>
      </c>
      <c r="O2462" s="5">
        <f ca="1">(TODAY()-staff[[#This Row],[Date of Birth]])/365</f>
        <v>46.980821917808221</v>
      </c>
      <c r="P2462">
        <f ca="1">ROUNDDOWN(staff[[#This Row],[X-Age]],0)</f>
        <v>46</v>
      </c>
    </row>
    <row r="2463" spans="3:16" x14ac:dyDescent="0.3">
      <c r="C2463" t="s">
        <v>2552</v>
      </c>
      <c r="D2463" t="s">
        <v>59</v>
      </c>
      <c r="E2463">
        <v>0.75</v>
      </c>
      <c r="F2463" t="s">
        <v>56</v>
      </c>
      <c r="G2463" t="s">
        <v>6</v>
      </c>
      <c r="H2463" t="s">
        <v>98</v>
      </c>
      <c r="I2463" s="4">
        <v>74920</v>
      </c>
      <c r="J2463">
        <v>13</v>
      </c>
      <c r="K2463" s="3">
        <v>44383</v>
      </c>
      <c r="L2463" s="3">
        <v>24613</v>
      </c>
      <c r="M2463" s="5">
        <f ca="1">(TODAY()-staff[[#This Row],[Date of Join]])/365</f>
        <v>1.2</v>
      </c>
      <c r="N2463" t="str">
        <f ca="1">IF(staff[[#This Row],[Tenure]]&lt;0.25,"1. New", IF(staff[[#This Row],[Tenure]]&lt;1, "2. Under 1 yr", IF(staff[[#This Row],[Tenure]]&lt;2, "3. Under 2 yrs","4. Over 2 yrs")))</f>
        <v>3. Under 2 yrs</v>
      </c>
      <c r="O2463" s="5">
        <f ca="1">(TODAY()-staff[[#This Row],[Date of Birth]])/365</f>
        <v>55.364383561643834</v>
      </c>
      <c r="P2463">
        <f ca="1">ROUNDDOWN(staff[[#This Row],[X-Age]],0)</f>
        <v>55</v>
      </c>
    </row>
    <row r="2464" spans="3:16" x14ac:dyDescent="0.3">
      <c r="C2464" t="s">
        <v>2553</v>
      </c>
      <c r="D2464" t="s">
        <v>55</v>
      </c>
      <c r="E2464">
        <v>0.5</v>
      </c>
      <c r="F2464" t="s">
        <v>56</v>
      </c>
      <c r="G2464" t="s">
        <v>6</v>
      </c>
      <c r="H2464" t="s">
        <v>71</v>
      </c>
      <c r="I2464" s="4">
        <v>60270</v>
      </c>
      <c r="J2464">
        <v>5</v>
      </c>
      <c r="K2464" s="3">
        <v>44714</v>
      </c>
      <c r="L2464" s="3">
        <v>23531</v>
      </c>
      <c r="M2464" s="5">
        <f ca="1">(TODAY()-staff[[#This Row],[Date of Join]])/365</f>
        <v>0.29315068493150687</v>
      </c>
      <c r="N2464" t="str">
        <f ca="1">IF(staff[[#This Row],[Tenure]]&lt;0.25,"1. New", IF(staff[[#This Row],[Tenure]]&lt;1, "2. Under 1 yr", IF(staff[[#This Row],[Tenure]]&lt;2, "3. Under 2 yrs","4. Over 2 yrs")))</f>
        <v>2. Under 1 yr</v>
      </c>
      <c r="O2464" s="5">
        <f ca="1">(TODAY()-staff[[#This Row],[Date of Birth]])/365</f>
        <v>58.328767123287669</v>
      </c>
      <c r="P2464">
        <f ca="1">ROUNDDOWN(staff[[#This Row],[X-Age]],0)</f>
        <v>58</v>
      </c>
    </row>
    <row r="2465" spans="3:16" x14ac:dyDescent="0.3">
      <c r="C2465" t="s">
        <v>2554</v>
      </c>
      <c r="D2465" t="s">
        <v>55</v>
      </c>
      <c r="E2465">
        <v>1</v>
      </c>
      <c r="F2465" t="s">
        <v>56</v>
      </c>
      <c r="G2465" t="s">
        <v>6</v>
      </c>
      <c r="H2465" t="s">
        <v>68</v>
      </c>
      <c r="I2465" s="4">
        <v>90325</v>
      </c>
      <c r="J2465">
        <v>8</v>
      </c>
      <c r="K2465" s="3">
        <v>44174</v>
      </c>
      <c r="L2465" s="3">
        <v>25761</v>
      </c>
      <c r="M2465" s="5">
        <f ca="1">(TODAY()-staff[[#This Row],[Date of Join]])/365</f>
        <v>1.7726027397260273</v>
      </c>
      <c r="N2465" t="str">
        <f ca="1">IF(staff[[#This Row],[Tenure]]&lt;0.25,"1. New", IF(staff[[#This Row],[Tenure]]&lt;1, "2. Under 1 yr", IF(staff[[#This Row],[Tenure]]&lt;2, "3. Under 2 yrs","4. Over 2 yrs")))</f>
        <v>3. Under 2 yrs</v>
      </c>
      <c r="O2465" s="5">
        <f ca="1">(TODAY()-staff[[#This Row],[Date of Birth]])/365</f>
        <v>52.219178082191782</v>
      </c>
      <c r="P2465">
        <f ca="1">ROUNDDOWN(staff[[#This Row],[X-Age]],0)</f>
        <v>52</v>
      </c>
    </row>
    <row r="2466" spans="3:16" x14ac:dyDescent="0.3">
      <c r="C2466" t="s">
        <v>2555</v>
      </c>
      <c r="D2466" t="s">
        <v>55</v>
      </c>
      <c r="E2466">
        <v>1</v>
      </c>
      <c r="F2466" t="s">
        <v>56</v>
      </c>
      <c r="G2466" t="s">
        <v>9</v>
      </c>
      <c r="H2466" t="s">
        <v>106</v>
      </c>
      <c r="I2466" s="4">
        <v>75500</v>
      </c>
      <c r="J2466">
        <v>19</v>
      </c>
      <c r="K2466" s="3">
        <v>44455</v>
      </c>
      <c r="L2466" s="3">
        <v>19104</v>
      </c>
      <c r="M2466" s="5">
        <f ca="1">(TODAY()-staff[[#This Row],[Date of Join]])/365</f>
        <v>1.0027397260273974</v>
      </c>
      <c r="N2466" t="str">
        <f ca="1">IF(staff[[#This Row],[Tenure]]&lt;0.25,"1. New", IF(staff[[#This Row],[Tenure]]&lt;1, "2. Under 1 yr", IF(staff[[#This Row],[Tenure]]&lt;2, "3. Under 2 yrs","4. Over 2 yrs")))</f>
        <v>3. Under 2 yrs</v>
      </c>
      <c r="O2466" s="5">
        <f ca="1">(TODAY()-staff[[#This Row],[Date of Birth]])/365</f>
        <v>70.457534246575349</v>
      </c>
      <c r="P2466">
        <f ca="1">ROUNDDOWN(staff[[#This Row],[X-Age]],0)</f>
        <v>70</v>
      </c>
    </row>
    <row r="2467" spans="3:16" x14ac:dyDescent="0.3">
      <c r="C2467" t="s">
        <v>2556</v>
      </c>
      <c r="D2467" t="s">
        <v>55</v>
      </c>
      <c r="E2467">
        <v>1</v>
      </c>
      <c r="F2467" t="s">
        <v>56</v>
      </c>
      <c r="G2467" t="s">
        <v>6</v>
      </c>
      <c r="H2467" t="s">
        <v>68</v>
      </c>
      <c r="I2467" s="4">
        <v>75905</v>
      </c>
      <c r="J2467">
        <v>7</v>
      </c>
      <c r="K2467" s="3">
        <v>44376</v>
      </c>
      <c r="L2467" s="3">
        <v>-54</v>
      </c>
      <c r="M2467" s="5">
        <f ca="1">(TODAY()-staff[[#This Row],[Date of Join]])/365</f>
        <v>1.2191780821917808</v>
      </c>
      <c r="N2467" t="str">
        <f ca="1">IF(staff[[#This Row],[Tenure]]&lt;0.25,"1. New", IF(staff[[#This Row],[Tenure]]&lt;1, "2. Under 1 yr", IF(staff[[#This Row],[Tenure]]&lt;2, "3. Under 2 yrs","4. Over 2 yrs")))</f>
        <v>3. Under 2 yrs</v>
      </c>
      <c r="O2467" s="5">
        <f ca="1">(TODAY()-staff[[#This Row],[Date of Birth]])/365</f>
        <v>122.94520547945206</v>
      </c>
      <c r="P2467">
        <f ca="1">ROUNDDOWN(staff[[#This Row],[X-Age]],0)</f>
        <v>122</v>
      </c>
    </row>
    <row r="2468" spans="3:16" x14ac:dyDescent="0.3">
      <c r="C2468" t="s">
        <v>2557</v>
      </c>
      <c r="D2468" t="s">
        <v>59</v>
      </c>
      <c r="E2468">
        <v>1</v>
      </c>
      <c r="F2468" t="s">
        <v>56</v>
      </c>
      <c r="G2468" t="s">
        <v>9</v>
      </c>
      <c r="H2468" t="s">
        <v>62</v>
      </c>
      <c r="I2468" s="4">
        <v>77955</v>
      </c>
      <c r="J2468">
        <v>13</v>
      </c>
      <c r="K2468" s="3">
        <v>43977</v>
      </c>
      <c r="L2468" s="3">
        <v>22035</v>
      </c>
      <c r="M2468" s="5">
        <f ca="1">(TODAY()-staff[[#This Row],[Date of Join]])/365</f>
        <v>2.3123287671232875</v>
      </c>
      <c r="N2468" t="str">
        <f ca="1">IF(staff[[#This Row],[Tenure]]&lt;0.25,"1. New", IF(staff[[#This Row],[Tenure]]&lt;1, "2. Under 1 yr", IF(staff[[#This Row],[Tenure]]&lt;2, "3. Under 2 yrs","4. Over 2 yrs")))</f>
        <v>4. Over 2 yrs</v>
      </c>
      <c r="O2468" s="5">
        <f ca="1">(TODAY()-staff[[#This Row],[Date of Birth]])/365</f>
        <v>62.42739726027397</v>
      </c>
      <c r="P2468">
        <f ca="1">ROUNDDOWN(staff[[#This Row],[X-Age]],0)</f>
        <v>62</v>
      </c>
    </row>
    <row r="2469" spans="3:16" x14ac:dyDescent="0.3">
      <c r="C2469" t="s">
        <v>2558</v>
      </c>
      <c r="D2469" t="s">
        <v>59</v>
      </c>
      <c r="E2469">
        <v>1</v>
      </c>
      <c r="F2469" t="s">
        <v>56</v>
      </c>
      <c r="G2469" t="s">
        <v>20</v>
      </c>
      <c r="H2469" t="s">
        <v>102</v>
      </c>
      <c r="I2469" s="4">
        <v>76125</v>
      </c>
      <c r="J2469">
        <v>18</v>
      </c>
      <c r="K2469" s="3">
        <v>44571</v>
      </c>
      <c r="L2469" s="3">
        <v>29678</v>
      </c>
      <c r="M2469" s="5">
        <f ca="1">(TODAY()-staff[[#This Row],[Date of Join]])/365</f>
        <v>0.68493150684931503</v>
      </c>
      <c r="N2469" t="str">
        <f ca="1">IF(staff[[#This Row],[Tenure]]&lt;0.25,"1. New", IF(staff[[#This Row],[Tenure]]&lt;1, "2. Under 1 yr", IF(staff[[#This Row],[Tenure]]&lt;2, "3. Under 2 yrs","4. Over 2 yrs")))</f>
        <v>2. Under 1 yr</v>
      </c>
      <c r="O2469" s="5">
        <f ca="1">(TODAY()-staff[[#This Row],[Date of Birth]])/365</f>
        <v>41.487671232876714</v>
      </c>
      <c r="P2469">
        <f ca="1">ROUNDDOWN(staff[[#This Row],[X-Age]],0)</f>
        <v>41</v>
      </c>
    </row>
    <row r="2470" spans="3:16" x14ac:dyDescent="0.3">
      <c r="C2470" t="s">
        <v>2559</v>
      </c>
      <c r="D2470" t="s">
        <v>59</v>
      </c>
      <c r="E2470">
        <v>1</v>
      </c>
      <c r="F2470" t="s">
        <v>124</v>
      </c>
      <c r="G2470" t="s">
        <v>9</v>
      </c>
      <c r="H2470" t="s">
        <v>57</v>
      </c>
      <c r="I2470" s="4">
        <v>76530</v>
      </c>
      <c r="J2470">
        <v>11</v>
      </c>
      <c r="K2470" s="3">
        <v>44762</v>
      </c>
      <c r="L2470" s="3">
        <v>31604</v>
      </c>
      <c r="M2470" s="5">
        <f ca="1">(TODAY()-staff[[#This Row],[Date of Join]])/365</f>
        <v>0.16164383561643836</v>
      </c>
      <c r="N2470" t="str">
        <f ca="1">IF(staff[[#This Row],[Tenure]]&lt;0.25,"1. New", IF(staff[[#This Row],[Tenure]]&lt;1, "2. Under 1 yr", IF(staff[[#This Row],[Tenure]]&lt;2, "3. Under 2 yrs","4. Over 2 yrs")))</f>
        <v>1. New</v>
      </c>
      <c r="O2470" s="5">
        <f ca="1">(TODAY()-staff[[#This Row],[Date of Birth]])/365</f>
        <v>36.210958904109589</v>
      </c>
      <c r="P2470">
        <f ca="1">ROUNDDOWN(staff[[#This Row],[X-Age]],0)</f>
        <v>36</v>
      </c>
    </row>
    <row r="2471" spans="3:16" x14ac:dyDescent="0.3">
      <c r="C2471" t="s">
        <v>2560</v>
      </c>
      <c r="D2471" t="s">
        <v>55</v>
      </c>
      <c r="E2471">
        <v>1</v>
      </c>
      <c r="F2471" t="s">
        <v>56</v>
      </c>
      <c r="G2471" t="s">
        <v>6</v>
      </c>
      <c r="H2471" t="s">
        <v>68</v>
      </c>
      <c r="I2471" s="4">
        <v>89560</v>
      </c>
      <c r="J2471">
        <v>20</v>
      </c>
      <c r="K2471" s="3">
        <v>44571</v>
      </c>
      <c r="L2471" s="3">
        <v>32067</v>
      </c>
      <c r="M2471" s="5">
        <f ca="1">(TODAY()-staff[[#This Row],[Date of Join]])/365</f>
        <v>0.68493150684931503</v>
      </c>
      <c r="N2471" t="str">
        <f ca="1">IF(staff[[#This Row],[Tenure]]&lt;0.25,"1. New", IF(staff[[#This Row],[Tenure]]&lt;1, "2. Under 1 yr", IF(staff[[#This Row],[Tenure]]&lt;2, "3. Under 2 yrs","4. Over 2 yrs")))</f>
        <v>2. Under 1 yr</v>
      </c>
      <c r="O2471" s="5">
        <f ca="1">(TODAY()-staff[[#This Row],[Date of Birth]])/365</f>
        <v>34.942465753424656</v>
      </c>
      <c r="P2471">
        <f ca="1">ROUNDDOWN(staff[[#This Row],[X-Age]],0)</f>
        <v>34</v>
      </c>
    </row>
    <row r="2472" spans="3:16" x14ac:dyDescent="0.3">
      <c r="C2472" t="s">
        <v>2561</v>
      </c>
      <c r="D2472" t="s">
        <v>55</v>
      </c>
      <c r="E2472">
        <v>1</v>
      </c>
      <c r="F2472" t="s">
        <v>56</v>
      </c>
      <c r="G2472" t="s">
        <v>6</v>
      </c>
      <c r="H2472" t="s">
        <v>68</v>
      </c>
      <c r="I2472" s="4">
        <v>79745</v>
      </c>
      <c r="J2472">
        <v>12</v>
      </c>
      <c r="K2472" s="3">
        <v>44459</v>
      </c>
      <c r="L2472" s="3">
        <v>29638</v>
      </c>
      <c r="M2472" s="5">
        <f ca="1">(TODAY()-staff[[#This Row],[Date of Join]])/365</f>
        <v>0.99178082191780825</v>
      </c>
      <c r="N2472" t="str">
        <f ca="1">IF(staff[[#This Row],[Tenure]]&lt;0.25,"1. New", IF(staff[[#This Row],[Tenure]]&lt;1, "2. Under 1 yr", IF(staff[[#This Row],[Tenure]]&lt;2, "3. Under 2 yrs","4. Over 2 yrs")))</f>
        <v>2. Under 1 yr</v>
      </c>
      <c r="O2472" s="5">
        <f ca="1">(TODAY()-staff[[#This Row],[Date of Birth]])/365</f>
        <v>41.597260273972601</v>
      </c>
      <c r="P2472">
        <f ca="1">ROUNDDOWN(staff[[#This Row],[X-Age]],0)</f>
        <v>41</v>
      </c>
    </row>
    <row r="2473" spans="3:16" x14ac:dyDescent="0.3">
      <c r="C2473" t="s">
        <v>2562</v>
      </c>
      <c r="D2473" t="s">
        <v>55</v>
      </c>
      <c r="E2473">
        <v>1</v>
      </c>
      <c r="F2473" t="s">
        <v>56</v>
      </c>
      <c r="G2473" t="s">
        <v>6</v>
      </c>
      <c r="H2473" t="s">
        <v>71</v>
      </c>
      <c r="I2473" s="4">
        <v>82880</v>
      </c>
      <c r="J2473">
        <v>16</v>
      </c>
      <c r="K2473" s="3">
        <v>44433</v>
      </c>
      <c r="L2473" s="3">
        <v>32433</v>
      </c>
      <c r="M2473" s="5">
        <f ca="1">(TODAY()-staff[[#This Row],[Date of Join]])/365</f>
        <v>1.0630136986301371</v>
      </c>
      <c r="N2473" t="str">
        <f ca="1">IF(staff[[#This Row],[Tenure]]&lt;0.25,"1. New", IF(staff[[#This Row],[Tenure]]&lt;1, "2. Under 1 yr", IF(staff[[#This Row],[Tenure]]&lt;2, "3. Under 2 yrs","4. Over 2 yrs")))</f>
        <v>3. Under 2 yrs</v>
      </c>
      <c r="O2473" s="5">
        <f ca="1">(TODAY()-staff[[#This Row],[Date of Birth]])/365</f>
        <v>33.939726027397263</v>
      </c>
      <c r="P2473">
        <f ca="1">ROUNDDOWN(staff[[#This Row],[X-Age]],0)</f>
        <v>33</v>
      </c>
    </row>
    <row r="2474" spans="3:16" x14ac:dyDescent="0.3">
      <c r="C2474" t="s">
        <v>2563</v>
      </c>
      <c r="D2474" t="s">
        <v>59</v>
      </c>
      <c r="E2474">
        <v>1</v>
      </c>
      <c r="F2474" t="s">
        <v>56</v>
      </c>
      <c r="G2474" t="s">
        <v>6</v>
      </c>
      <c r="H2474" t="s">
        <v>68</v>
      </c>
      <c r="I2474" s="4">
        <v>67995</v>
      </c>
      <c r="J2474">
        <v>9</v>
      </c>
      <c r="K2474" s="3">
        <v>44756</v>
      </c>
      <c r="L2474" s="3">
        <v>29331</v>
      </c>
      <c r="M2474" s="5">
        <f ca="1">(TODAY()-staff[[#This Row],[Date of Join]])/365</f>
        <v>0.17808219178082191</v>
      </c>
      <c r="N2474" t="str">
        <f ca="1">IF(staff[[#This Row],[Tenure]]&lt;0.25,"1. New", IF(staff[[#This Row],[Tenure]]&lt;1, "2. Under 1 yr", IF(staff[[#This Row],[Tenure]]&lt;2, "3. Under 2 yrs","4. Over 2 yrs")))</f>
        <v>1. New</v>
      </c>
      <c r="O2474" s="5">
        <f ca="1">(TODAY()-staff[[#This Row],[Date of Birth]])/365</f>
        <v>42.438356164383563</v>
      </c>
      <c r="P2474">
        <f ca="1">ROUNDDOWN(staff[[#This Row],[X-Age]],0)</f>
        <v>42</v>
      </c>
    </row>
    <row r="2475" spans="3:16" x14ac:dyDescent="0.3">
      <c r="C2475" t="s">
        <v>2564</v>
      </c>
      <c r="D2475" t="s">
        <v>55</v>
      </c>
      <c r="E2475">
        <v>1</v>
      </c>
      <c r="F2475" t="s">
        <v>124</v>
      </c>
      <c r="G2475" t="s">
        <v>20</v>
      </c>
      <c r="H2475" t="s">
        <v>102</v>
      </c>
      <c r="I2475" s="4">
        <v>92725</v>
      </c>
      <c r="J2475">
        <v>6</v>
      </c>
      <c r="K2475" s="3">
        <v>44764</v>
      </c>
      <c r="L2475" s="3">
        <v>30936</v>
      </c>
      <c r="M2475" s="5">
        <f ca="1">(TODAY()-staff[[#This Row],[Date of Join]])/365</f>
        <v>0.15616438356164383</v>
      </c>
      <c r="N2475" t="str">
        <f ca="1">IF(staff[[#This Row],[Tenure]]&lt;0.25,"1. New", IF(staff[[#This Row],[Tenure]]&lt;1, "2. Under 1 yr", IF(staff[[#This Row],[Tenure]]&lt;2, "3. Under 2 yrs","4. Over 2 yrs")))</f>
        <v>1. New</v>
      </c>
      <c r="O2475" s="5">
        <f ca="1">(TODAY()-staff[[#This Row],[Date of Birth]])/365</f>
        <v>38.041095890410958</v>
      </c>
      <c r="P2475">
        <f ca="1">ROUNDDOWN(staff[[#This Row],[X-Age]],0)</f>
        <v>38</v>
      </c>
    </row>
    <row r="2476" spans="3:16" x14ac:dyDescent="0.3">
      <c r="C2476" t="s">
        <v>2565</v>
      </c>
      <c r="D2476" t="s">
        <v>59</v>
      </c>
      <c r="E2476">
        <v>1</v>
      </c>
      <c r="F2476" t="s">
        <v>56</v>
      </c>
      <c r="G2476" t="s">
        <v>6</v>
      </c>
      <c r="H2476" t="s">
        <v>68</v>
      </c>
      <c r="I2476" s="4">
        <v>93620</v>
      </c>
      <c r="J2476">
        <v>7</v>
      </c>
      <c r="K2476" s="3">
        <v>44666</v>
      </c>
      <c r="L2476" s="3">
        <v>7247</v>
      </c>
      <c r="M2476" s="5">
        <f ca="1">(TODAY()-staff[[#This Row],[Date of Join]])/365</f>
        <v>0.42465753424657532</v>
      </c>
      <c r="N2476" t="str">
        <f ca="1">IF(staff[[#This Row],[Tenure]]&lt;0.25,"1. New", IF(staff[[#This Row],[Tenure]]&lt;1, "2. Under 1 yr", IF(staff[[#This Row],[Tenure]]&lt;2, "3. Under 2 yrs","4. Over 2 yrs")))</f>
        <v>2. Under 1 yr</v>
      </c>
      <c r="O2476" s="5">
        <f ca="1">(TODAY()-staff[[#This Row],[Date of Birth]])/365</f>
        <v>102.94246575342466</v>
      </c>
      <c r="P2476">
        <f ca="1">ROUNDDOWN(staff[[#This Row],[X-Age]],0)</f>
        <v>102</v>
      </c>
    </row>
    <row r="2477" spans="3:16" x14ac:dyDescent="0.3">
      <c r="C2477" t="s">
        <v>2566</v>
      </c>
      <c r="D2477" t="s">
        <v>59</v>
      </c>
      <c r="E2477">
        <v>1</v>
      </c>
      <c r="F2477" t="s">
        <v>61</v>
      </c>
      <c r="G2477" t="s">
        <v>11</v>
      </c>
      <c r="H2477" t="s">
        <v>242</v>
      </c>
      <c r="I2477" s="4">
        <v>77900</v>
      </c>
      <c r="J2477">
        <v>8</v>
      </c>
      <c r="K2477" s="3">
        <v>44750</v>
      </c>
      <c r="L2477" s="3">
        <v>7298</v>
      </c>
      <c r="M2477" s="5">
        <f ca="1">(TODAY()-staff[[#This Row],[Date of Join]])/365</f>
        <v>0.19452054794520549</v>
      </c>
      <c r="N2477" t="str">
        <f ca="1">IF(staff[[#This Row],[Tenure]]&lt;0.25,"1. New", IF(staff[[#This Row],[Tenure]]&lt;1, "2. Under 1 yr", IF(staff[[#This Row],[Tenure]]&lt;2, "3. Under 2 yrs","4. Over 2 yrs")))</f>
        <v>1. New</v>
      </c>
      <c r="O2477" s="5">
        <f ca="1">(TODAY()-staff[[#This Row],[Date of Birth]])/365</f>
        <v>102.8027397260274</v>
      </c>
      <c r="P2477">
        <f ca="1">ROUNDDOWN(staff[[#This Row],[X-Age]],0)</f>
        <v>102</v>
      </c>
    </row>
    <row r="2478" spans="3:16" x14ac:dyDescent="0.3">
      <c r="C2478" t="s">
        <v>2567</v>
      </c>
      <c r="D2478" t="s">
        <v>59</v>
      </c>
      <c r="E2478">
        <v>1</v>
      </c>
      <c r="F2478" t="s">
        <v>56</v>
      </c>
      <c r="G2478" t="s">
        <v>6</v>
      </c>
      <c r="H2478" t="s">
        <v>68</v>
      </c>
      <c r="I2478" s="4">
        <v>58120</v>
      </c>
      <c r="J2478">
        <v>12</v>
      </c>
      <c r="K2478" s="3">
        <v>44662</v>
      </c>
      <c r="L2478" s="3">
        <v>32102</v>
      </c>
      <c r="M2478" s="5">
        <f ca="1">(TODAY()-staff[[#This Row],[Date of Join]])/365</f>
        <v>0.43561643835616437</v>
      </c>
      <c r="N2478" t="str">
        <f ca="1">IF(staff[[#This Row],[Tenure]]&lt;0.25,"1. New", IF(staff[[#This Row],[Tenure]]&lt;1, "2. Under 1 yr", IF(staff[[#This Row],[Tenure]]&lt;2, "3. Under 2 yrs","4. Over 2 yrs")))</f>
        <v>2. Under 1 yr</v>
      </c>
      <c r="O2478" s="5">
        <f ca="1">(TODAY()-staff[[#This Row],[Date of Birth]])/365</f>
        <v>34.846575342465755</v>
      </c>
      <c r="P2478">
        <f ca="1">ROUNDDOWN(staff[[#This Row],[X-Age]],0)</f>
        <v>34</v>
      </c>
    </row>
    <row r="2479" spans="3:16" x14ac:dyDescent="0.3">
      <c r="C2479" t="s">
        <v>2568</v>
      </c>
      <c r="D2479" t="s">
        <v>59</v>
      </c>
      <c r="E2479">
        <v>1</v>
      </c>
      <c r="F2479" t="s">
        <v>56</v>
      </c>
      <c r="G2479" t="s">
        <v>18</v>
      </c>
      <c r="H2479" t="s">
        <v>96</v>
      </c>
      <c r="I2479" s="4">
        <v>85590</v>
      </c>
      <c r="J2479">
        <v>25</v>
      </c>
      <c r="K2479" s="3">
        <v>44732</v>
      </c>
      <c r="L2479" s="3">
        <v>25997</v>
      </c>
      <c r="M2479" s="5">
        <f ca="1">(TODAY()-staff[[#This Row],[Date of Join]])/365</f>
        <v>0.24383561643835616</v>
      </c>
      <c r="N2479" t="str">
        <f ca="1">IF(staff[[#This Row],[Tenure]]&lt;0.25,"1. New", IF(staff[[#This Row],[Tenure]]&lt;1, "2. Under 1 yr", IF(staff[[#This Row],[Tenure]]&lt;2, "3. Under 2 yrs","4. Over 2 yrs")))</f>
        <v>1. New</v>
      </c>
      <c r="O2479" s="5">
        <f ca="1">(TODAY()-staff[[#This Row],[Date of Birth]])/365</f>
        <v>51.57260273972603</v>
      </c>
      <c r="P2479">
        <f ca="1">ROUNDDOWN(staff[[#This Row],[X-Age]],0)</f>
        <v>51</v>
      </c>
    </row>
    <row r="2480" spans="3:16" x14ac:dyDescent="0.3">
      <c r="C2480" t="s">
        <v>2569</v>
      </c>
      <c r="D2480" t="s">
        <v>55</v>
      </c>
      <c r="E2480">
        <v>1</v>
      </c>
      <c r="F2480" t="s">
        <v>56</v>
      </c>
      <c r="G2480" t="s">
        <v>6</v>
      </c>
      <c r="H2480" t="s">
        <v>93</v>
      </c>
      <c r="I2480" s="4">
        <v>77020</v>
      </c>
      <c r="J2480">
        <v>19</v>
      </c>
      <c r="K2480" s="3">
        <v>44720</v>
      </c>
      <c r="L2480" s="3">
        <v>31958</v>
      </c>
      <c r="M2480" s="5">
        <f ca="1">(TODAY()-staff[[#This Row],[Date of Join]])/365</f>
        <v>0.27671232876712326</v>
      </c>
      <c r="N2480" t="str">
        <f ca="1">IF(staff[[#This Row],[Tenure]]&lt;0.25,"1. New", IF(staff[[#This Row],[Tenure]]&lt;1, "2. Under 1 yr", IF(staff[[#This Row],[Tenure]]&lt;2, "3. Under 2 yrs","4. Over 2 yrs")))</f>
        <v>2. Under 1 yr</v>
      </c>
      <c r="O2480" s="5">
        <f ca="1">(TODAY()-staff[[#This Row],[Date of Birth]])/365</f>
        <v>35.241095890410961</v>
      </c>
      <c r="P2480">
        <f ca="1">ROUNDDOWN(staff[[#This Row],[X-Age]],0)</f>
        <v>35</v>
      </c>
    </row>
    <row r="2481" spans="3:16" x14ac:dyDescent="0.3">
      <c r="C2481" t="s">
        <v>2570</v>
      </c>
      <c r="D2481" t="s">
        <v>59</v>
      </c>
      <c r="E2481">
        <v>0</v>
      </c>
      <c r="F2481" t="s">
        <v>61</v>
      </c>
      <c r="G2481" t="s">
        <v>6</v>
      </c>
      <c r="H2481" t="s">
        <v>68</v>
      </c>
      <c r="I2481" s="4">
        <v>72650</v>
      </c>
      <c r="J2481">
        <v>19</v>
      </c>
      <c r="K2481" s="3">
        <v>44774</v>
      </c>
      <c r="L2481" s="3">
        <v>32918</v>
      </c>
      <c r="M2481" s="5">
        <f ca="1">(TODAY()-staff[[#This Row],[Date of Join]])/365</f>
        <v>0.12876712328767123</v>
      </c>
      <c r="N2481" t="str">
        <f ca="1">IF(staff[[#This Row],[Tenure]]&lt;0.25,"1. New", IF(staff[[#This Row],[Tenure]]&lt;1, "2. Under 1 yr", IF(staff[[#This Row],[Tenure]]&lt;2, "3. Under 2 yrs","4. Over 2 yrs")))</f>
        <v>1. New</v>
      </c>
      <c r="O2481" s="5">
        <f ca="1">(TODAY()-staff[[#This Row],[Date of Birth]])/365</f>
        <v>32.610958904109587</v>
      </c>
      <c r="P2481">
        <f ca="1">ROUNDDOWN(staff[[#This Row],[X-Age]],0)</f>
        <v>32</v>
      </c>
    </row>
    <row r="2482" spans="3:16" x14ac:dyDescent="0.3">
      <c r="C2482" t="s">
        <v>2571</v>
      </c>
      <c r="D2482" t="s">
        <v>59</v>
      </c>
      <c r="E2482">
        <v>1</v>
      </c>
      <c r="F2482" t="s">
        <v>56</v>
      </c>
      <c r="G2482" t="s">
        <v>20</v>
      </c>
      <c r="H2482" t="s">
        <v>102</v>
      </c>
      <c r="I2482" s="4">
        <v>70935</v>
      </c>
      <c r="J2482">
        <v>11</v>
      </c>
      <c r="K2482" s="3">
        <v>44740</v>
      </c>
      <c r="L2482" s="3">
        <v>34428</v>
      </c>
      <c r="M2482" s="5">
        <f ca="1">(TODAY()-staff[[#This Row],[Date of Join]])/365</f>
        <v>0.22191780821917809</v>
      </c>
      <c r="N2482" t="str">
        <f ca="1">IF(staff[[#This Row],[Tenure]]&lt;0.25,"1. New", IF(staff[[#This Row],[Tenure]]&lt;1, "2. Under 1 yr", IF(staff[[#This Row],[Tenure]]&lt;2, "3. Under 2 yrs","4. Over 2 yrs")))</f>
        <v>1. New</v>
      </c>
      <c r="O2482" s="5">
        <f ca="1">(TODAY()-staff[[#This Row],[Date of Birth]])/365</f>
        <v>28.473972602739725</v>
      </c>
      <c r="P2482">
        <f ca="1">ROUNDDOWN(staff[[#This Row],[X-Age]],0)</f>
        <v>28</v>
      </c>
    </row>
    <row r="2483" spans="3:16" x14ac:dyDescent="0.3">
      <c r="C2483" t="s">
        <v>2572</v>
      </c>
      <c r="D2483" t="s">
        <v>55</v>
      </c>
      <c r="E2483">
        <v>1</v>
      </c>
      <c r="F2483" t="s">
        <v>56</v>
      </c>
      <c r="G2483" t="s">
        <v>9</v>
      </c>
      <c r="H2483" t="s">
        <v>330</v>
      </c>
      <c r="I2483" s="4">
        <v>62865</v>
      </c>
      <c r="J2483">
        <v>14</v>
      </c>
      <c r="K2483" s="3">
        <v>44650</v>
      </c>
      <c r="L2483" s="3">
        <v>29345</v>
      </c>
      <c r="M2483" s="5">
        <f ca="1">(TODAY()-staff[[#This Row],[Date of Join]])/365</f>
        <v>0.46849315068493153</v>
      </c>
      <c r="N2483" t="str">
        <f ca="1">IF(staff[[#This Row],[Tenure]]&lt;0.25,"1. New", IF(staff[[#This Row],[Tenure]]&lt;1, "2. Under 1 yr", IF(staff[[#This Row],[Tenure]]&lt;2, "3. Under 2 yrs","4. Over 2 yrs")))</f>
        <v>2. Under 1 yr</v>
      </c>
      <c r="O2483" s="5">
        <f ca="1">(TODAY()-staff[[#This Row],[Date of Birth]])/365</f>
        <v>42.4</v>
      </c>
      <c r="P2483">
        <f ca="1">ROUNDDOWN(staff[[#This Row],[X-Age]],0)</f>
        <v>42</v>
      </c>
    </row>
    <row r="2484" spans="3:16" x14ac:dyDescent="0.3">
      <c r="C2484" t="s">
        <v>2573</v>
      </c>
      <c r="D2484" t="s">
        <v>59</v>
      </c>
      <c r="E2484">
        <v>1</v>
      </c>
      <c r="F2484" t="s">
        <v>56</v>
      </c>
      <c r="G2484" t="s">
        <v>6</v>
      </c>
      <c r="H2484" t="s">
        <v>71</v>
      </c>
      <c r="I2484" s="4">
        <v>112870</v>
      </c>
      <c r="J2484">
        <v>7</v>
      </c>
      <c r="K2484" s="3">
        <v>44252</v>
      </c>
      <c r="L2484" s="3">
        <v>26647</v>
      </c>
      <c r="M2484" s="5">
        <f ca="1">(TODAY()-staff[[#This Row],[Date of Join]])/365</f>
        <v>1.558904109589041</v>
      </c>
      <c r="N2484" t="str">
        <f ca="1">IF(staff[[#This Row],[Tenure]]&lt;0.25,"1. New", IF(staff[[#This Row],[Tenure]]&lt;1, "2. Under 1 yr", IF(staff[[#This Row],[Tenure]]&lt;2, "3. Under 2 yrs","4. Over 2 yrs")))</f>
        <v>3. Under 2 yrs</v>
      </c>
      <c r="O2484" s="5">
        <f ca="1">(TODAY()-staff[[#This Row],[Date of Birth]])/365</f>
        <v>49.791780821917811</v>
      </c>
      <c r="P2484">
        <f ca="1">ROUNDDOWN(staff[[#This Row],[X-Age]],0)</f>
        <v>49</v>
      </c>
    </row>
    <row r="2485" spans="3:16" x14ac:dyDescent="0.3">
      <c r="C2485" t="s">
        <v>2574</v>
      </c>
      <c r="D2485" t="s">
        <v>59</v>
      </c>
      <c r="E2485">
        <v>1</v>
      </c>
      <c r="F2485" t="s">
        <v>56</v>
      </c>
      <c r="G2485" t="s">
        <v>6</v>
      </c>
      <c r="H2485" t="s">
        <v>68</v>
      </c>
      <c r="I2485" s="4">
        <v>83650</v>
      </c>
      <c r="J2485">
        <v>23</v>
      </c>
      <c r="K2485" s="3">
        <v>44546</v>
      </c>
      <c r="L2485" s="3">
        <v>28213</v>
      </c>
      <c r="M2485" s="5">
        <f ca="1">(TODAY()-staff[[#This Row],[Date of Join]])/365</f>
        <v>0.75342465753424659</v>
      </c>
      <c r="N2485" t="str">
        <f ca="1">IF(staff[[#This Row],[Tenure]]&lt;0.25,"1. New", IF(staff[[#This Row],[Tenure]]&lt;1, "2. Under 1 yr", IF(staff[[#This Row],[Tenure]]&lt;2, "3. Under 2 yrs","4. Over 2 yrs")))</f>
        <v>2. Under 1 yr</v>
      </c>
      <c r="O2485" s="5">
        <f ca="1">(TODAY()-staff[[#This Row],[Date of Birth]])/365</f>
        <v>45.5013698630137</v>
      </c>
      <c r="P2485">
        <f ca="1">ROUNDDOWN(staff[[#This Row],[X-Age]],0)</f>
        <v>45</v>
      </c>
    </row>
    <row r="2486" spans="3:16" x14ac:dyDescent="0.3">
      <c r="C2486" t="s">
        <v>2575</v>
      </c>
      <c r="D2486" t="s">
        <v>59</v>
      </c>
      <c r="E2486">
        <v>1</v>
      </c>
      <c r="F2486" t="s">
        <v>56</v>
      </c>
      <c r="G2486" t="s">
        <v>6</v>
      </c>
      <c r="H2486" t="s">
        <v>68</v>
      </c>
      <c r="I2486" s="4">
        <v>96315</v>
      </c>
      <c r="J2486">
        <v>16</v>
      </c>
      <c r="K2486" s="3">
        <v>44693</v>
      </c>
      <c r="L2486" s="3">
        <v>7266</v>
      </c>
      <c r="M2486" s="5">
        <f ca="1">(TODAY()-staff[[#This Row],[Date of Join]])/365</f>
        <v>0.35068493150684932</v>
      </c>
      <c r="N2486" t="str">
        <f ca="1">IF(staff[[#This Row],[Tenure]]&lt;0.25,"1. New", IF(staff[[#This Row],[Tenure]]&lt;1, "2. Under 1 yr", IF(staff[[#This Row],[Tenure]]&lt;2, "3. Under 2 yrs","4. Over 2 yrs")))</f>
        <v>2. Under 1 yr</v>
      </c>
      <c r="O2486" s="5">
        <f ca="1">(TODAY()-staff[[#This Row],[Date of Birth]])/365</f>
        <v>102.89041095890411</v>
      </c>
      <c r="P2486">
        <f ca="1">ROUNDDOWN(staff[[#This Row],[X-Age]],0)</f>
        <v>102</v>
      </c>
    </row>
    <row r="2487" spans="3:16" x14ac:dyDescent="0.3">
      <c r="C2487" t="s">
        <v>2576</v>
      </c>
      <c r="D2487" t="s">
        <v>55</v>
      </c>
      <c r="E2487">
        <v>1</v>
      </c>
      <c r="F2487" t="s">
        <v>61</v>
      </c>
      <c r="G2487" t="s">
        <v>18</v>
      </c>
      <c r="H2487" t="s">
        <v>78</v>
      </c>
      <c r="I2487" s="4">
        <v>94245</v>
      </c>
      <c r="J2487">
        <v>15</v>
      </c>
      <c r="K2487" s="3">
        <v>44746</v>
      </c>
      <c r="L2487" s="3">
        <v>7249</v>
      </c>
      <c r="M2487" s="5">
        <f ca="1">(TODAY()-staff[[#This Row],[Date of Join]])/365</f>
        <v>0.20547945205479451</v>
      </c>
      <c r="N2487" t="str">
        <f ca="1">IF(staff[[#This Row],[Tenure]]&lt;0.25,"1. New", IF(staff[[#This Row],[Tenure]]&lt;1, "2. Under 1 yr", IF(staff[[#This Row],[Tenure]]&lt;2, "3. Under 2 yrs","4. Over 2 yrs")))</f>
        <v>1. New</v>
      </c>
      <c r="O2487" s="5">
        <f ca="1">(TODAY()-staff[[#This Row],[Date of Birth]])/365</f>
        <v>102.93698630136986</v>
      </c>
      <c r="P2487">
        <f ca="1">ROUNDDOWN(staff[[#This Row],[X-Age]],0)</f>
        <v>102</v>
      </c>
    </row>
    <row r="2488" spans="3:16" x14ac:dyDescent="0.3">
      <c r="C2488" t="s">
        <v>2577</v>
      </c>
      <c r="D2488" t="s">
        <v>55</v>
      </c>
      <c r="E2488">
        <v>1</v>
      </c>
      <c r="F2488" t="s">
        <v>56</v>
      </c>
      <c r="G2488" t="s">
        <v>6</v>
      </c>
      <c r="H2488" t="s">
        <v>98</v>
      </c>
      <c r="I2488" s="4">
        <v>50255</v>
      </c>
      <c r="J2488">
        <v>16</v>
      </c>
      <c r="K2488" s="3">
        <v>43444</v>
      </c>
      <c r="L2488" s="3">
        <v>22090</v>
      </c>
      <c r="M2488" s="5">
        <f ca="1">(TODAY()-staff[[#This Row],[Date of Join]])/365</f>
        <v>3.7726027397260276</v>
      </c>
      <c r="N2488" t="str">
        <f ca="1">IF(staff[[#This Row],[Tenure]]&lt;0.25,"1. New", IF(staff[[#This Row],[Tenure]]&lt;1, "2. Under 1 yr", IF(staff[[#This Row],[Tenure]]&lt;2, "3. Under 2 yrs","4. Over 2 yrs")))</f>
        <v>4. Over 2 yrs</v>
      </c>
      <c r="O2488" s="5">
        <f ca="1">(TODAY()-staff[[#This Row],[Date of Birth]])/365</f>
        <v>62.276712328767125</v>
      </c>
      <c r="P2488">
        <f ca="1">ROUNDDOWN(staff[[#This Row],[X-Age]],0)</f>
        <v>62</v>
      </c>
    </row>
    <row r="2489" spans="3:16" x14ac:dyDescent="0.3">
      <c r="C2489" t="s">
        <v>2578</v>
      </c>
      <c r="D2489" t="s">
        <v>59</v>
      </c>
      <c r="E2489">
        <v>1</v>
      </c>
      <c r="F2489" t="s">
        <v>56</v>
      </c>
      <c r="G2489" t="s">
        <v>18</v>
      </c>
      <c r="H2489" t="s">
        <v>64</v>
      </c>
      <c r="I2489" s="4">
        <v>76275</v>
      </c>
      <c r="J2489">
        <v>13</v>
      </c>
      <c r="K2489" s="3">
        <v>44656</v>
      </c>
      <c r="L2489" s="3">
        <v>33202</v>
      </c>
      <c r="M2489" s="5">
        <f ca="1">(TODAY()-staff[[#This Row],[Date of Join]])/365</f>
        <v>0.45205479452054792</v>
      </c>
      <c r="N2489" t="str">
        <f ca="1">IF(staff[[#This Row],[Tenure]]&lt;0.25,"1. New", IF(staff[[#This Row],[Tenure]]&lt;1, "2. Under 1 yr", IF(staff[[#This Row],[Tenure]]&lt;2, "3. Under 2 yrs","4. Over 2 yrs")))</f>
        <v>2. Under 1 yr</v>
      </c>
      <c r="O2489" s="5">
        <f ca="1">(TODAY()-staff[[#This Row],[Date of Birth]])/365</f>
        <v>31.832876712328765</v>
      </c>
      <c r="P2489">
        <f ca="1">ROUNDDOWN(staff[[#This Row],[X-Age]],0)</f>
        <v>31</v>
      </c>
    </row>
    <row r="2490" spans="3:16" x14ac:dyDescent="0.3">
      <c r="C2490" t="s">
        <v>2579</v>
      </c>
      <c r="D2490" t="s">
        <v>59</v>
      </c>
      <c r="E2490">
        <v>1</v>
      </c>
      <c r="F2490" t="s">
        <v>56</v>
      </c>
      <c r="G2490" t="s">
        <v>6</v>
      </c>
      <c r="H2490" t="s">
        <v>68</v>
      </c>
      <c r="I2490" s="4">
        <v>67855</v>
      </c>
      <c r="J2490">
        <v>7</v>
      </c>
      <c r="K2490" s="3">
        <v>44634</v>
      </c>
      <c r="L2490" s="3">
        <v>30687</v>
      </c>
      <c r="M2490" s="5">
        <f ca="1">(TODAY()-staff[[#This Row],[Date of Join]])/365</f>
        <v>0.51232876712328768</v>
      </c>
      <c r="N2490" t="str">
        <f ca="1">IF(staff[[#This Row],[Tenure]]&lt;0.25,"1. New", IF(staff[[#This Row],[Tenure]]&lt;1, "2. Under 1 yr", IF(staff[[#This Row],[Tenure]]&lt;2, "3. Under 2 yrs","4. Over 2 yrs")))</f>
        <v>2. Under 1 yr</v>
      </c>
      <c r="O2490" s="5">
        <f ca="1">(TODAY()-staff[[#This Row],[Date of Birth]])/365</f>
        <v>38.723287671232875</v>
      </c>
      <c r="P2490">
        <f ca="1">ROUNDDOWN(staff[[#This Row],[X-Age]],0)</f>
        <v>38</v>
      </c>
    </row>
    <row r="2491" spans="3:16" x14ac:dyDescent="0.3">
      <c r="C2491" t="s">
        <v>2580</v>
      </c>
      <c r="D2491" t="s">
        <v>55</v>
      </c>
      <c r="E2491">
        <v>1</v>
      </c>
      <c r="F2491" t="s">
        <v>56</v>
      </c>
      <c r="G2491" t="s">
        <v>6</v>
      </c>
      <c r="H2491" t="s">
        <v>71</v>
      </c>
      <c r="I2491" s="4">
        <v>89450</v>
      </c>
      <c r="J2491">
        <v>9</v>
      </c>
      <c r="K2491" s="3">
        <v>44690</v>
      </c>
      <c r="L2491" s="3">
        <v>29839</v>
      </c>
      <c r="M2491" s="5">
        <f ca="1">(TODAY()-staff[[#This Row],[Date of Join]])/365</f>
        <v>0.35890410958904112</v>
      </c>
      <c r="N2491" t="str">
        <f ca="1">IF(staff[[#This Row],[Tenure]]&lt;0.25,"1. New", IF(staff[[#This Row],[Tenure]]&lt;1, "2. Under 1 yr", IF(staff[[#This Row],[Tenure]]&lt;2, "3. Under 2 yrs","4. Over 2 yrs")))</f>
        <v>2. Under 1 yr</v>
      </c>
      <c r="O2491" s="5">
        <f ca="1">(TODAY()-staff[[#This Row],[Date of Birth]])/365</f>
        <v>41.046575342465751</v>
      </c>
      <c r="P2491">
        <f ca="1">ROUNDDOWN(staff[[#This Row],[X-Age]],0)</f>
        <v>41</v>
      </c>
    </row>
    <row r="2492" spans="3:16" x14ac:dyDescent="0.3">
      <c r="C2492" t="s">
        <v>2581</v>
      </c>
      <c r="D2492" t="s">
        <v>59</v>
      </c>
      <c r="E2492">
        <v>1</v>
      </c>
      <c r="F2492" t="s">
        <v>56</v>
      </c>
      <c r="G2492" t="s">
        <v>6</v>
      </c>
      <c r="H2492" t="s">
        <v>68</v>
      </c>
      <c r="I2492" s="4">
        <v>62110</v>
      </c>
      <c r="J2492">
        <v>15</v>
      </c>
      <c r="K2492" s="3">
        <v>44662</v>
      </c>
      <c r="L2492" s="3">
        <v>27389</v>
      </c>
      <c r="M2492" s="5">
        <f ca="1">(TODAY()-staff[[#This Row],[Date of Join]])/365</f>
        <v>0.43561643835616437</v>
      </c>
      <c r="N2492" t="str">
        <f ca="1">IF(staff[[#This Row],[Tenure]]&lt;0.25,"1. New", IF(staff[[#This Row],[Tenure]]&lt;1, "2. Under 1 yr", IF(staff[[#This Row],[Tenure]]&lt;2, "3. Under 2 yrs","4. Over 2 yrs")))</f>
        <v>2. Under 1 yr</v>
      </c>
      <c r="O2492" s="5">
        <f ca="1">(TODAY()-staff[[#This Row],[Date of Birth]])/365</f>
        <v>47.758904109589039</v>
      </c>
      <c r="P2492">
        <f ca="1">ROUNDDOWN(staff[[#This Row],[X-Age]],0)</f>
        <v>47</v>
      </c>
    </row>
    <row r="2493" spans="3:16" x14ac:dyDescent="0.3">
      <c r="C2493" t="s">
        <v>2582</v>
      </c>
      <c r="D2493" t="s">
        <v>59</v>
      </c>
      <c r="E2493">
        <v>1</v>
      </c>
      <c r="F2493" t="s">
        <v>56</v>
      </c>
      <c r="G2493" t="s">
        <v>18</v>
      </c>
      <c r="H2493" t="s">
        <v>64</v>
      </c>
      <c r="I2493" s="4">
        <v>80090</v>
      </c>
      <c r="J2493">
        <v>20</v>
      </c>
      <c r="K2493" s="3">
        <v>44361</v>
      </c>
      <c r="L2493" s="3">
        <v>17936</v>
      </c>
      <c r="M2493" s="5">
        <f ca="1">(TODAY()-staff[[#This Row],[Date of Join]])/365</f>
        <v>1.2602739726027397</v>
      </c>
      <c r="N2493" t="str">
        <f ca="1">IF(staff[[#This Row],[Tenure]]&lt;0.25,"1. New", IF(staff[[#This Row],[Tenure]]&lt;1, "2. Under 1 yr", IF(staff[[#This Row],[Tenure]]&lt;2, "3. Under 2 yrs","4. Over 2 yrs")))</f>
        <v>3. Under 2 yrs</v>
      </c>
      <c r="O2493" s="5">
        <f ca="1">(TODAY()-staff[[#This Row],[Date of Birth]])/365</f>
        <v>73.657534246575338</v>
      </c>
      <c r="P2493">
        <f ca="1">ROUNDDOWN(staff[[#This Row],[X-Age]],0)</f>
        <v>73</v>
      </c>
    </row>
    <row r="2494" spans="3:16" x14ac:dyDescent="0.3">
      <c r="C2494" t="s">
        <v>2583</v>
      </c>
      <c r="D2494" t="s">
        <v>59</v>
      </c>
      <c r="E2494">
        <v>1</v>
      </c>
      <c r="F2494" t="s">
        <v>61</v>
      </c>
      <c r="G2494" t="s">
        <v>6</v>
      </c>
      <c r="H2494" t="s">
        <v>68</v>
      </c>
      <c r="I2494" s="4">
        <v>60900</v>
      </c>
      <c r="J2494">
        <v>20</v>
      </c>
      <c r="K2494" s="3">
        <v>44756</v>
      </c>
      <c r="L2494" s="3">
        <v>7294</v>
      </c>
      <c r="M2494" s="5">
        <f ca="1">(TODAY()-staff[[#This Row],[Date of Join]])/365</f>
        <v>0.17808219178082191</v>
      </c>
      <c r="N2494" t="str">
        <f ca="1">IF(staff[[#This Row],[Tenure]]&lt;0.25,"1. New", IF(staff[[#This Row],[Tenure]]&lt;1, "2. Under 1 yr", IF(staff[[#This Row],[Tenure]]&lt;2, "3. Under 2 yrs","4. Over 2 yrs")))</f>
        <v>1. New</v>
      </c>
      <c r="O2494" s="5">
        <f ca="1">(TODAY()-staff[[#This Row],[Date of Birth]])/365</f>
        <v>102.81369863013698</v>
      </c>
      <c r="P2494">
        <f ca="1">ROUNDDOWN(staff[[#This Row],[X-Age]],0)</f>
        <v>102</v>
      </c>
    </row>
    <row r="2495" spans="3:16" x14ac:dyDescent="0.3">
      <c r="C2495" t="s">
        <v>2584</v>
      </c>
      <c r="D2495" t="s">
        <v>59</v>
      </c>
      <c r="E2495">
        <v>1</v>
      </c>
      <c r="F2495" t="s">
        <v>56</v>
      </c>
      <c r="G2495" t="s">
        <v>6</v>
      </c>
      <c r="H2495" t="s">
        <v>68</v>
      </c>
      <c r="I2495" s="4">
        <v>68185</v>
      </c>
      <c r="J2495">
        <v>10</v>
      </c>
      <c r="K2495" s="3">
        <v>44732</v>
      </c>
      <c r="L2495" s="3">
        <v>32320</v>
      </c>
      <c r="M2495" s="5">
        <f ca="1">(TODAY()-staff[[#This Row],[Date of Join]])/365</f>
        <v>0.24383561643835616</v>
      </c>
      <c r="N2495" t="str">
        <f ca="1">IF(staff[[#This Row],[Tenure]]&lt;0.25,"1. New", IF(staff[[#This Row],[Tenure]]&lt;1, "2. Under 1 yr", IF(staff[[#This Row],[Tenure]]&lt;2, "3. Under 2 yrs","4. Over 2 yrs")))</f>
        <v>1. New</v>
      </c>
      <c r="O2495" s="5">
        <f ca="1">(TODAY()-staff[[#This Row],[Date of Birth]])/365</f>
        <v>34.249315068493154</v>
      </c>
      <c r="P2495">
        <f ca="1">ROUNDDOWN(staff[[#This Row],[X-Age]],0)</f>
        <v>34</v>
      </c>
    </row>
    <row r="2496" spans="3:16" x14ac:dyDescent="0.3">
      <c r="C2496" t="s">
        <v>2585</v>
      </c>
      <c r="D2496" t="s">
        <v>59</v>
      </c>
      <c r="E2496">
        <v>1</v>
      </c>
      <c r="F2496" t="s">
        <v>56</v>
      </c>
      <c r="G2496" t="s">
        <v>6</v>
      </c>
      <c r="H2496" t="s">
        <v>68</v>
      </c>
      <c r="I2496" s="4">
        <v>83805</v>
      </c>
      <c r="J2496">
        <v>18</v>
      </c>
      <c r="K2496" s="3">
        <v>44683</v>
      </c>
      <c r="L2496" s="3">
        <v>31374</v>
      </c>
      <c r="M2496" s="5">
        <f ca="1">(TODAY()-staff[[#This Row],[Date of Join]])/365</f>
        <v>0.37808219178082192</v>
      </c>
      <c r="N2496" t="str">
        <f ca="1">IF(staff[[#This Row],[Tenure]]&lt;0.25,"1. New", IF(staff[[#This Row],[Tenure]]&lt;1, "2. Under 1 yr", IF(staff[[#This Row],[Tenure]]&lt;2, "3. Under 2 yrs","4. Over 2 yrs")))</f>
        <v>2. Under 1 yr</v>
      </c>
      <c r="O2496" s="5">
        <f ca="1">(TODAY()-staff[[#This Row],[Date of Birth]])/365</f>
        <v>36.841095890410962</v>
      </c>
      <c r="P2496">
        <f ca="1">ROUNDDOWN(staff[[#This Row],[X-Age]],0)</f>
        <v>36</v>
      </c>
    </row>
    <row r="2497" spans="3:16" x14ac:dyDescent="0.3">
      <c r="C2497" t="s">
        <v>2586</v>
      </c>
      <c r="D2497" t="s">
        <v>59</v>
      </c>
      <c r="E2497">
        <v>1</v>
      </c>
      <c r="F2497" t="s">
        <v>56</v>
      </c>
      <c r="G2497" t="s">
        <v>6</v>
      </c>
      <c r="H2497" t="s">
        <v>68</v>
      </c>
      <c r="I2497" s="4">
        <v>75645</v>
      </c>
      <c r="J2497">
        <v>14</v>
      </c>
      <c r="K2497" s="3">
        <v>44736</v>
      </c>
      <c r="L2497" s="3">
        <v>35271</v>
      </c>
      <c r="M2497" s="5">
        <f ca="1">(TODAY()-staff[[#This Row],[Date of Join]])/365</f>
        <v>0.23287671232876711</v>
      </c>
      <c r="N2497" t="str">
        <f ca="1">IF(staff[[#This Row],[Tenure]]&lt;0.25,"1. New", IF(staff[[#This Row],[Tenure]]&lt;1, "2. Under 1 yr", IF(staff[[#This Row],[Tenure]]&lt;2, "3. Under 2 yrs","4. Over 2 yrs")))</f>
        <v>1. New</v>
      </c>
      <c r="O2497" s="5">
        <f ca="1">(TODAY()-staff[[#This Row],[Date of Birth]])/365</f>
        <v>26.164383561643834</v>
      </c>
      <c r="P2497">
        <f ca="1">ROUNDDOWN(staff[[#This Row],[X-Age]],0)</f>
        <v>26</v>
      </c>
    </row>
    <row r="2498" spans="3:16" x14ac:dyDescent="0.3">
      <c r="C2498" t="s">
        <v>2587</v>
      </c>
      <c r="D2498" t="s">
        <v>55</v>
      </c>
      <c r="E2498">
        <v>1</v>
      </c>
      <c r="F2498" t="s">
        <v>56</v>
      </c>
      <c r="G2498" t="s">
        <v>18</v>
      </c>
      <c r="H2498" t="s">
        <v>78</v>
      </c>
      <c r="I2498" s="4">
        <v>82015</v>
      </c>
      <c r="J2498">
        <v>10</v>
      </c>
      <c r="K2498" s="3">
        <v>44446</v>
      </c>
      <c r="L2498" s="3">
        <v>25343</v>
      </c>
      <c r="M2498" s="5">
        <f ca="1">(TODAY()-staff[[#This Row],[Date of Join]])/365</f>
        <v>1.0273972602739727</v>
      </c>
      <c r="N2498" t="str">
        <f ca="1">IF(staff[[#This Row],[Tenure]]&lt;0.25,"1. New", IF(staff[[#This Row],[Tenure]]&lt;1, "2. Under 1 yr", IF(staff[[#This Row],[Tenure]]&lt;2, "3. Under 2 yrs","4. Over 2 yrs")))</f>
        <v>3. Under 2 yrs</v>
      </c>
      <c r="O2498" s="5">
        <f ca="1">(TODAY()-staff[[#This Row],[Date of Birth]])/365</f>
        <v>53.364383561643834</v>
      </c>
      <c r="P2498">
        <f ca="1">ROUNDDOWN(staff[[#This Row],[X-Age]],0)</f>
        <v>53</v>
      </c>
    </row>
    <row r="2499" spans="3:16" x14ac:dyDescent="0.3">
      <c r="C2499" t="s">
        <v>2588</v>
      </c>
      <c r="D2499" t="s">
        <v>59</v>
      </c>
      <c r="E2499">
        <v>1</v>
      </c>
      <c r="F2499" t="s">
        <v>61</v>
      </c>
      <c r="G2499" t="s">
        <v>18</v>
      </c>
      <c r="H2499" t="s">
        <v>78</v>
      </c>
      <c r="I2499" s="4">
        <v>88615</v>
      </c>
      <c r="J2499">
        <v>21</v>
      </c>
      <c r="K2499" s="3">
        <v>44770</v>
      </c>
      <c r="L2499" s="3">
        <v>7259</v>
      </c>
      <c r="M2499" s="5">
        <f ca="1">(TODAY()-staff[[#This Row],[Date of Join]])/365</f>
        <v>0.13972602739726028</v>
      </c>
      <c r="N2499" t="str">
        <f ca="1">IF(staff[[#This Row],[Tenure]]&lt;0.25,"1. New", IF(staff[[#This Row],[Tenure]]&lt;1, "2. Under 1 yr", IF(staff[[#This Row],[Tenure]]&lt;2, "3. Under 2 yrs","4. Over 2 yrs")))</f>
        <v>1. New</v>
      </c>
      <c r="O2499" s="5">
        <f ca="1">(TODAY()-staff[[#This Row],[Date of Birth]])/365</f>
        <v>102.90958904109588</v>
      </c>
      <c r="P2499">
        <f ca="1">ROUNDDOWN(staff[[#This Row],[X-Age]],0)</f>
        <v>102</v>
      </c>
    </row>
    <row r="2500" spans="3:16" x14ac:dyDescent="0.3">
      <c r="C2500" t="s">
        <v>2589</v>
      </c>
      <c r="D2500" t="s">
        <v>59</v>
      </c>
      <c r="E2500">
        <v>1</v>
      </c>
      <c r="F2500" t="s">
        <v>56</v>
      </c>
      <c r="G2500" t="s">
        <v>6</v>
      </c>
      <c r="H2500" t="s">
        <v>68</v>
      </c>
      <c r="I2500" s="4">
        <v>73000</v>
      </c>
      <c r="J2500">
        <v>4</v>
      </c>
      <c r="K2500" s="3">
        <v>44691</v>
      </c>
      <c r="L2500" s="3">
        <v>7297</v>
      </c>
      <c r="M2500" s="5">
        <f ca="1">(TODAY()-staff[[#This Row],[Date of Join]])/365</f>
        <v>0.35616438356164382</v>
      </c>
      <c r="N2500" t="str">
        <f ca="1">IF(staff[[#This Row],[Tenure]]&lt;0.25,"1. New", IF(staff[[#This Row],[Tenure]]&lt;1, "2. Under 1 yr", IF(staff[[#This Row],[Tenure]]&lt;2, "3. Under 2 yrs","4. Over 2 yrs")))</f>
        <v>2. Under 1 yr</v>
      </c>
      <c r="O2500" s="5">
        <f ca="1">(TODAY()-staff[[#This Row],[Date of Birth]])/365</f>
        <v>102.8054794520548</v>
      </c>
      <c r="P2500">
        <f ca="1">ROUNDDOWN(staff[[#This Row],[X-Age]],0)</f>
        <v>102</v>
      </c>
    </row>
    <row r="2501" spans="3:16" x14ac:dyDescent="0.3">
      <c r="C2501" t="s">
        <v>2590</v>
      </c>
      <c r="D2501" t="s">
        <v>59</v>
      </c>
      <c r="E2501">
        <v>1</v>
      </c>
      <c r="F2501" t="s">
        <v>56</v>
      </c>
      <c r="G2501" t="s">
        <v>6</v>
      </c>
      <c r="H2501" t="s">
        <v>93</v>
      </c>
      <c r="I2501" s="4">
        <v>51370</v>
      </c>
      <c r="J2501">
        <v>15</v>
      </c>
      <c r="K2501" s="3">
        <v>44445</v>
      </c>
      <c r="L2501" s="3">
        <v>20282</v>
      </c>
      <c r="M2501" s="5">
        <f ca="1">(TODAY()-staff[[#This Row],[Date of Join]])/365</f>
        <v>1.0301369863013699</v>
      </c>
      <c r="N2501" t="str">
        <f ca="1">IF(staff[[#This Row],[Tenure]]&lt;0.25,"1. New", IF(staff[[#This Row],[Tenure]]&lt;1, "2. Under 1 yr", IF(staff[[#This Row],[Tenure]]&lt;2, "3. Under 2 yrs","4. Over 2 yrs")))</f>
        <v>3. Under 2 yrs</v>
      </c>
      <c r="O2501" s="5">
        <f ca="1">(TODAY()-staff[[#This Row],[Date of Birth]])/365</f>
        <v>67.230136986301375</v>
      </c>
      <c r="P2501">
        <f ca="1">ROUNDDOWN(staff[[#This Row],[X-Age]],0)</f>
        <v>67</v>
      </c>
    </row>
    <row r="2502" spans="3:16" x14ac:dyDescent="0.3">
      <c r="C2502" t="s">
        <v>2591</v>
      </c>
      <c r="D2502" t="s">
        <v>59</v>
      </c>
      <c r="E2502">
        <v>0.71</v>
      </c>
      <c r="F2502" t="s">
        <v>56</v>
      </c>
      <c r="G2502" t="s">
        <v>9</v>
      </c>
      <c r="H2502" t="s">
        <v>330</v>
      </c>
      <c r="I2502" s="4">
        <v>57630</v>
      </c>
      <c r="J2502">
        <v>19</v>
      </c>
      <c r="K2502" s="3">
        <v>44771</v>
      </c>
      <c r="L2502" s="3">
        <v>29301</v>
      </c>
      <c r="M2502" s="5">
        <f ca="1">(TODAY()-staff[[#This Row],[Date of Join]])/365</f>
        <v>0.13698630136986301</v>
      </c>
      <c r="N2502" t="str">
        <f ca="1">IF(staff[[#This Row],[Tenure]]&lt;0.25,"1. New", IF(staff[[#This Row],[Tenure]]&lt;1, "2. Under 1 yr", IF(staff[[#This Row],[Tenure]]&lt;2, "3. Under 2 yrs","4. Over 2 yrs")))</f>
        <v>1. New</v>
      </c>
      <c r="O2502" s="5">
        <f ca="1">(TODAY()-staff[[#This Row],[Date of Birth]])/365</f>
        <v>42.520547945205479</v>
      </c>
      <c r="P2502">
        <f ca="1">ROUNDDOWN(staff[[#This Row],[X-Age]],0)</f>
        <v>42</v>
      </c>
    </row>
    <row r="2503" spans="3:16" x14ac:dyDescent="0.3">
      <c r="C2503" t="s">
        <v>2592</v>
      </c>
      <c r="D2503" t="s">
        <v>59</v>
      </c>
      <c r="E2503">
        <v>1</v>
      </c>
      <c r="F2503" t="s">
        <v>56</v>
      </c>
      <c r="G2503" t="s">
        <v>6</v>
      </c>
      <c r="H2503" t="s">
        <v>68</v>
      </c>
      <c r="I2503" s="4">
        <v>92505</v>
      </c>
      <c r="J2503">
        <v>17</v>
      </c>
      <c r="K2503" s="3">
        <v>44650</v>
      </c>
      <c r="L2503" s="3">
        <v>7298</v>
      </c>
      <c r="M2503" s="5">
        <f ca="1">(TODAY()-staff[[#This Row],[Date of Join]])/365</f>
        <v>0.46849315068493153</v>
      </c>
      <c r="N2503" t="str">
        <f ca="1">IF(staff[[#This Row],[Tenure]]&lt;0.25,"1. New", IF(staff[[#This Row],[Tenure]]&lt;1, "2. Under 1 yr", IF(staff[[#This Row],[Tenure]]&lt;2, "3. Under 2 yrs","4. Over 2 yrs")))</f>
        <v>2. Under 1 yr</v>
      </c>
      <c r="O2503" s="5">
        <f ca="1">(TODAY()-staff[[#This Row],[Date of Birth]])/365</f>
        <v>102.8027397260274</v>
      </c>
      <c r="P2503">
        <f ca="1">ROUNDDOWN(staff[[#This Row],[X-Age]],0)</f>
        <v>102</v>
      </c>
    </row>
    <row r="2504" spans="3:16" x14ac:dyDescent="0.3">
      <c r="C2504" t="s">
        <v>2593</v>
      </c>
      <c r="D2504" t="s">
        <v>55</v>
      </c>
      <c r="E2504">
        <v>1</v>
      </c>
      <c r="F2504" t="s">
        <v>56</v>
      </c>
      <c r="G2504" t="s">
        <v>9</v>
      </c>
      <c r="H2504" t="s">
        <v>62</v>
      </c>
      <c r="I2504" s="4">
        <v>49780</v>
      </c>
      <c r="J2504">
        <v>20</v>
      </c>
      <c r="K2504" s="3">
        <v>44550</v>
      </c>
      <c r="L2504" s="3">
        <v>22682</v>
      </c>
      <c r="M2504" s="5">
        <f ca="1">(TODAY()-staff[[#This Row],[Date of Join]])/365</f>
        <v>0.74246575342465748</v>
      </c>
      <c r="N2504" t="str">
        <f ca="1">IF(staff[[#This Row],[Tenure]]&lt;0.25,"1. New", IF(staff[[#This Row],[Tenure]]&lt;1, "2. Under 1 yr", IF(staff[[#This Row],[Tenure]]&lt;2, "3. Under 2 yrs","4. Over 2 yrs")))</f>
        <v>2. Under 1 yr</v>
      </c>
      <c r="O2504" s="5">
        <f ca="1">(TODAY()-staff[[#This Row],[Date of Birth]])/365</f>
        <v>60.654794520547945</v>
      </c>
      <c r="P2504">
        <f ca="1">ROUNDDOWN(staff[[#This Row],[X-Age]],0)</f>
        <v>60</v>
      </c>
    </row>
    <row r="2505" spans="3:16" x14ac:dyDescent="0.3">
      <c r="C2505" t="s">
        <v>2594</v>
      </c>
      <c r="D2505" t="s">
        <v>55</v>
      </c>
      <c r="E2505">
        <v>1</v>
      </c>
      <c r="F2505" t="s">
        <v>56</v>
      </c>
      <c r="G2505" t="s">
        <v>11</v>
      </c>
      <c r="H2505" t="s">
        <v>83</v>
      </c>
      <c r="I2505" s="4">
        <v>68840</v>
      </c>
      <c r="J2505">
        <v>21</v>
      </c>
      <c r="K2505" s="3">
        <v>44701</v>
      </c>
      <c r="L2505" s="3">
        <v>28337</v>
      </c>
      <c r="M2505" s="5">
        <f ca="1">(TODAY()-staff[[#This Row],[Date of Join]])/365</f>
        <v>0.32876712328767121</v>
      </c>
      <c r="N2505" t="str">
        <f ca="1">IF(staff[[#This Row],[Tenure]]&lt;0.25,"1. New", IF(staff[[#This Row],[Tenure]]&lt;1, "2. Under 1 yr", IF(staff[[#This Row],[Tenure]]&lt;2, "3. Under 2 yrs","4. Over 2 yrs")))</f>
        <v>2. Under 1 yr</v>
      </c>
      <c r="O2505" s="5">
        <f ca="1">(TODAY()-staff[[#This Row],[Date of Birth]])/365</f>
        <v>45.161643835616438</v>
      </c>
      <c r="P2505">
        <f ca="1">ROUNDDOWN(staff[[#This Row],[X-Age]],0)</f>
        <v>45</v>
      </c>
    </row>
    <row r="2506" spans="3:16" x14ac:dyDescent="0.3">
      <c r="C2506" t="s">
        <v>2595</v>
      </c>
      <c r="D2506" t="s">
        <v>59</v>
      </c>
      <c r="E2506">
        <v>1</v>
      </c>
      <c r="F2506" t="s">
        <v>56</v>
      </c>
      <c r="G2506" t="s">
        <v>9</v>
      </c>
      <c r="H2506" t="s">
        <v>57</v>
      </c>
      <c r="I2506" s="4">
        <v>90295</v>
      </c>
      <c r="J2506">
        <v>18</v>
      </c>
      <c r="K2506" s="3">
        <v>44564</v>
      </c>
      <c r="L2506" s="3">
        <v>28350</v>
      </c>
      <c r="M2506" s="5">
        <f ca="1">(TODAY()-staff[[#This Row],[Date of Join]])/365</f>
        <v>0.70410958904109588</v>
      </c>
      <c r="N2506" t="str">
        <f ca="1">IF(staff[[#This Row],[Tenure]]&lt;0.25,"1. New", IF(staff[[#This Row],[Tenure]]&lt;1, "2. Under 1 yr", IF(staff[[#This Row],[Tenure]]&lt;2, "3. Under 2 yrs","4. Over 2 yrs")))</f>
        <v>2. Under 1 yr</v>
      </c>
      <c r="O2506" s="5">
        <f ca="1">(TODAY()-staff[[#This Row],[Date of Birth]])/365</f>
        <v>45.126027397260273</v>
      </c>
      <c r="P2506">
        <f ca="1">ROUNDDOWN(staff[[#This Row],[X-Age]],0)</f>
        <v>45</v>
      </c>
    </row>
    <row r="2507" spans="3:16" x14ac:dyDescent="0.3">
      <c r="C2507" t="s">
        <v>2596</v>
      </c>
      <c r="D2507" t="s">
        <v>55</v>
      </c>
      <c r="E2507">
        <v>1</v>
      </c>
      <c r="F2507" t="s">
        <v>56</v>
      </c>
      <c r="G2507" t="s">
        <v>18</v>
      </c>
      <c r="H2507" t="s">
        <v>93</v>
      </c>
      <c r="I2507" s="4">
        <v>118750</v>
      </c>
      <c r="J2507">
        <v>19</v>
      </c>
      <c r="K2507" s="3">
        <v>44701</v>
      </c>
      <c r="L2507" s="3">
        <v>20320</v>
      </c>
      <c r="M2507" s="5">
        <f ca="1">(TODAY()-staff[[#This Row],[Date of Join]])/365</f>
        <v>0.32876712328767121</v>
      </c>
      <c r="N2507" t="str">
        <f ca="1">IF(staff[[#This Row],[Tenure]]&lt;0.25,"1. New", IF(staff[[#This Row],[Tenure]]&lt;1, "2. Under 1 yr", IF(staff[[#This Row],[Tenure]]&lt;2, "3. Under 2 yrs","4. Over 2 yrs")))</f>
        <v>2. Under 1 yr</v>
      </c>
      <c r="O2507" s="5">
        <f ca="1">(TODAY()-staff[[#This Row],[Date of Birth]])/365</f>
        <v>67.126027397260273</v>
      </c>
      <c r="P2507">
        <f ca="1">ROUNDDOWN(staff[[#This Row],[X-Age]],0)</f>
        <v>67</v>
      </c>
    </row>
    <row r="2508" spans="3:16" x14ac:dyDescent="0.3">
      <c r="C2508" t="s">
        <v>2597</v>
      </c>
      <c r="D2508" t="s">
        <v>59</v>
      </c>
      <c r="E2508">
        <v>0.4</v>
      </c>
      <c r="F2508" t="s">
        <v>56</v>
      </c>
      <c r="G2508" t="s">
        <v>9</v>
      </c>
      <c r="H2508" t="s">
        <v>62</v>
      </c>
      <c r="I2508" s="4">
        <v>50475</v>
      </c>
      <c r="J2508">
        <v>19</v>
      </c>
      <c r="K2508" s="3">
        <v>44707</v>
      </c>
      <c r="L2508" s="3">
        <v>29695</v>
      </c>
      <c r="M2508" s="5">
        <f ca="1">(TODAY()-staff[[#This Row],[Date of Join]])/365</f>
        <v>0.31232876712328766</v>
      </c>
      <c r="N2508" t="str">
        <f ca="1">IF(staff[[#This Row],[Tenure]]&lt;0.25,"1. New", IF(staff[[#This Row],[Tenure]]&lt;1, "2. Under 1 yr", IF(staff[[#This Row],[Tenure]]&lt;2, "3. Under 2 yrs","4. Over 2 yrs")))</f>
        <v>2. Under 1 yr</v>
      </c>
      <c r="O2508" s="5">
        <f ca="1">(TODAY()-staff[[#This Row],[Date of Birth]])/365</f>
        <v>41.441095890410956</v>
      </c>
      <c r="P2508">
        <f ca="1">ROUNDDOWN(staff[[#This Row],[X-Age]],0)</f>
        <v>41</v>
      </c>
    </row>
    <row r="2509" spans="3:16" x14ac:dyDescent="0.3">
      <c r="C2509" t="s">
        <v>2598</v>
      </c>
      <c r="D2509" t="s">
        <v>55</v>
      </c>
      <c r="E2509">
        <v>1</v>
      </c>
      <c r="F2509" t="s">
        <v>56</v>
      </c>
      <c r="G2509" t="s">
        <v>6</v>
      </c>
      <c r="H2509" t="s">
        <v>68</v>
      </c>
      <c r="I2509" s="4">
        <v>83835</v>
      </c>
      <c r="J2509">
        <v>11</v>
      </c>
      <c r="K2509" s="3">
        <v>44729</v>
      </c>
      <c r="L2509" s="3">
        <v>34756</v>
      </c>
      <c r="M2509" s="5">
        <f ca="1">(TODAY()-staff[[#This Row],[Date of Join]])/365</f>
        <v>0.25205479452054796</v>
      </c>
      <c r="N2509" t="str">
        <f ca="1">IF(staff[[#This Row],[Tenure]]&lt;0.25,"1. New", IF(staff[[#This Row],[Tenure]]&lt;1, "2. Under 1 yr", IF(staff[[#This Row],[Tenure]]&lt;2, "3. Under 2 yrs","4. Over 2 yrs")))</f>
        <v>2. Under 1 yr</v>
      </c>
      <c r="O2509" s="5">
        <f ca="1">(TODAY()-staff[[#This Row],[Date of Birth]])/365</f>
        <v>27.575342465753426</v>
      </c>
      <c r="P2509">
        <f ca="1">ROUNDDOWN(staff[[#This Row],[X-Age]],0)</f>
        <v>27</v>
      </c>
    </row>
    <row r="2510" spans="3:16" x14ac:dyDescent="0.3">
      <c r="C2510" t="s">
        <v>2599</v>
      </c>
      <c r="D2510" t="s">
        <v>55</v>
      </c>
      <c r="E2510">
        <v>1</v>
      </c>
      <c r="F2510" t="s">
        <v>56</v>
      </c>
      <c r="G2510" t="s">
        <v>18</v>
      </c>
      <c r="H2510" t="s">
        <v>64</v>
      </c>
      <c r="I2510" s="4">
        <v>48230</v>
      </c>
      <c r="J2510">
        <v>20</v>
      </c>
      <c r="K2510" s="3">
        <v>44102</v>
      </c>
      <c r="L2510" s="3">
        <v>25797</v>
      </c>
      <c r="M2510" s="5">
        <f ca="1">(TODAY()-staff[[#This Row],[Date of Join]])/365</f>
        <v>1.9698630136986301</v>
      </c>
      <c r="N2510" t="str">
        <f ca="1">IF(staff[[#This Row],[Tenure]]&lt;0.25,"1. New", IF(staff[[#This Row],[Tenure]]&lt;1, "2. Under 1 yr", IF(staff[[#This Row],[Tenure]]&lt;2, "3. Under 2 yrs","4. Over 2 yrs")))</f>
        <v>3. Under 2 yrs</v>
      </c>
      <c r="O2510" s="5">
        <f ca="1">(TODAY()-staff[[#This Row],[Date of Birth]])/365</f>
        <v>52.12054794520548</v>
      </c>
      <c r="P2510">
        <f ca="1">ROUNDDOWN(staff[[#This Row],[X-Age]],0)</f>
        <v>52</v>
      </c>
    </row>
    <row r="2511" spans="3:16" x14ac:dyDescent="0.3">
      <c r="C2511" t="s">
        <v>2600</v>
      </c>
      <c r="D2511" t="s">
        <v>55</v>
      </c>
      <c r="E2511">
        <v>1</v>
      </c>
      <c r="F2511" t="s">
        <v>56</v>
      </c>
      <c r="G2511" t="s">
        <v>20</v>
      </c>
      <c r="H2511" t="s">
        <v>102</v>
      </c>
      <c r="I2511" s="4">
        <v>77795</v>
      </c>
      <c r="J2511">
        <v>22</v>
      </c>
      <c r="K2511" s="3">
        <v>44648</v>
      </c>
      <c r="L2511" s="3">
        <v>29104</v>
      </c>
      <c r="M2511" s="5">
        <f ca="1">(TODAY()-staff[[#This Row],[Date of Join]])/365</f>
        <v>0.47397260273972602</v>
      </c>
      <c r="N2511" t="str">
        <f ca="1">IF(staff[[#This Row],[Tenure]]&lt;0.25,"1. New", IF(staff[[#This Row],[Tenure]]&lt;1, "2. Under 1 yr", IF(staff[[#This Row],[Tenure]]&lt;2, "3. Under 2 yrs","4. Over 2 yrs")))</f>
        <v>2. Under 1 yr</v>
      </c>
      <c r="O2511" s="5">
        <f ca="1">(TODAY()-staff[[#This Row],[Date of Birth]])/365</f>
        <v>43.060273972602737</v>
      </c>
      <c r="P2511">
        <f ca="1">ROUNDDOWN(staff[[#This Row],[X-Age]],0)</f>
        <v>43</v>
      </c>
    </row>
    <row r="2512" spans="3:16" x14ac:dyDescent="0.3">
      <c r="C2512" t="s">
        <v>2601</v>
      </c>
      <c r="D2512" t="s">
        <v>55</v>
      </c>
      <c r="E2512">
        <v>1</v>
      </c>
      <c r="F2512" t="s">
        <v>56</v>
      </c>
      <c r="G2512" t="s">
        <v>6</v>
      </c>
      <c r="H2512" t="s">
        <v>68</v>
      </c>
      <c r="I2512" s="4">
        <v>80265</v>
      </c>
      <c r="J2512">
        <v>20</v>
      </c>
      <c r="K2512" s="3">
        <v>44692</v>
      </c>
      <c r="L2512" s="3">
        <v>7255</v>
      </c>
      <c r="M2512" s="5">
        <f ca="1">(TODAY()-staff[[#This Row],[Date of Join]])/365</f>
        <v>0.35342465753424657</v>
      </c>
      <c r="N2512" t="str">
        <f ca="1">IF(staff[[#This Row],[Tenure]]&lt;0.25,"1. New", IF(staff[[#This Row],[Tenure]]&lt;1, "2. Under 1 yr", IF(staff[[#This Row],[Tenure]]&lt;2, "3. Under 2 yrs","4. Over 2 yrs")))</f>
        <v>2. Under 1 yr</v>
      </c>
      <c r="O2512" s="5">
        <f ca="1">(TODAY()-staff[[#This Row],[Date of Birth]])/365</f>
        <v>102.92054794520548</v>
      </c>
      <c r="P2512">
        <f ca="1">ROUNDDOWN(staff[[#This Row],[X-Age]],0)</f>
        <v>102</v>
      </c>
    </row>
    <row r="2513" spans="3:16" x14ac:dyDescent="0.3">
      <c r="C2513" t="s">
        <v>2602</v>
      </c>
      <c r="D2513" t="s">
        <v>59</v>
      </c>
      <c r="E2513">
        <v>1</v>
      </c>
      <c r="F2513" t="s">
        <v>56</v>
      </c>
      <c r="G2513" t="s">
        <v>9</v>
      </c>
      <c r="H2513" t="s">
        <v>205</v>
      </c>
      <c r="I2513" s="4">
        <v>61330</v>
      </c>
      <c r="J2513">
        <v>6</v>
      </c>
      <c r="K2513" s="3">
        <v>44763</v>
      </c>
      <c r="L2513" s="3">
        <v>23380</v>
      </c>
      <c r="M2513" s="5">
        <f ca="1">(TODAY()-staff[[#This Row],[Date of Join]])/365</f>
        <v>0.15890410958904111</v>
      </c>
      <c r="N2513" t="str">
        <f ca="1">IF(staff[[#This Row],[Tenure]]&lt;0.25,"1. New", IF(staff[[#This Row],[Tenure]]&lt;1, "2. Under 1 yr", IF(staff[[#This Row],[Tenure]]&lt;2, "3. Under 2 yrs","4. Over 2 yrs")))</f>
        <v>1. New</v>
      </c>
      <c r="O2513" s="5">
        <f ca="1">(TODAY()-staff[[#This Row],[Date of Birth]])/365</f>
        <v>58.742465753424661</v>
      </c>
      <c r="P2513">
        <f ca="1">ROUNDDOWN(staff[[#This Row],[X-Age]],0)</f>
        <v>58</v>
      </c>
    </row>
    <row r="2514" spans="3:16" x14ac:dyDescent="0.3">
      <c r="C2514" t="s">
        <v>2603</v>
      </c>
      <c r="D2514" t="s">
        <v>59</v>
      </c>
      <c r="E2514">
        <v>1</v>
      </c>
      <c r="F2514" t="s">
        <v>56</v>
      </c>
      <c r="G2514" t="s">
        <v>6</v>
      </c>
      <c r="H2514" t="s">
        <v>68</v>
      </c>
      <c r="I2514" s="4">
        <v>79135</v>
      </c>
      <c r="J2514">
        <v>9</v>
      </c>
      <c r="K2514" s="3">
        <v>44760</v>
      </c>
      <c r="L2514" s="3">
        <v>22516</v>
      </c>
      <c r="M2514" s="5">
        <f ca="1">(TODAY()-staff[[#This Row],[Date of Join]])/365</f>
        <v>0.16712328767123288</v>
      </c>
      <c r="N2514" t="str">
        <f ca="1">IF(staff[[#This Row],[Tenure]]&lt;0.25,"1. New", IF(staff[[#This Row],[Tenure]]&lt;1, "2. Under 1 yr", IF(staff[[#This Row],[Tenure]]&lt;2, "3. Under 2 yrs","4. Over 2 yrs")))</f>
        <v>1. New</v>
      </c>
      <c r="O2514" s="5">
        <f ca="1">(TODAY()-staff[[#This Row],[Date of Birth]])/365</f>
        <v>61.109589041095887</v>
      </c>
      <c r="P2514">
        <f ca="1">ROUNDDOWN(staff[[#This Row],[X-Age]],0)</f>
        <v>61</v>
      </c>
    </row>
    <row r="2515" spans="3:16" x14ac:dyDescent="0.3">
      <c r="C2515" t="s">
        <v>2604</v>
      </c>
      <c r="D2515" t="s">
        <v>59</v>
      </c>
      <c r="E2515">
        <v>1</v>
      </c>
      <c r="F2515" t="s">
        <v>56</v>
      </c>
      <c r="G2515" t="s">
        <v>6</v>
      </c>
      <c r="H2515" t="s">
        <v>68</v>
      </c>
      <c r="I2515" s="4">
        <v>94445</v>
      </c>
      <c r="J2515">
        <v>9</v>
      </c>
      <c r="K2515" s="3">
        <v>44718</v>
      </c>
      <c r="L2515" s="3">
        <v>7262</v>
      </c>
      <c r="M2515" s="5">
        <f ca="1">(TODAY()-staff[[#This Row],[Date of Join]])/365</f>
        <v>0.28219178082191781</v>
      </c>
      <c r="N2515" t="str">
        <f ca="1">IF(staff[[#This Row],[Tenure]]&lt;0.25,"1. New", IF(staff[[#This Row],[Tenure]]&lt;1, "2. Under 1 yr", IF(staff[[#This Row],[Tenure]]&lt;2, "3. Under 2 yrs","4. Over 2 yrs")))</f>
        <v>2. Under 1 yr</v>
      </c>
      <c r="O2515" s="5">
        <f ca="1">(TODAY()-staff[[#This Row],[Date of Birth]])/365</f>
        <v>102.9013698630137</v>
      </c>
      <c r="P2515">
        <f ca="1">ROUNDDOWN(staff[[#This Row],[X-Age]],0)</f>
        <v>102</v>
      </c>
    </row>
    <row r="2516" spans="3:16" x14ac:dyDescent="0.3">
      <c r="C2516" t="s">
        <v>2605</v>
      </c>
      <c r="D2516" t="s">
        <v>59</v>
      </c>
      <c r="E2516">
        <v>1</v>
      </c>
      <c r="F2516" t="s">
        <v>61</v>
      </c>
      <c r="G2516" t="s">
        <v>18</v>
      </c>
      <c r="H2516" t="s">
        <v>71</v>
      </c>
      <c r="I2516" s="4">
        <v>71075</v>
      </c>
      <c r="J2516">
        <v>18</v>
      </c>
      <c r="K2516" s="3">
        <v>44746</v>
      </c>
      <c r="L2516" s="3">
        <v>7306</v>
      </c>
      <c r="M2516" s="5">
        <f ca="1">(TODAY()-staff[[#This Row],[Date of Join]])/365</f>
        <v>0.20547945205479451</v>
      </c>
      <c r="N2516" t="str">
        <f ca="1">IF(staff[[#This Row],[Tenure]]&lt;0.25,"1. New", IF(staff[[#This Row],[Tenure]]&lt;1, "2. Under 1 yr", IF(staff[[#This Row],[Tenure]]&lt;2, "3. Under 2 yrs","4. Over 2 yrs")))</f>
        <v>1. New</v>
      </c>
      <c r="O2516" s="5">
        <f ca="1">(TODAY()-staff[[#This Row],[Date of Birth]])/365</f>
        <v>102.78082191780823</v>
      </c>
      <c r="P2516">
        <f ca="1">ROUNDDOWN(staff[[#This Row],[X-Age]],0)</f>
        <v>102</v>
      </c>
    </row>
    <row r="2517" spans="3:16" x14ac:dyDescent="0.3">
      <c r="C2517" t="s">
        <v>2606</v>
      </c>
      <c r="D2517" t="s">
        <v>55</v>
      </c>
      <c r="E2517">
        <v>1</v>
      </c>
      <c r="F2517" t="s">
        <v>56</v>
      </c>
      <c r="G2517" t="s">
        <v>20</v>
      </c>
      <c r="H2517" t="s">
        <v>133</v>
      </c>
      <c r="I2517" s="4">
        <v>72840</v>
      </c>
      <c r="J2517">
        <v>20</v>
      </c>
      <c r="K2517" s="3">
        <v>43920</v>
      </c>
      <c r="L2517" s="3">
        <v>26688</v>
      </c>
      <c r="M2517" s="5">
        <f ca="1">(TODAY()-staff[[#This Row],[Date of Join]])/365</f>
        <v>2.4684931506849317</v>
      </c>
      <c r="N2517" t="str">
        <f ca="1">IF(staff[[#This Row],[Tenure]]&lt;0.25,"1. New", IF(staff[[#This Row],[Tenure]]&lt;1, "2. Under 1 yr", IF(staff[[#This Row],[Tenure]]&lt;2, "3. Under 2 yrs","4. Over 2 yrs")))</f>
        <v>4. Over 2 yrs</v>
      </c>
      <c r="O2517" s="5">
        <f ca="1">(TODAY()-staff[[#This Row],[Date of Birth]])/365</f>
        <v>49.679452054794524</v>
      </c>
      <c r="P2517">
        <f ca="1">ROUNDDOWN(staff[[#This Row],[X-Age]],0)</f>
        <v>49</v>
      </c>
    </row>
    <row r="2518" spans="3:16" x14ac:dyDescent="0.3">
      <c r="C2518" t="s">
        <v>2607</v>
      </c>
      <c r="D2518" t="s">
        <v>59</v>
      </c>
      <c r="E2518">
        <v>1</v>
      </c>
      <c r="F2518" t="s">
        <v>56</v>
      </c>
      <c r="G2518" t="s">
        <v>18</v>
      </c>
      <c r="H2518" t="s">
        <v>117</v>
      </c>
      <c r="I2518" s="4">
        <v>63845</v>
      </c>
      <c r="J2518">
        <v>10</v>
      </c>
      <c r="K2518" s="3">
        <v>44620</v>
      </c>
      <c r="L2518" s="3">
        <v>26318</v>
      </c>
      <c r="M2518" s="5">
        <f ca="1">(TODAY()-staff[[#This Row],[Date of Join]])/365</f>
        <v>0.55068493150684927</v>
      </c>
      <c r="N2518" t="str">
        <f ca="1">IF(staff[[#This Row],[Tenure]]&lt;0.25,"1. New", IF(staff[[#This Row],[Tenure]]&lt;1, "2. Under 1 yr", IF(staff[[#This Row],[Tenure]]&lt;2, "3. Under 2 yrs","4. Over 2 yrs")))</f>
        <v>2. Under 1 yr</v>
      </c>
      <c r="O2518" s="5">
        <f ca="1">(TODAY()-staff[[#This Row],[Date of Birth]])/365</f>
        <v>50.69315068493151</v>
      </c>
      <c r="P2518">
        <f ca="1">ROUNDDOWN(staff[[#This Row],[X-Age]],0)</f>
        <v>50</v>
      </c>
    </row>
    <row r="2519" spans="3:16" x14ac:dyDescent="0.3">
      <c r="C2519" t="s">
        <v>2608</v>
      </c>
      <c r="D2519" t="s">
        <v>59</v>
      </c>
      <c r="E2519">
        <v>1</v>
      </c>
      <c r="F2519" t="s">
        <v>56</v>
      </c>
      <c r="G2519" t="s">
        <v>14</v>
      </c>
      <c r="H2519" t="s">
        <v>115</v>
      </c>
      <c r="I2519" s="4">
        <v>82715</v>
      </c>
      <c r="J2519">
        <v>13</v>
      </c>
      <c r="K2519" s="3">
        <v>44746</v>
      </c>
      <c r="L2519" s="3">
        <v>33877</v>
      </c>
      <c r="M2519" s="5">
        <f ca="1">(TODAY()-staff[[#This Row],[Date of Join]])/365</f>
        <v>0.20547945205479451</v>
      </c>
      <c r="N2519" t="str">
        <f ca="1">IF(staff[[#This Row],[Tenure]]&lt;0.25,"1. New", IF(staff[[#This Row],[Tenure]]&lt;1, "2. Under 1 yr", IF(staff[[#This Row],[Tenure]]&lt;2, "3. Under 2 yrs","4. Over 2 yrs")))</f>
        <v>1. New</v>
      </c>
      <c r="O2519" s="5">
        <f ca="1">(TODAY()-staff[[#This Row],[Date of Birth]])/365</f>
        <v>29.983561643835618</v>
      </c>
      <c r="P2519">
        <f ca="1">ROUNDDOWN(staff[[#This Row],[X-Age]],0)</f>
        <v>29</v>
      </c>
    </row>
    <row r="2520" spans="3:16" x14ac:dyDescent="0.3">
      <c r="C2520" t="s">
        <v>2609</v>
      </c>
      <c r="D2520" t="s">
        <v>59</v>
      </c>
      <c r="E2520">
        <v>1</v>
      </c>
      <c r="F2520" t="s">
        <v>56</v>
      </c>
      <c r="G2520" t="s">
        <v>18</v>
      </c>
      <c r="H2520" t="s">
        <v>117</v>
      </c>
      <c r="I2520" s="4">
        <v>85305</v>
      </c>
      <c r="J2520">
        <v>18</v>
      </c>
      <c r="K2520" s="3">
        <v>44636</v>
      </c>
      <c r="L2520" s="3">
        <v>33088</v>
      </c>
      <c r="M2520" s="5">
        <f ca="1">(TODAY()-staff[[#This Row],[Date of Join]])/365</f>
        <v>0.50684931506849318</v>
      </c>
      <c r="N2520" t="str">
        <f ca="1">IF(staff[[#This Row],[Tenure]]&lt;0.25,"1. New", IF(staff[[#This Row],[Tenure]]&lt;1, "2. Under 1 yr", IF(staff[[#This Row],[Tenure]]&lt;2, "3. Under 2 yrs","4. Over 2 yrs")))</f>
        <v>2. Under 1 yr</v>
      </c>
      <c r="O2520" s="5">
        <f ca="1">(TODAY()-staff[[#This Row],[Date of Birth]])/365</f>
        <v>32.145205479452052</v>
      </c>
      <c r="P2520">
        <f ca="1">ROUNDDOWN(staff[[#This Row],[X-Age]],0)</f>
        <v>32</v>
      </c>
    </row>
    <row r="2521" spans="3:16" x14ac:dyDescent="0.3">
      <c r="C2521" t="s">
        <v>2610</v>
      </c>
      <c r="D2521" t="s">
        <v>59</v>
      </c>
      <c r="E2521">
        <v>1</v>
      </c>
      <c r="F2521" t="s">
        <v>56</v>
      </c>
      <c r="G2521" t="s">
        <v>18</v>
      </c>
      <c r="H2521" t="s">
        <v>64</v>
      </c>
      <c r="I2521" s="4">
        <v>74205</v>
      </c>
      <c r="J2521">
        <v>18</v>
      </c>
      <c r="K2521" s="3">
        <v>44718</v>
      </c>
      <c r="L2521" s="3">
        <v>31259</v>
      </c>
      <c r="M2521" s="5">
        <f ca="1">(TODAY()-staff[[#This Row],[Date of Join]])/365</f>
        <v>0.28219178082191781</v>
      </c>
      <c r="N2521" t="str">
        <f ca="1">IF(staff[[#This Row],[Tenure]]&lt;0.25,"1. New", IF(staff[[#This Row],[Tenure]]&lt;1, "2. Under 1 yr", IF(staff[[#This Row],[Tenure]]&lt;2, "3. Under 2 yrs","4. Over 2 yrs")))</f>
        <v>2. Under 1 yr</v>
      </c>
      <c r="O2521" s="5">
        <f ca="1">(TODAY()-staff[[#This Row],[Date of Birth]])/365</f>
        <v>37.156164383561645</v>
      </c>
      <c r="P2521">
        <f ca="1">ROUNDDOWN(staff[[#This Row],[X-Age]],0)</f>
        <v>37</v>
      </c>
    </row>
    <row r="2522" spans="3:16" x14ac:dyDescent="0.3">
      <c r="C2522" t="s">
        <v>2611</v>
      </c>
      <c r="D2522" t="s">
        <v>59</v>
      </c>
      <c r="E2522">
        <v>1</v>
      </c>
      <c r="F2522" t="s">
        <v>56</v>
      </c>
      <c r="G2522" t="s">
        <v>6</v>
      </c>
      <c r="H2522" t="s">
        <v>68</v>
      </c>
      <c r="I2522" s="4">
        <v>84775</v>
      </c>
      <c r="J2522">
        <v>7</v>
      </c>
      <c r="K2522" s="3">
        <v>44620</v>
      </c>
      <c r="L2522" s="3">
        <v>31858</v>
      </c>
      <c r="M2522" s="5">
        <f ca="1">(TODAY()-staff[[#This Row],[Date of Join]])/365</f>
        <v>0.55068493150684927</v>
      </c>
      <c r="N2522" t="str">
        <f ca="1">IF(staff[[#This Row],[Tenure]]&lt;0.25,"1. New", IF(staff[[#This Row],[Tenure]]&lt;1, "2. Under 1 yr", IF(staff[[#This Row],[Tenure]]&lt;2, "3. Under 2 yrs","4. Over 2 yrs")))</f>
        <v>2. Under 1 yr</v>
      </c>
      <c r="O2522" s="5">
        <f ca="1">(TODAY()-staff[[#This Row],[Date of Birth]])/365</f>
        <v>35.515068493150686</v>
      </c>
      <c r="P2522">
        <f ca="1">ROUNDDOWN(staff[[#This Row],[X-Age]],0)</f>
        <v>35</v>
      </c>
    </row>
    <row r="2523" spans="3:16" x14ac:dyDescent="0.3">
      <c r="C2523" t="s">
        <v>2612</v>
      </c>
      <c r="D2523" t="s">
        <v>59</v>
      </c>
      <c r="E2523">
        <v>1</v>
      </c>
      <c r="F2523" t="s">
        <v>56</v>
      </c>
      <c r="G2523" t="s">
        <v>6</v>
      </c>
      <c r="H2523" t="s">
        <v>68</v>
      </c>
      <c r="I2523" s="4">
        <v>84390</v>
      </c>
      <c r="J2523">
        <v>3</v>
      </c>
      <c r="K2523" s="3">
        <v>44676</v>
      </c>
      <c r="L2523" s="3">
        <v>7263</v>
      </c>
      <c r="M2523" s="5">
        <f ca="1">(TODAY()-staff[[#This Row],[Date of Join]])/365</f>
        <v>0.39726027397260272</v>
      </c>
      <c r="N2523" t="str">
        <f ca="1">IF(staff[[#This Row],[Tenure]]&lt;0.25,"1. New", IF(staff[[#This Row],[Tenure]]&lt;1, "2. Under 1 yr", IF(staff[[#This Row],[Tenure]]&lt;2, "3. Under 2 yrs","4. Over 2 yrs")))</f>
        <v>2. Under 1 yr</v>
      </c>
      <c r="O2523" s="5">
        <f ca="1">(TODAY()-staff[[#This Row],[Date of Birth]])/365</f>
        <v>102.8986301369863</v>
      </c>
      <c r="P2523">
        <f ca="1">ROUNDDOWN(staff[[#This Row],[X-Age]],0)</f>
        <v>102</v>
      </c>
    </row>
    <row r="2524" spans="3:16" x14ac:dyDescent="0.3">
      <c r="C2524" t="s">
        <v>2613</v>
      </c>
      <c r="D2524" t="s">
        <v>59</v>
      </c>
      <c r="E2524">
        <v>1</v>
      </c>
      <c r="F2524" t="s">
        <v>56</v>
      </c>
      <c r="G2524" t="s">
        <v>6</v>
      </c>
      <c r="H2524" t="s">
        <v>68</v>
      </c>
      <c r="I2524" s="4">
        <v>88040</v>
      </c>
      <c r="J2524">
        <v>23</v>
      </c>
      <c r="K2524" s="3">
        <v>44718</v>
      </c>
      <c r="L2524" s="3">
        <v>7264</v>
      </c>
      <c r="M2524" s="5">
        <f ca="1">(TODAY()-staff[[#This Row],[Date of Join]])/365</f>
        <v>0.28219178082191781</v>
      </c>
      <c r="N2524" t="str">
        <f ca="1">IF(staff[[#This Row],[Tenure]]&lt;0.25,"1. New", IF(staff[[#This Row],[Tenure]]&lt;1, "2. Under 1 yr", IF(staff[[#This Row],[Tenure]]&lt;2, "3. Under 2 yrs","4. Over 2 yrs")))</f>
        <v>2. Under 1 yr</v>
      </c>
      <c r="O2524" s="5">
        <f ca="1">(TODAY()-staff[[#This Row],[Date of Birth]])/365</f>
        <v>102.8958904109589</v>
      </c>
      <c r="P2524">
        <f ca="1">ROUNDDOWN(staff[[#This Row],[X-Age]],0)</f>
        <v>102</v>
      </c>
    </row>
    <row r="2525" spans="3:16" x14ac:dyDescent="0.3">
      <c r="C2525" t="s">
        <v>2614</v>
      </c>
      <c r="D2525" t="s">
        <v>59</v>
      </c>
      <c r="E2525">
        <v>1</v>
      </c>
      <c r="F2525" t="s">
        <v>56</v>
      </c>
      <c r="G2525" t="s">
        <v>18</v>
      </c>
      <c r="H2525" t="s">
        <v>71</v>
      </c>
      <c r="I2525" s="4">
        <v>94055</v>
      </c>
      <c r="J2525">
        <v>8</v>
      </c>
      <c r="K2525" s="3">
        <v>44519</v>
      </c>
      <c r="L2525" s="3">
        <v>23425</v>
      </c>
      <c r="M2525" s="5">
        <f ca="1">(TODAY()-staff[[#This Row],[Date of Join]])/365</f>
        <v>0.82739726027397265</v>
      </c>
      <c r="N2525" t="str">
        <f ca="1">IF(staff[[#This Row],[Tenure]]&lt;0.25,"1. New", IF(staff[[#This Row],[Tenure]]&lt;1, "2. Under 1 yr", IF(staff[[#This Row],[Tenure]]&lt;2, "3. Under 2 yrs","4. Over 2 yrs")))</f>
        <v>2. Under 1 yr</v>
      </c>
      <c r="O2525" s="5">
        <f ca="1">(TODAY()-staff[[#This Row],[Date of Birth]])/365</f>
        <v>58.61917808219178</v>
      </c>
      <c r="P2525">
        <f ca="1">ROUNDDOWN(staff[[#This Row],[X-Age]],0)</f>
        <v>58</v>
      </c>
    </row>
    <row r="2526" spans="3:16" x14ac:dyDescent="0.3">
      <c r="C2526" t="s">
        <v>2615</v>
      </c>
      <c r="D2526" t="s">
        <v>55</v>
      </c>
      <c r="E2526">
        <v>1</v>
      </c>
      <c r="F2526" t="s">
        <v>56</v>
      </c>
      <c r="G2526" t="s">
        <v>9</v>
      </c>
      <c r="H2526" t="s">
        <v>308</v>
      </c>
      <c r="I2526" s="4">
        <v>56070</v>
      </c>
      <c r="J2526">
        <v>8</v>
      </c>
      <c r="K2526" s="3">
        <v>44771</v>
      </c>
      <c r="L2526" s="3">
        <v>23977</v>
      </c>
      <c r="M2526" s="5">
        <f ca="1">(TODAY()-staff[[#This Row],[Date of Join]])/365</f>
        <v>0.13698630136986301</v>
      </c>
      <c r="N2526" t="str">
        <f ca="1">IF(staff[[#This Row],[Tenure]]&lt;0.25,"1. New", IF(staff[[#This Row],[Tenure]]&lt;1, "2. Under 1 yr", IF(staff[[#This Row],[Tenure]]&lt;2, "3. Under 2 yrs","4. Over 2 yrs")))</f>
        <v>1. New</v>
      </c>
      <c r="O2526" s="5">
        <f ca="1">(TODAY()-staff[[#This Row],[Date of Birth]])/365</f>
        <v>57.106849315068494</v>
      </c>
      <c r="P2526">
        <f ca="1">ROUNDDOWN(staff[[#This Row],[X-Age]],0)</f>
        <v>57</v>
      </c>
    </row>
    <row r="2527" spans="3:16" x14ac:dyDescent="0.3">
      <c r="C2527" t="s">
        <v>2616</v>
      </c>
      <c r="D2527" t="s">
        <v>59</v>
      </c>
      <c r="E2527">
        <v>1</v>
      </c>
      <c r="F2527" t="s">
        <v>56</v>
      </c>
      <c r="G2527" t="s">
        <v>6</v>
      </c>
      <c r="H2527" t="s">
        <v>68</v>
      </c>
      <c r="I2527" s="4">
        <v>83865</v>
      </c>
      <c r="J2527">
        <v>15</v>
      </c>
      <c r="K2527" s="3">
        <v>44701</v>
      </c>
      <c r="L2527" s="3">
        <v>7293</v>
      </c>
      <c r="M2527" s="5">
        <f ca="1">(TODAY()-staff[[#This Row],[Date of Join]])/365</f>
        <v>0.32876712328767121</v>
      </c>
      <c r="N2527" t="str">
        <f ca="1">IF(staff[[#This Row],[Tenure]]&lt;0.25,"1. New", IF(staff[[#This Row],[Tenure]]&lt;1, "2. Under 1 yr", IF(staff[[#This Row],[Tenure]]&lt;2, "3. Under 2 yrs","4. Over 2 yrs")))</f>
        <v>2. Under 1 yr</v>
      </c>
      <c r="O2527" s="5">
        <f ca="1">(TODAY()-staff[[#This Row],[Date of Birth]])/365</f>
        <v>102.81643835616438</v>
      </c>
      <c r="P2527">
        <f ca="1">ROUNDDOWN(staff[[#This Row],[X-Age]],0)</f>
        <v>102</v>
      </c>
    </row>
    <row r="2528" spans="3:16" x14ac:dyDescent="0.3">
      <c r="C2528" t="s">
        <v>2617</v>
      </c>
      <c r="D2528" t="s">
        <v>59</v>
      </c>
      <c r="E2528">
        <v>1</v>
      </c>
      <c r="F2528" t="s">
        <v>56</v>
      </c>
      <c r="G2528" t="s">
        <v>6</v>
      </c>
      <c r="H2528" t="s">
        <v>68</v>
      </c>
      <c r="I2528" s="4">
        <v>96285</v>
      </c>
      <c r="J2528">
        <v>15</v>
      </c>
      <c r="K2528" s="3">
        <v>44743</v>
      </c>
      <c r="L2528" s="3">
        <v>34145</v>
      </c>
      <c r="M2528" s="5">
        <f ca="1">(TODAY()-staff[[#This Row],[Date of Join]])/365</f>
        <v>0.21369863013698631</v>
      </c>
      <c r="N2528" t="str">
        <f ca="1">IF(staff[[#This Row],[Tenure]]&lt;0.25,"1. New", IF(staff[[#This Row],[Tenure]]&lt;1, "2. Under 1 yr", IF(staff[[#This Row],[Tenure]]&lt;2, "3. Under 2 yrs","4. Over 2 yrs")))</f>
        <v>1. New</v>
      </c>
      <c r="O2528" s="5">
        <f ca="1">(TODAY()-staff[[#This Row],[Date of Birth]])/365</f>
        <v>29.24931506849315</v>
      </c>
      <c r="P2528">
        <f ca="1">ROUNDDOWN(staff[[#This Row],[X-Age]],0)</f>
        <v>29</v>
      </c>
    </row>
    <row r="2529" spans="3:16" x14ac:dyDescent="0.3">
      <c r="C2529" t="s">
        <v>2618</v>
      </c>
      <c r="D2529" t="s">
        <v>59</v>
      </c>
      <c r="E2529">
        <v>1</v>
      </c>
      <c r="F2529" t="s">
        <v>56</v>
      </c>
      <c r="G2529" t="s">
        <v>18</v>
      </c>
      <c r="H2529" t="s">
        <v>96</v>
      </c>
      <c r="I2529" s="4">
        <v>87545</v>
      </c>
      <c r="J2529">
        <v>11</v>
      </c>
      <c r="K2529" s="3">
        <v>44774</v>
      </c>
      <c r="L2529" s="3">
        <v>31034</v>
      </c>
      <c r="M2529" s="5">
        <f ca="1">(TODAY()-staff[[#This Row],[Date of Join]])/365</f>
        <v>0.12876712328767123</v>
      </c>
      <c r="N2529" t="str">
        <f ca="1">IF(staff[[#This Row],[Tenure]]&lt;0.25,"1. New", IF(staff[[#This Row],[Tenure]]&lt;1, "2. Under 1 yr", IF(staff[[#This Row],[Tenure]]&lt;2, "3. Under 2 yrs","4. Over 2 yrs")))</f>
        <v>1. New</v>
      </c>
      <c r="O2529" s="5">
        <f ca="1">(TODAY()-staff[[#This Row],[Date of Birth]])/365</f>
        <v>37.772602739726025</v>
      </c>
      <c r="P2529">
        <f ca="1">ROUNDDOWN(staff[[#This Row],[X-Age]],0)</f>
        <v>37</v>
      </c>
    </row>
    <row r="2530" spans="3:16" x14ac:dyDescent="0.3">
      <c r="C2530" t="s">
        <v>2619</v>
      </c>
      <c r="D2530" t="s">
        <v>59</v>
      </c>
      <c r="E2530">
        <v>1</v>
      </c>
      <c r="F2530" t="s">
        <v>56</v>
      </c>
      <c r="G2530" t="s">
        <v>18</v>
      </c>
      <c r="H2530" t="s">
        <v>71</v>
      </c>
      <c r="I2530" s="4">
        <v>75475</v>
      </c>
      <c r="J2530">
        <v>5</v>
      </c>
      <c r="K2530" s="3">
        <v>44694</v>
      </c>
      <c r="L2530" s="3">
        <v>33610</v>
      </c>
      <c r="M2530" s="5">
        <f ca="1">(TODAY()-staff[[#This Row],[Date of Join]])/365</f>
        <v>0.34794520547945207</v>
      </c>
      <c r="N2530" t="str">
        <f ca="1">IF(staff[[#This Row],[Tenure]]&lt;0.25,"1. New", IF(staff[[#This Row],[Tenure]]&lt;1, "2. Under 1 yr", IF(staff[[#This Row],[Tenure]]&lt;2, "3. Under 2 yrs","4. Over 2 yrs")))</f>
        <v>2. Under 1 yr</v>
      </c>
      <c r="O2530" s="5">
        <f ca="1">(TODAY()-staff[[#This Row],[Date of Birth]])/365</f>
        <v>30.715068493150685</v>
      </c>
      <c r="P2530">
        <f ca="1">ROUNDDOWN(staff[[#This Row],[X-Age]],0)</f>
        <v>30</v>
      </c>
    </row>
    <row r="2531" spans="3:16" x14ac:dyDescent="0.3">
      <c r="C2531" t="s">
        <v>2620</v>
      </c>
      <c r="D2531" t="s">
        <v>59</v>
      </c>
      <c r="E2531">
        <v>1</v>
      </c>
      <c r="F2531" t="s">
        <v>56</v>
      </c>
      <c r="G2531" t="s">
        <v>18</v>
      </c>
      <c r="H2531" t="s">
        <v>71</v>
      </c>
      <c r="I2531" s="4">
        <v>85150</v>
      </c>
      <c r="J2531">
        <v>19</v>
      </c>
      <c r="K2531" s="3">
        <v>44291</v>
      </c>
      <c r="L2531" s="3">
        <v>29336</v>
      </c>
      <c r="M2531" s="5">
        <f ca="1">(TODAY()-staff[[#This Row],[Date of Join]])/365</f>
        <v>1.452054794520548</v>
      </c>
      <c r="N2531" t="str">
        <f ca="1">IF(staff[[#This Row],[Tenure]]&lt;0.25,"1. New", IF(staff[[#This Row],[Tenure]]&lt;1, "2. Under 1 yr", IF(staff[[#This Row],[Tenure]]&lt;2, "3. Under 2 yrs","4. Over 2 yrs")))</f>
        <v>3. Under 2 yrs</v>
      </c>
      <c r="O2531" s="5">
        <f ca="1">(TODAY()-staff[[#This Row],[Date of Birth]])/365</f>
        <v>42.424657534246577</v>
      </c>
      <c r="P2531">
        <f ca="1">ROUNDDOWN(staff[[#This Row],[X-Age]],0)</f>
        <v>42</v>
      </c>
    </row>
    <row r="2532" spans="3:16" x14ac:dyDescent="0.3">
      <c r="C2532" t="s">
        <v>2621</v>
      </c>
      <c r="D2532" t="s">
        <v>59</v>
      </c>
      <c r="E2532">
        <v>1</v>
      </c>
      <c r="F2532" t="s">
        <v>56</v>
      </c>
      <c r="G2532" t="s">
        <v>9</v>
      </c>
      <c r="H2532" t="s">
        <v>62</v>
      </c>
      <c r="I2532" s="4">
        <v>65290</v>
      </c>
      <c r="J2532">
        <v>5</v>
      </c>
      <c r="K2532" s="3">
        <v>44523</v>
      </c>
      <c r="L2532" s="3">
        <v>22603</v>
      </c>
      <c r="M2532" s="5">
        <f ca="1">(TODAY()-staff[[#This Row],[Date of Join]])/365</f>
        <v>0.81643835616438354</v>
      </c>
      <c r="N2532" t="str">
        <f ca="1">IF(staff[[#This Row],[Tenure]]&lt;0.25,"1. New", IF(staff[[#This Row],[Tenure]]&lt;1, "2. Under 1 yr", IF(staff[[#This Row],[Tenure]]&lt;2, "3. Under 2 yrs","4. Over 2 yrs")))</f>
        <v>2. Under 1 yr</v>
      </c>
      <c r="O2532" s="5">
        <f ca="1">(TODAY()-staff[[#This Row],[Date of Birth]])/365</f>
        <v>60.871232876712327</v>
      </c>
      <c r="P2532">
        <f ca="1">ROUNDDOWN(staff[[#This Row],[X-Age]],0)</f>
        <v>60</v>
      </c>
    </row>
    <row r="2533" spans="3:16" x14ac:dyDescent="0.3">
      <c r="C2533" t="s">
        <v>2622</v>
      </c>
      <c r="D2533" t="s">
        <v>766</v>
      </c>
      <c r="E2533">
        <v>1</v>
      </c>
      <c r="F2533" t="s">
        <v>61</v>
      </c>
      <c r="G2533" t="s">
        <v>9</v>
      </c>
      <c r="H2533" t="s">
        <v>62</v>
      </c>
      <c r="I2533" s="4">
        <v>61465</v>
      </c>
      <c r="J2533">
        <v>9</v>
      </c>
      <c r="K2533" s="3">
        <v>44620</v>
      </c>
      <c r="L2533" s="3">
        <v>-59</v>
      </c>
      <c r="M2533" s="5">
        <f ca="1">(TODAY()-staff[[#This Row],[Date of Join]])/365</f>
        <v>0.55068493150684927</v>
      </c>
      <c r="N2533" t="str">
        <f ca="1">IF(staff[[#This Row],[Tenure]]&lt;0.25,"1. New", IF(staff[[#This Row],[Tenure]]&lt;1, "2. Under 1 yr", IF(staff[[#This Row],[Tenure]]&lt;2, "3. Under 2 yrs","4. Over 2 yrs")))</f>
        <v>2. Under 1 yr</v>
      </c>
      <c r="O2533" s="5">
        <f ca="1">(TODAY()-staff[[#This Row],[Date of Birth]])/365</f>
        <v>122.95890410958904</v>
      </c>
      <c r="P2533">
        <f ca="1">ROUNDDOWN(staff[[#This Row],[X-Age]],0)</f>
        <v>122</v>
      </c>
    </row>
    <row r="2534" spans="3:16" x14ac:dyDescent="0.3">
      <c r="C2534" t="s">
        <v>2623</v>
      </c>
      <c r="D2534" t="s">
        <v>59</v>
      </c>
      <c r="E2534">
        <v>1</v>
      </c>
      <c r="F2534" t="s">
        <v>56</v>
      </c>
      <c r="G2534" t="s">
        <v>6</v>
      </c>
      <c r="H2534" t="s">
        <v>93</v>
      </c>
      <c r="I2534" s="4">
        <v>86445</v>
      </c>
      <c r="J2534">
        <v>7</v>
      </c>
      <c r="K2534" s="3">
        <v>44508</v>
      </c>
      <c r="L2534" s="3">
        <v>23654</v>
      </c>
      <c r="M2534" s="5">
        <f ca="1">(TODAY()-staff[[#This Row],[Date of Join]])/365</f>
        <v>0.8575342465753425</v>
      </c>
      <c r="N2534" t="str">
        <f ca="1">IF(staff[[#This Row],[Tenure]]&lt;0.25,"1. New", IF(staff[[#This Row],[Tenure]]&lt;1, "2. Under 1 yr", IF(staff[[#This Row],[Tenure]]&lt;2, "3. Under 2 yrs","4. Over 2 yrs")))</f>
        <v>2. Under 1 yr</v>
      </c>
      <c r="O2534" s="5">
        <f ca="1">(TODAY()-staff[[#This Row],[Date of Birth]])/365</f>
        <v>57.991780821917807</v>
      </c>
      <c r="P2534">
        <f ca="1">ROUNDDOWN(staff[[#This Row],[X-Age]],0)</f>
        <v>57</v>
      </c>
    </row>
    <row r="2535" spans="3:16" x14ac:dyDescent="0.3">
      <c r="C2535" t="s">
        <v>2624</v>
      </c>
      <c r="D2535" t="s">
        <v>55</v>
      </c>
      <c r="E2535">
        <v>1</v>
      </c>
      <c r="F2535" t="s">
        <v>56</v>
      </c>
      <c r="G2535" t="s">
        <v>18</v>
      </c>
      <c r="H2535" t="s">
        <v>64</v>
      </c>
      <c r="I2535" s="4">
        <v>51490</v>
      </c>
      <c r="J2535">
        <v>14</v>
      </c>
      <c r="K2535" s="3">
        <v>44228</v>
      </c>
      <c r="L2535" s="3">
        <v>27372</v>
      </c>
      <c r="M2535" s="5">
        <f ca="1">(TODAY()-staff[[#This Row],[Date of Join]])/365</f>
        <v>1.6246575342465754</v>
      </c>
      <c r="N2535" t="str">
        <f ca="1">IF(staff[[#This Row],[Tenure]]&lt;0.25,"1. New", IF(staff[[#This Row],[Tenure]]&lt;1, "2. Under 1 yr", IF(staff[[#This Row],[Tenure]]&lt;2, "3. Under 2 yrs","4. Over 2 yrs")))</f>
        <v>3. Under 2 yrs</v>
      </c>
      <c r="O2535" s="5">
        <f ca="1">(TODAY()-staff[[#This Row],[Date of Birth]])/365</f>
        <v>47.805479452054797</v>
      </c>
      <c r="P2535">
        <f ca="1">ROUNDDOWN(staff[[#This Row],[X-Age]],0)</f>
        <v>47</v>
      </c>
    </row>
    <row r="2536" spans="3:16" x14ac:dyDescent="0.3">
      <c r="C2536" t="s">
        <v>2625</v>
      </c>
      <c r="D2536" t="s">
        <v>59</v>
      </c>
      <c r="E2536">
        <v>1</v>
      </c>
      <c r="F2536" t="s">
        <v>56</v>
      </c>
      <c r="G2536" t="s">
        <v>18</v>
      </c>
      <c r="H2536" t="s">
        <v>64</v>
      </c>
      <c r="I2536" s="4">
        <v>94420</v>
      </c>
      <c r="J2536">
        <v>17</v>
      </c>
      <c r="K2536" s="3">
        <v>44679</v>
      </c>
      <c r="L2536" s="3">
        <v>25323</v>
      </c>
      <c r="M2536" s="5">
        <f ca="1">(TODAY()-staff[[#This Row],[Date of Join]])/365</f>
        <v>0.38904109589041097</v>
      </c>
      <c r="N2536" t="str">
        <f ca="1">IF(staff[[#This Row],[Tenure]]&lt;0.25,"1. New", IF(staff[[#This Row],[Tenure]]&lt;1, "2. Under 1 yr", IF(staff[[#This Row],[Tenure]]&lt;2, "3. Under 2 yrs","4. Over 2 yrs")))</f>
        <v>2. Under 1 yr</v>
      </c>
      <c r="O2536" s="5">
        <f ca="1">(TODAY()-staff[[#This Row],[Date of Birth]])/365</f>
        <v>53.419178082191777</v>
      </c>
      <c r="P2536">
        <f ca="1">ROUNDDOWN(staff[[#This Row],[X-Age]],0)</f>
        <v>53</v>
      </c>
    </row>
    <row r="2537" spans="3:16" x14ac:dyDescent="0.3">
      <c r="C2537" t="s">
        <v>2626</v>
      </c>
      <c r="D2537" t="s">
        <v>59</v>
      </c>
      <c r="E2537">
        <v>1</v>
      </c>
      <c r="F2537" t="s">
        <v>56</v>
      </c>
      <c r="G2537" t="s">
        <v>6</v>
      </c>
      <c r="H2537" t="s">
        <v>68</v>
      </c>
      <c r="I2537" s="4">
        <v>79705</v>
      </c>
      <c r="J2537">
        <v>17</v>
      </c>
      <c r="K2537" s="3">
        <v>44452</v>
      </c>
      <c r="L2537" s="3">
        <v>24897</v>
      </c>
      <c r="M2537" s="5">
        <f ca="1">(TODAY()-staff[[#This Row],[Date of Join]])/365</f>
        <v>1.010958904109589</v>
      </c>
      <c r="N2537" t="str">
        <f ca="1">IF(staff[[#This Row],[Tenure]]&lt;0.25,"1. New", IF(staff[[#This Row],[Tenure]]&lt;1, "2. Under 1 yr", IF(staff[[#This Row],[Tenure]]&lt;2, "3. Under 2 yrs","4. Over 2 yrs")))</f>
        <v>3. Under 2 yrs</v>
      </c>
      <c r="O2537" s="5">
        <f ca="1">(TODAY()-staff[[#This Row],[Date of Birth]])/365</f>
        <v>54.586301369863016</v>
      </c>
      <c r="P2537">
        <f ca="1">ROUNDDOWN(staff[[#This Row],[X-Age]],0)</f>
        <v>54</v>
      </c>
    </row>
    <row r="2538" spans="3:16" x14ac:dyDescent="0.3">
      <c r="C2538" t="s">
        <v>2627</v>
      </c>
      <c r="D2538" t="s">
        <v>59</v>
      </c>
      <c r="E2538">
        <v>1</v>
      </c>
      <c r="F2538" t="s">
        <v>56</v>
      </c>
      <c r="G2538" t="s">
        <v>6</v>
      </c>
      <c r="H2538" t="s">
        <v>68</v>
      </c>
      <c r="I2538" s="4">
        <v>106935</v>
      </c>
      <c r="J2538">
        <v>20</v>
      </c>
      <c r="K2538" s="3">
        <v>44552</v>
      </c>
      <c r="L2538" s="3">
        <v>30526</v>
      </c>
      <c r="M2538" s="5">
        <f ca="1">(TODAY()-staff[[#This Row],[Date of Join]])/365</f>
        <v>0.73698630136986298</v>
      </c>
      <c r="N2538" t="str">
        <f ca="1">IF(staff[[#This Row],[Tenure]]&lt;0.25,"1. New", IF(staff[[#This Row],[Tenure]]&lt;1, "2. Under 1 yr", IF(staff[[#This Row],[Tenure]]&lt;2, "3. Under 2 yrs","4. Over 2 yrs")))</f>
        <v>2. Under 1 yr</v>
      </c>
      <c r="O2538" s="5">
        <f ca="1">(TODAY()-staff[[#This Row],[Date of Birth]])/365</f>
        <v>39.164383561643838</v>
      </c>
      <c r="P2538">
        <f ca="1">ROUNDDOWN(staff[[#This Row],[X-Age]],0)</f>
        <v>39</v>
      </c>
    </row>
    <row r="2539" spans="3:16" x14ac:dyDescent="0.3">
      <c r="C2539" t="s">
        <v>2628</v>
      </c>
      <c r="D2539" t="s">
        <v>59</v>
      </c>
      <c r="E2539">
        <v>1</v>
      </c>
      <c r="F2539" t="s">
        <v>56</v>
      </c>
      <c r="G2539" t="s">
        <v>6</v>
      </c>
      <c r="H2539" t="s">
        <v>68</v>
      </c>
      <c r="I2539" s="4">
        <v>70430</v>
      </c>
      <c r="J2539">
        <v>2</v>
      </c>
      <c r="K2539" s="3">
        <v>44438</v>
      </c>
      <c r="L2539" s="3">
        <v>28446</v>
      </c>
      <c r="M2539" s="5">
        <f ca="1">(TODAY()-staff[[#This Row],[Date of Join]])/365</f>
        <v>1.0493150684931507</v>
      </c>
      <c r="N2539" t="str">
        <f ca="1">IF(staff[[#This Row],[Tenure]]&lt;0.25,"1. New", IF(staff[[#This Row],[Tenure]]&lt;1, "2. Under 1 yr", IF(staff[[#This Row],[Tenure]]&lt;2, "3. Under 2 yrs","4. Over 2 yrs")))</f>
        <v>3. Under 2 yrs</v>
      </c>
      <c r="O2539" s="5">
        <f ca="1">(TODAY()-staff[[#This Row],[Date of Birth]])/365</f>
        <v>44.863013698630134</v>
      </c>
      <c r="P2539">
        <f ca="1">ROUNDDOWN(staff[[#This Row],[X-Age]],0)</f>
        <v>44</v>
      </c>
    </row>
    <row r="2540" spans="3:16" x14ac:dyDescent="0.3">
      <c r="C2540" t="s">
        <v>2629</v>
      </c>
      <c r="D2540" t="s">
        <v>55</v>
      </c>
      <c r="E2540">
        <v>1</v>
      </c>
      <c r="F2540" t="s">
        <v>56</v>
      </c>
      <c r="G2540" t="s">
        <v>6</v>
      </c>
      <c r="H2540" t="s">
        <v>68</v>
      </c>
      <c r="I2540" s="4">
        <v>99825</v>
      </c>
      <c r="J2540">
        <v>18</v>
      </c>
      <c r="K2540" s="3">
        <v>44701</v>
      </c>
      <c r="L2540" s="3">
        <v>28126</v>
      </c>
      <c r="M2540" s="5">
        <f ca="1">(TODAY()-staff[[#This Row],[Date of Join]])/365</f>
        <v>0.32876712328767121</v>
      </c>
      <c r="N2540" t="str">
        <f ca="1">IF(staff[[#This Row],[Tenure]]&lt;0.25,"1. New", IF(staff[[#This Row],[Tenure]]&lt;1, "2. Under 1 yr", IF(staff[[#This Row],[Tenure]]&lt;2, "3. Under 2 yrs","4. Over 2 yrs")))</f>
        <v>2. Under 1 yr</v>
      </c>
      <c r="O2540" s="5">
        <f ca="1">(TODAY()-staff[[#This Row],[Date of Birth]])/365</f>
        <v>45.739726027397261</v>
      </c>
      <c r="P2540">
        <f ca="1">ROUNDDOWN(staff[[#This Row],[X-Age]],0)</f>
        <v>45</v>
      </c>
    </row>
    <row r="2541" spans="3:16" x14ac:dyDescent="0.3">
      <c r="C2541" t="s">
        <v>2630</v>
      </c>
      <c r="D2541" t="s">
        <v>55</v>
      </c>
      <c r="E2541">
        <v>1</v>
      </c>
      <c r="F2541" t="s">
        <v>56</v>
      </c>
      <c r="G2541" t="s">
        <v>18</v>
      </c>
      <c r="H2541" t="s">
        <v>78</v>
      </c>
      <c r="I2541" s="4">
        <v>62145</v>
      </c>
      <c r="J2541">
        <v>20</v>
      </c>
      <c r="K2541" s="3">
        <v>44694</v>
      </c>
      <c r="L2541" s="3">
        <v>33122</v>
      </c>
      <c r="M2541" s="5">
        <f ca="1">(TODAY()-staff[[#This Row],[Date of Join]])/365</f>
        <v>0.34794520547945207</v>
      </c>
      <c r="N2541" t="str">
        <f ca="1">IF(staff[[#This Row],[Tenure]]&lt;0.25,"1. New", IF(staff[[#This Row],[Tenure]]&lt;1, "2. Under 1 yr", IF(staff[[#This Row],[Tenure]]&lt;2, "3. Under 2 yrs","4. Over 2 yrs")))</f>
        <v>2. Under 1 yr</v>
      </c>
      <c r="O2541" s="5">
        <f ca="1">(TODAY()-staff[[#This Row],[Date of Birth]])/365</f>
        <v>32.052054794520551</v>
      </c>
      <c r="P2541">
        <f ca="1">ROUNDDOWN(staff[[#This Row],[X-Age]],0)</f>
        <v>32</v>
      </c>
    </row>
    <row r="2542" spans="3:16" x14ac:dyDescent="0.3">
      <c r="C2542" t="s">
        <v>2631</v>
      </c>
      <c r="D2542" t="s">
        <v>59</v>
      </c>
      <c r="E2542">
        <v>1</v>
      </c>
      <c r="F2542" t="s">
        <v>56</v>
      </c>
      <c r="G2542" t="s">
        <v>18</v>
      </c>
      <c r="H2542" t="s">
        <v>117</v>
      </c>
      <c r="I2542" s="4">
        <v>73325</v>
      </c>
      <c r="J2542">
        <v>2</v>
      </c>
      <c r="K2542" s="3">
        <v>44756</v>
      </c>
      <c r="L2542" s="3">
        <v>27483</v>
      </c>
      <c r="M2542" s="5">
        <f ca="1">(TODAY()-staff[[#This Row],[Date of Join]])/365</f>
        <v>0.17808219178082191</v>
      </c>
      <c r="N2542" t="str">
        <f ca="1">IF(staff[[#This Row],[Tenure]]&lt;0.25,"1. New", IF(staff[[#This Row],[Tenure]]&lt;1, "2. Under 1 yr", IF(staff[[#This Row],[Tenure]]&lt;2, "3. Under 2 yrs","4. Over 2 yrs")))</f>
        <v>1. New</v>
      </c>
      <c r="O2542" s="5">
        <f ca="1">(TODAY()-staff[[#This Row],[Date of Birth]])/365</f>
        <v>47.5013698630137</v>
      </c>
      <c r="P2542">
        <f ca="1">ROUNDDOWN(staff[[#This Row],[X-Age]],0)</f>
        <v>47</v>
      </c>
    </row>
    <row r="2543" spans="3:16" x14ac:dyDescent="0.3">
      <c r="C2543" t="s">
        <v>2632</v>
      </c>
      <c r="D2543" t="s">
        <v>55</v>
      </c>
      <c r="E2543">
        <v>1</v>
      </c>
      <c r="F2543" t="s">
        <v>56</v>
      </c>
      <c r="G2543" t="s">
        <v>14</v>
      </c>
      <c r="H2543" t="s">
        <v>377</v>
      </c>
      <c r="I2543" s="4">
        <v>64895</v>
      </c>
      <c r="J2543">
        <v>20</v>
      </c>
      <c r="K2543" s="3">
        <v>44769</v>
      </c>
      <c r="L2543" s="3">
        <v>32328</v>
      </c>
      <c r="M2543" s="5">
        <f ca="1">(TODAY()-staff[[#This Row],[Date of Join]])/365</f>
        <v>0.14246575342465753</v>
      </c>
      <c r="N2543" t="str">
        <f ca="1">IF(staff[[#This Row],[Tenure]]&lt;0.25,"1. New", IF(staff[[#This Row],[Tenure]]&lt;1, "2. Under 1 yr", IF(staff[[#This Row],[Tenure]]&lt;2, "3. Under 2 yrs","4. Over 2 yrs")))</f>
        <v>1. New</v>
      </c>
      <c r="O2543" s="5">
        <f ca="1">(TODAY()-staff[[#This Row],[Date of Birth]])/365</f>
        <v>34.227397260273975</v>
      </c>
      <c r="P2543">
        <f ca="1">ROUNDDOWN(staff[[#This Row],[X-Age]],0)</f>
        <v>34</v>
      </c>
    </row>
    <row r="2544" spans="3:16" x14ac:dyDescent="0.3">
      <c r="C2544" t="s">
        <v>2633</v>
      </c>
      <c r="D2544" t="s">
        <v>59</v>
      </c>
      <c r="E2544">
        <v>1</v>
      </c>
      <c r="F2544" t="s">
        <v>56</v>
      </c>
      <c r="G2544" t="s">
        <v>18</v>
      </c>
      <c r="H2544" t="s">
        <v>71</v>
      </c>
      <c r="I2544" s="4">
        <v>76640</v>
      </c>
      <c r="J2544">
        <v>16</v>
      </c>
      <c r="K2544" s="3">
        <v>44179</v>
      </c>
      <c r="L2544" s="3">
        <v>22081</v>
      </c>
      <c r="M2544" s="5">
        <f ca="1">(TODAY()-staff[[#This Row],[Date of Join]])/365</f>
        <v>1.7589041095890412</v>
      </c>
      <c r="N2544" t="str">
        <f ca="1">IF(staff[[#This Row],[Tenure]]&lt;0.25,"1. New", IF(staff[[#This Row],[Tenure]]&lt;1, "2. Under 1 yr", IF(staff[[#This Row],[Tenure]]&lt;2, "3. Under 2 yrs","4. Over 2 yrs")))</f>
        <v>3. Under 2 yrs</v>
      </c>
      <c r="O2544" s="5">
        <f ca="1">(TODAY()-staff[[#This Row],[Date of Birth]])/365</f>
        <v>62.301369863013697</v>
      </c>
      <c r="P2544">
        <f ca="1">ROUNDDOWN(staff[[#This Row],[X-Age]],0)</f>
        <v>62</v>
      </c>
    </row>
    <row r="2545" spans="3:16" x14ac:dyDescent="0.3">
      <c r="C2545" t="s">
        <v>2634</v>
      </c>
      <c r="D2545" t="s">
        <v>59</v>
      </c>
      <c r="E2545">
        <v>1</v>
      </c>
      <c r="F2545" t="s">
        <v>56</v>
      </c>
      <c r="G2545" t="s">
        <v>9</v>
      </c>
      <c r="H2545" t="s">
        <v>62</v>
      </c>
      <c r="I2545" s="4">
        <v>55110</v>
      </c>
      <c r="J2545">
        <v>9</v>
      </c>
      <c r="K2545" s="3">
        <v>44574</v>
      </c>
      <c r="L2545" s="3">
        <v>24173</v>
      </c>
      <c r="M2545" s="5">
        <f ca="1">(TODAY()-staff[[#This Row],[Date of Join]])/365</f>
        <v>0.67671232876712328</v>
      </c>
      <c r="N2545" t="str">
        <f ca="1">IF(staff[[#This Row],[Tenure]]&lt;0.25,"1. New", IF(staff[[#This Row],[Tenure]]&lt;1, "2. Under 1 yr", IF(staff[[#This Row],[Tenure]]&lt;2, "3. Under 2 yrs","4. Over 2 yrs")))</f>
        <v>2. Under 1 yr</v>
      </c>
      <c r="O2545" s="5">
        <f ca="1">(TODAY()-staff[[#This Row],[Date of Birth]])/365</f>
        <v>56.56986301369863</v>
      </c>
      <c r="P2545">
        <f ca="1">ROUNDDOWN(staff[[#This Row],[X-Age]],0)</f>
        <v>56</v>
      </c>
    </row>
    <row r="2546" spans="3:16" x14ac:dyDescent="0.3">
      <c r="C2546" t="s">
        <v>2635</v>
      </c>
      <c r="D2546" t="s">
        <v>59</v>
      </c>
      <c r="E2546">
        <v>1</v>
      </c>
      <c r="F2546" t="s">
        <v>56</v>
      </c>
      <c r="G2546" t="s">
        <v>6</v>
      </c>
      <c r="H2546" t="s">
        <v>71</v>
      </c>
      <c r="I2546" s="4">
        <v>74800</v>
      </c>
      <c r="J2546">
        <v>11</v>
      </c>
      <c r="K2546" s="3">
        <v>44669</v>
      </c>
      <c r="L2546" s="3">
        <v>26516</v>
      </c>
      <c r="M2546" s="5">
        <f ca="1">(TODAY()-staff[[#This Row],[Date of Join]])/365</f>
        <v>0.41643835616438357</v>
      </c>
      <c r="N2546" t="str">
        <f ca="1">IF(staff[[#This Row],[Tenure]]&lt;0.25,"1. New", IF(staff[[#This Row],[Tenure]]&lt;1, "2. Under 1 yr", IF(staff[[#This Row],[Tenure]]&lt;2, "3. Under 2 yrs","4. Over 2 yrs")))</f>
        <v>2. Under 1 yr</v>
      </c>
      <c r="O2546" s="5">
        <f ca="1">(TODAY()-staff[[#This Row],[Date of Birth]])/365</f>
        <v>50.150684931506852</v>
      </c>
      <c r="P2546">
        <f ca="1">ROUNDDOWN(staff[[#This Row],[X-Age]],0)</f>
        <v>50</v>
      </c>
    </row>
    <row r="2547" spans="3:16" x14ac:dyDescent="0.3">
      <c r="C2547" t="s">
        <v>2636</v>
      </c>
      <c r="D2547" t="s">
        <v>59</v>
      </c>
      <c r="E2547">
        <v>1</v>
      </c>
      <c r="F2547" t="s">
        <v>56</v>
      </c>
      <c r="G2547" t="s">
        <v>14</v>
      </c>
      <c r="H2547" t="s">
        <v>1037</v>
      </c>
      <c r="I2547" s="4">
        <v>69175</v>
      </c>
      <c r="J2547">
        <v>4</v>
      </c>
      <c r="K2547" s="3">
        <v>44722</v>
      </c>
      <c r="L2547" s="3">
        <v>30319</v>
      </c>
      <c r="M2547" s="5">
        <f ca="1">(TODAY()-staff[[#This Row],[Date of Join]])/365</f>
        <v>0.27123287671232876</v>
      </c>
      <c r="N2547" t="str">
        <f ca="1">IF(staff[[#This Row],[Tenure]]&lt;0.25,"1. New", IF(staff[[#This Row],[Tenure]]&lt;1, "2. Under 1 yr", IF(staff[[#This Row],[Tenure]]&lt;2, "3. Under 2 yrs","4. Over 2 yrs")))</f>
        <v>2. Under 1 yr</v>
      </c>
      <c r="O2547" s="5">
        <f ca="1">(TODAY()-staff[[#This Row],[Date of Birth]])/365</f>
        <v>39.731506849315068</v>
      </c>
      <c r="P2547">
        <f ca="1">ROUNDDOWN(staff[[#This Row],[X-Age]],0)</f>
        <v>39</v>
      </c>
    </row>
    <row r="2548" spans="3:16" x14ac:dyDescent="0.3">
      <c r="C2548" t="s">
        <v>2637</v>
      </c>
      <c r="D2548" t="s">
        <v>59</v>
      </c>
      <c r="E2548">
        <v>1</v>
      </c>
      <c r="F2548" t="s">
        <v>56</v>
      </c>
      <c r="G2548" t="s">
        <v>18</v>
      </c>
      <c r="H2548" t="s">
        <v>64</v>
      </c>
      <c r="I2548" s="4">
        <v>70700</v>
      </c>
      <c r="J2548">
        <v>12</v>
      </c>
      <c r="K2548" s="3">
        <v>44714</v>
      </c>
      <c r="L2548" s="3">
        <v>30925</v>
      </c>
      <c r="M2548" s="5">
        <f ca="1">(TODAY()-staff[[#This Row],[Date of Join]])/365</f>
        <v>0.29315068493150687</v>
      </c>
      <c r="N2548" t="str">
        <f ca="1">IF(staff[[#This Row],[Tenure]]&lt;0.25,"1. New", IF(staff[[#This Row],[Tenure]]&lt;1, "2. Under 1 yr", IF(staff[[#This Row],[Tenure]]&lt;2, "3. Under 2 yrs","4. Over 2 yrs")))</f>
        <v>2. Under 1 yr</v>
      </c>
      <c r="O2548" s="5">
        <f ca="1">(TODAY()-staff[[#This Row],[Date of Birth]])/365</f>
        <v>38.07123287671233</v>
      </c>
      <c r="P2548">
        <f ca="1">ROUNDDOWN(staff[[#This Row],[X-Age]],0)</f>
        <v>38</v>
      </c>
    </row>
    <row r="2549" spans="3:16" x14ac:dyDescent="0.3">
      <c r="C2549" t="s">
        <v>2638</v>
      </c>
      <c r="D2549" t="s">
        <v>59</v>
      </c>
      <c r="E2549">
        <v>1</v>
      </c>
      <c r="F2549" t="s">
        <v>56</v>
      </c>
      <c r="G2549" t="s">
        <v>18</v>
      </c>
      <c r="H2549" t="s">
        <v>96</v>
      </c>
      <c r="I2549" s="4">
        <v>82250</v>
      </c>
      <c r="J2549">
        <v>17</v>
      </c>
      <c r="K2549" s="3">
        <v>44767</v>
      </c>
      <c r="L2549" s="3">
        <v>31182</v>
      </c>
      <c r="M2549" s="5">
        <f ca="1">(TODAY()-staff[[#This Row],[Date of Join]])/365</f>
        <v>0.14794520547945206</v>
      </c>
      <c r="N2549" t="str">
        <f ca="1">IF(staff[[#This Row],[Tenure]]&lt;0.25,"1. New", IF(staff[[#This Row],[Tenure]]&lt;1, "2. Under 1 yr", IF(staff[[#This Row],[Tenure]]&lt;2, "3. Under 2 yrs","4. Over 2 yrs")))</f>
        <v>1. New</v>
      </c>
      <c r="O2549" s="5">
        <f ca="1">(TODAY()-staff[[#This Row],[Date of Birth]])/365</f>
        <v>37.367123287671234</v>
      </c>
      <c r="P2549">
        <f ca="1">ROUNDDOWN(staff[[#This Row],[X-Age]],0)</f>
        <v>37</v>
      </c>
    </row>
    <row r="2550" spans="3:16" x14ac:dyDescent="0.3">
      <c r="C2550" t="s">
        <v>2639</v>
      </c>
      <c r="D2550" t="s">
        <v>55</v>
      </c>
      <c r="E2550">
        <v>1</v>
      </c>
      <c r="F2550" t="s">
        <v>61</v>
      </c>
      <c r="G2550" t="s">
        <v>20</v>
      </c>
      <c r="H2550" t="s">
        <v>75</v>
      </c>
      <c r="I2550" s="4">
        <v>111590</v>
      </c>
      <c r="J2550">
        <v>11</v>
      </c>
      <c r="K2550" s="3">
        <v>44656</v>
      </c>
      <c r="L2550" s="3">
        <v>7302</v>
      </c>
      <c r="M2550" s="5">
        <f ca="1">(TODAY()-staff[[#This Row],[Date of Join]])/365</f>
        <v>0.45205479452054792</v>
      </c>
      <c r="N2550" t="str">
        <f ca="1">IF(staff[[#This Row],[Tenure]]&lt;0.25,"1. New", IF(staff[[#This Row],[Tenure]]&lt;1, "2. Under 1 yr", IF(staff[[#This Row],[Tenure]]&lt;2, "3. Under 2 yrs","4. Over 2 yrs")))</f>
        <v>2. Under 1 yr</v>
      </c>
      <c r="O2550" s="5">
        <f ca="1">(TODAY()-staff[[#This Row],[Date of Birth]])/365</f>
        <v>102.79178082191781</v>
      </c>
      <c r="P2550">
        <f ca="1">ROUNDDOWN(staff[[#This Row],[X-Age]],0)</f>
        <v>102</v>
      </c>
    </row>
    <row r="2551" spans="3:16" x14ac:dyDescent="0.3">
      <c r="C2551" t="s">
        <v>2640</v>
      </c>
      <c r="D2551" t="s">
        <v>55</v>
      </c>
      <c r="E2551">
        <v>1</v>
      </c>
      <c r="F2551" t="s">
        <v>56</v>
      </c>
      <c r="G2551" t="s">
        <v>18</v>
      </c>
      <c r="H2551" t="s">
        <v>71</v>
      </c>
      <c r="I2551" s="4">
        <v>89955</v>
      </c>
      <c r="J2551">
        <v>24</v>
      </c>
      <c r="K2551" s="3">
        <v>44683</v>
      </c>
      <c r="L2551" s="3">
        <v>19946</v>
      </c>
      <c r="M2551" s="5">
        <f ca="1">(TODAY()-staff[[#This Row],[Date of Join]])/365</f>
        <v>0.37808219178082192</v>
      </c>
      <c r="N2551" t="str">
        <f ca="1">IF(staff[[#This Row],[Tenure]]&lt;0.25,"1. New", IF(staff[[#This Row],[Tenure]]&lt;1, "2. Under 1 yr", IF(staff[[#This Row],[Tenure]]&lt;2, "3. Under 2 yrs","4. Over 2 yrs")))</f>
        <v>2. Under 1 yr</v>
      </c>
      <c r="O2551" s="5">
        <f ca="1">(TODAY()-staff[[#This Row],[Date of Birth]])/365</f>
        <v>68.150684931506845</v>
      </c>
      <c r="P2551">
        <f ca="1">ROUNDDOWN(staff[[#This Row],[X-Age]],0)</f>
        <v>68</v>
      </c>
    </row>
    <row r="2552" spans="3:16" x14ac:dyDescent="0.3">
      <c r="C2552" t="s">
        <v>2641</v>
      </c>
      <c r="D2552" t="s">
        <v>59</v>
      </c>
      <c r="E2552">
        <v>1</v>
      </c>
      <c r="F2552" t="s">
        <v>56</v>
      </c>
      <c r="G2552" t="s">
        <v>6</v>
      </c>
      <c r="H2552" t="s">
        <v>68</v>
      </c>
      <c r="I2552" s="4">
        <v>95950</v>
      </c>
      <c r="J2552">
        <v>23</v>
      </c>
      <c r="K2552" s="3">
        <v>44736</v>
      </c>
      <c r="L2552" s="3">
        <v>33004</v>
      </c>
      <c r="M2552" s="5">
        <f ca="1">(TODAY()-staff[[#This Row],[Date of Join]])/365</f>
        <v>0.23287671232876711</v>
      </c>
      <c r="N2552" t="str">
        <f ca="1">IF(staff[[#This Row],[Tenure]]&lt;0.25,"1. New", IF(staff[[#This Row],[Tenure]]&lt;1, "2. Under 1 yr", IF(staff[[#This Row],[Tenure]]&lt;2, "3. Under 2 yrs","4. Over 2 yrs")))</f>
        <v>1. New</v>
      </c>
      <c r="O2552" s="5">
        <f ca="1">(TODAY()-staff[[#This Row],[Date of Birth]])/365</f>
        <v>32.375342465753427</v>
      </c>
      <c r="P2552">
        <f ca="1">ROUNDDOWN(staff[[#This Row],[X-Age]],0)</f>
        <v>32</v>
      </c>
    </row>
    <row r="2553" spans="3:16" x14ac:dyDescent="0.3">
      <c r="C2553" t="s">
        <v>2642</v>
      </c>
      <c r="D2553" t="s">
        <v>59</v>
      </c>
      <c r="E2553">
        <v>1</v>
      </c>
      <c r="F2553" t="s">
        <v>61</v>
      </c>
      <c r="G2553" t="s">
        <v>11</v>
      </c>
      <c r="H2553" t="s">
        <v>242</v>
      </c>
      <c r="I2553" s="4">
        <v>75750</v>
      </c>
      <c r="J2553">
        <v>23</v>
      </c>
      <c r="K2553" s="3">
        <v>44753</v>
      </c>
      <c r="L2553" s="3">
        <v>7273</v>
      </c>
      <c r="M2553" s="5">
        <f ca="1">(TODAY()-staff[[#This Row],[Date of Join]])/365</f>
        <v>0.18630136986301371</v>
      </c>
      <c r="N2553" t="str">
        <f ca="1">IF(staff[[#This Row],[Tenure]]&lt;0.25,"1. New", IF(staff[[#This Row],[Tenure]]&lt;1, "2. Under 1 yr", IF(staff[[#This Row],[Tenure]]&lt;2, "3. Under 2 yrs","4. Over 2 yrs")))</f>
        <v>1. New</v>
      </c>
      <c r="O2553" s="5">
        <f ca="1">(TODAY()-staff[[#This Row],[Date of Birth]])/365</f>
        <v>102.87123287671233</v>
      </c>
      <c r="P2553">
        <f ca="1">ROUNDDOWN(staff[[#This Row],[X-Age]],0)</f>
        <v>102</v>
      </c>
    </row>
    <row r="2554" spans="3:16" x14ac:dyDescent="0.3">
      <c r="C2554" t="s">
        <v>2643</v>
      </c>
      <c r="D2554" t="s">
        <v>59</v>
      </c>
      <c r="E2554">
        <v>1</v>
      </c>
      <c r="F2554" t="s">
        <v>56</v>
      </c>
      <c r="G2554" t="s">
        <v>6</v>
      </c>
      <c r="H2554" t="s">
        <v>68</v>
      </c>
      <c r="I2554" s="4">
        <v>112355</v>
      </c>
      <c r="J2554">
        <v>14</v>
      </c>
      <c r="K2554" s="3">
        <v>44718</v>
      </c>
      <c r="L2554" s="3">
        <v>29100</v>
      </c>
      <c r="M2554" s="5">
        <f ca="1">(TODAY()-staff[[#This Row],[Date of Join]])/365</f>
        <v>0.28219178082191781</v>
      </c>
      <c r="N2554" t="str">
        <f ca="1">IF(staff[[#This Row],[Tenure]]&lt;0.25,"1. New", IF(staff[[#This Row],[Tenure]]&lt;1, "2. Under 1 yr", IF(staff[[#This Row],[Tenure]]&lt;2, "3. Under 2 yrs","4. Over 2 yrs")))</f>
        <v>2. Under 1 yr</v>
      </c>
      <c r="O2554" s="5">
        <f ca="1">(TODAY()-staff[[#This Row],[Date of Birth]])/365</f>
        <v>43.07123287671233</v>
      </c>
      <c r="P2554">
        <f ca="1">ROUNDDOWN(staff[[#This Row],[X-Age]],0)</f>
        <v>43</v>
      </c>
    </row>
    <row r="2555" spans="3:16" x14ac:dyDescent="0.3">
      <c r="C2555" t="s">
        <v>2644</v>
      </c>
      <c r="D2555" t="s">
        <v>55</v>
      </c>
      <c r="E2555">
        <v>1</v>
      </c>
      <c r="F2555" t="s">
        <v>124</v>
      </c>
      <c r="G2555" t="s">
        <v>9</v>
      </c>
      <c r="H2555" t="s">
        <v>330</v>
      </c>
      <c r="I2555" s="4">
        <v>74445</v>
      </c>
      <c r="J2555">
        <v>4</v>
      </c>
      <c r="K2555" s="3">
        <v>44767</v>
      </c>
      <c r="L2555" s="3">
        <v>32799</v>
      </c>
      <c r="M2555" s="5">
        <f ca="1">(TODAY()-staff[[#This Row],[Date of Join]])/365</f>
        <v>0.14794520547945206</v>
      </c>
      <c r="N2555" t="str">
        <f ca="1">IF(staff[[#This Row],[Tenure]]&lt;0.25,"1. New", IF(staff[[#This Row],[Tenure]]&lt;1, "2. Under 1 yr", IF(staff[[#This Row],[Tenure]]&lt;2, "3. Under 2 yrs","4. Over 2 yrs")))</f>
        <v>1. New</v>
      </c>
      <c r="O2555" s="5">
        <f ca="1">(TODAY()-staff[[#This Row],[Date of Birth]])/365</f>
        <v>32.936986301369863</v>
      </c>
      <c r="P2555">
        <f ca="1">ROUNDDOWN(staff[[#This Row],[X-Age]],0)</f>
        <v>32</v>
      </c>
    </row>
    <row r="2556" spans="3:16" x14ac:dyDescent="0.3">
      <c r="C2556" t="s">
        <v>2645</v>
      </c>
      <c r="D2556" t="s">
        <v>59</v>
      </c>
      <c r="E2556">
        <v>1</v>
      </c>
      <c r="F2556" t="s">
        <v>56</v>
      </c>
      <c r="G2556" t="s">
        <v>6</v>
      </c>
      <c r="H2556" t="s">
        <v>68</v>
      </c>
      <c r="I2556" s="4">
        <v>74580</v>
      </c>
      <c r="J2556">
        <v>14</v>
      </c>
      <c r="K2556" s="3">
        <v>44630</v>
      </c>
      <c r="L2556" s="3">
        <v>33739</v>
      </c>
      <c r="M2556" s="5">
        <f ca="1">(TODAY()-staff[[#This Row],[Date of Join]])/365</f>
        <v>0.52328767123287667</v>
      </c>
      <c r="N2556" t="str">
        <f ca="1">IF(staff[[#This Row],[Tenure]]&lt;0.25,"1. New", IF(staff[[#This Row],[Tenure]]&lt;1, "2. Under 1 yr", IF(staff[[#This Row],[Tenure]]&lt;2, "3. Under 2 yrs","4. Over 2 yrs")))</f>
        <v>2. Under 1 yr</v>
      </c>
      <c r="O2556" s="5">
        <f ca="1">(TODAY()-staff[[#This Row],[Date of Birth]])/365</f>
        <v>30.361643835616437</v>
      </c>
      <c r="P2556">
        <f ca="1">ROUNDDOWN(staff[[#This Row],[X-Age]],0)</f>
        <v>30</v>
      </c>
    </row>
    <row r="2557" spans="3:16" x14ac:dyDescent="0.3">
      <c r="C2557" t="s">
        <v>2646</v>
      </c>
      <c r="D2557" t="s">
        <v>59</v>
      </c>
      <c r="E2557">
        <v>1</v>
      </c>
      <c r="F2557" t="s">
        <v>56</v>
      </c>
      <c r="G2557" t="s">
        <v>6</v>
      </c>
      <c r="H2557" t="s">
        <v>68</v>
      </c>
      <c r="I2557" s="4">
        <v>48230</v>
      </c>
      <c r="J2557">
        <v>10</v>
      </c>
      <c r="K2557" s="3">
        <v>44753</v>
      </c>
      <c r="L2557" s="3">
        <v>31286</v>
      </c>
      <c r="M2557" s="5">
        <f ca="1">(TODAY()-staff[[#This Row],[Date of Join]])/365</f>
        <v>0.18630136986301371</v>
      </c>
      <c r="N2557" t="str">
        <f ca="1">IF(staff[[#This Row],[Tenure]]&lt;0.25,"1. New", IF(staff[[#This Row],[Tenure]]&lt;1, "2. Under 1 yr", IF(staff[[#This Row],[Tenure]]&lt;2, "3. Under 2 yrs","4. Over 2 yrs")))</f>
        <v>1. New</v>
      </c>
      <c r="O2557" s="5">
        <f ca="1">(TODAY()-staff[[#This Row],[Date of Birth]])/365</f>
        <v>37.082191780821915</v>
      </c>
      <c r="P2557">
        <f ca="1">ROUNDDOWN(staff[[#This Row],[X-Age]],0)</f>
        <v>37</v>
      </c>
    </row>
    <row r="2558" spans="3:16" x14ac:dyDescent="0.3">
      <c r="C2558" t="s">
        <v>2647</v>
      </c>
      <c r="D2558" t="s">
        <v>59</v>
      </c>
      <c r="E2558">
        <v>1</v>
      </c>
      <c r="F2558" t="s">
        <v>56</v>
      </c>
      <c r="G2558" t="s">
        <v>6</v>
      </c>
      <c r="H2558" t="s">
        <v>68</v>
      </c>
      <c r="I2558" s="4">
        <v>75660</v>
      </c>
      <c r="J2558">
        <v>22</v>
      </c>
      <c r="K2558" s="3">
        <v>44740</v>
      </c>
      <c r="L2558" s="3">
        <v>30273</v>
      </c>
      <c r="M2558" s="5">
        <f ca="1">(TODAY()-staff[[#This Row],[Date of Join]])/365</f>
        <v>0.22191780821917809</v>
      </c>
      <c r="N2558" t="str">
        <f ca="1">IF(staff[[#This Row],[Tenure]]&lt;0.25,"1. New", IF(staff[[#This Row],[Tenure]]&lt;1, "2. Under 1 yr", IF(staff[[#This Row],[Tenure]]&lt;2, "3. Under 2 yrs","4. Over 2 yrs")))</f>
        <v>1. New</v>
      </c>
      <c r="O2558" s="5">
        <f ca="1">(TODAY()-staff[[#This Row],[Date of Birth]])/365</f>
        <v>39.857534246575341</v>
      </c>
      <c r="P2558">
        <f ca="1">ROUNDDOWN(staff[[#This Row],[X-Age]],0)</f>
        <v>39</v>
      </c>
    </row>
    <row r="2559" spans="3:16" x14ac:dyDescent="0.3">
      <c r="C2559" t="s">
        <v>2648</v>
      </c>
      <c r="D2559" t="s">
        <v>55</v>
      </c>
      <c r="E2559">
        <v>0</v>
      </c>
      <c r="F2559" t="s">
        <v>61</v>
      </c>
      <c r="G2559" t="s">
        <v>6</v>
      </c>
      <c r="H2559" t="s">
        <v>68</v>
      </c>
      <c r="I2559" s="4">
        <v>79965</v>
      </c>
      <c r="J2559">
        <v>12</v>
      </c>
      <c r="K2559" s="3">
        <v>44763</v>
      </c>
      <c r="L2559" s="3">
        <v>35602</v>
      </c>
      <c r="M2559" s="5">
        <f ca="1">(TODAY()-staff[[#This Row],[Date of Join]])/365</f>
        <v>0.15890410958904111</v>
      </c>
      <c r="N2559" t="str">
        <f ca="1">IF(staff[[#This Row],[Tenure]]&lt;0.25,"1. New", IF(staff[[#This Row],[Tenure]]&lt;1, "2. Under 1 yr", IF(staff[[#This Row],[Tenure]]&lt;2, "3. Under 2 yrs","4. Over 2 yrs")))</f>
        <v>1. New</v>
      </c>
      <c r="O2559" s="5">
        <f ca="1">(TODAY()-staff[[#This Row],[Date of Birth]])/365</f>
        <v>25.257534246575343</v>
      </c>
      <c r="P2559">
        <f ca="1">ROUNDDOWN(staff[[#This Row],[X-Age]],0)</f>
        <v>25</v>
      </c>
    </row>
    <row r="2560" spans="3:16" x14ac:dyDescent="0.3">
      <c r="C2560" t="s">
        <v>2649</v>
      </c>
      <c r="D2560" t="s">
        <v>59</v>
      </c>
      <c r="E2560">
        <v>1</v>
      </c>
      <c r="F2560" t="s">
        <v>56</v>
      </c>
      <c r="G2560" t="s">
        <v>9</v>
      </c>
      <c r="H2560" t="s">
        <v>330</v>
      </c>
      <c r="I2560" s="4">
        <v>113035</v>
      </c>
      <c r="J2560">
        <v>16</v>
      </c>
      <c r="K2560" s="3">
        <v>44686</v>
      </c>
      <c r="L2560" s="3">
        <v>22275</v>
      </c>
      <c r="M2560" s="5">
        <f ca="1">(TODAY()-staff[[#This Row],[Date of Join]])/365</f>
        <v>0.36986301369863012</v>
      </c>
      <c r="N2560" t="str">
        <f ca="1">IF(staff[[#This Row],[Tenure]]&lt;0.25,"1. New", IF(staff[[#This Row],[Tenure]]&lt;1, "2. Under 1 yr", IF(staff[[#This Row],[Tenure]]&lt;2, "3. Under 2 yrs","4. Over 2 yrs")))</f>
        <v>2. Under 1 yr</v>
      </c>
      <c r="O2560" s="5">
        <f ca="1">(TODAY()-staff[[#This Row],[Date of Birth]])/365</f>
        <v>61.769863013698632</v>
      </c>
      <c r="P2560">
        <f ca="1">ROUNDDOWN(staff[[#This Row],[X-Age]],0)</f>
        <v>61</v>
      </c>
    </row>
    <row r="2561" spans="3:16" x14ac:dyDescent="0.3">
      <c r="C2561" t="s">
        <v>2650</v>
      </c>
      <c r="D2561" t="s">
        <v>59</v>
      </c>
      <c r="E2561">
        <v>1</v>
      </c>
      <c r="F2561" t="s">
        <v>56</v>
      </c>
      <c r="G2561" t="s">
        <v>6</v>
      </c>
      <c r="H2561" t="s">
        <v>68</v>
      </c>
      <c r="I2561" s="4">
        <v>95835</v>
      </c>
      <c r="J2561">
        <v>23</v>
      </c>
      <c r="K2561" s="3">
        <v>44340</v>
      </c>
      <c r="L2561" s="3">
        <v>25500</v>
      </c>
      <c r="M2561" s="5">
        <f ca="1">(TODAY()-staff[[#This Row],[Date of Join]])/365</f>
        <v>1.3178082191780822</v>
      </c>
      <c r="N2561" t="str">
        <f ca="1">IF(staff[[#This Row],[Tenure]]&lt;0.25,"1. New", IF(staff[[#This Row],[Tenure]]&lt;1, "2. Under 1 yr", IF(staff[[#This Row],[Tenure]]&lt;2, "3. Under 2 yrs","4. Over 2 yrs")))</f>
        <v>3. Under 2 yrs</v>
      </c>
      <c r="O2561" s="5">
        <f ca="1">(TODAY()-staff[[#This Row],[Date of Birth]])/365</f>
        <v>52.934246575342463</v>
      </c>
      <c r="P2561">
        <f ca="1">ROUNDDOWN(staff[[#This Row],[X-Age]],0)</f>
        <v>52</v>
      </c>
    </row>
    <row r="2562" spans="3:16" x14ac:dyDescent="0.3">
      <c r="C2562" t="s">
        <v>2651</v>
      </c>
      <c r="D2562" t="s">
        <v>59</v>
      </c>
      <c r="E2562">
        <v>1</v>
      </c>
      <c r="F2562" t="s">
        <v>56</v>
      </c>
      <c r="G2562" t="s">
        <v>11</v>
      </c>
      <c r="H2562" t="s">
        <v>83</v>
      </c>
      <c r="I2562" s="4">
        <v>57315</v>
      </c>
      <c r="J2562">
        <v>19</v>
      </c>
      <c r="K2562" s="3">
        <v>44714</v>
      </c>
      <c r="L2562" s="3">
        <v>32254</v>
      </c>
      <c r="M2562" s="5">
        <f ca="1">(TODAY()-staff[[#This Row],[Date of Join]])/365</f>
        <v>0.29315068493150687</v>
      </c>
      <c r="N2562" t="str">
        <f ca="1">IF(staff[[#This Row],[Tenure]]&lt;0.25,"1. New", IF(staff[[#This Row],[Tenure]]&lt;1, "2. Under 1 yr", IF(staff[[#This Row],[Tenure]]&lt;2, "3. Under 2 yrs","4. Over 2 yrs")))</f>
        <v>2. Under 1 yr</v>
      </c>
      <c r="O2562" s="5">
        <f ca="1">(TODAY()-staff[[#This Row],[Date of Birth]])/365</f>
        <v>34.43013698630137</v>
      </c>
      <c r="P2562">
        <f ca="1">ROUNDDOWN(staff[[#This Row],[X-Age]],0)</f>
        <v>34</v>
      </c>
    </row>
    <row r="2563" spans="3:16" x14ac:dyDescent="0.3">
      <c r="C2563" t="s">
        <v>2652</v>
      </c>
      <c r="D2563" t="s">
        <v>55</v>
      </c>
      <c r="E2563">
        <v>1</v>
      </c>
      <c r="F2563" t="s">
        <v>56</v>
      </c>
      <c r="G2563" t="s">
        <v>18</v>
      </c>
      <c r="H2563" t="s">
        <v>64</v>
      </c>
      <c r="I2563" s="4">
        <v>100535</v>
      </c>
      <c r="J2563">
        <v>11</v>
      </c>
      <c r="K2563" s="3">
        <v>43865</v>
      </c>
      <c r="L2563" s="3">
        <v>22864</v>
      </c>
      <c r="M2563" s="5">
        <f ca="1">(TODAY()-staff[[#This Row],[Date of Join]])/365</f>
        <v>2.6191780821917807</v>
      </c>
      <c r="N2563" t="str">
        <f ca="1">IF(staff[[#This Row],[Tenure]]&lt;0.25,"1. New", IF(staff[[#This Row],[Tenure]]&lt;1, "2. Under 1 yr", IF(staff[[#This Row],[Tenure]]&lt;2, "3. Under 2 yrs","4. Over 2 yrs")))</f>
        <v>4. Over 2 yrs</v>
      </c>
      <c r="O2563" s="5">
        <f ca="1">(TODAY()-staff[[#This Row],[Date of Birth]])/365</f>
        <v>60.156164383561645</v>
      </c>
      <c r="P2563">
        <f ca="1">ROUNDDOWN(staff[[#This Row],[X-Age]],0)</f>
        <v>60</v>
      </c>
    </row>
    <row r="2564" spans="3:16" x14ac:dyDescent="0.3">
      <c r="C2564" t="s">
        <v>2653</v>
      </c>
      <c r="D2564" t="s">
        <v>59</v>
      </c>
      <c r="E2564">
        <v>1</v>
      </c>
      <c r="F2564" t="s">
        <v>56</v>
      </c>
      <c r="G2564" t="s">
        <v>20</v>
      </c>
      <c r="H2564" t="s">
        <v>66</v>
      </c>
      <c r="I2564" s="4">
        <v>81965</v>
      </c>
      <c r="J2564">
        <v>6</v>
      </c>
      <c r="K2564" s="3">
        <v>44419</v>
      </c>
      <c r="L2564" s="3">
        <v>28382</v>
      </c>
      <c r="M2564" s="5">
        <f ca="1">(TODAY()-staff[[#This Row],[Date of Join]])/365</f>
        <v>1.1013698630136985</v>
      </c>
      <c r="N2564" t="str">
        <f ca="1">IF(staff[[#This Row],[Tenure]]&lt;0.25,"1. New", IF(staff[[#This Row],[Tenure]]&lt;1, "2. Under 1 yr", IF(staff[[#This Row],[Tenure]]&lt;2, "3. Under 2 yrs","4. Over 2 yrs")))</f>
        <v>3. Under 2 yrs</v>
      </c>
      <c r="O2564" s="5">
        <f ca="1">(TODAY()-staff[[#This Row],[Date of Birth]])/365</f>
        <v>45.038356164383565</v>
      </c>
      <c r="P2564">
        <f ca="1">ROUNDDOWN(staff[[#This Row],[X-Age]],0)</f>
        <v>45</v>
      </c>
    </row>
    <row r="2565" spans="3:16" x14ac:dyDescent="0.3">
      <c r="C2565" t="s">
        <v>2654</v>
      </c>
      <c r="D2565" t="s">
        <v>59</v>
      </c>
      <c r="E2565">
        <v>1</v>
      </c>
      <c r="F2565" t="s">
        <v>56</v>
      </c>
      <c r="G2565" t="s">
        <v>6</v>
      </c>
      <c r="H2565" t="s">
        <v>98</v>
      </c>
      <c r="I2565" s="4">
        <v>82450</v>
      </c>
      <c r="J2565">
        <v>8</v>
      </c>
      <c r="K2565" s="3">
        <v>44701</v>
      </c>
      <c r="L2565" s="3">
        <v>30261</v>
      </c>
      <c r="M2565" s="5">
        <f ca="1">(TODAY()-staff[[#This Row],[Date of Join]])/365</f>
        <v>0.32876712328767121</v>
      </c>
      <c r="N2565" t="str">
        <f ca="1">IF(staff[[#This Row],[Tenure]]&lt;0.25,"1. New", IF(staff[[#This Row],[Tenure]]&lt;1, "2. Under 1 yr", IF(staff[[#This Row],[Tenure]]&lt;2, "3. Under 2 yrs","4. Over 2 yrs")))</f>
        <v>2. Under 1 yr</v>
      </c>
      <c r="O2565" s="5">
        <f ca="1">(TODAY()-staff[[#This Row],[Date of Birth]])/365</f>
        <v>39.890410958904113</v>
      </c>
      <c r="P2565">
        <f ca="1">ROUNDDOWN(staff[[#This Row],[X-Age]],0)</f>
        <v>39</v>
      </c>
    </row>
    <row r="2566" spans="3:16" x14ac:dyDescent="0.3">
      <c r="C2566" t="s">
        <v>2655</v>
      </c>
      <c r="D2566" t="s">
        <v>59</v>
      </c>
      <c r="E2566">
        <v>1</v>
      </c>
      <c r="F2566" t="s">
        <v>56</v>
      </c>
      <c r="G2566" t="s">
        <v>9</v>
      </c>
      <c r="H2566" t="s">
        <v>106</v>
      </c>
      <c r="I2566" s="4">
        <v>98375</v>
      </c>
      <c r="J2566">
        <v>20</v>
      </c>
      <c r="K2566" s="3">
        <v>44662</v>
      </c>
      <c r="L2566" s="3">
        <v>33684</v>
      </c>
      <c r="M2566" s="5">
        <f ca="1">(TODAY()-staff[[#This Row],[Date of Join]])/365</f>
        <v>0.43561643835616437</v>
      </c>
      <c r="N2566" t="str">
        <f ca="1">IF(staff[[#This Row],[Tenure]]&lt;0.25,"1. New", IF(staff[[#This Row],[Tenure]]&lt;1, "2. Under 1 yr", IF(staff[[#This Row],[Tenure]]&lt;2, "3. Under 2 yrs","4. Over 2 yrs")))</f>
        <v>2. Under 1 yr</v>
      </c>
      <c r="O2566" s="5">
        <f ca="1">(TODAY()-staff[[#This Row],[Date of Birth]])/365</f>
        <v>30.512328767123286</v>
      </c>
      <c r="P2566">
        <f ca="1">ROUNDDOWN(staff[[#This Row],[X-Age]],0)</f>
        <v>30</v>
      </c>
    </row>
    <row r="2567" spans="3:16" x14ac:dyDescent="0.3">
      <c r="C2567" t="s">
        <v>2656</v>
      </c>
      <c r="D2567" t="s">
        <v>59</v>
      </c>
      <c r="E2567">
        <v>0.8</v>
      </c>
      <c r="F2567" t="s">
        <v>56</v>
      </c>
      <c r="G2567" t="s">
        <v>18</v>
      </c>
      <c r="H2567" t="s">
        <v>64</v>
      </c>
      <c r="I2567" s="4">
        <v>80300</v>
      </c>
      <c r="J2567">
        <v>23</v>
      </c>
      <c r="K2567" s="3">
        <v>43823</v>
      </c>
      <c r="L2567" s="3">
        <v>22456</v>
      </c>
      <c r="M2567" s="5">
        <f ca="1">(TODAY()-staff[[#This Row],[Date of Join]])/365</f>
        <v>2.7342465753424658</v>
      </c>
      <c r="N2567" t="str">
        <f ca="1">IF(staff[[#This Row],[Tenure]]&lt;0.25,"1. New", IF(staff[[#This Row],[Tenure]]&lt;1, "2. Under 1 yr", IF(staff[[#This Row],[Tenure]]&lt;2, "3. Under 2 yrs","4. Over 2 yrs")))</f>
        <v>4. Over 2 yrs</v>
      </c>
      <c r="O2567" s="5">
        <f ca="1">(TODAY()-staff[[#This Row],[Date of Birth]])/365</f>
        <v>61.273972602739725</v>
      </c>
      <c r="P2567">
        <f ca="1">ROUNDDOWN(staff[[#This Row],[X-Age]],0)</f>
        <v>61</v>
      </c>
    </row>
    <row r="2568" spans="3:16" x14ac:dyDescent="0.3">
      <c r="C2568" t="s">
        <v>2657</v>
      </c>
      <c r="D2568" t="s">
        <v>59</v>
      </c>
      <c r="E2568">
        <v>1</v>
      </c>
      <c r="F2568" t="s">
        <v>56</v>
      </c>
      <c r="G2568" t="s">
        <v>18</v>
      </c>
      <c r="H2568" t="s">
        <v>96</v>
      </c>
      <c r="I2568" s="4">
        <v>72935</v>
      </c>
      <c r="J2568">
        <v>10</v>
      </c>
      <c r="K2568" s="3">
        <v>44585</v>
      </c>
      <c r="L2568" s="3">
        <v>29117</v>
      </c>
      <c r="M2568" s="5">
        <f ca="1">(TODAY()-staff[[#This Row],[Date of Join]])/365</f>
        <v>0.64657534246575343</v>
      </c>
      <c r="N2568" t="str">
        <f ca="1">IF(staff[[#This Row],[Tenure]]&lt;0.25,"1. New", IF(staff[[#This Row],[Tenure]]&lt;1, "2. Under 1 yr", IF(staff[[#This Row],[Tenure]]&lt;2, "3. Under 2 yrs","4. Over 2 yrs")))</f>
        <v>2. Under 1 yr</v>
      </c>
      <c r="O2568" s="5">
        <f ca="1">(TODAY()-staff[[#This Row],[Date of Birth]])/365</f>
        <v>43.024657534246572</v>
      </c>
      <c r="P2568">
        <f ca="1">ROUNDDOWN(staff[[#This Row],[X-Age]],0)</f>
        <v>43</v>
      </c>
    </row>
    <row r="2569" spans="3:16" x14ac:dyDescent="0.3">
      <c r="C2569" t="s">
        <v>2658</v>
      </c>
      <c r="D2569" t="s">
        <v>59</v>
      </c>
      <c r="E2569">
        <v>1</v>
      </c>
      <c r="F2569" t="s">
        <v>56</v>
      </c>
      <c r="G2569" t="s">
        <v>20</v>
      </c>
      <c r="H2569" t="s">
        <v>75</v>
      </c>
      <c r="I2569" s="4">
        <v>98960</v>
      </c>
      <c r="J2569">
        <v>10</v>
      </c>
      <c r="K2569" s="3">
        <v>44754</v>
      </c>
      <c r="L2569" s="3">
        <v>28343</v>
      </c>
      <c r="M2569" s="5">
        <f ca="1">(TODAY()-staff[[#This Row],[Date of Join]])/365</f>
        <v>0.18356164383561643</v>
      </c>
      <c r="N2569" t="str">
        <f ca="1">IF(staff[[#This Row],[Tenure]]&lt;0.25,"1. New", IF(staff[[#This Row],[Tenure]]&lt;1, "2. Under 1 yr", IF(staff[[#This Row],[Tenure]]&lt;2, "3. Under 2 yrs","4. Over 2 yrs")))</f>
        <v>1. New</v>
      </c>
      <c r="O2569" s="5">
        <f ca="1">(TODAY()-staff[[#This Row],[Date of Birth]])/365</f>
        <v>45.145205479452052</v>
      </c>
      <c r="P2569">
        <f ca="1">ROUNDDOWN(staff[[#This Row],[X-Age]],0)</f>
        <v>45</v>
      </c>
    </row>
    <row r="2570" spans="3:16" x14ac:dyDescent="0.3">
      <c r="C2570" t="s">
        <v>2659</v>
      </c>
      <c r="D2570" t="s">
        <v>59</v>
      </c>
      <c r="E2570">
        <v>0.9</v>
      </c>
      <c r="F2570" t="s">
        <v>56</v>
      </c>
      <c r="G2570" t="s">
        <v>11</v>
      </c>
      <c r="H2570" t="s">
        <v>242</v>
      </c>
      <c r="I2570" s="4">
        <v>89095</v>
      </c>
      <c r="J2570">
        <v>20</v>
      </c>
      <c r="K2570" s="3">
        <v>44711</v>
      </c>
      <c r="L2570" s="3">
        <v>27542</v>
      </c>
      <c r="M2570" s="5">
        <f ca="1">(TODAY()-staff[[#This Row],[Date of Join]])/365</f>
        <v>0.30136986301369861</v>
      </c>
      <c r="N2570" t="str">
        <f ca="1">IF(staff[[#This Row],[Tenure]]&lt;0.25,"1. New", IF(staff[[#This Row],[Tenure]]&lt;1, "2. Under 1 yr", IF(staff[[#This Row],[Tenure]]&lt;2, "3. Under 2 yrs","4. Over 2 yrs")))</f>
        <v>2. Under 1 yr</v>
      </c>
      <c r="O2570" s="5">
        <f ca="1">(TODAY()-staff[[#This Row],[Date of Birth]])/365</f>
        <v>47.339726027397262</v>
      </c>
      <c r="P2570">
        <f ca="1">ROUNDDOWN(staff[[#This Row],[X-Age]],0)</f>
        <v>47</v>
      </c>
    </row>
    <row r="2571" spans="3:16" x14ac:dyDescent="0.3">
      <c r="C2571" t="s">
        <v>2660</v>
      </c>
      <c r="D2571" t="s">
        <v>59</v>
      </c>
      <c r="E2571">
        <v>1</v>
      </c>
      <c r="F2571" t="s">
        <v>61</v>
      </c>
      <c r="G2571" t="s">
        <v>9</v>
      </c>
      <c r="H2571" t="s">
        <v>62</v>
      </c>
      <c r="I2571" s="4">
        <v>72195</v>
      </c>
      <c r="J2571">
        <v>9</v>
      </c>
      <c r="K2571" s="3">
        <v>44760</v>
      </c>
      <c r="L2571" s="3">
        <v>7280</v>
      </c>
      <c r="M2571" s="5">
        <f ca="1">(TODAY()-staff[[#This Row],[Date of Join]])/365</f>
        <v>0.16712328767123288</v>
      </c>
      <c r="N2571" t="str">
        <f ca="1">IF(staff[[#This Row],[Tenure]]&lt;0.25,"1. New", IF(staff[[#This Row],[Tenure]]&lt;1, "2. Under 1 yr", IF(staff[[#This Row],[Tenure]]&lt;2, "3. Under 2 yrs","4. Over 2 yrs")))</f>
        <v>1. New</v>
      </c>
      <c r="O2571" s="5">
        <f ca="1">(TODAY()-staff[[#This Row],[Date of Birth]])/365</f>
        <v>102.85205479452055</v>
      </c>
      <c r="P2571">
        <f ca="1">ROUNDDOWN(staff[[#This Row],[X-Age]],0)</f>
        <v>102</v>
      </c>
    </row>
    <row r="2572" spans="3:16" x14ac:dyDescent="0.3">
      <c r="C2572" t="s">
        <v>2661</v>
      </c>
      <c r="D2572" t="s">
        <v>59</v>
      </c>
      <c r="E2572">
        <v>1</v>
      </c>
      <c r="F2572" t="s">
        <v>56</v>
      </c>
      <c r="G2572" t="s">
        <v>6</v>
      </c>
      <c r="H2572" t="s">
        <v>68</v>
      </c>
      <c r="I2572" s="4">
        <v>59450</v>
      </c>
      <c r="J2572">
        <v>21</v>
      </c>
      <c r="K2572" s="3">
        <v>44411</v>
      </c>
      <c r="L2572" s="3">
        <v>27549</v>
      </c>
      <c r="M2572" s="5">
        <f ca="1">(TODAY()-staff[[#This Row],[Date of Join]])/365</f>
        <v>1.1232876712328768</v>
      </c>
      <c r="N2572" t="str">
        <f ca="1">IF(staff[[#This Row],[Tenure]]&lt;0.25,"1. New", IF(staff[[#This Row],[Tenure]]&lt;1, "2. Under 1 yr", IF(staff[[#This Row],[Tenure]]&lt;2, "3. Under 2 yrs","4. Over 2 yrs")))</f>
        <v>3. Under 2 yrs</v>
      </c>
      <c r="O2572" s="5">
        <f ca="1">(TODAY()-staff[[#This Row],[Date of Birth]])/365</f>
        <v>47.320547945205476</v>
      </c>
      <c r="P2572">
        <f ca="1">ROUNDDOWN(staff[[#This Row],[X-Age]],0)</f>
        <v>47</v>
      </c>
    </row>
    <row r="2573" spans="3:16" x14ac:dyDescent="0.3">
      <c r="C2573" t="s">
        <v>2662</v>
      </c>
      <c r="D2573" t="s">
        <v>59</v>
      </c>
      <c r="E2573">
        <v>1</v>
      </c>
      <c r="F2573" t="s">
        <v>61</v>
      </c>
      <c r="G2573" t="s">
        <v>18</v>
      </c>
      <c r="H2573" t="s">
        <v>64</v>
      </c>
      <c r="I2573" s="4">
        <v>91530</v>
      </c>
      <c r="J2573">
        <v>9</v>
      </c>
      <c r="K2573" s="3">
        <v>44741</v>
      </c>
      <c r="L2573" s="3">
        <v>7275</v>
      </c>
      <c r="M2573" s="5">
        <f ca="1">(TODAY()-staff[[#This Row],[Date of Join]])/365</f>
        <v>0.21917808219178081</v>
      </c>
      <c r="N2573" t="str">
        <f ca="1">IF(staff[[#This Row],[Tenure]]&lt;0.25,"1. New", IF(staff[[#This Row],[Tenure]]&lt;1, "2. Under 1 yr", IF(staff[[#This Row],[Tenure]]&lt;2, "3. Under 2 yrs","4. Over 2 yrs")))</f>
        <v>1. New</v>
      </c>
      <c r="O2573" s="5">
        <f ca="1">(TODAY()-staff[[#This Row],[Date of Birth]])/365</f>
        <v>102.86575342465754</v>
      </c>
      <c r="P2573">
        <f ca="1">ROUNDDOWN(staff[[#This Row],[X-Age]],0)</f>
        <v>102</v>
      </c>
    </row>
    <row r="2574" spans="3:16" x14ac:dyDescent="0.3">
      <c r="C2574" t="s">
        <v>2663</v>
      </c>
      <c r="D2574" t="s">
        <v>59</v>
      </c>
      <c r="E2574">
        <v>0.8</v>
      </c>
      <c r="F2574" t="s">
        <v>61</v>
      </c>
      <c r="G2574" t="s">
        <v>11</v>
      </c>
      <c r="H2574" t="s">
        <v>83</v>
      </c>
      <c r="I2574" s="4">
        <v>62685</v>
      </c>
      <c r="J2574">
        <v>16</v>
      </c>
      <c r="K2574" s="3">
        <v>44736</v>
      </c>
      <c r="L2574" s="3">
        <v>7269</v>
      </c>
      <c r="M2574" s="5">
        <f ca="1">(TODAY()-staff[[#This Row],[Date of Join]])/365</f>
        <v>0.23287671232876711</v>
      </c>
      <c r="N2574" t="str">
        <f ca="1">IF(staff[[#This Row],[Tenure]]&lt;0.25,"1. New", IF(staff[[#This Row],[Tenure]]&lt;1, "2. Under 1 yr", IF(staff[[#This Row],[Tenure]]&lt;2, "3. Under 2 yrs","4. Over 2 yrs")))</f>
        <v>1. New</v>
      </c>
      <c r="O2574" s="5">
        <f ca="1">(TODAY()-staff[[#This Row],[Date of Birth]])/365</f>
        <v>102.88219178082191</v>
      </c>
      <c r="P2574">
        <f ca="1">ROUNDDOWN(staff[[#This Row],[X-Age]],0)</f>
        <v>102</v>
      </c>
    </row>
    <row r="2575" spans="3:16" x14ac:dyDescent="0.3">
      <c r="C2575" t="s">
        <v>2664</v>
      </c>
      <c r="D2575" t="s">
        <v>55</v>
      </c>
      <c r="E2575">
        <v>1</v>
      </c>
      <c r="F2575" t="s">
        <v>124</v>
      </c>
      <c r="G2575" t="s">
        <v>6</v>
      </c>
      <c r="H2575" t="s">
        <v>71</v>
      </c>
      <c r="I2575" s="4">
        <v>94830</v>
      </c>
      <c r="J2575">
        <v>11</v>
      </c>
      <c r="K2575" s="3">
        <v>44259</v>
      </c>
      <c r="L2575" s="3">
        <v>27606</v>
      </c>
      <c r="M2575" s="5">
        <f ca="1">(TODAY()-staff[[#This Row],[Date of Join]])/365</f>
        <v>1.5397260273972602</v>
      </c>
      <c r="N2575" t="str">
        <f ca="1">IF(staff[[#This Row],[Tenure]]&lt;0.25,"1. New", IF(staff[[#This Row],[Tenure]]&lt;1, "2. Under 1 yr", IF(staff[[#This Row],[Tenure]]&lt;2, "3. Under 2 yrs","4. Over 2 yrs")))</f>
        <v>3. Under 2 yrs</v>
      </c>
      <c r="O2575" s="5">
        <f ca="1">(TODAY()-staff[[#This Row],[Date of Birth]])/365</f>
        <v>47.164383561643838</v>
      </c>
      <c r="P2575">
        <f ca="1">ROUNDDOWN(staff[[#This Row],[X-Age]],0)</f>
        <v>47</v>
      </c>
    </row>
    <row r="2576" spans="3:16" x14ac:dyDescent="0.3">
      <c r="C2576" t="s">
        <v>2665</v>
      </c>
      <c r="D2576" t="s">
        <v>55</v>
      </c>
      <c r="E2576">
        <v>1</v>
      </c>
      <c r="F2576" t="s">
        <v>56</v>
      </c>
      <c r="G2576" t="s">
        <v>6</v>
      </c>
      <c r="H2576" t="s">
        <v>68</v>
      </c>
      <c r="I2576" s="4">
        <v>61965</v>
      </c>
      <c r="J2576">
        <v>8</v>
      </c>
      <c r="K2576" s="3">
        <v>44655</v>
      </c>
      <c r="L2576" s="3">
        <v>23057</v>
      </c>
      <c r="M2576" s="5">
        <f ca="1">(TODAY()-staff[[#This Row],[Date of Join]])/365</f>
        <v>0.45479452054794522</v>
      </c>
      <c r="N2576" t="str">
        <f ca="1">IF(staff[[#This Row],[Tenure]]&lt;0.25,"1. New", IF(staff[[#This Row],[Tenure]]&lt;1, "2. Under 1 yr", IF(staff[[#This Row],[Tenure]]&lt;2, "3. Under 2 yrs","4. Over 2 yrs")))</f>
        <v>2. Under 1 yr</v>
      </c>
      <c r="O2576" s="5">
        <f ca="1">(TODAY()-staff[[#This Row],[Date of Birth]])/365</f>
        <v>59.627397260273973</v>
      </c>
      <c r="P2576">
        <f ca="1">ROUNDDOWN(staff[[#This Row],[X-Age]],0)</f>
        <v>59</v>
      </c>
    </row>
    <row r="2577" spans="3:16" x14ac:dyDescent="0.3">
      <c r="C2577" t="s">
        <v>2666</v>
      </c>
      <c r="D2577" t="s">
        <v>59</v>
      </c>
      <c r="E2577">
        <v>1</v>
      </c>
      <c r="F2577" t="s">
        <v>56</v>
      </c>
      <c r="G2577" t="s">
        <v>9</v>
      </c>
      <c r="H2577" t="s">
        <v>106</v>
      </c>
      <c r="I2577" s="4">
        <v>93380</v>
      </c>
      <c r="J2577">
        <v>13</v>
      </c>
      <c r="K2577" s="3">
        <v>44362</v>
      </c>
      <c r="L2577" s="3">
        <v>23822</v>
      </c>
      <c r="M2577" s="5">
        <f ca="1">(TODAY()-staff[[#This Row],[Date of Join]])/365</f>
        <v>1.2575342465753425</v>
      </c>
      <c r="N2577" t="str">
        <f ca="1">IF(staff[[#This Row],[Tenure]]&lt;0.25,"1. New", IF(staff[[#This Row],[Tenure]]&lt;1, "2. Under 1 yr", IF(staff[[#This Row],[Tenure]]&lt;2, "3. Under 2 yrs","4. Over 2 yrs")))</f>
        <v>3. Under 2 yrs</v>
      </c>
      <c r="O2577" s="5">
        <f ca="1">(TODAY()-staff[[#This Row],[Date of Birth]])/365</f>
        <v>57.531506849315072</v>
      </c>
      <c r="P2577">
        <f ca="1">ROUNDDOWN(staff[[#This Row],[X-Age]],0)</f>
        <v>57</v>
      </c>
    </row>
    <row r="2578" spans="3:16" x14ac:dyDescent="0.3">
      <c r="C2578" t="s">
        <v>2667</v>
      </c>
      <c r="D2578" t="s">
        <v>59</v>
      </c>
      <c r="E2578">
        <v>1</v>
      </c>
      <c r="F2578" t="s">
        <v>56</v>
      </c>
      <c r="G2578" t="s">
        <v>6</v>
      </c>
      <c r="H2578" t="s">
        <v>68</v>
      </c>
      <c r="I2578" s="4">
        <v>69125</v>
      </c>
      <c r="J2578">
        <v>17</v>
      </c>
      <c r="K2578" s="3">
        <v>44656</v>
      </c>
      <c r="L2578" s="3">
        <v>7290</v>
      </c>
      <c r="M2578" s="5">
        <f ca="1">(TODAY()-staff[[#This Row],[Date of Join]])/365</f>
        <v>0.45205479452054792</v>
      </c>
      <c r="N2578" t="str">
        <f ca="1">IF(staff[[#This Row],[Tenure]]&lt;0.25,"1. New", IF(staff[[#This Row],[Tenure]]&lt;1, "2. Under 1 yr", IF(staff[[#This Row],[Tenure]]&lt;2, "3. Under 2 yrs","4. Over 2 yrs")))</f>
        <v>2. Under 1 yr</v>
      </c>
      <c r="O2578" s="5">
        <f ca="1">(TODAY()-staff[[#This Row],[Date of Birth]])/365</f>
        <v>102.82465753424657</v>
      </c>
      <c r="P2578">
        <f ca="1">ROUNDDOWN(staff[[#This Row],[X-Age]],0)</f>
        <v>102</v>
      </c>
    </row>
    <row r="2579" spans="3:16" x14ac:dyDescent="0.3">
      <c r="C2579" t="s">
        <v>2668</v>
      </c>
      <c r="D2579" t="s">
        <v>59</v>
      </c>
      <c r="E2579">
        <v>1</v>
      </c>
      <c r="F2579" t="s">
        <v>56</v>
      </c>
      <c r="G2579" t="s">
        <v>9</v>
      </c>
      <c r="H2579" t="s">
        <v>201</v>
      </c>
      <c r="I2579" s="4">
        <v>61850</v>
      </c>
      <c r="J2579">
        <v>23</v>
      </c>
      <c r="K2579" s="3">
        <v>44707</v>
      </c>
      <c r="L2579" s="3">
        <v>26183</v>
      </c>
      <c r="M2579" s="5">
        <f ca="1">(TODAY()-staff[[#This Row],[Date of Join]])/365</f>
        <v>0.31232876712328766</v>
      </c>
      <c r="N2579" t="str">
        <f ca="1">IF(staff[[#This Row],[Tenure]]&lt;0.25,"1. New", IF(staff[[#This Row],[Tenure]]&lt;1, "2. Under 1 yr", IF(staff[[#This Row],[Tenure]]&lt;2, "3. Under 2 yrs","4. Over 2 yrs")))</f>
        <v>2. Under 1 yr</v>
      </c>
      <c r="O2579" s="5">
        <f ca="1">(TODAY()-staff[[#This Row],[Date of Birth]])/365</f>
        <v>51.063013698630137</v>
      </c>
      <c r="P2579">
        <f ca="1">ROUNDDOWN(staff[[#This Row],[X-Age]],0)</f>
        <v>51</v>
      </c>
    </row>
    <row r="2580" spans="3:16" x14ac:dyDescent="0.3">
      <c r="C2580" t="s">
        <v>2669</v>
      </c>
      <c r="D2580" t="s">
        <v>55</v>
      </c>
      <c r="E2580">
        <v>1</v>
      </c>
      <c r="F2580" t="s">
        <v>56</v>
      </c>
      <c r="G2580" t="s">
        <v>18</v>
      </c>
      <c r="H2580" t="s">
        <v>64</v>
      </c>
      <c r="I2580" s="4">
        <v>107055</v>
      </c>
      <c r="J2580">
        <v>7</v>
      </c>
      <c r="K2580" s="3">
        <v>44011</v>
      </c>
      <c r="L2580" s="3">
        <v>23360</v>
      </c>
      <c r="M2580" s="5">
        <f ca="1">(TODAY()-staff[[#This Row],[Date of Join]])/365</f>
        <v>2.2191780821917808</v>
      </c>
      <c r="N2580" t="str">
        <f ca="1">IF(staff[[#This Row],[Tenure]]&lt;0.25,"1. New", IF(staff[[#This Row],[Tenure]]&lt;1, "2. Under 1 yr", IF(staff[[#This Row],[Tenure]]&lt;2, "3. Under 2 yrs","4. Over 2 yrs")))</f>
        <v>4. Over 2 yrs</v>
      </c>
      <c r="O2580" s="5">
        <f ca="1">(TODAY()-staff[[#This Row],[Date of Birth]])/365</f>
        <v>58.797260273972604</v>
      </c>
      <c r="P2580">
        <f ca="1">ROUNDDOWN(staff[[#This Row],[X-Age]],0)</f>
        <v>58</v>
      </c>
    </row>
    <row r="2581" spans="3:16" x14ac:dyDescent="0.3">
      <c r="C2581" t="s">
        <v>2670</v>
      </c>
      <c r="D2581" t="s">
        <v>55</v>
      </c>
      <c r="E2581">
        <v>0.95</v>
      </c>
      <c r="F2581" t="s">
        <v>56</v>
      </c>
      <c r="G2581" t="s">
        <v>20</v>
      </c>
      <c r="H2581" t="s">
        <v>133</v>
      </c>
      <c r="I2581" s="4">
        <v>72885</v>
      </c>
      <c r="J2581">
        <v>12</v>
      </c>
      <c r="K2581" s="3">
        <v>44734</v>
      </c>
      <c r="L2581" s="3">
        <v>23744</v>
      </c>
      <c r="M2581" s="5">
        <f ca="1">(TODAY()-staff[[#This Row],[Date of Join]])/365</f>
        <v>0.23835616438356164</v>
      </c>
      <c r="N2581" t="str">
        <f ca="1">IF(staff[[#This Row],[Tenure]]&lt;0.25,"1. New", IF(staff[[#This Row],[Tenure]]&lt;1, "2. Under 1 yr", IF(staff[[#This Row],[Tenure]]&lt;2, "3. Under 2 yrs","4. Over 2 yrs")))</f>
        <v>1. New</v>
      </c>
      <c r="O2581" s="5">
        <f ca="1">(TODAY()-staff[[#This Row],[Date of Birth]])/365</f>
        <v>57.745205479452054</v>
      </c>
      <c r="P2581">
        <f ca="1">ROUNDDOWN(staff[[#This Row],[X-Age]],0)</f>
        <v>57</v>
      </c>
    </row>
    <row r="2582" spans="3:16" x14ac:dyDescent="0.3">
      <c r="C2582" t="s">
        <v>2671</v>
      </c>
      <c r="D2582" t="s">
        <v>55</v>
      </c>
      <c r="E2582">
        <v>1</v>
      </c>
      <c r="F2582" t="s">
        <v>56</v>
      </c>
      <c r="G2582" t="s">
        <v>11</v>
      </c>
      <c r="H2582" t="s">
        <v>246</v>
      </c>
      <c r="I2582" s="4">
        <v>87715</v>
      </c>
      <c r="J2582">
        <v>12</v>
      </c>
      <c r="K2582" s="3">
        <v>44742</v>
      </c>
      <c r="L2582" s="3">
        <v>24221</v>
      </c>
      <c r="M2582" s="5">
        <f ca="1">(TODAY()-staff[[#This Row],[Date of Join]])/365</f>
        <v>0.21643835616438356</v>
      </c>
      <c r="N2582" t="str">
        <f ca="1">IF(staff[[#This Row],[Tenure]]&lt;0.25,"1. New", IF(staff[[#This Row],[Tenure]]&lt;1, "2. Under 1 yr", IF(staff[[#This Row],[Tenure]]&lt;2, "3. Under 2 yrs","4. Over 2 yrs")))</f>
        <v>1. New</v>
      </c>
      <c r="O2582" s="5">
        <f ca="1">(TODAY()-staff[[#This Row],[Date of Birth]])/365</f>
        <v>56.438356164383563</v>
      </c>
      <c r="P2582">
        <f ca="1">ROUNDDOWN(staff[[#This Row],[X-Age]],0)</f>
        <v>56</v>
      </c>
    </row>
    <row r="2583" spans="3:16" x14ac:dyDescent="0.3">
      <c r="C2583" t="s">
        <v>2672</v>
      </c>
      <c r="D2583" t="s">
        <v>59</v>
      </c>
      <c r="E2583">
        <v>1</v>
      </c>
      <c r="F2583" t="s">
        <v>61</v>
      </c>
      <c r="G2583" t="s">
        <v>18</v>
      </c>
      <c r="H2583" t="s">
        <v>71</v>
      </c>
      <c r="I2583" s="4">
        <v>82530</v>
      </c>
      <c r="J2583">
        <v>15</v>
      </c>
      <c r="K2583" s="3">
        <v>44739</v>
      </c>
      <c r="L2583" s="3">
        <v>7274</v>
      </c>
      <c r="M2583" s="5">
        <f ca="1">(TODAY()-staff[[#This Row],[Date of Join]])/365</f>
        <v>0.22465753424657534</v>
      </c>
      <c r="N2583" t="str">
        <f ca="1">IF(staff[[#This Row],[Tenure]]&lt;0.25,"1. New", IF(staff[[#This Row],[Tenure]]&lt;1, "2. Under 1 yr", IF(staff[[#This Row],[Tenure]]&lt;2, "3. Under 2 yrs","4. Over 2 yrs")))</f>
        <v>1. New</v>
      </c>
      <c r="O2583" s="5">
        <f ca="1">(TODAY()-staff[[#This Row],[Date of Birth]])/365</f>
        <v>102.86849315068493</v>
      </c>
      <c r="P2583">
        <f ca="1">ROUNDDOWN(staff[[#This Row],[X-Age]],0)</f>
        <v>102</v>
      </c>
    </row>
    <row r="2584" spans="3:16" x14ac:dyDescent="0.3">
      <c r="C2584" t="s">
        <v>2673</v>
      </c>
      <c r="D2584" t="s">
        <v>59</v>
      </c>
      <c r="E2584">
        <v>1</v>
      </c>
      <c r="F2584" t="s">
        <v>124</v>
      </c>
      <c r="G2584" t="s">
        <v>11</v>
      </c>
      <c r="H2584" t="s">
        <v>98</v>
      </c>
      <c r="I2584" s="4">
        <v>77200</v>
      </c>
      <c r="J2584">
        <v>8</v>
      </c>
      <c r="K2584" s="3">
        <v>44739</v>
      </c>
      <c r="L2584" s="3">
        <v>26767</v>
      </c>
      <c r="M2584" s="5">
        <f ca="1">(TODAY()-staff[[#This Row],[Date of Join]])/365</f>
        <v>0.22465753424657534</v>
      </c>
      <c r="N2584" t="str">
        <f ca="1">IF(staff[[#This Row],[Tenure]]&lt;0.25,"1. New", IF(staff[[#This Row],[Tenure]]&lt;1, "2. Under 1 yr", IF(staff[[#This Row],[Tenure]]&lt;2, "3. Under 2 yrs","4. Over 2 yrs")))</f>
        <v>1. New</v>
      </c>
      <c r="O2584" s="5">
        <f ca="1">(TODAY()-staff[[#This Row],[Date of Birth]])/365</f>
        <v>49.463013698630135</v>
      </c>
      <c r="P2584">
        <f ca="1">ROUNDDOWN(staff[[#This Row],[X-Age]],0)</f>
        <v>49</v>
      </c>
    </row>
    <row r="2585" spans="3:16" x14ac:dyDescent="0.3">
      <c r="C2585" t="s">
        <v>2674</v>
      </c>
      <c r="D2585" t="s">
        <v>55</v>
      </c>
      <c r="E2585">
        <v>1</v>
      </c>
      <c r="F2585" t="s">
        <v>56</v>
      </c>
      <c r="G2585" t="s">
        <v>18</v>
      </c>
      <c r="H2585" t="s">
        <v>96</v>
      </c>
      <c r="I2585" s="4">
        <v>54325</v>
      </c>
      <c r="J2585">
        <v>9</v>
      </c>
      <c r="K2585" s="3">
        <v>44742</v>
      </c>
      <c r="L2585" s="3">
        <v>35312</v>
      </c>
      <c r="M2585" s="5">
        <f ca="1">(TODAY()-staff[[#This Row],[Date of Join]])/365</f>
        <v>0.21643835616438356</v>
      </c>
      <c r="N2585" t="str">
        <f ca="1">IF(staff[[#This Row],[Tenure]]&lt;0.25,"1. New", IF(staff[[#This Row],[Tenure]]&lt;1, "2. Under 1 yr", IF(staff[[#This Row],[Tenure]]&lt;2, "3. Under 2 yrs","4. Over 2 yrs")))</f>
        <v>1. New</v>
      </c>
      <c r="O2585" s="5">
        <f ca="1">(TODAY()-staff[[#This Row],[Date of Birth]])/365</f>
        <v>26.052054794520547</v>
      </c>
      <c r="P2585">
        <f ca="1">ROUNDDOWN(staff[[#This Row],[X-Age]],0)</f>
        <v>26</v>
      </c>
    </row>
    <row r="2586" spans="3:16" x14ac:dyDescent="0.3">
      <c r="C2586" t="s">
        <v>2675</v>
      </c>
      <c r="D2586" t="s">
        <v>59</v>
      </c>
      <c r="E2586">
        <v>1</v>
      </c>
      <c r="F2586" t="s">
        <v>56</v>
      </c>
      <c r="G2586" t="s">
        <v>18</v>
      </c>
      <c r="H2586" t="s">
        <v>64</v>
      </c>
      <c r="I2586" s="4">
        <v>55195</v>
      </c>
      <c r="J2586">
        <v>20</v>
      </c>
      <c r="K2586" s="3">
        <v>44746</v>
      </c>
      <c r="L2586" s="3">
        <v>34210</v>
      </c>
      <c r="M2586" s="5">
        <f ca="1">(TODAY()-staff[[#This Row],[Date of Join]])/365</f>
        <v>0.20547945205479451</v>
      </c>
      <c r="N2586" t="str">
        <f ca="1">IF(staff[[#This Row],[Tenure]]&lt;0.25,"1. New", IF(staff[[#This Row],[Tenure]]&lt;1, "2. Under 1 yr", IF(staff[[#This Row],[Tenure]]&lt;2, "3. Under 2 yrs","4. Over 2 yrs")))</f>
        <v>1. New</v>
      </c>
      <c r="O2586" s="5">
        <f ca="1">(TODAY()-staff[[#This Row],[Date of Birth]])/365</f>
        <v>29.07123287671233</v>
      </c>
      <c r="P2586">
        <f ca="1">ROUNDDOWN(staff[[#This Row],[X-Age]],0)</f>
        <v>29</v>
      </c>
    </row>
    <row r="2587" spans="3:16" x14ac:dyDescent="0.3">
      <c r="C2587" t="s">
        <v>2676</v>
      </c>
      <c r="D2587" t="s">
        <v>59</v>
      </c>
      <c r="E2587">
        <v>1</v>
      </c>
      <c r="F2587" t="s">
        <v>56</v>
      </c>
      <c r="G2587" t="s">
        <v>18</v>
      </c>
      <c r="H2587" t="s">
        <v>64</v>
      </c>
      <c r="I2587" s="4">
        <v>107005</v>
      </c>
      <c r="J2587">
        <v>8</v>
      </c>
      <c r="K2587" s="3">
        <v>44683</v>
      </c>
      <c r="L2587" s="3">
        <v>30616</v>
      </c>
      <c r="M2587" s="5">
        <f ca="1">(TODAY()-staff[[#This Row],[Date of Join]])/365</f>
        <v>0.37808219178082192</v>
      </c>
      <c r="N2587" t="str">
        <f ca="1">IF(staff[[#This Row],[Tenure]]&lt;0.25,"1. New", IF(staff[[#This Row],[Tenure]]&lt;1, "2. Under 1 yr", IF(staff[[#This Row],[Tenure]]&lt;2, "3. Under 2 yrs","4. Over 2 yrs")))</f>
        <v>2. Under 1 yr</v>
      </c>
      <c r="O2587" s="5">
        <f ca="1">(TODAY()-staff[[#This Row],[Date of Birth]])/365</f>
        <v>38.917808219178085</v>
      </c>
      <c r="P2587">
        <f ca="1">ROUNDDOWN(staff[[#This Row],[X-Age]],0)</f>
        <v>38</v>
      </c>
    </row>
    <row r="2588" spans="3:16" x14ac:dyDescent="0.3">
      <c r="C2588" t="s">
        <v>2677</v>
      </c>
      <c r="D2588" t="s">
        <v>55</v>
      </c>
      <c r="E2588">
        <v>1</v>
      </c>
      <c r="F2588" t="s">
        <v>56</v>
      </c>
      <c r="G2588" t="s">
        <v>9</v>
      </c>
      <c r="H2588" t="s">
        <v>62</v>
      </c>
      <c r="I2588" s="4">
        <v>82350</v>
      </c>
      <c r="J2588">
        <v>19</v>
      </c>
      <c r="K2588" s="3">
        <v>44715</v>
      </c>
      <c r="L2588" s="3">
        <v>22178</v>
      </c>
      <c r="M2588" s="5">
        <f ca="1">(TODAY()-staff[[#This Row],[Date of Join]])/365</f>
        <v>0.29041095890410956</v>
      </c>
      <c r="N2588" t="str">
        <f ca="1">IF(staff[[#This Row],[Tenure]]&lt;0.25,"1. New", IF(staff[[#This Row],[Tenure]]&lt;1, "2. Under 1 yr", IF(staff[[#This Row],[Tenure]]&lt;2, "3. Under 2 yrs","4. Over 2 yrs")))</f>
        <v>2. Under 1 yr</v>
      </c>
      <c r="O2588" s="5">
        <f ca="1">(TODAY()-staff[[#This Row],[Date of Birth]])/365</f>
        <v>62.035616438356165</v>
      </c>
      <c r="P2588">
        <f ca="1">ROUNDDOWN(staff[[#This Row],[X-Age]],0)</f>
        <v>62</v>
      </c>
    </row>
    <row r="2589" spans="3:16" x14ac:dyDescent="0.3">
      <c r="C2589" t="s">
        <v>2678</v>
      </c>
      <c r="D2589" t="s">
        <v>59</v>
      </c>
      <c r="E2589">
        <v>0.8</v>
      </c>
      <c r="F2589" t="s">
        <v>56</v>
      </c>
      <c r="G2589" t="s">
        <v>9</v>
      </c>
      <c r="H2589" t="s">
        <v>330</v>
      </c>
      <c r="I2589" s="4">
        <v>48230</v>
      </c>
      <c r="J2589">
        <v>10</v>
      </c>
      <c r="K2589" s="3">
        <v>44659</v>
      </c>
      <c r="L2589" s="3">
        <v>30911</v>
      </c>
      <c r="M2589" s="5">
        <f ca="1">(TODAY()-staff[[#This Row],[Date of Join]])/365</f>
        <v>0.44383561643835617</v>
      </c>
      <c r="N2589" t="str">
        <f ca="1">IF(staff[[#This Row],[Tenure]]&lt;0.25,"1. New", IF(staff[[#This Row],[Tenure]]&lt;1, "2. Under 1 yr", IF(staff[[#This Row],[Tenure]]&lt;2, "3. Under 2 yrs","4. Over 2 yrs")))</f>
        <v>2. Under 1 yr</v>
      </c>
      <c r="O2589" s="5">
        <f ca="1">(TODAY()-staff[[#This Row],[Date of Birth]])/365</f>
        <v>38.109589041095887</v>
      </c>
      <c r="P2589">
        <f ca="1">ROUNDDOWN(staff[[#This Row],[X-Age]],0)</f>
        <v>38</v>
      </c>
    </row>
    <row r="2590" spans="3:16" x14ac:dyDescent="0.3">
      <c r="C2590" t="s">
        <v>2679</v>
      </c>
      <c r="D2590" t="s">
        <v>59</v>
      </c>
      <c r="E2590">
        <v>1</v>
      </c>
      <c r="F2590" t="s">
        <v>56</v>
      </c>
      <c r="G2590" t="s">
        <v>14</v>
      </c>
      <c r="H2590" t="s">
        <v>166</v>
      </c>
      <c r="I2590" s="4">
        <v>66635</v>
      </c>
      <c r="J2590">
        <v>20</v>
      </c>
      <c r="K2590" s="3">
        <v>44516</v>
      </c>
      <c r="L2590" s="3">
        <v>28072</v>
      </c>
      <c r="M2590" s="5">
        <f ca="1">(TODAY()-staff[[#This Row],[Date of Join]])/365</f>
        <v>0.83561643835616439</v>
      </c>
      <c r="N2590" t="str">
        <f ca="1">IF(staff[[#This Row],[Tenure]]&lt;0.25,"1. New", IF(staff[[#This Row],[Tenure]]&lt;1, "2. Under 1 yr", IF(staff[[#This Row],[Tenure]]&lt;2, "3. Under 2 yrs","4. Over 2 yrs")))</f>
        <v>2. Under 1 yr</v>
      </c>
      <c r="O2590" s="5">
        <f ca="1">(TODAY()-staff[[#This Row],[Date of Birth]])/365</f>
        <v>45.887671232876713</v>
      </c>
      <c r="P2590">
        <f ca="1">ROUNDDOWN(staff[[#This Row],[X-Age]],0)</f>
        <v>45</v>
      </c>
    </row>
    <row r="2591" spans="3:16" x14ac:dyDescent="0.3">
      <c r="C2591" t="s">
        <v>2680</v>
      </c>
      <c r="D2591" t="s">
        <v>59</v>
      </c>
      <c r="E2591">
        <v>0.9</v>
      </c>
      <c r="F2591" t="s">
        <v>56</v>
      </c>
      <c r="G2591" t="s">
        <v>9</v>
      </c>
      <c r="H2591" t="s">
        <v>201</v>
      </c>
      <c r="I2591" s="4">
        <v>55775</v>
      </c>
      <c r="J2591">
        <v>26</v>
      </c>
      <c r="K2591" s="3">
        <v>44687</v>
      </c>
      <c r="L2591" s="3">
        <v>25267</v>
      </c>
      <c r="M2591" s="5">
        <f ca="1">(TODAY()-staff[[#This Row],[Date of Join]])/365</f>
        <v>0.36712328767123287</v>
      </c>
      <c r="N2591" t="str">
        <f ca="1">IF(staff[[#This Row],[Tenure]]&lt;0.25,"1. New", IF(staff[[#This Row],[Tenure]]&lt;1, "2. Under 1 yr", IF(staff[[#This Row],[Tenure]]&lt;2, "3. Under 2 yrs","4. Over 2 yrs")))</f>
        <v>2. Under 1 yr</v>
      </c>
      <c r="O2591" s="5">
        <f ca="1">(TODAY()-staff[[#This Row],[Date of Birth]])/365</f>
        <v>53.57260273972603</v>
      </c>
      <c r="P2591">
        <f ca="1">ROUNDDOWN(staff[[#This Row],[X-Age]],0)</f>
        <v>53</v>
      </c>
    </row>
    <row r="2592" spans="3:16" x14ac:dyDescent="0.3">
      <c r="C2592" t="s">
        <v>2681</v>
      </c>
      <c r="D2592" t="s">
        <v>59</v>
      </c>
      <c r="E2592">
        <v>1</v>
      </c>
      <c r="F2592" t="s">
        <v>56</v>
      </c>
      <c r="G2592" t="s">
        <v>6</v>
      </c>
      <c r="H2592" t="s">
        <v>68</v>
      </c>
      <c r="I2592" s="4">
        <v>93905</v>
      </c>
      <c r="J2592">
        <v>23</v>
      </c>
      <c r="K2592" s="3">
        <v>44760</v>
      </c>
      <c r="L2592" s="3">
        <v>33751</v>
      </c>
      <c r="M2592" s="5">
        <f ca="1">(TODAY()-staff[[#This Row],[Date of Join]])/365</f>
        <v>0.16712328767123288</v>
      </c>
      <c r="N2592" t="str">
        <f ca="1">IF(staff[[#This Row],[Tenure]]&lt;0.25,"1. New", IF(staff[[#This Row],[Tenure]]&lt;1, "2. Under 1 yr", IF(staff[[#This Row],[Tenure]]&lt;2, "3. Under 2 yrs","4. Over 2 yrs")))</f>
        <v>1. New</v>
      </c>
      <c r="O2592" s="5">
        <f ca="1">(TODAY()-staff[[#This Row],[Date of Birth]])/365</f>
        <v>30.328767123287673</v>
      </c>
      <c r="P2592">
        <f ca="1">ROUNDDOWN(staff[[#This Row],[X-Age]],0)</f>
        <v>30</v>
      </c>
    </row>
    <row r="2593" spans="3:16" x14ac:dyDescent="0.3">
      <c r="C2593" t="s">
        <v>2682</v>
      </c>
      <c r="D2593" t="s">
        <v>59</v>
      </c>
      <c r="E2593">
        <v>1</v>
      </c>
      <c r="F2593" t="s">
        <v>56</v>
      </c>
      <c r="G2593" t="s">
        <v>18</v>
      </c>
      <c r="H2593" t="s">
        <v>71</v>
      </c>
      <c r="I2593" s="4">
        <v>77650</v>
      </c>
      <c r="J2593">
        <v>12</v>
      </c>
      <c r="K2593" s="3">
        <v>44747</v>
      </c>
      <c r="L2593" s="3">
        <v>32723</v>
      </c>
      <c r="M2593" s="5">
        <f ca="1">(TODAY()-staff[[#This Row],[Date of Join]])/365</f>
        <v>0.20273972602739726</v>
      </c>
      <c r="N2593" t="str">
        <f ca="1">IF(staff[[#This Row],[Tenure]]&lt;0.25,"1. New", IF(staff[[#This Row],[Tenure]]&lt;1, "2. Under 1 yr", IF(staff[[#This Row],[Tenure]]&lt;2, "3. Under 2 yrs","4. Over 2 yrs")))</f>
        <v>1. New</v>
      </c>
      <c r="O2593" s="5">
        <f ca="1">(TODAY()-staff[[#This Row],[Date of Birth]])/365</f>
        <v>33.145205479452052</v>
      </c>
      <c r="P2593">
        <f ca="1">ROUNDDOWN(staff[[#This Row],[X-Age]],0)</f>
        <v>33</v>
      </c>
    </row>
    <row r="2594" spans="3:16" x14ac:dyDescent="0.3">
      <c r="C2594" t="s">
        <v>2683</v>
      </c>
      <c r="D2594" t="s">
        <v>59</v>
      </c>
      <c r="E2594">
        <v>1</v>
      </c>
      <c r="F2594" t="s">
        <v>56</v>
      </c>
      <c r="G2594" t="s">
        <v>6</v>
      </c>
      <c r="H2594" t="s">
        <v>68</v>
      </c>
      <c r="I2594" s="4">
        <v>71935</v>
      </c>
      <c r="J2594">
        <v>8</v>
      </c>
      <c r="K2594" s="3">
        <v>44664</v>
      </c>
      <c r="L2594" s="3">
        <v>28946</v>
      </c>
      <c r="M2594" s="5">
        <f ca="1">(TODAY()-staff[[#This Row],[Date of Join]])/365</f>
        <v>0.43013698630136987</v>
      </c>
      <c r="N2594" t="str">
        <f ca="1">IF(staff[[#This Row],[Tenure]]&lt;0.25,"1. New", IF(staff[[#This Row],[Tenure]]&lt;1, "2. Under 1 yr", IF(staff[[#This Row],[Tenure]]&lt;2, "3. Under 2 yrs","4. Over 2 yrs")))</f>
        <v>2. Under 1 yr</v>
      </c>
      <c r="O2594" s="5">
        <f ca="1">(TODAY()-staff[[#This Row],[Date of Birth]])/365</f>
        <v>43.493150684931507</v>
      </c>
      <c r="P2594">
        <f ca="1">ROUNDDOWN(staff[[#This Row],[X-Age]],0)</f>
        <v>43</v>
      </c>
    </row>
    <row r="2595" spans="3:16" x14ac:dyDescent="0.3">
      <c r="C2595" t="s">
        <v>2684</v>
      </c>
      <c r="D2595" t="s">
        <v>59</v>
      </c>
      <c r="E2595">
        <v>0.8</v>
      </c>
      <c r="F2595" t="s">
        <v>56</v>
      </c>
      <c r="G2595" t="s">
        <v>6</v>
      </c>
      <c r="H2595" t="s">
        <v>71</v>
      </c>
      <c r="I2595" s="4">
        <v>50920</v>
      </c>
      <c r="J2595">
        <v>17</v>
      </c>
      <c r="K2595" s="3">
        <v>44264</v>
      </c>
      <c r="L2595" s="3">
        <v>30197</v>
      </c>
      <c r="M2595" s="5">
        <f ca="1">(TODAY()-staff[[#This Row],[Date of Join]])/365</f>
        <v>1.526027397260274</v>
      </c>
      <c r="N2595" t="str">
        <f ca="1">IF(staff[[#This Row],[Tenure]]&lt;0.25,"1. New", IF(staff[[#This Row],[Tenure]]&lt;1, "2. Under 1 yr", IF(staff[[#This Row],[Tenure]]&lt;2, "3. Under 2 yrs","4. Over 2 yrs")))</f>
        <v>3. Under 2 yrs</v>
      </c>
      <c r="O2595" s="5">
        <f ca="1">(TODAY()-staff[[#This Row],[Date of Birth]])/365</f>
        <v>40.065753424657537</v>
      </c>
      <c r="P2595">
        <f ca="1">ROUNDDOWN(staff[[#This Row],[X-Age]],0)</f>
        <v>40</v>
      </c>
    </row>
    <row r="2596" spans="3:16" x14ac:dyDescent="0.3">
      <c r="C2596" t="s">
        <v>2685</v>
      </c>
      <c r="D2596" t="s">
        <v>55</v>
      </c>
      <c r="E2596">
        <v>1</v>
      </c>
      <c r="F2596" t="s">
        <v>56</v>
      </c>
      <c r="G2596" t="s">
        <v>6</v>
      </c>
      <c r="H2596" t="s">
        <v>68</v>
      </c>
      <c r="I2596" s="4">
        <v>106880</v>
      </c>
      <c r="J2596">
        <v>7</v>
      </c>
      <c r="K2596" s="3">
        <v>44733</v>
      </c>
      <c r="L2596" s="3">
        <v>7271</v>
      </c>
      <c r="M2596" s="5">
        <f ca="1">(TODAY()-staff[[#This Row],[Date of Join]])/365</f>
        <v>0.24109589041095891</v>
      </c>
      <c r="N2596" t="str">
        <f ca="1">IF(staff[[#This Row],[Tenure]]&lt;0.25,"1. New", IF(staff[[#This Row],[Tenure]]&lt;1, "2. Under 1 yr", IF(staff[[#This Row],[Tenure]]&lt;2, "3. Under 2 yrs","4. Over 2 yrs")))</f>
        <v>1. New</v>
      </c>
      <c r="O2596" s="5">
        <f ca="1">(TODAY()-staff[[#This Row],[Date of Birth]])/365</f>
        <v>102.87671232876713</v>
      </c>
      <c r="P2596">
        <f ca="1">ROUNDDOWN(staff[[#This Row],[X-Age]],0)</f>
        <v>102</v>
      </c>
    </row>
    <row r="2597" spans="3:16" x14ac:dyDescent="0.3">
      <c r="C2597" t="s">
        <v>2686</v>
      </c>
      <c r="D2597" t="s">
        <v>59</v>
      </c>
      <c r="E2597">
        <v>1</v>
      </c>
      <c r="F2597" t="s">
        <v>56</v>
      </c>
      <c r="G2597" t="s">
        <v>6</v>
      </c>
      <c r="H2597" t="s">
        <v>68</v>
      </c>
      <c r="I2597" s="4">
        <v>59115</v>
      </c>
      <c r="J2597">
        <v>15</v>
      </c>
      <c r="K2597" s="3">
        <v>44726</v>
      </c>
      <c r="L2597" s="3">
        <v>26073</v>
      </c>
      <c r="M2597" s="5">
        <f ca="1">(TODAY()-staff[[#This Row],[Date of Join]])/365</f>
        <v>0.26027397260273971</v>
      </c>
      <c r="N2597" t="str">
        <f ca="1">IF(staff[[#This Row],[Tenure]]&lt;0.25,"1. New", IF(staff[[#This Row],[Tenure]]&lt;1, "2. Under 1 yr", IF(staff[[#This Row],[Tenure]]&lt;2, "3. Under 2 yrs","4. Over 2 yrs")))</f>
        <v>2. Under 1 yr</v>
      </c>
      <c r="O2597" s="5">
        <f ca="1">(TODAY()-staff[[#This Row],[Date of Birth]])/365</f>
        <v>51.364383561643834</v>
      </c>
      <c r="P2597">
        <f ca="1">ROUNDDOWN(staff[[#This Row],[X-Age]],0)</f>
        <v>51</v>
      </c>
    </row>
    <row r="2598" spans="3:16" x14ac:dyDescent="0.3">
      <c r="C2598" t="s">
        <v>2687</v>
      </c>
      <c r="D2598" t="s">
        <v>59</v>
      </c>
      <c r="E2598">
        <v>1</v>
      </c>
      <c r="F2598" t="s">
        <v>56</v>
      </c>
      <c r="G2598" t="s">
        <v>20</v>
      </c>
      <c r="H2598" t="s">
        <v>75</v>
      </c>
      <c r="I2598" s="4">
        <v>105215</v>
      </c>
      <c r="J2598">
        <v>23</v>
      </c>
      <c r="K2598" s="3">
        <v>44515</v>
      </c>
      <c r="L2598" s="3">
        <v>20364</v>
      </c>
      <c r="M2598" s="5">
        <f ca="1">(TODAY()-staff[[#This Row],[Date of Join]])/365</f>
        <v>0.83835616438356164</v>
      </c>
      <c r="N2598" t="str">
        <f ca="1">IF(staff[[#This Row],[Tenure]]&lt;0.25,"1. New", IF(staff[[#This Row],[Tenure]]&lt;1, "2. Under 1 yr", IF(staff[[#This Row],[Tenure]]&lt;2, "3. Under 2 yrs","4. Over 2 yrs")))</f>
        <v>2. Under 1 yr</v>
      </c>
      <c r="O2598" s="5">
        <f ca="1">(TODAY()-staff[[#This Row],[Date of Birth]])/365</f>
        <v>67.0054794520548</v>
      </c>
      <c r="P2598">
        <f ca="1">ROUNDDOWN(staff[[#This Row],[X-Age]],0)</f>
        <v>67</v>
      </c>
    </row>
    <row r="2599" spans="3:16" x14ac:dyDescent="0.3">
      <c r="C2599" t="s">
        <v>2688</v>
      </c>
      <c r="D2599" t="s">
        <v>59</v>
      </c>
      <c r="E2599">
        <v>1</v>
      </c>
      <c r="F2599" t="s">
        <v>56</v>
      </c>
      <c r="G2599" t="s">
        <v>18</v>
      </c>
      <c r="H2599" t="s">
        <v>78</v>
      </c>
      <c r="I2599" s="4">
        <v>79090</v>
      </c>
      <c r="J2599">
        <v>13</v>
      </c>
      <c r="K2599" s="3">
        <v>43907</v>
      </c>
      <c r="L2599" s="3">
        <v>25649</v>
      </c>
      <c r="M2599" s="5">
        <f ca="1">(TODAY()-staff[[#This Row],[Date of Join]])/365</f>
        <v>2.504109589041096</v>
      </c>
      <c r="N2599" t="str">
        <f ca="1">IF(staff[[#This Row],[Tenure]]&lt;0.25,"1. New", IF(staff[[#This Row],[Tenure]]&lt;1, "2. Under 1 yr", IF(staff[[#This Row],[Tenure]]&lt;2, "3. Under 2 yrs","4. Over 2 yrs")))</f>
        <v>4. Over 2 yrs</v>
      </c>
      <c r="O2599" s="5">
        <f ca="1">(TODAY()-staff[[#This Row],[Date of Birth]])/365</f>
        <v>52.526027397260272</v>
      </c>
      <c r="P2599">
        <f ca="1">ROUNDDOWN(staff[[#This Row],[X-Age]],0)</f>
        <v>52</v>
      </c>
    </row>
    <row r="2600" spans="3:16" x14ac:dyDescent="0.3">
      <c r="C2600" t="s">
        <v>2689</v>
      </c>
      <c r="D2600" t="s">
        <v>59</v>
      </c>
      <c r="E2600">
        <v>1</v>
      </c>
      <c r="F2600" t="s">
        <v>56</v>
      </c>
      <c r="G2600" t="s">
        <v>6</v>
      </c>
      <c r="H2600" t="s">
        <v>68</v>
      </c>
      <c r="I2600" s="4">
        <v>59655</v>
      </c>
      <c r="J2600">
        <v>21</v>
      </c>
      <c r="K2600" s="3">
        <v>44760</v>
      </c>
      <c r="L2600" s="3">
        <v>31078</v>
      </c>
      <c r="M2600" s="5">
        <f ca="1">(TODAY()-staff[[#This Row],[Date of Join]])/365</f>
        <v>0.16712328767123288</v>
      </c>
      <c r="N2600" t="str">
        <f ca="1">IF(staff[[#This Row],[Tenure]]&lt;0.25,"1. New", IF(staff[[#This Row],[Tenure]]&lt;1, "2. Under 1 yr", IF(staff[[#This Row],[Tenure]]&lt;2, "3. Under 2 yrs","4. Over 2 yrs")))</f>
        <v>1. New</v>
      </c>
      <c r="O2600" s="5">
        <f ca="1">(TODAY()-staff[[#This Row],[Date of Birth]])/365</f>
        <v>37.652054794520545</v>
      </c>
      <c r="P2600">
        <f ca="1">ROUNDDOWN(staff[[#This Row],[X-Age]],0)</f>
        <v>37</v>
      </c>
    </row>
    <row r="2601" spans="3:16" x14ac:dyDescent="0.3">
      <c r="C2601" t="s">
        <v>2690</v>
      </c>
      <c r="D2601" t="s">
        <v>59</v>
      </c>
      <c r="E2601">
        <v>1</v>
      </c>
      <c r="F2601" t="s">
        <v>56</v>
      </c>
      <c r="G2601" t="s">
        <v>6</v>
      </c>
      <c r="H2601" t="s">
        <v>98</v>
      </c>
      <c r="I2601" s="4">
        <v>98240</v>
      </c>
      <c r="J2601">
        <v>12</v>
      </c>
      <c r="K2601" s="3">
        <v>44729</v>
      </c>
      <c r="L2601" s="3">
        <v>24215</v>
      </c>
      <c r="M2601" s="5">
        <f ca="1">(TODAY()-staff[[#This Row],[Date of Join]])/365</f>
        <v>0.25205479452054796</v>
      </c>
      <c r="N2601" t="str">
        <f ca="1">IF(staff[[#This Row],[Tenure]]&lt;0.25,"1. New", IF(staff[[#This Row],[Tenure]]&lt;1, "2. Under 1 yr", IF(staff[[#This Row],[Tenure]]&lt;2, "3. Under 2 yrs","4. Over 2 yrs")))</f>
        <v>2. Under 1 yr</v>
      </c>
      <c r="O2601" s="5">
        <f ca="1">(TODAY()-staff[[#This Row],[Date of Birth]])/365</f>
        <v>56.454794520547942</v>
      </c>
      <c r="P2601">
        <f ca="1">ROUNDDOWN(staff[[#This Row],[X-Age]],0)</f>
        <v>56</v>
      </c>
    </row>
    <row r="2602" spans="3:16" x14ac:dyDescent="0.3">
      <c r="C2602" t="s">
        <v>2691</v>
      </c>
      <c r="D2602" t="s">
        <v>59</v>
      </c>
      <c r="E2602">
        <v>1</v>
      </c>
      <c r="F2602" t="s">
        <v>56</v>
      </c>
      <c r="G2602" t="s">
        <v>6</v>
      </c>
      <c r="H2602" t="s">
        <v>71</v>
      </c>
      <c r="I2602" s="4">
        <v>92060</v>
      </c>
      <c r="J2602">
        <v>6</v>
      </c>
      <c r="K2602" s="3">
        <v>44441</v>
      </c>
      <c r="L2602" s="3">
        <v>28896</v>
      </c>
      <c r="M2602" s="5">
        <f ca="1">(TODAY()-staff[[#This Row],[Date of Join]])/365</f>
        <v>1.0410958904109588</v>
      </c>
      <c r="N2602" t="str">
        <f ca="1">IF(staff[[#This Row],[Tenure]]&lt;0.25,"1. New", IF(staff[[#This Row],[Tenure]]&lt;1, "2. Under 1 yr", IF(staff[[#This Row],[Tenure]]&lt;2, "3. Under 2 yrs","4. Over 2 yrs")))</f>
        <v>3. Under 2 yrs</v>
      </c>
      <c r="O2602" s="5">
        <f ca="1">(TODAY()-staff[[#This Row],[Date of Birth]])/365</f>
        <v>43.630136986301373</v>
      </c>
      <c r="P2602">
        <f ca="1">ROUNDDOWN(staff[[#This Row],[X-Age]],0)</f>
        <v>43</v>
      </c>
    </row>
    <row r="2603" spans="3:16" x14ac:dyDescent="0.3">
      <c r="C2603" t="s">
        <v>2692</v>
      </c>
      <c r="D2603" t="s">
        <v>55</v>
      </c>
      <c r="E2603">
        <v>1</v>
      </c>
      <c r="F2603" t="s">
        <v>56</v>
      </c>
      <c r="G2603" t="s">
        <v>6</v>
      </c>
      <c r="H2603" t="s">
        <v>68</v>
      </c>
      <c r="I2603" s="4">
        <v>96575</v>
      </c>
      <c r="J2603">
        <v>17</v>
      </c>
      <c r="K2603" s="3">
        <v>44760</v>
      </c>
      <c r="L2603" s="3">
        <v>7249</v>
      </c>
      <c r="M2603" s="5">
        <f ca="1">(TODAY()-staff[[#This Row],[Date of Join]])/365</f>
        <v>0.16712328767123288</v>
      </c>
      <c r="N2603" t="str">
        <f ca="1">IF(staff[[#This Row],[Tenure]]&lt;0.25,"1. New", IF(staff[[#This Row],[Tenure]]&lt;1, "2. Under 1 yr", IF(staff[[#This Row],[Tenure]]&lt;2, "3. Under 2 yrs","4. Over 2 yrs")))</f>
        <v>1. New</v>
      </c>
      <c r="O2603" s="5">
        <f ca="1">(TODAY()-staff[[#This Row],[Date of Birth]])/365</f>
        <v>102.93698630136986</v>
      </c>
      <c r="P2603">
        <f ca="1">ROUNDDOWN(staff[[#This Row],[X-Age]],0)</f>
        <v>102</v>
      </c>
    </row>
    <row r="2604" spans="3:16" x14ac:dyDescent="0.3">
      <c r="C2604" t="s">
        <v>2693</v>
      </c>
      <c r="D2604" t="s">
        <v>59</v>
      </c>
      <c r="E2604">
        <v>1</v>
      </c>
      <c r="F2604" t="s">
        <v>61</v>
      </c>
      <c r="G2604" t="s">
        <v>18</v>
      </c>
      <c r="H2604" t="s">
        <v>78</v>
      </c>
      <c r="I2604" s="4">
        <v>76445</v>
      </c>
      <c r="J2604">
        <v>8</v>
      </c>
      <c r="K2604" s="3">
        <v>44711</v>
      </c>
      <c r="L2604" s="3">
        <v>7257</v>
      </c>
      <c r="M2604" s="5">
        <f ca="1">(TODAY()-staff[[#This Row],[Date of Join]])/365</f>
        <v>0.30136986301369861</v>
      </c>
      <c r="N2604" t="str">
        <f ca="1">IF(staff[[#This Row],[Tenure]]&lt;0.25,"1. New", IF(staff[[#This Row],[Tenure]]&lt;1, "2. Under 1 yr", IF(staff[[#This Row],[Tenure]]&lt;2, "3. Under 2 yrs","4. Over 2 yrs")))</f>
        <v>2. Under 1 yr</v>
      </c>
      <c r="O2604" s="5">
        <f ca="1">(TODAY()-staff[[#This Row],[Date of Birth]])/365</f>
        <v>102.91506849315068</v>
      </c>
      <c r="P2604">
        <f ca="1">ROUNDDOWN(staff[[#This Row],[X-Age]],0)</f>
        <v>102</v>
      </c>
    </row>
    <row r="2605" spans="3:16" x14ac:dyDescent="0.3">
      <c r="C2605" t="s">
        <v>2694</v>
      </c>
      <c r="D2605" t="s">
        <v>59</v>
      </c>
      <c r="E2605">
        <v>1</v>
      </c>
      <c r="F2605" t="s">
        <v>56</v>
      </c>
      <c r="G2605" t="s">
        <v>6</v>
      </c>
      <c r="H2605" t="s">
        <v>68</v>
      </c>
      <c r="I2605" s="4">
        <v>84315</v>
      </c>
      <c r="J2605">
        <v>11</v>
      </c>
      <c r="K2605" s="3">
        <v>44715</v>
      </c>
      <c r="L2605" s="3">
        <v>7303</v>
      </c>
      <c r="M2605" s="5">
        <f ca="1">(TODAY()-staff[[#This Row],[Date of Join]])/365</f>
        <v>0.29041095890410956</v>
      </c>
      <c r="N2605" t="str">
        <f ca="1">IF(staff[[#This Row],[Tenure]]&lt;0.25,"1. New", IF(staff[[#This Row],[Tenure]]&lt;1, "2. Under 1 yr", IF(staff[[#This Row],[Tenure]]&lt;2, "3. Under 2 yrs","4. Over 2 yrs")))</f>
        <v>2. Under 1 yr</v>
      </c>
      <c r="O2605" s="5">
        <f ca="1">(TODAY()-staff[[#This Row],[Date of Birth]])/365</f>
        <v>102.78904109589041</v>
      </c>
      <c r="P2605">
        <f ca="1">ROUNDDOWN(staff[[#This Row],[X-Age]],0)</f>
        <v>102</v>
      </c>
    </row>
    <row r="2606" spans="3:16" x14ac:dyDescent="0.3">
      <c r="C2606" t="s">
        <v>2695</v>
      </c>
      <c r="D2606" t="s">
        <v>55</v>
      </c>
      <c r="E2606">
        <v>1</v>
      </c>
      <c r="F2606" t="s">
        <v>56</v>
      </c>
      <c r="G2606" t="s">
        <v>6</v>
      </c>
      <c r="H2606" t="s">
        <v>71</v>
      </c>
      <c r="I2606" s="4">
        <v>73870</v>
      </c>
      <c r="J2606">
        <v>21</v>
      </c>
      <c r="K2606" s="3">
        <v>44736</v>
      </c>
      <c r="L2606" s="3">
        <v>22685</v>
      </c>
      <c r="M2606" s="5">
        <f ca="1">(TODAY()-staff[[#This Row],[Date of Join]])/365</f>
        <v>0.23287671232876711</v>
      </c>
      <c r="N2606" t="str">
        <f ca="1">IF(staff[[#This Row],[Tenure]]&lt;0.25,"1. New", IF(staff[[#This Row],[Tenure]]&lt;1, "2. Under 1 yr", IF(staff[[#This Row],[Tenure]]&lt;2, "3. Under 2 yrs","4. Over 2 yrs")))</f>
        <v>1. New</v>
      </c>
      <c r="O2606" s="5">
        <f ca="1">(TODAY()-staff[[#This Row],[Date of Birth]])/365</f>
        <v>60.646575342465752</v>
      </c>
      <c r="P2606">
        <f ca="1">ROUNDDOWN(staff[[#This Row],[X-Age]],0)</f>
        <v>60</v>
      </c>
    </row>
    <row r="2607" spans="3:16" x14ac:dyDescent="0.3">
      <c r="C2607" t="s">
        <v>2696</v>
      </c>
      <c r="D2607" t="s">
        <v>59</v>
      </c>
      <c r="E2607">
        <v>1</v>
      </c>
      <c r="F2607" t="s">
        <v>56</v>
      </c>
      <c r="G2607" t="s">
        <v>6</v>
      </c>
      <c r="H2607" t="s">
        <v>71</v>
      </c>
      <c r="I2607" s="4">
        <v>94755</v>
      </c>
      <c r="J2607">
        <v>14</v>
      </c>
      <c r="K2607" s="3">
        <v>44739</v>
      </c>
      <c r="L2607" s="3">
        <v>32530</v>
      </c>
      <c r="M2607" s="5">
        <f ca="1">(TODAY()-staff[[#This Row],[Date of Join]])/365</f>
        <v>0.22465753424657534</v>
      </c>
      <c r="N2607" t="str">
        <f ca="1">IF(staff[[#This Row],[Tenure]]&lt;0.25,"1. New", IF(staff[[#This Row],[Tenure]]&lt;1, "2. Under 1 yr", IF(staff[[#This Row],[Tenure]]&lt;2, "3. Under 2 yrs","4. Over 2 yrs")))</f>
        <v>1. New</v>
      </c>
      <c r="O2607" s="5">
        <f ca="1">(TODAY()-staff[[#This Row],[Date of Birth]])/365</f>
        <v>33.673972602739724</v>
      </c>
      <c r="P2607">
        <f ca="1">ROUNDDOWN(staff[[#This Row],[X-Age]],0)</f>
        <v>33</v>
      </c>
    </row>
    <row r="2608" spans="3:16" x14ac:dyDescent="0.3">
      <c r="C2608" t="s">
        <v>2697</v>
      </c>
      <c r="D2608" t="s">
        <v>55</v>
      </c>
      <c r="E2608">
        <v>1</v>
      </c>
      <c r="F2608" t="s">
        <v>56</v>
      </c>
      <c r="G2608" t="s">
        <v>6</v>
      </c>
      <c r="H2608" t="s">
        <v>68</v>
      </c>
      <c r="I2608" s="4">
        <v>78830</v>
      </c>
      <c r="J2608">
        <v>9</v>
      </c>
      <c r="K2608" s="3">
        <v>44657</v>
      </c>
      <c r="L2608" s="3">
        <v>7259</v>
      </c>
      <c r="M2608" s="5">
        <f ca="1">(TODAY()-staff[[#This Row],[Date of Join]])/365</f>
        <v>0.44931506849315067</v>
      </c>
      <c r="N2608" t="str">
        <f ca="1">IF(staff[[#This Row],[Tenure]]&lt;0.25,"1. New", IF(staff[[#This Row],[Tenure]]&lt;1, "2. Under 1 yr", IF(staff[[#This Row],[Tenure]]&lt;2, "3. Under 2 yrs","4. Over 2 yrs")))</f>
        <v>2. Under 1 yr</v>
      </c>
      <c r="O2608" s="5">
        <f ca="1">(TODAY()-staff[[#This Row],[Date of Birth]])/365</f>
        <v>102.90958904109588</v>
      </c>
      <c r="P2608">
        <f ca="1">ROUNDDOWN(staff[[#This Row],[X-Age]],0)</f>
        <v>102</v>
      </c>
    </row>
    <row r="2609" spans="3:16" x14ac:dyDescent="0.3">
      <c r="C2609" t="s">
        <v>2698</v>
      </c>
      <c r="D2609" t="s">
        <v>55</v>
      </c>
      <c r="E2609">
        <v>1</v>
      </c>
      <c r="F2609" t="s">
        <v>56</v>
      </c>
      <c r="G2609" t="s">
        <v>18</v>
      </c>
      <c r="H2609" t="s">
        <v>96</v>
      </c>
      <c r="I2609" s="4">
        <v>67845</v>
      </c>
      <c r="J2609">
        <v>14</v>
      </c>
      <c r="K2609" s="3">
        <v>44410</v>
      </c>
      <c r="L2609" s="3">
        <v>22918</v>
      </c>
      <c r="M2609" s="5">
        <f ca="1">(TODAY()-staff[[#This Row],[Date of Join]])/365</f>
        <v>1.1260273972602739</v>
      </c>
      <c r="N2609" t="str">
        <f ca="1">IF(staff[[#This Row],[Tenure]]&lt;0.25,"1. New", IF(staff[[#This Row],[Tenure]]&lt;1, "2. Under 1 yr", IF(staff[[#This Row],[Tenure]]&lt;2, "3. Under 2 yrs","4. Over 2 yrs")))</f>
        <v>3. Under 2 yrs</v>
      </c>
      <c r="O2609" s="5">
        <f ca="1">(TODAY()-staff[[#This Row],[Date of Birth]])/365</f>
        <v>60.008219178082193</v>
      </c>
      <c r="P2609">
        <f ca="1">ROUNDDOWN(staff[[#This Row],[X-Age]],0)</f>
        <v>60</v>
      </c>
    </row>
    <row r="2610" spans="3:16" x14ac:dyDescent="0.3">
      <c r="C2610" t="s">
        <v>2699</v>
      </c>
      <c r="D2610" t="s">
        <v>59</v>
      </c>
      <c r="E2610">
        <v>1</v>
      </c>
      <c r="F2610" t="s">
        <v>56</v>
      </c>
      <c r="G2610" t="s">
        <v>20</v>
      </c>
      <c r="H2610" t="s">
        <v>66</v>
      </c>
      <c r="I2610" s="4">
        <v>94030</v>
      </c>
      <c r="J2610">
        <v>15</v>
      </c>
      <c r="K2610" s="3">
        <v>44767</v>
      </c>
      <c r="L2610" s="3">
        <v>33290</v>
      </c>
      <c r="M2610" s="5">
        <f ca="1">(TODAY()-staff[[#This Row],[Date of Join]])/365</f>
        <v>0.14794520547945206</v>
      </c>
      <c r="N2610" t="str">
        <f ca="1">IF(staff[[#This Row],[Tenure]]&lt;0.25,"1. New", IF(staff[[#This Row],[Tenure]]&lt;1, "2. Under 1 yr", IF(staff[[#This Row],[Tenure]]&lt;2, "3. Under 2 yrs","4. Over 2 yrs")))</f>
        <v>1. New</v>
      </c>
      <c r="O2610" s="5">
        <f ca="1">(TODAY()-staff[[#This Row],[Date of Birth]])/365</f>
        <v>31.591780821917808</v>
      </c>
      <c r="P2610">
        <f ca="1">ROUNDDOWN(staff[[#This Row],[X-Age]],0)</f>
        <v>31</v>
      </c>
    </row>
    <row r="2611" spans="3:16" x14ac:dyDescent="0.3">
      <c r="C2611" t="s">
        <v>2700</v>
      </c>
      <c r="D2611" t="s">
        <v>55</v>
      </c>
      <c r="E2611">
        <v>1</v>
      </c>
      <c r="F2611" t="s">
        <v>56</v>
      </c>
      <c r="G2611" t="s">
        <v>18</v>
      </c>
      <c r="H2611" t="s">
        <v>78</v>
      </c>
      <c r="I2611" s="4">
        <v>69075</v>
      </c>
      <c r="J2611">
        <v>5</v>
      </c>
      <c r="K2611" s="3">
        <v>44760</v>
      </c>
      <c r="L2611" s="3">
        <v>34265</v>
      </c>
      <c r="M2611" s="5">
        <f ca="1">(TODAY()-staff[[#This Row],[Date of Join]])/365</f>
        <v>0.16712328767123288</v>
      </c>
      <c r="N2611" t="str">
        <f ca="1">IF(staff[[#This Row],[Tenure]]&lt;0.25,"1. New", IF(staff[[#This Row],[Tenure]]&lt;1, "2. Under 1 yr", IF(staff[[#This Row],[Tenure]]&lt;2, "3. Under 2 yrs","4. Over 2 yrs")))</f>
        <v>1. New</v>
      </c>
      <c r="O2611" s="5">
        <f ca="1">(TODAY()-staff[[#This Row],[Date of Birth]])/365</f>
        <v>28.920547945205481</v>
      </c>
      <c r="P2611">
        <f ca="1">ROUNDDOWN(staff[[#This Row],[X-Age]],0)</f>
        <v>28</v>
      </c>
    </row>
    <row r="2612" spans="3:16" x14ac:dyDescent="0.3">
      <c r="C2612" t="s">
        <v>2701</v>
      </c>
      <c r="D2612" t="s">
        <v>59</v>
      </c>
      <c r="E2612">
        <v>1</v>
      </c>
      <c r="F2612" t="s">
        <v>61</v>
      </c>
      <c r="G2612" t="s">
        <v>9</v>
      </c>
      <c r="H2612" t="s">
        <v>62</v>
      </c>
      <c r="I2612" s="4">
        <v>70145</v>
      </c>
      <c r="J2612">
        <v>20</v>
      </c>
      <c r="K2612" s="3">
        <v>44769</v>
      </c>
      <c r="L2612" s="3">
        <v>7285</v>
      </c>
      <c r="M2612" s="5">
        <f ca="1">(TODAY()-staff[[#This Row],[Date of Join]])/365</f>
        <v>0.14246575342465753</v>
      </c>
      <c r="N2612" t="str">
        <f ca="1">IF(staff[[#This Row],[Tenure]]&lt;0.25,"1. New", IF(staff[[#This Row],[Tenure]]&lt;1, "2. Under 1 yr", IF(staff[[#This Row],[Tenure]]&lt;2, "3. Under 2 yrs","4. Over 2 yrs")))</f>
        <v>1. New</v>
      </c>
      <c r="O2612" s="5">
        <f ca="1">(TODAY()-staff[[#This Row],[Date of Birth]])/365</f>
        <v>102.83835616438355</v>
      </c>
      <c r="P2612">
        <f ca="1">ROUNDDOWN(staff[[#This Row],[X-Age]],0)</f>
        <v>102</v>
      </c>
    </row>
    <row r="2613" spans="3:16" x14ac:dyDescent="0.3">
      <c r="C2613" t="s">
        <v>2702</v>
      </c>
      <c r="D2613" t="s">
        <v>59</v>
      </c>
      <c r="E2613">
        <v>1</v>
      </c>
      <c r="F2613" t="s">
        <v>56</v>
      </c>
      <c r="G2613" t="s">
        <v>6</v>
      </c>
      <c r="H2613" t="s">
        <v>68</v>
      </c>
      <c r="I2613" s="4">
        <v>91660</v>
      </c>
      <c r="J2613">
        <v>12</v>
      </c>
      <c r="K2613" s="3">
        <v>44200</v>
      </c>
      <c r="L2613" s="3">
        <v>26828</v>
      </c>
      <c r="M2613" s="5">
        <f ca="1">(TODAY()-staff[[#This Row],[Date of Join]])/365</f>
        <v>1.7013698630136986</v>
      </c>
      <c r="N2613" t="str">
        <f ca="1">IF(staff[[#This Row],[Tenure]]&lt;0.25,"1. New", IF(staff[[#This Row],[Tenure]]&lt;1, "2. Under 1 yr", IF(staff[[#This Row],[Tenure]]&lt;2, "3. Under 2 yrs","4. Over 2 yrs")))</f>
        <v>3. Under 2 yrs</v>
      </c>
      <c r="O2613" s="5">
        <f ca="1">(TODAY()-staff[[#This Row],[Date of Birth]])/365</f>
        <v>49.295890410958904</v>
      </c>
      <c r="P2613">
        <f ca="1">ROUNDDOWN(staff[[#This Row],[X-Age]],0)</f>
        <v>49</v>
      </c>
    </row>
    <row r="2614" spans="3:16" x14ac:dyDescent="0.3">
      <c r="C2614" t="s">
        <v>2703</v>
      </c>
      <c r="D2614" t="s">
        <v>59</v>
      </c>
      <c r="E2614">
        <v>1</v>
      </c>
      <c r="F2614" t="s">
        <v>56</v>
      </c>
      <c r="G2614" t="s">
        <v>6</v>
      </c>
      <c r="H2614" t="s">
        <v>93</v>
      </c>
      <c r="I2614" s="4">
        <v>96125</v>
      </c>
      <c r="J2614">
        <v>8</v>
      </c>
      <c r="K2614" s="3">
        <v>44687</v>
      </c>
      <c r="L2614" s="3">
        <v>28941</v>
      </c>
      <c r="M2614" s="5">
        <f ca="1">(TODAY()-staff[[#This Row],[Date of Join]])/365</f>
        <v>0.36712328767123287</v>
      </c>
      <c r="N2614" t="str">
        <f ca="1">IF(staff[[#This Row],[Tenure]]&lt;0.25,"1. New", IF(staff[[#This Row],[Tenure]]&lt;1, "2. Under 1 yr", IF(staff[[#This Row],[Tenure]]&lt;2, "3. Under 2 yrs","4. Over 2 yrs")))</f>
        <v>2. Under 1 yr</v>
      </c>
      <c r="O2614" s="5">
        <f ca="1">(TODAY()-staff[[#This Row],[Date of Birth]])/365</f>
        <v>43.506849315068493</v>
      </c>
      <c r="P2614">
        <f ca="1">ROUNDDOWN(staff[[#This Row],[X-Age]],0)</f>
        <v>43</v>
      </c>
    </row>
    <row r="2615" spans="3:16" x14ac:dyDescent="0.3">
      <c r="C2615" t="s">
        <v>2704</v>
      </c>
      <c r="D2615" t="s">
        <v>59</v>
      </c>
      <c r="E2615">
        <v>1</v>
      </c>
      <c r="F2615" t="s">
        <v>56</v>
      </c>
      <c r="G2615" t="s">
        <v>6</v>
      </c>
      <c r="H2615" t="s">
        <v>68</v>
      </c>
      <c r="I2615" s="4">
        <v>79555</v>
      </c>
      <c r="J2615">
        <v>20</v>
      </c>
      <c r="K2615" s="3">
        <v>44714</v>
      </c>
      <c r="L2615" s="3">
        <v>33919</v>
      </c>
      <c r="M2615" s="5">
        <f ca="1">(TODAY()-staff[[#This Row],[Date of Join]])/365</f>
        <v>0.29315068493150687</v>
      </c>
      <c r="N2615" t="str">
        <f ca="1">IF(staff[[#This Row],[Tenure]]&lt;0.25,"1. New", IF(staff[[#This Row],[Tenure]]&lt;1, "2. Under 1 yr", IF(staff[[#This Row],[Tenure]]&lt;2, "3. Under 2 yrs","4. Over 2 yrs")))</f>
        <v>2. Under 1 yr</v>
      </c>
      <c r="O2615" s="5">
        <f ca="1">(TODAY()-staff[[#This Row],[Date of Birth]])/365</f>
        <v>29.86849315068493</v>
      </c>
      <c r="P2615">
        <f ca="1">ROUNDDOWN(staff[[#This Row],[X-Age]],0)</f>
        <v>29</v>
      </c>
    </row>
    <row r="2616" spans="3:16" x14ac:dyDescent="0.3">
      <c r="C2616" t="s">
        <v>2705</v>
      </c>
      <c r="D2616" t="s">
        <v>59</v>
      </c>
      <c r="E2616">
        <v>1</v>
      </c>
      <c r="F2616" t="s">
        <v>56</v>
      </c>
      <c r="G2616" t="s">
        <v>11</v>
      </c>
      <c r="H2616" t="s">
        <v>242</v>
      </c>
      <c r="I2616" s="4">
        <v>49790</v>
      </c>
      <c r="J2616">
        <v>7</v>
      </c>
      <c r="K2616" s="3">
        <v>44711</v>
      </c>
      <c r="L2616" s="3">
        <v>32740</v>
      </c>
      <c r="M2616" s="5">
        <f ca="1">(TODAY()-staff[[#This Row],[Date of Join]])/365</f>
        <v>0.30136986301369861</v>
      </c>
      <c r="N2616" t="str">
        <f ca="1">IF(staff[[#This Row],[Tenure]]&lt;0.25,"1. New", IF(staff[[#This Row],[Tenure]]&lt;1, "2. Under 1 yr", IF(staff[[#This Row],[Tenure]]&lt;2, "3. Under 2 yrs","4. Over 2 yrs")))</f>
        <v>2. Under 1 yr</v>
      </c>
      <c r="O2616" s="5">
        <f ca="1">(TODAY()-staff[[#This Row],[Date of Birth]])/365</f>
        <v>33.098630136986301</v>
      </c>
      <c r="P2616">
        <f ca="1">ROUNDDOWN(staff[[#This Row],[X-Age]],0)</f>
        <v>33</v>
      </c>
    </row>
    <row r="2617" spans="3:16" x14ac:dyDescent="0.3">
      <c r="C2617" t="s">
        <v>2706</v>
      </c>
      <c r="D2617" t="s">
        <v>59</v>
      </c>
      <c r="E2617">
        <v>0.9</v>
      </c>
      <c r="F2617" t="s">
        <v>56</v>
      </c>
      <c r="G2617" t="s">
        <v>9</v>
      </c>
      <c r="H2617" t="s">
        <v>201</v>
      </c>
      <c r="I2617" s="4">
        <v>73510</v>
      </c>
      <c r="J2617">
        <v>9</v>
      </c>
      <c r="K2617" s="3">
        <v>44683</v>
      </c>
      <c r="L2617" s="3">
        <v>27553</v>
      </c>
      <c r="M2617" s="5">
        <f ca="1">(TODAY()-staff[[#This Row],[Date of Join]])/365</f>
        <v>0.37808219178082192</v>
      </c>
      <c r="N2617" t="str">
        <f ca="1">IF(staff[[#This Row],[Tenure]]&lt;0.25,"1. New", IF(staff[[#This Row],[Tenure]]&lt;1, "2. Under 1 yr", IF(staff[[#This Row],[Tenure]]&lt;2, "3. Under 2 yrs","4. Over 2 yrs")))</f>
        <v>2. Under 1 yr</v>
      </c>
      <c r="O2617" s="5">
        <f ca="1">(TODAY()-staff[[#This Row],[Date of Birth]])/365</f>
        <v>47.30958904109589</v>
      </c>
      <c r="P2617">
        <f ca="1">ROUNDDOWN(staff[[#This Row],[X-Age]],0)</f>
        <v>47</v>
      </c>
    </row>
    <row r="2618" spans="3:16" x14ac:dyDescent="0.3">
      <c r="C2618" t="s">
        <v>2707</v>
      </c>
      <c r="D2618" t="s">
        <v>55</v>
      </c>
      <c r="E2618">
        <v>1</v>
      </c>
      <c r="F2618" t="s">
        <v>61</v>
      </c>
      <c r="G2618" t="s">
        <v>9</v>
      </c>
      <c r="H2618" t="s">
        <v>62</v>
      </c>
      <c r="I2618" s="4">
        <v>94065</v>
      </c>
      <c r="J2618">
        <v>17</v>
      </c>
      <c r="K2618" s="3">
        <v>44658</v>
      </c>
      <c r="L2618" s="3">
        <v>7250</v>
      </c>
      <c r="M2618" s="5">
        <f ca="1">(TODAY()-staff[[#This Row],[Date of Join]])/365</f>
        <v>0.44657534246575342</v>
      </c>
      <c r="N2618" t="str">
        <f ca="1">IF(staff[[#This Row],[Tenure]]&lt;0.25,"1. New", IF(staff[[#This Row],[Tenure]]&lt;1, "2. Under 1 yr", IF(staff[[#This Row],[Tenure]]&lt;2, "3. Under 2 yrs","4. Over 2 yrs")))</f>
        <v>2. Under 1 yr</v>
      </c>
      <c r="O2618" s="5">
        <f ca="1">(TODAY()-staff[[#This Row],[Date of Birth]])/365</f>
        <v>102.93424657534247</v>
      </c>
      <c r="P2618">
        <f ca="1">ROUNDDOWN(staff[[#This Row],[X-Age]],0)</f>
        <v>102</v>
      </c>
    </row>
    <row r="2619" spans="3:16" x14ac:dyDescent="0.3">
      <c r="C2619" t="s">
        <v>2708</v>
      </c>
      <c r="D2619" t="s">
        <v>59</v>
      </c>
      <c r="E2619">
        <v>1</v>
      </c>
      <c r="F2619" t="s">
        <v>56</v>
      </c>
      <c r="G2619" t="s">
        <v>20</v>
      </c>
      <c r="H2619" t="s">
        <v>75</v>
      </c>
      <c r="I2619" s="4">
        <v>53190</v>
      </c>
      <c r="J2619">
        <v>14</v>
      </c>
      <c r="K2619" s="3">
        <v>44761</v>
      </c>
      <c r="L2619" s="3">
        <v>19927</v>
      </c>
      <c r="M2619" s="5">
        <f ca="1">(TODAY()-staff[[#This Row],[Date of Join]])/365</f>
        <v>0.16438356164383561</v>
      </c>
      <c r="N2619" t="str">
        <f ca="1">IF(staff[[#This Row],[Tenure]]&lt;0.25,"1. New", IF(staff[[#This Row],[Tenure]]&lt;1, "2. Under 1 yr", IF(staff[[#This Row],[Tenure]]&lt;2, "3. Under 2 yrs","4. Over 2 yrs")))</f>
        <v>1. New</v>
      </c>
      <c r="O2619" s="5">
        <f ca="1">(TODAY()-staff[[#This Row],[Date of Birth]])/365</f>
        <v>68.202739726027403</v>
      </c>
      <c r="P2619">
        <f ca="1">ROUNDDOWN(staff[[#This Row],[X-Age]],0)</f>
        <v>68</v>
      </c>
    </row>
    <row r="2620" spans="3:16" x14ac:dyDescent="0.3">
      <c r="C2620" t="s">
        <v>2709</v>
      </c>
      <c r="D2620" t="s">
        <v>55</v>
      </c>
      <c r="E2620">
        <v>1</v>
      </c>
      <c r="F2620" t="s">
        <v>56</v>
      </c>
      <c r="G2620" t="s">
        <v>6</v>
      </c>
      <c r="H2620" t="s">
        <v>71</v>
      </c>
      <c r="I2620" s="4">
        <v>65715</v>
      </c>
      <c r="J2620">
        <v>17</v>
      </c>
      <c r="K2620" s="3">
        <v>44704</v>
      </c>
      <c r="L2620" s="3">
        <v>23555</v>
      </c>
      <c r="M2620" s="5">
        <f ca="1">(TODAY()-staff[[#This Row],[Date of Join]])/365</f>
        <v>0.32054794520547947</v>
      </c>
      <c r="N2620" t="str">
        <f ca="1">IF(staff[[#This Row],[Tenure]]&lt;0.25,"1. New", IF(staff[[#This Row],[Tenure]]&lt;1, "2. Under 1 yr", IF(staff[[#This Row],[Tenure]]&lt;2, "3. Under 2 yrs","4. Over 2 yrs")))</f>
        <v>2. Under 1 yr</v>
      </c>
      <c r="O2620" s="5">
        <f ca="1">(TODAY()-staff[[#This Row],[Date of Birth]])/365</f>
        <v>58.263013698630139</v>
      </c>
      <c r="P2620">
        <f ca="1">ROUNDDOWN(staff[[#This Row],[X-Age]],0)</f>
        <v>58</v>
      </c>
    </row>
    <row r="2621" spans="3:16" x14ac:dyDescent="0.3">
      <c r="C2621" t="s">
        <v>2710</v>
      </c>
      <c r="D2621" t="s">
        <v>59</v>
      </c>
      <c r="E2621">
        <v>1</v>
      </c>
      <c r="F2621" t="s">
        <v>56</v>
      </c>
      <c r="G2621" t="s">
        <v>6</v>
      </c>
      <c r="H2621" t="s">
        <v>68</v>
      </c>
      <c r="I2621" s="4">
        <v>48230</v>
      </c>
      <c r="J2621">
        <v>20</v>
      </c>
      <c r="K2621" s="3">
        <v>44543</v>
      </c>
      <c r="L2621" s="3">
        <v>29585</v>
      </c>
      <c r="M2621" s="5">
        <f ca="1">(TODAY()-staff[[#This Row],[Date of Join]])/365</f>
        <v>0.76164383561643834</v>
      </c>
      <c r="N2621" t="str">
        <f ca="1">IF(staff[[#This Row],[Tenure]]&lt;0.25,"1. New", IF(staff[[#This Row],[Tenure]]&lt;1, "2. Under 1 yr", IF(staff[[#This Row],[Tenure]]&lt;2, "3. Under 2 yrs","4. Over 2 yrs")))</f>
        <v>2. Under 1 yr</v>
      </c>
      <c r="O2621" s="5">
        <f ca="1">(TODAY()-staff[[#This Row],[Date of Birth]])/365</f>
        <v>41.742465753424661</v>
      </c>
      <c r="P2621">
        <f ca="1">ROUNDDOWN(staff[[#This Row],[X-Age]],0)</f>
        <v>41</v>
      </c>
    </row>
    <row r="2622" spans="3:16" x14ac:dyDescent="0.3">
      <c r="C2622" t="s">
        <v>2711</v>
      </c>
      <c r="D2622" t="s">
        <v>59</v>
      </c>
      <c r="E2622">
        <v>0.9</v>
      </c>
      <c r="F2622" t="s">
        <v>56</v>
      </c>
      <c r="G2622" t="s">
        <v>9</v>
      </c>
      <c r="H2622" t="s">
        <v>57</v>
      </c>
      <c r="I2622" s="4">
        <v>50690</v>
      </c>
      <c r="J2622">
        <v>5</v>
      </c>
      <c r="K2622" s="3">
        <v>44609</v>
      </c>
      <c r="L2622" s="3">
        <v>30713</v>
      </c>
      <c r="M2622" s="5">
        <f ca="1">(TODAY()-staff[[#This Row],[Date of Join]])/365</f>
        <v>0.58082191780821912</v>
      </c>
      <c r="N2622" t="str">
        <f ca="1">IF(staff[[#This Row],[Tenure]]&lt;0.25,"1. New", IF(staff[[#This Row],[Tenure]]&lt;1, "2. Under 1 yr", IF(staff[[#This Row],[Tenure]]&lt;2, "3. Under 2 yrs","4. Over 2 yrs")))</f>
        <v>2. Under 1 yr</v>
      </c>
      <c r="O2622" s="5">
        <f ca="1">(TODAY()-staff[[#This Row],[Date of Birth]])/365</f>
        <v>38.652054794520545</v>
      </c>
      <c r="P2622">
        <f ca="1">ROUNDDOWN(staff[[#This Row],[X-Age]],0)</f>
        <v>38</v>
      </c>
    </row>
    <row r="2623" spans="3:16" x14ac:dyDescent="0.3">
      <c r="C2623" t="s">
        <v>2712</v>
      </c>
      <c r="D2623" t="s">
        <v>59</v>
      </c>
      <c r="E2623">
        <v>1</v>
      </c>
      <c r="F2623" t="s">
        <v>56</v>
      </c>
      <c r="G2623" t="s">
        <v>6</v>
      </c>
      <c r="H2623" t="s">
        <v>68</v>
      </c>
      <c r="I2623" s="4">
        <v>67500</v>
      </c>
      <c r="J2623">
        <v>6</v>
      </c>
      <c r="K2623" s="3">
        <v>44761</v>
      </c>
      <c r="L2623" s="3">
        <v>33801</v>
      </c>
      <c r="M2623" s="5">
        <f ca="1">(TODAY()-staff[[#This Row],[Date of Join]])/365</f>
        <v>0.16438356164383561</v>
      </c>
      <c r="N2623" t="str">
        <f ca="1">IF(staff[[#This Row],[Tenure]]&lt;0.25,"1. New", IF(staff[[#This Row],[Tenure]]&lt;1, "2. Under 1 yr", IF(staff[[#This Row],[Tenure]]&lt;2, "3. Under 2 yrs","4. Over 2 yrs")))</f>
        <v>1. New</v>
      </c>
      <c r="O2623" s="5">
        <f ca="1">(TODAY()-staff[[#This Row],[Date of Birth]])/365</f>
        <v>30.19178082191781</v>
      </c>
      <c r="P2623">
        <f ca="1">ROUNDDOWN(staff[[#This Row],[X-Age]],0)</f>
        <v>30</v>
      </c>
    </row>
    <row r="2624" spans="3:16" x14ac:dyDescent="0.3">
      <c r="C2624" t="s">
        <v>2713</v>
      </c>
      <c r="D2624" t="s">
        <v>59</v>
      </c>
      <c r="E2624">
        <v>1</v>
      </c>
      <c r="F2624" t="s">
        <v>56</v>
      </c>
      <c r="G2624" t="s">
        <v>6</v>
      </c>
      <c r="H2624" t="s">
        <v>68</v>
      </c>
      <c r="I2624" s="4">
        <v>66600</v>
      </c>
      <c r="J2624">
        <v>16</v>
      </c>
      <c r="K2624" s="3">
        <v>44508</v>
      </c>
      <c r="L2624" s="3">
        <v>-10</v>
      </c>
      <c r="M2624" s="5">
        <f ca="1">(TODAY()-staff[[#This Row],[Date of Join]])/365</f>
        <v>0.8575342465753425</v>
      </c>
      <c r="N2624" t="str">
        <f ca="1">IF(staff[[#This Row],[Tenure]]&lt;0.25,"1. New", IF(staff[[#This Row],[Tenure]]&lt;1, "2. Under 1 yr", IF(staff[[#This Row],[Tenure]]&lt;2, "3. Under 2 yrs","4. Over 2 yrs")))</f>
        <v>2. Under 1 yr</v>
      </c>
      <c r="O2624" s="5">
        <f ca="1">(TODAY()-staff[[#This Row],[Date of Birth]])/365</f>
        <v>122.82465753424657</v>
      </c>
      <c r="P2624">
        <f ca="1">ROUNDDOWN(staff[[#This Row],[X-Age]],0)</f>
        <v>122</v>
      </c>
    </row>
    <row r="2625" spans="3:16" x14ac:dyDescent="0.3">
      <c r="C2625" t="s">
        <v>2714</v>
      </c>
      <c r="D2625" t="s">
        <v>59</v>
      </c>
      <c r="E2625">
        <v>1</v>
      </c>
      <c r="F2625" t="s">
        <v>56</v>
      </c>
      <c r="G2625" t="s">
        <v>6</v>
      </c>
      <c r="H2625" t="s">
        <v>71</v>
      </c>
      <c r="I2625" s="4">
        <v>56030</v>
      </c>
      <c r="J2625">
        <v>17</v>
      </c>
      <c r="K2625" s="3">
        <v>44389</v>
      </c>
      <c r="L2625" s="3">
        <v>28123</v>
      </c>
      <c r="M2625" s="5">
        <f ca="1">(TODAY()-staff[[#This Row],[Date of Join]])/365</f>
        <v>1.1835616438356165</v>
      </c>
      <c r="N2625" t="str">
        <f ca="1">IF(staff[[#This Row],[Tenure]]&lt;0.25,"1. New", IF(staff[[#This Row],[Tenure]]&lt;1, "2. Under 1 yr", IF(staff[[#This Row],[Tenure]]&lt;2, "3. Under 2 yrs","4. Over 2 yrs")))</f>
        <v>3. Under 2 yrs</v>
      </c>
      <c r="O2625" s="5">
        <f ca="1">(TODAY()-staff[[#This Row],[Date of Birth]])/365</f>
        <v>45.747945205479454</v>
      </c>
      <c r="P2625">
        <f ca="1">ROUNDDOWN(staff[[#This Row],[X-Age]],0)</f>
        <v>45</v>
      </c>
    </row>
    <row r="2626" spans="3:16" x14ac:dyDescent="0.3">
      <c r="C2626" t="s">
        <v>2715</v>
      </c>
      <c r="D2626" t="s">
        <v>59</v>
      </c>
      <c r="E2626">
        <v>1</v>
      </c>
      <c r="F2626" t="s">
        <v>56</v>
      </c>
      <c r="G2626" t="s">
        <v>6</v>
      </c>
      <c r="H2626" t="s">
        <v>68</v>
      </c>
      <c r="I2626" s="4">
        <v>55205</v>
      </c>
      <c r="J2626">
        <v>16</v>
      </c>
      <c r="K2626" s="3">
        <v>44754</v>
      </c>
      <c r="L2626" s="3">
        <v>34764</v>
      </c>
      <c r="M2626" s="5">
        <f ca="1">(TODAY()-staff[[#This Row],[Date of Join]])/365</f>
        <v>0.18356164383561643</v>
      </c>
      <c r="N2626" t="str">
        <f ca="1">IF(staff[[#This Row],[Tenure]]&lt;0.25,"1. New", IF(staff[[#This Row],[Tenure]]&lt;1, "2. Under 1 yr", IF(staff[[#This Row],[Tenure]]&lt;2, "3. Under 2 yrs","4. Over 2 yrs")))</f>
        <v>1. New</v>
      </c>
      <c r="O2626" s="5">
        <f ca="1">(TODAY()-staff[[#This Row],[Date of Birth]])/365</f>
        <v>27.553424657534247</v>
      </c>
      <c r="P2626">
        <f ca="1">ROUNDDOWN(staff[[#This Row],[X-Age]],0)</f>
        <v>27</v>
      </c>
    </row>
    <row r="2627" spans="3:16" x14ac:dyDescent="0.3">
      <c r="C2627" t="s">
        <v>2716</v>
      </c>
      <c r="D2627" t="s">
        <v>59</v>
      </c>
      <c r="E2627">
        <v>1</v>
      </c>
      <c r="F2627" t="s">
        <v>56</v>
      </c>
      <c r="G2627" t="s">
        <v>6</v>
      </c>
      <c r="H2627" t="s">
        <v>68</v>
      </c>
      <c r="I2627" s="4">
        <v>48230</v>
      </c>
      <c r="J2627">
        <v>23</v>
      </c>
      <c r="K2627" s="3">
        <v>44067</v>
      </c>
      <c r="L2627" s="3">
        <v>28237</v>
      </c>
      <c r="M2627" s="5">
        <f ca="1">(TODAY()-staff[[#This Row],[Date of Join]])/365</f>
        <v>2.0657534246575344</v>
      </c>
      <c r="N2627" t="str">
        <f ca="1">IF(staff[[#This Row],[Tenure]]&lt;0.25,"1. New", IF(staff[[#This Row],[Tenure]]&lt;1, "2. Under 1 yr", IF(staff[[#This Row],[Tenure]]&lt;2, "3. Under 2 yrs","4. Over 2 yrs")))</f>
        <v>4. Over 2 yrs</v>
      </c>
      <c r="O2627" s="5">
        <f ca="1">(TODAY()-staff[[#This Row],[Date of Birth]])/365</f>
        <v>45.435616438356163</v>
      </c>
      <c r="P2627">
        <f ca="1">ROUNDDOWN(staff[[#This Row],[X-Age]],0)</f>
        <v>45</v>
      </c>
    </row>
    <row r="2628" spans="3:16" x14ac:dyDescent="0.3">
      <c r="C2628" t="s">
        <v>2717</v>
      </c>
      <c r="D2628" t="s">
        <v>59</v>
      </c>
      <c r="E2628">
        <v>1</v>
      </c>
      <c r="F2628" t="s">
        <v>56</v>
      </c>
      <c r="G2628" t="s">
        <v>6</v>
      </c>
      <c r="H2628" t="s">
        <v>68</v>
      </c>
      <c r="I2628" s="4">
        <v>75965</v>
      </c>
      <c r="J2628">
        <v>15</v>
      </c>
      <c r="K2628" s="3">
        <v>44676</v>
      </c>
      <c r="L2628" s="3">
        <v>33768</v>
      </c>
      <c r="M2628" s="5">
        <f ca="1">(TODAY()-staff[[#This Row],[Date of Join]])/365</f>
        <v>0.39726027397260272</v>
      </c>
      <c r="N2628" t="str">
        <f ca="1">IF(staff[[#This Row],[Tenure]]&lt;0.25,"1. New", IF(staff[[#This Row],[Tenure]]&lt;1, "2. Under 1 yr", IF(staff[[#This Row],[Tenure]]&lt;2, "3. Under 2 yrs","4. Over 2 yrs")))</f>
        <v>2. Under 1 yr</v>
      </c>
      <c r="O2628" s="5">
        <f ca="1">(TODAY()-staff[[#This Row],[Date of Birth]])/365</f>
        <v>30.282191780821918</v>
      </c>
      <c r="P2628">
        <f ca="1">ROUNDDOWN(staff[[#This Row],[X-Age]],0)</f>
        <v>30</v>
      </c>
    </row>
    <row r="2629" spans="3:16" x14ac:dyDescent="0.3">
      <c r="C2629" t="s">
        <v>2718</v>
      </c>
      <c r="D2629" t="s">
        <v>55</v>
      </c>
      <c r="E2629">
        <v>1</v>
      </c>
      <c r="F2629" t="s">
        <v>124</v>
      </c>
      <c r="G2629" t="s">
        <v>11</v>
      </c>
      <c r="H2629" t="s">
        <v>242</v>
      </c>
      <c r="I2629" s="4">
        <v>63395</v>
      </c>
      <c r="J2629">
        <v>3</v>
      </c>
      <c r="K2629" s="3">
        <v>44769</v>
      </c>
      <c r="L2629" s="3">
        <v>25154</v>
      </c>
      <c r="M2629" s="5">
        <f ca="1">(TODAY()-staff[[#This Row],[Date of Join]])/365</f>
        <v>0.14246575342465753</v>
      </c>
      <c r="N2629" t="str">
        <f ca="1">IF(staff[[#This Row],[Tenure]]&lt;0.25,"1. New", IF(staff[[#This Row],[Tenure]]&lt;1, "2. Under 1 yr", IF(staff[[#This Row],[Tenure]]&lt;2, "3. Under 2 yrs","4. Over 2 yrs")))</f>
        <v>1. New</v>
      </c>
      <c r="O2629" s="5">
        <f ca="1">(TODAY()-staff[[#This Row],[Date of Birth]])/365</f>
        <v>53.88219178082192</v>
      </c>
      <c r="P2629">
        <f ca="1">ROUNDDOWN(staff[[#This Row],[X-Age]],0)</f>
        <v>53</v>
      </c>
    </row>
    <row r="2630" spans="3:16" x14ac:dyDescent="0.3">
      <c r="C2630" t="s">
        <v>2719</v>
      </c>
      <c r="D2630" t="s">
        <v>59</v>
      </c>
      <c r="E2630">
        <v>1</v>
      </c>
      <c r="F2630" t="s">
        <v>56</v>
      </c>
      <c r="G2630" t="s">
        <v>20</v>
      </c>
      <c r="H2630" t="s">
        <v>66</v>
      </c>
      <c r="I2630" s="4">
        <v>80340</v>
      </c>
      <c r="J2630">
        <v>9</v>
      </c>
      <c r="K2630" s="3">
        <v>44620</v>
      </c>
      <c r="L2630" s="3">
        <v>23409</v>
      </c>
      <c r="M2630" s="5">
        <f ca="1">(TODAY()-staff[[#This Row],[Date of Join]])/365</f>
        <v>0.55068493150684927</v>
      </c>
      <c r="N2630" t="str">
        <f ca="1">IF(staff[[#This Row],[Tenure]]&lt;0.25,"1. New", IF(staff[[#This Row],[Tenure]]&lt;1, "2. Under 1 yr", IF(staff[[#This Row],[Tenure]]&lt;2, "3. Under 2 yrs","4. Over 2 yrs")))</f>
        <v>2. Under 1 yr</v>
      </c>
      <c r="O2630" s="5">
        <f ca="1">(TODAY()-staff[[#This Row],[Date of Birth]])/365</f>
        <v>58.663013698630138</v>
      </c>
      <c r="P2630">
        <f ca="1">ROUNDDOWN(staff[[#This Row],[X-Age]],0)</f>
        <v>58</v>
      </c>
    </row>
    <row r="2631" spans="3:16" x14ac:dyDescent="0.3">
      <c r="C2631" t="s">
        <v>2720</v>
      </c>
      <c r="D2631" t="s">
        <v>59</v>
      </c>
      <c r="E2631">
        <v>1</v>
      </c>
      <c r="F2631" t="s">
        <v>56</v>
      </c>
      <c r="G2631" t="s">
        <v>6</v>
      </c>
      <c r="H2631" t="s">
        <v>68</v>
      </c>
      <c r="I2631" s="4">
        <v>83855</v>
      </c>
      <c r="J2631">
        <v>7</v>
      </c>
      <c r="K2631" s="3">
        <v>44659</v>
      </c>
      <c r="L2631" s="3">
        <v>7274</v>
      </c>
      <c r="M2631" s="5">
        <f ca="1">(TODAY()-staff[[#This Row],[Date of Join]])/365</f>
        <v>0.44383561643835617</v>
      </c>
      <c r="N2631" t="str">
        <f ca="1">IF(staff[[#This Row],[Tenure]]&lt;0.25,"1. New", IF(staff[[#This Row],[Tenure]]&lt;1, "2. Under 1 yr", IF(staff[[#This Row],[Tenure]]&lt;2, "3. Under 2 yrs","4. Over 2 yrs")))</f>
        <v>2. Under 1 yr</v>
      </c>
      <c r="O2631" s="5">
        <f ca="1">(TODAY()-staff[[#This Row],[Date of Birth]])/365</f>
        <v>102.86849315068493</v>
      </c>
      <c r="P2631">
        <f ca="1">ROUNDDOWN(staff[[#This Row],[X-Age]],0)</f>
        <v>102</v>
      </c>
    </row>
    <row r="2632" spans="3:16" x14ac:dyDescent="0.3">
      <c r="C2632" t="s">
        <v>2721</v>
      </c>
      <c r="D2632" t="s">
        <v>59</v>
      </c>
      <c r="E2632">
        <v>1</v>
      </c>
      <c r="F2632" t="s">
        <v>61</v>
      </c>
      <c r="G2632" t="s">
        <v>9</v>
      </c>
      <c r="H2632" t="s">
        <v>201</v>
      </c>
      <c r="I2632" s="4">
        <v>69215</v>
      </c>
      <c r="J2632">
        <v>8</v>
      </c>
      <c r="K2632" s="3">
        <v>44705</v>
      </c>
      <c r="L2632" s="3">
        <v>7292</v>
      </c>
      <c r="M2632" s="5">
        <f ca="1">(TODAY()-staff[[#This Row],[Date of Join]])/365</f>
        <v>0.31780821917808222</v>
      </c>
      <c r="N2632" t="str">
        <f ca="1">IF(staff[[#This Row],[Tenure]]&lt;0.25,"1. New", IF(staff[[#This Row],[Tenure]]&lt;1, "2. Under 1 yr", IF(staff[[#This Row],[Tenure]]&lt;2, "3. Under 2 yrs","4. Over 2 yrs")))</f>
        <v>2. Under 1 yr</v>
      </c>
      <c r="O2632" s="5">
        <f ca="1">(TODAY()-staff[[#This Row],[Date of Birth]])/365</f>
        <v>102.81917808219178</v>
      </c>
      <c r="P2632">
        <f ca="1">ROUNDDOWN(staff[[#This Row],[X-Age]],0)</f>
        <v>102</v>
      </c>
    </row>
    <row r="2633" spans="3:16" x14ac:dyDescent="0.3">
      <c r="C2633" t="s">
        <v>2722</v>
      </c>
      <c r="D2633" t="s">
        <v>59</v>
      </c>
      <c r="E2633">
        <v>1</v>
      </c>
      <c r="F2633" t="s">
        <v>61</v>
      </c>
      <c r="G2633" t="s">
        <v>9</v>
      </c>
      <c r="H2633" t="s">
        <v>62</v>
      </c>
      <c r="I2633" s="4">
        <v>81360</v>
      </c>
      <c r="J2633">
        <v>6</v>
      </c>
      <c r="K2633" s="3">
        <v>44753</v>
      </c>
      <c r="L2633" s="3">
        <v>7261</v>
      </c>
      <c r="M2633" s="5">
        <f ca="1">(TODAY()-staff[[#This Row],[Date of Join]])/365</f>
        <v>0.18630136986301371</v>
      </c>
      <c r="N2633" t="str">
        <f ca="1">IF(staff[[#This Row],[Tenure]]&lt;0.25,"1. New", IF(staff[[#This Row],[Tenure]]&lt;1, "2. Under 1 yr", IF(staff[[#This Row],[Tenure]]&lt;2, "3. Under 2 yrs","4. Over 2 yrs")))</f>
        <v>1. New</v>
      </c>
      <c r="O2633" s="5">
        <f ca="1">(TODAY()-staff[[#This Row],[Date of Birth]])/365</f>
        <v>102.9041095890411</v>
      </c>
      <c r="P2633">
        <f ca="1">ROUNDDOWN(staff[[#This Row],[X-Age]],0)</f>
        <v>102</v>
      </c>
    </row>
    <row r="2634" spans="3:16" x14ac:dyDescent="0.3">
      <c r="C2634" t="s">
        <v>2723</v>
      </c>
      <c r="D2634" t="s">
        <v>55</v>
      </c>
      <c r="E2634">
        <v>1</v>
      </c>
      <c r="F2634" t="s">
        <v>56</v>
      </c>
      <c r="G2634" t="s">
        <v>9</v>
      </c>
      <c r="H2634" t="s">
        <v>62</v>
      </c>
      <c r="I2634" s="4">
        <v>68140</v>
      </c>
      <c r="J2634">
        <v>8</v>
      </c>
      <c r="K2634" s="3">
        <v>44662</v>
      </c>
      <c r="L2634" s="3">
        <v>21192</v>
      </c>
      <c r="M2634" s="5">
        <f ca="1">(TODAY()-staff[[#This Row],[Date of Join]])/365</f>
        <v>0.43561643835616437</v>
      </c>
      <c r="N2634" t="str">
        <f ca="1">IF(staff[[#This Row],[Tenure]]&lt;0.25,"1. New", IF(staff[[#This Row],[Tenure]]&lt;1, "2. Under 1 yr", IF(staff[[#This Row],[Tenure]]&lt;2, "3. Under 2 yrs","4. Over 2 yrs")))</f>
        <v>2. Under 1 yr</v>
      </c>
      <c r="O2634" s="5">
        <f ca="1">(TODAY()-staff[[#This Row],[Date of Birth]])/365</f>
        <v>64.736986301369868</v>
      </c>
      <c r="P2634">
        <f ca="1">ROUNDDOWN(staff[[#This Row],[X-Age]],0)</f>
        <v>64</v>
      </c>
    </row>
    <row r="2635" spans="3:16" x14ac:dyDescent="0.3">
      <c r="C2635" t="s">
        <v>2724</v>
      </c>
      <c r="D2635" t="s">
        <v>59</v>
      </c>
      <c r="E2635">
        <v>1</v>
      </c>
      <c r="F2635" t="s">
        <v>56</v>
      </c>
      <c r="G2635" t="s">
        <v>6</v>
      </c>
      <c r="H2635" t="s">
        <v>68</v>
      </c>
      <c r="I2635" s="4">
        <v>84570</v>
      </c>
      <c r="J2635">
        <v>5</v>
      </c>
      <c r="K2635" s="3">
        <v>44704</v>
      </c>
      <c r="L2635" s="3">
        <v>34143</v>
      </c>
      <c r="M2635" s="5">
        <f ca="1">(TODAY()-staff[[#This Row],[Date of Join]])/365</f>
        <v>0.32054794520547947</v>
      </c>
      <c r="N2635" t="str">
        <f ca="1">IF(staff[[#This Row],[Tenure]]&lt;0.25,"1. New", IF(staff[[#This Row],[Tenure]]&lt;1, "2. Under 1 yr", IF(staff[[#This Row],[Tenure]]&lt;2, "3. Under 2 yrs","4. Over 2 yrs")))</f>
        <v>2. Under 1 yr</v>
      </c>
      <c r="O2635" s="5">
        <f ca="1">(TODAY()-staff[[#This Row],[Date of Birth]])/365</f>
        <v>29.254794520547946</v>
      </c>
      <c r="P2635">
        <f ca="1">ROUNDDOWN(staff[[#This Row],[X-Age]],0)</f>
        <v>29</v>
      </c>
    </row>
    <row r="2636" spans="3:16" x14ac:dyDescent="0.3">
      <c r="C2636" t="s">
        <v>2725</v>
      </c>
      <c r="D2636" t="s">
        <v>59</v>
      </c>
      <c r="E2636">
        <v>1</v>
      </c>
      <c r="F2636" t="s">
        <v>56</v>
      </c>
      <c r="G2636" t="s">
        <v>6</v>
      </c>
      <c r="H2636" t="s">
        <v>93</v>
      </c>
      <c r="I2636" s="4">
        <v>91805</v>
      </c>
      <c r="J2636">
        <v>15</v>
      </c>
      <c r="K2636" s="3">
        <v>44704</v>
      </c>
      <c r="L2636" s="3">
        <v>21369</v>
      </c>
      <c r="M2636" s="5">
        <f ca="1">(TODAY()-staff[[#This Row],[Date of Join]])/365</f>
        <v>0.32054794520547947</v>
      </c>
      <c r="N2636" t="str">
        <f ca="1">IF(staff[[#This Row],[Tenure]]&lt;0.25,"1. New", IF(staff[[#This Row],[Tenure]]&lt;1, "2. Under 1 yr", IF(staff[[#This Row],[Tenure]]&lt;2, "3. Under 2 yrs","4. Over 2 yrs")))</f>
        <v>2. Under 1 yr</v>
      </c>
      <c r="O2636" s="5">
        <f ca="1">(TODAY()-staff[[#This Row],[Date of Birth]])/365</f>
        <v>64.252054794520546</v>
      </c>
      <c r="P2636">
        <f ca="1">ROUNDDOWN(staff[[#This Row],[X-Age]],0)</f>
        <v>64</v>
      </c>
    </row>
    <row r="2637" spans="3:16" x14ac:dyDescent="0.3">
      <c r="C2637" t="s">
        <v>2726</v>
      </c>
      <c r="D2637" t="s">
        <v>55</v>
      </c>
      <c r="E2637">
        <v>1</v>
      </c>
      <c r="F2637" t="s">
        <v>56</v>
      </c>
      <c r="G2637" t="s">
        <v>6</v>
      </c>
      <c r="H2637" t="s">
        <v>98</v>
      </c>
      <c r="I2637" s="4">
        <v>74050</v>
      </c>
      <c r="J2637">
        <v>18</v>
      </c>
      <c r="K2637" s="3">
        <v>44692</v>
      </c>
      <c r="L2637" s="3">
        <v>27474</v>
      </c>
      <c r="M2637" s="5">
        <f ca="1">(TODAY()-staff[[#This Row],[Date of Join]])/365</f>
        <v>0.35342465753424657</v>
      </c>
      <c r="N2637" t="str">
        <f ca="1">IF(staff[[#This Row],[Tenure]]&lt;0.25,"1. New", IF(staff[[#This Row],[Tenure]]&lt;1, "2. Under 1 yr", IF(staff[[#This Row],[Tenure]]&lt;2, "3. Under 2 yrs","4. Over 2 yrs")))</f>
        <v>2. Under 1 yr</v>
      </c>
      <c r="O2637" s="5">
        <f ca="1">(TODAY()-staff[[#This Row],[Date of Birth]])/365</f>
        <v>47.526027397260272</v>
      </c>
      <c r="P2637">
        <f ca="1">ROUNDDOWN(staff[[#This Row],[X-Age]],0)</f>
        <v>47</v>
      </c>
    </row>
    <row r="2638" spans="3:16" x14ac:dyDescent="0.3">
      <c r="C2638" t="s">
        <v>2727</v>
      </c>
      <c r="D2638" t="s">
        <v>59</v>
      </c>
      <c r="E2638">
        <v>1</v>
      </c>
      <c r="F2638" t="s">
        <v>56</v>
      </c>
      <c r="G2638" t="s">
        <v>6</v>
      </c>
      <c r="H2638" t="s">
        <v>68</v>
      </c>
      <c r="I2638" s="4">
        <v>86650</v>
      </c>
      <c r="J2638">
        <v>16</v>
      </c>
      <c r="K2638" s="3">
        <v>44685</v>
      </c>
      <c r="L2638" s="3">
        <v>33512</v>
      </c>
      <c r="M2638" s="5">
        <f ca="1">(TODAY()-staff[[#This Row],[Date of Join]])/365</f>
        <v>0.37260273972602742</v>
      </c>
      <c r="N2638" t="str">
        <f ca="1">IF(staff[[#This Row],[Tenure]]&lt;0.25,"1. New", IF(staff[[#This Row],[Tenure]]&lt;1, "2. Under 1 yr", IF(staff[[#This Row],[Tenure]]&lt;2, "3. Under 2 yrs","4. Over 2 yrs")))</f>
        <v>2. Under 1 yr</v>
      </c>
      <c r="O2638" s="5">
        <f ca="1">(TODAY()-staff[[#This Row],[Date of Birth]])/365</f>
        <v>30.983561643835618</v>
      </c>
      <c r="P2638">
        <f ca="1">ROUNDDOWN(staff[[#This Row],[X-Age]],0)</f>
        <v>30</v>
      </c>
    </row>
    <row r="2639" spans="3:16" x14ac:dyDescent="0.3">
      <c r="C2639" t="s">
        <v>2728</v>
      </c>
      <c r="D2639" t="s">
        <v>59</v>
      </c>
      <c r="E2639">
        <v>1</v>
      </c>
      <c r="F2639" t="s">
        <v>124</v>
      </c>
      <c r="G2639" t="s">
        <v>6</v>
      </c>
      <c r="H2639" t="s">
        <v>68</v>
      </c>
      <c r="I2639" s="4">
        <v>97185</v>
      </c>
      <c r="J2639">
        <v>22</v>
      </c>
      <c r="K2639" s="3">
        <v>44770</v>
      </c>
      <c r="L2639" s="3">
        <v>7288</v>
      </c>
      <c r="M2639" s="5">
        <f ca="1">(TODAY()-staff[[#This Row],[Date of Join]])/365</f>
        <v>0.13972602739726028</v>
      </c>
      <c r="N2639" t="str">
        <f ca="1">IF(staff[[#This Row],[Tenure]]&lt;0.25,"1. New", IF(staff[[#This Row],[Tenure]]&lt;1, "2. Under 1 yr", IF(staff[[#This Row],[Tenure]]&lt;2, "3. Under 2 yrs","4. Over 2 yrs")))</f>
        <v>1. New</v>
      </c>
      <c r="O2639" s="5">
        <f ca="1">(TODAY()-staff[[#This Row],[Date of Birth]])/365</f>
        <v>102.83013698630137</v>
      </c>
      <c r="P2639">
        <f ca="1">ROUNDDOWN(staff[[#This Row],[X-Age]],0)</f>
        <v>102</v>
      </c>
    </row>
    <row r="2640" spans="3:16" x14ac:dyDescent="0.3">
      <c r="C2640" t="s">
        <v>2729</v>
      </c>
      <c r="D2640" t="s">
        <v>59</v>
      </c>
      <c r="E2640">
        <v>1</v>
      </c>
      <c r="F2640" t="s">
        <v>56</v>
      </c>
      <c r="G2640" t="s">
        <v>6</v>
      </c>
      <c r="H2640" t="s">
        <v>68</v>
      </c>
      <c r="I2640" s="4">
        <v>77465</v>
      </c>
      <c r="J2640">
        <v>23</v>
      </c>
      <c r="K2640" s="3">
        <v>44685</v>
      </c>
      <c r="L2640" s="3">
        <v>7258</v>
      </c>
      <c r="M2640" s="5">
        <f ca="1">(TODAY()-staff[[#This Row],[Date of Join]])/365</f>
        <v>0.37260273972602742</v>
      </c>
      <c r="N2640" t="str">
        <f ca="1">IF(staff[[#This Row],[Tenure]]&lt;0.25,"1. New", IF(staff[[#This Row],[Tenure]]&lt;1, "2. Under 1 yr", IF(staff[[#This Row],[Tenure]]&lt;2, "3. Under 2 yrs","4. Over 2 yrs")))</f>
        <v>2. Under 1 yr</v>
      </c>
      <c r="O2640" s="5">
        <f ca="1">(TODAY()-staff[[#This Row],[Date of Birth]])/365</f>
        <v>102.91232876712328</v>
      </c>
      <c r="P2640">
        <f ca="1">ROUNDDOWN(staff[[#This Row],[X-Age]],0)</f>
        <v>102</v>
      </c>
    </row>
    <row r="2641" spans="3:16" x14ac:dyDescent="0.3">
      <c r="C2641" t="s">
        <v>2730</v>
      </c>
      <c r="D2641" t="s">
        <v>59</v>
      </c>
      <c r="E2641">
        <v>1</v>
      </c>
      <c r="F2641" t="s">
        <v>56</v>
      </c>
      <c r="G2641" t="s">
        <v>6</v>
      </c>
      <c r="H2641" t="s">
        <v>71</v>
      </c>
      <c r="I2641" s="4">
        <v>78315</v>
      </c>
      <c r="J2641">
        <v>12</v>
      </c>
      <c r="K2641" s="3">
        <v>44743</v>
      </c>
      <c r="L2641" s="3">
        <v>23404</v>
      </c>
      <c r="M2641" s="5">
        <f ca="1">(TODAY()-staff[[#This Row],[Date of Join]])/365</f>
        <v>0.21369863013698631</v>
      </c>
      <c r="N2641" t="str">
        <f ca="1">IF(staff[[#This Row],[Tenure]]&lt;0.25,"1. New", IF(staff[[#This Row],[Tenure]]&lt;1, "2. Under 1 yr", IF(staff[[#This Row],[Tenure]]&lt;2, "3. Under 2 yrs","4. Over 2 yrs")))</f>
        <v>1. New</v>
      </c>
      <c r="O2641" s="5">
        <f ca="1">(TODAY()-staff[[#This Row],[Date of Birth]])/365</f>
        <v>58.676712328767124</v>
      </c>
      <c r="P2641">
        <f ca="1">ROUNDDOWN(staff[[#This Row],[X-Age]],0)</f>
        <v>58</v>
      </c>
    </row>
    <row r="2642" spans="3:16" x14ac:dyDescent="0.3">
      <c r="C2642" t="s">
        <v>2731</v>
      </c>
      <c r="D2642" t="s">
        <v>59</v>
      </c>
      <c r="E2642">
        <v>1</v>
      </c>
      <c r="F2642" t="s">
        <v>56</v>
      </c>
      <c r="G2642" t="s">
        <v>6</v>
      </c>
      <c r="H2642" t="s">
        <v>68</v>
      </c>
      <c r="I2642" s="4">
        <v>80055</v>
      </c>
      <c r="J2642">
        <v>24</v>
      </c>
      <c r="K2642" s="3">
        <v>44720</v>
      </c>
      <c r="L2642" s="3">
        <v>33206</v>
      </c>
      <c r="M2642" s="5">
        <f ca="1">(TODAY()-staff[[#This Row],[Date of Join]])/365</f>
        <v>0.27671232876712326</v>
      </c>
      <c r="N2642" t="str">
        <f ca="1">IF(staff[[#This Row],[Tenure]]&lt;0.25,"1. New", IF(staff[[#This Row],[Tenure]]&lt;1, "2. Under 1 yr", IF(staff[[#This Row],[Tenure]]&lt;2, "3. Under 2 yrs","4. Over 2 yrs")))</f>
        <v>2. Under 1 yr</v>
      </c>
      <c r="O2642" s="5">
        <f ca="1">(TODAY()-staff[[#This Row],[Date of Birth]])/365</f>
        <v>31.82191780821918</v>
      </c>
      <c r="P2642">
        <f ca="1">ROUNDDOWN(staff[[#This Row],[X-Age]],0)</f>
        <v>31</v>
      </c>
    </row>
    <row r="2643" spans="3:16" x14ac:dyDescent="0.3">
      <c r="C2643" t="s">
        <v>2732</v>
      </c>
      <c r="D2643" t="s">
        <v>59</v>
      </c>
      <c r="E2643">
        <v>1</v>
      </c>
      <c r="F2643" t="s">
        <v>56</v>
      </c>
      <c r="G2643" t="s">
        <v>6</v>
      </c>
      <c r="H2643" t="s">
        <v>68</v>
      </c>
      <c r="I2643" s="4">
        <v>55925</v>
      </c>
      <c r="J2643">
        <v>14</v>
      </c>
      <c r="K2643" s="3">
        <v>44704</v>
      </c>
      <c r="L2643" s="3">
        <v>7296</v>
      </c>
      <c r="M2643" s="5">
        <f ca="1">(TODAY()-staff[[#This Row],[Date of Join]])/365</f>
        <v>0.32054794520547947</v>
      </c>
      <c r="N2643" t="str">
        <f ca="1">IF(staff[[#This Row],[Tenure]]&lt;0.25,"1. New", IF(staff[[#This Row],[Tenure]]&lt;1, "2. Under 1 yr", IF(staff[[#This Row],[Tenure]]&lt;2, "3. Under 2 yrs","4. Over 2 yrs")))</f>
        <v>2. Under 1 yr</v>
      </c>
      <c r="O2643" s="5">
        <f ca="1">(TODAY()-staff[[#This Row],[Date of Birth]])/365</f>
        <v>102.8082191780822</v>
      </c>
      <c r="P2643">
        <f ca="1">ROUNDDOWN(staff[[#This Row],[X-Age]],0)</f>
        <v>102</v>
      </c>
    </row>
    <row r="2644" spans="3:16" x14ac:dyDescent="0.3">
      <c r="C2644" t="s">
        <v>2733</v>
      </c>
      <c r="D2644" t="s">
        <v>55</v>
      </c>
      <c r="E2644">
        <v>1</v>
      </c>
      <c r="F2644" t="s">
        <v>56</v>
      </c>
      <c r="G2644" t="s">
        <v>18</v>
      </c>
      <c r="H2644" t="s">
        <v>64</v>
      </c>
      <c r="I2644" s="4">
        <v>87475</v>
      </c>
      <c r="J2644">
        <v>11</v>
      </c>
      <c r="K2644" s="3">
        <v>44669</v>
      </c>
      <c r="L2644" s="3">
        <v>30746</v>
      </c>
      <c r="M2644" s="5">
        <f ca="1">(TODAY()-staff[[#This Row],[Date of Join]])/365</f>
        <v>0.41643835616438357</v>
      </c>
      <c r="N2644" t="str">
        <f ca="1">IF(staff[[#This Row],[Tenure]]&lt;0.25,"1. New", IF(staff[[#This Row],[Tenure]]&lt;1, "2. Under 1 yr", IF(staff[[#This Row],[Tenure]]&lt;2, "3. Under 2 yrs","4. Over 2 yrs")))</f>
        <v>2. Under 1 yr</v>
      </c>
      <c r="O2644" s="5">
        <f ca="1">(TODAY()-staff[[#This Row],[Date of Birth]])/365</f>
        <v>38.561643835616437</v>
      </c>
      <c r="P2644">
        <f ca="1">ROUNDDOWN(staff[[#This Row],[X-Age]],0)</f>
        <v>38</v>
      </c>
    </row>
    <row r="2645" spans="3:16" x14ac:dyDescent="0.3">
      <c r="C2645" t="s">
        <v>2734</v>
      </c>
      <c r="D2645" t="s">
        <v>59</v>
      </c>
      <c r="E2645">
        <v>1</v>
      </c>
      <c r="F2645" t="s">
        <v>56</v>
      </c>
      <c r="G2645" t="s">
        <v>18</v>
      </c>
      <c r="H2645" t="s">
        <v>78</v>
      </c>
      <c r="I2645" s="4">
        <v>77620</v>
      </c>
      <c r="J2645">
        <v>9</v>
      </c>
      <c r="K2645" s="3">
        <v>44739</v>
      </c>
      <c r="L2645" s="3">
        <v>24788</v>
      </c>
      <c r="M2645" s="5">
        <f ca="1">(TODAY()-staff[[#This Row],[Date of Join]])/365</f>
        <v>0.22465753424657534</v>
      </c>
      <c r="N2645" t="str">
        <f ca="1">IF(staff[[#This Row],[Tenure]]&lt;0.25,"1. New", IF(staff[[#This Row],[Tenure]]&lt;1, "2. Under 1 yr", IF(staff[[#This Row],[Tenure]]&lt;2, "3. Under 2 yrs","4. Over 2 yrs")))</f>
        <v>1. New</v>
      </c>
      <c r="O2645" s="5">
        <f ca="1">(TODAY()-staff[[#This Row],[Date of Birth]])/365</f>
        <v>54.884931506849313</v>
      </c>
      <c r="P2645">
        <f ca="1">ROUNDDOWN(staff[[#This Row],[X-Age]],0)</f>
        <v>54</v>
      </c>
    </row>
    <row r="2646" spans="3:16" x14ac:dyDescent="0.3">
      <c r="C2646" t="s">
        <v>2735</v>
      </c>
      <c r="D2646" t="s">
        <v>59</v>
      </c>
      <c r="E2646">
        <v>1</v>
      </c>
      <c r="F2646" t="s">
        <v>56</v>
      </c>
      <c r="G2646" t="s">
        <v>6</v>
      </c>
      <c r="H2646" t="s">
        <v>68</v>
      </c>
      <c r="I2646" s="4">
        <v>91730</v>
      </c>
      <c r="J2646">
        <v>9</v>
      </c>
      <c r="K2646" s="3">
        <v>44767</v>
      </c>
      <c r="L2646" s="3">
        <v>26936</v>
      </c>
      <c r="M2646" s="5">
        <f ca="1">(TODAY()-staff[[#This Row],[Date of Join]])/365</f>
        <v>0.14794520547945206</v>
      </c>
      <c r="N2646" t="str">
        <f ca="1">IF(staff[[#This Row],[Tenure]]&lt;0.25,"1. New", IF(staff[[#This Row],[Tenure]]&lt;1, "2. Under 1 yr", IF(staff[[#This Row],[Tenure]]&lt;2, "3. Under 2 yrs","4. Over 2 yrs")))</f>
        <v>1. New</v>
      </c>
      <c r="O2646" s="5">
        <f ca="1">(TODAY()-staff[[#This Row],[Date of Birth]])/365</f>
        <v>49</v>
      </c>
      <c r="P2646">
        <f ca="1">ROUNDDOWN(staff[[#This Row],[X-Age]],0)</f>
        <v>49</v>
      </c>
    </row>
    <row r="2647" spans="3:16" x14ac:dyDescent="0.3">
      <c r="C2647" t="s">
        <v>2736</v>
      </c>
      <c r="D2647" t="s">
        <v>59</v>
      </c>
      <c r="E2647">
        <v>1</v>
      </c>
      <c r="F2647" t="s">
        <v>56</v>
      </c>
      <c r="G2647" t="s">
        <v>6</v>
      </c>
      <c r="H2647" t="s">
        <v>93</v>
      </c>
      <c r="I2647" s="4">
        <v>106575</v>
      </c>
      <c r="J2647">
        <v>8</v>
      </c>
      <c r="K2647" s="3">
        <v>44244</v>
      </c>
      <c r="L2647" s="3">
        <v>29647</v>
      </c>
      <c r="M2647" s="5">
        <f ca="1">(TODAY()-staff[[#This Row],[Date of Join]])/365</f>
        <v>1.5808219178082192</v>
      </c>
      <c r="N2647" t="str">
        <f ca="1">IF(staff[[#This Row],[Tenure]]&lt;0.25,"1. New", IF(staff[[#This Row],[Tenure]]&lt;1, "2. Under 1 yr", IF(staff[[#This Row],[Tenure]]&lt;2, "3. Under 2 yrs","4. Over 2 yrs")))</f>
        <v>3. Under 2 yrs</v>
      </c>
      <c r="O2647" s="5">
        <f ca="1">(TODAY()-staff[[#This Row],[Date of Birth]])/365</f>
        <v>41.57260273972603</v>
      </c>
      <c r="P2647">
        <f ca="1">ROUNDDOWN(staff[[#This Row],[X-Age]],0)</f>
        <v>41</v>
      </c>
    </row>
    <row r="2648" spans="3:16" x14ac:dyDescent="0.3">
      <c r="C2648" t="s">
        <v>2737</v>
      </c>
      <c r="D2648" t="s">
        <v>55</v>
      </c>
      <c r="E2648">
        <v>1</v>
      </c>
      <c r="F2648" t="s">
        <v>56</v>
      </c>
      <c r="G2648" t="s">
        <v>6</v>
      </c>
      <c r="H2648" t="s">
        <v>71</v>
      </c>
      <c r="I2648" s="4">
        <v>52960</v>
      </c>
      <c r="J2648">
        <v>11</v>
      </c>
      <c r="K2648" s="3">
        <v>44419</v>
      </c>
      <c r="L2648" s="3">
        <v>30902</v>
      </c>
      <c r="M2648" s="5">
        <f ca="1">(TODAY()-staff[[#This Row],[Date of Join]])/365</f>
        <v>1.1013698630136985</v>
      </c>
      <c r="N2648" t="str">
        <f ca="1">IF(staff[[#This Row],[Tenure]]&lt;0.25,"1. New", IF(staff[[#This Row],[Tenure]]&lt;1, "2. Under 1 yr", IF(staff[[#This Row],[Tenure]]&lt;2, "3. Under 2 yrs","4. Over 2 yrs")))</f>
        <v>3. Under 2 yrs</v>
      </c>
      <c r="O2648" s="5">
        <f ca="1">(TODAY()-staff[[#This Row],[Date of Birth]])/365</f>
        <v>38.134246575342466</v>
      </c>
      <c r="P2648">
        <f ca="1">ROUNDDOWN(staff[[#This Row],[X-Age]],0)</f>
        <v>38</v>
      </c>
    </row>
    <row r="2649" spans="3:16" x14ac:dyDescent="0.3">
      <c r="C2649" t="s">
        <v>2738</v>
      </c>
      <c r="D2649" t="s">
        <v>59</v>
      </c>
      <c r="E2649">
        <v>1</v>
      </c>
      <c r="F2649" t="s">
        <v>56</v>
      </c>
      <c r="G2649" t="s">
        <v>18</v>
      </c>
      <c r="H2649" t="s">
        <v>117</v>
      </c>
      <c r="I2649" s="4">
        <v>99280</v>
      </c>
      <c r="J2649">
        <v>11</v>
      </c>
      <c r="K2649" s="3">
        <v>44712</v>
      </c>
      <c r="L2649" s="3">
        <v>22673</v>
      </c>
      <c r="M2649" s="5">
        <f ca="1">(TODAY()-staff[[#This Row],[Date of Join]])/365</f>
        <v>0.29863013698630136</v>
      </c>
      <c r="N2649" t="str">
        <f ca="1">IF(staff[[#This Row],[Tenure]]&lt;0.25,"1. New", IF(staff[[#This Row],[Tenure]]&lt;1, "2. Under 1 yr", IF(staff[[#This Row],[Tenure]]&lt;2, "3. Under 2 yrs","4. Over 2 yrs")))</f>
        <v>2. Under 1 yr</v>
      </c>
      <c r="O2649" s="5">
        <f ca="1">(TODAY()-staff[[#This Row],[Date of Birth]])/365</f>
        <v>60.679452054794524</v>
      </c>
      <c r="P2649">
        <f ca="1">ROUNDDOWN(staff[[#This Row],[X-Age]],0)</f>
        <v>60</v>
      </c>
    </row>
    <row r="2650" spans="3:16" x14ac:dyDescent="0.3">
      <c r="C2650" t="s">
        <v>2739</v>
      </c>
      <c r="D2650" t="s">
        <v>55</v>
      </c>
      <c r="E2650">
        <v>1</v>
      </c>
      <c r="F2650" t="s">
        <v>56</v>
      </c>
      <c r="G2650" t="s">
        <v>20</v>
      </c>
      <c r="H2650" t="s">
        <v>75</v>
      </c>
      <c r="I2650" s="4">
        <v>120715</v>
      </c>
      <c r="J2650">
        <v>8</v>
      </c>
      <c r="K2650" s="3">
        <v>44770</v>
      </c>
      <c r="L2650" s="3">
        <v>27281</v>
      </c>
      <c r="M2650" s="5">
        <f ca="1">(TODAY()-staff[[#This Row],[Date of Join]])/365</f>
        <v>0.13972602739726028</v>
      </c>
      <c r="N2650" t="str">
        <f ca="1">IF(staff[[#This Row],[Tenure]]&lt;0.25,"1. New", IF(staff[[#This Row],[Tenure]]&lt;1, "2. Under 1 yr", IF(staff[[#This Row],[Tenure]]&lt;2, "3. Under 2 yrs","4. Over 2 yrs")))</f>
        <v>1. New</v>
      </c>
      <c r="O2650" s="5">
        <f ca="1">(TODAY()-staff[[#This Row],[Date of Birth]])/365</f>
        <v>48.054794520547944</v>
      </c>
      <c r="P2650">
        <f ca="1">ROUNDDOWN(staff[[#This Row],[X-Age]],0)</f>
        <v>48</v>
      </c>
    </row>
    <row r="2651" spans="3:16" x14ac:dyDescent="0.3">
      <c r="C2651" t="s">
        <v>2740</v>
      </c>
      <c r="D2651" t="s">
        <v>59</v>
      </c>
      <c r="E2651">
        <v>1</v>
      </c>
      <c r="F2651" t="s">
        <v>61</v>
      </c>
      <c r="G2651" t="s">
        <v>9</v>
      </c>
      <c r="H2651" t="s">
        <v>62</v>
      </c>
      <c r="I2651" s="4">
        <v>67365</v>
      </c>
      <c r="J2651">
        <v>3</v>
      </c>
      <c r="K2651" s="3">
        <v>44739</v>
      </c>
      <c r="L2651" s="3">
        <v>7274</v>
      </c>
      <c r="M2651" s="5">
        <f ca="1">(TODAY()-staff[[#This Row],[Date of Join]])/365</f>
        <v>0.22465753424657534</v>
      </c>
      <c r="N2651" t="str">
        <f ca="1">IF(staff[[#This Row],[Tenure]]&lt;0.25,"1. New", IF(staff[[#This Row],[Tenure]]&lt;1, "2. Under 1 yr", IF(staff[[#This Row],[Tenure]]&lt;2, "3. Under 2 yrs","4. Over 2 yrs")))</f>
        <v>1. New</v>
      </c>
      <c r="O2651" s="5">
        <f ca="1">(TODAY()-staff[[#This Row],[Date of Birth]])/365</f>
        <v>102.86849315068493</v>
      </c>
      <c r="P2651">
        <f ca="1">ROUNDDOWN(staff[[#This Row],[X-Age]],0)</f>
        <v>102</v>
      </c>
    </row>
    <row r="2652" spans="3:16" x14ac:dyDescent="0.3">
      <c r="C2652" t="s">
        <v>2741</v>
      </c>
      <c r="D2652" t="s">
        <v>55</v>
      </c>
      <c r="E2652">
        <v>1</v>
      </c>
      <c r="F2652" t="s">
        <v>56</v>
      </c>
      <c r="G2652" t="s">
        <v>9</v>
      </c>
      <c r="H2652" t="s">
        <v>57</v>
      </c>
      <c r="I2652" s="4">
        <v>85085</v>
      </c>
      <c r="J2652">
        <v>4</v>
      </c>
      <c r="K2652" s="3">
        <v>44424</v>
      </c>
      <c r="L2652" s="3">
        <v>18901</v>
      </c>
      <c r="M2652" s="5">
        <f ca="1">(TODAY()-staff[[#This Row],[Date of Join]])/365</f>
        <v>1.0876712328767124</v>
      </c>
      <c r="N2652" t="str">
        <f ca="1">IF(staff[[#This Row],[Tenure]]&lt;0.25,"1. New", IF(staff[[#This Row],[Tenure]]&lt;1, "2. Under 1 yr", IF(staff[[#This Row],[Tenure]]&lt;2, "3. Under 2 yrs","4. Over 2 yrs")))</f>
        <v>3. Under 2 yrs</v>
      </c>
      <c r="O2652" s="5">
        <f ca="1">(TODAY()-staff[[#This Row],[Date of Birth]])/365</f>
        <v>71.013698630136986</v>
      </c>
      <c r="P2652">
        <f ca="1">ROUNDDOWN(staff[[#This Row],[X-Age]],0)</f>
        <v>71</v>
      </c>
    </row>
    <row r="2653" spans="3:16" x14ac:dyDescent="0.3">
      <c r="C2653" t="s">
        <v>2742</v>
      </c>
      <c r="D2653" t="s">
        <v>59</v>
      </c>
      <c r="E2653">
        <v>1</v>
      </c>
      <c r="F2653" t="s">
        <v>56</v>
      </c>
      <c r="G2653" t="s">
        <v>9</v>
      </c>
      <c r="H2653" t="s">
        <v>205</v>
      </c>
      <c r="I2653" s="4">
        <v>82225</v>
      </c>
      <c r="J2653">
        <v>18</v>
      </c>
      <c r="K2653" s="3">
        <v>44686</v>
      </c>
      <c r="L2653" s="3">
        <v>21420</v>
      </c>
      <c r="M2653" s="5">
        <f ca="1">(TODAY()-staff[[#This Row],[Date of Join]])/365</f>
        <v>0.36986301369863012</v>
      </c>
      <c r="N2653" t="str">
        <f ca="1">IF(staff[[#This Row],[Tenure]]&lt;0.25,"1. New", IF(staff[[#This Row],[Tenure]]&lt;1, "2. Under 1 yr", IF(staff[[#This Row],[Tenure]]&lt;2, "3. Under 2 yrs","4. Over 2 yrs")))</f>
        <v>2. Under 1 yr</v>
      </c>
      <c r="O2653" s="5">
        <f ca="1">(TODAY()-staff[[#This Row],[Date of Birth]])/365</f>
        <v>64.112328767123287</v>
      </c>
      <c r="P2653">
        <f ca="1">ROUNDDOWN(staff[[#This Row],[X-Age]],0)</f>
        <v>64</v>
      </c>
    </row>
    <row r="2654" spans="3:16" x14ac:dyDescent="0.3">
      <c r="C2654" t="s">
        <v>2743</v>
      </c>
      <c r="D2654" t="s">
        <v>59</v>
      </c>
      <c r="E2654">
        <v>1</v>
      </c>
      <c r="F2654" t="s">
        <v>56</v>
      </c>
      <c r="G2654" t="s">
        <v>6</v>
      </c>
      <c r="H2654" t="s">
        <v>68</v>
      </c>
      <c r="I2654" s="4">
        <v>92005</v>
      </c>
      <c r="J2654">
        <v>10</v>
      </c>
      <c r="K2654" s="3">
        <v>44312</v>
      </c>
      <c r="L2654" s="3">
        <v>28789</v>
      </c>
      <c r="M2654" s="5">
        <f ca="1">(TODAY()-staff[[#This Row],[Date of Join]])/365</f>
        <v>1.3945205479452054</v>
      </c>
      <c r="N2654" t="str">
        <f ca="1">IF(staff[[#This Row],[Tenure]]&lt;0.25,"1. New", IF(staff[[#This Row],[Tenure]]&lt;1, "2. Under 1 yr", IF(staff[[#This Row],[Tenure]]&lt;2, "3. Under 2 yrs","4. Over 2 yrs")))</f>
        <v>3. Under 2 yrs</v>
      </c>
      <c r="O2654" s="5">
        <f ca="1">(TODAY()-staff[[#This Row],[Date of Birth]])/365</f>
        <v>43.923287671232877</v>
      </c>
      <c r="P2654">
        <f ca="1">ROUNDDOWN(staff[[#This Row],[X-Age]],0)</f>
        <v>43</v>
      </c>
    </row>
    <row r="2655" spans="3:16" x14ac:dyDescent="0.3">
      <c r="C2655" t="s">
        <v>2744</v>
      </c>
      <c r="D2655" t="s">
        <v>59</v>
      </c>
      <c r="E2655">
        <v>1</v>
      </c>
      <c r="F2655" t="s">
        <v>56</v>
      </c>
      <c r="G2655" t="s">
        <v>6</v>
      </c>
      <c r="H2655" t="s">
        <v>68</v>
      </c>
      <c r="I2655" s="4">
        <v>113045</v>
      </c>
      <c r="J2655">
        <v>12</v>
      </c>
      <c r="K2655" s="3">
        <v>44623</v>
      </c>
      <c r="L2655" s="3">
        <v>26053</v>
      </c>
      <c r="M2655" s="5">
        <f ca="1">(TODAY()-staff[[#This Row],[Date of Join]])/365</f>
        <v>0.54246575342465753</v>
      </c>
      <c r="N2655" t="str">
        <f ca="1">IF(staff[[#This Row],[Tenure]]&lt;0.25,"1. New", IF(staff[[#This Row],[Tenure]]&lt;1, "2. Under 1 yr", IF(staff[[#This Row],[Tenure]]&lt;2, "3. Under 2 yrs","4. Over 2 yrs")))</f>
        <v>2. Under 1 yr</v>
      </c>
      <c r="O2655" s="5">
        <f ca="1">(TODAY()-staff[[#This Row],[Date of Birth]])/365</f>
        <v>51.419178082191777</v>
      </c>
      <c r="P2655">
        <f ca="1">ROUNDDOWN(staff[[#This Row],[X-Age]],0)</f>
        <v>51</v>
      </c>
    </row>
    <row r="2656" spans="3:16" x14ac:dyDescent="0.3">
      <c r="C2656" t="s">
        <v>2745</v>
      </c>
      <c r="D2656" t="s">
        <v>55</v>
      </c>
      <c r="E2656">
        <v>0.6</v>
      </c>
      <c r="F2656" t="s">
        <v>124</v>
      </c>
      <c r="G2656" t="s">
        <v>20</v>
      </c>
      <c r="H2656" t="s">
        <v>102</v>
      </c>
      <c r="I2656" s="4">
        <v>79995</v>
      </c>
      <c r="J2656">
        <v>20</v>
      </c>
      <c r="K2656" s="3">
        <v>44770</v>
      </c>
      <c r="L2656" s="3">
        <v>18161</v>
      </c>
      <c r="M2656" s="5">
        <f ca="1">(TODAY()-staff[[#This Row],[Date of Join]])/365</f>
        <v>0.13972602739726028</v>
      </c>
      <c r="N2656" t="str">
        <f ca="1">IF(staff[[#This Row],[Tenure]]&lt;0.25,"1. New", IF(staff[[#This Row],[Tenure]]&lt;1, "2. Under 1 yr", IF(staff[[#This Row],[Tenure]]&lt;2, "3. Under 2 yrs","4. Over 2 yrs")))</f>
        <v>1. New</v>
      </c>
      <c r="O2656" s="5">
        <f ca="1">(TODAY()-staff[[#This Row],[Date of Birth]])/365</f>
        <v>73.041095890410958</v>
      </c>
      <c r="P2656">
        <f ca="1">ROUNDDOWN(staff[[#This Row],[X-Age]],0)</f>
        <v>73</v>
      </c>
    </row>
    <row r="2657" spans="3:16" x14ac:dyDescent="0.3">
      <c r="C2657" t="s">
        <v>2746</v>
      </c>
      <c r="D2657" t="s">
        <v>55</v>
      </c>
      <c r="E2657">
        <v>1</v>
      </c>
      <c r="F2657" t="s">
        <v>56</v>
      </c>
      <c r="G2657" t="s">
        <v>6</v>
      </c>
      <c r="H2657" t="s">
        <v>68</v>
      </c>
      <c r="I2657" s="4">
        <v>70240</v>
      </c>
      <c r="J2657">
        <v>19</v>
      </c>
      <c r="K2657" s="3">
        <v>43608</v>
      </c>
      <c r="L2657" s="3">
        <v>24410</v>
      </c>
      <c r="M2657" s="5">
        <f ca="1">(TODAY()-staff[[#This Row],[Date of Join]])/365</f>
        <v>3.3232876712328765</v>
      </c>
      <c r="N2657" t="str">
        <f ca="1">IF(staff[[#This Row],[Tenure]]&lt;0.25,"1. New", IF(staff[[#This Row],[Tenure]]&lt;1, "2. Under 1 yr", IF(staff[[#This Row],[Tenure]]&lt;2, "3. Under 2 yrs","4. Over 2 yrs")))</f>
        <v>4. Over 2 yrs</v>
      </c>
      <c r="O2657" s="5">
        <f ca="1">(TODAY()-staff[[#This Row],[Date of Birth]])/365</f>
        <v>55.920547945205477</v>
      </c>
      <c r="P2657">
        <f ca="1">ROUNDDOWN(staff[[#This Row],[X-Age]],0)</f>
        <v>55</v>
      </c>
    </row>
    <row r="2658" spans="3:16" x14ac:dyDescent="0.3">
      <c r="C2658" t="s">
        <v>2747</v>
      </c>
      <c r="D2658" t="s">
        <v>55</v>
      </c>
      <c r="E2658">
        <v>0.8</v>
      </c>
      <c r="F2658" t="s">
        <v>56</v>
      </c>
      <c r="G2658" t="s">
        <v>6</v>
      </c>
      <c r="H2658" t="s">
        <v>71</v>
      </c>
      <c r="I2658" s="4">
        <v>80800</v>
      </c>
      <c r="J2658">
        <v>9</v>
      </c>
      <c r="K2658" s="3">
        <v>44305</v>
      </c>
      <c r="L2658" s="3">
        <v>18606</v>
      </c>
      <c r="M2658" s="5">
        <f ca="1">(TODAY()-staff[[#This Row],[Date of Join]])/365</f>
        <v>1.4136986301369863</v>
      </c>
      <c r="N2658" t="str">
        <f ca="1">IF(staff[[#This Row],[Tenure]]&lt;0.25,"1. New", IF(staff[[#This Row],[Tenure]]&lt;1, "2. Under 1 yr", IF(staff[[#This Row],[Tenure]]&lt;2, "3. Under 2 yrs","4. Over 2 yrs")))</f>
        <v>3. Under 2 yrs</v>
      </c>
      <c r="O2658" s="5">
        <f ca="1">(TODAY()-staff[[#This Row],[Date of Birth]])/365</f>
        <v>71.821917808219183</v>
      </c>
      <c r="P2658">
        <f ca="1">ROUNDDOWN(staff[[#This Row],[X-Age]],0)</f>
        <v>71</v>
      </c>
    </row>
    <row r="2659" spans="3:16" x14ac:dyDescent="0.3">
      <c r="C2659" t="s">
        <v>2748</v>
      </c>
      <c r="D2659" t="s">
        <v>59</v>
      </c>
      <c r="E2659">
        <v>1</v>
      </c>
      <c r="F2659" t="s">
        <v>56</v>
      </c>
      <c r="G2659" t="s">
        <v>6</v>
      </c>
      <c r="H2659" t="s">
        <v>68</v>
      </c>
      <c r="I2659" s="4">
        <v>59355</v>
      </c>
      <c r="J2659">
        <v>23</v>
      </c>
      <c r="K2659" s="3">
        <v>44690</v>
      </c>
      <c r="L2659" s="3">
        <v>33019</v>
      </c>
      <c r="M2659" s="5">
        <f ca="1">(TODAY()-staff[[#This Row],[Date of Join]])/365</f>
        <v>0.35890410958904112</v>
      </c>
      <c r="N2659" t="str">
        <f ca="1">IF(staff[[#This Row],[Tenure]]&lt;0.25,"1. New", IF(staff[[#This Row],[Tenure]]&lt;1, "2. Under 1 yr", IF(staff[[#This Row],[Tenure]]&lt;2, "3. Under 2 yrs","4. Over 2 yrs")))</f>
        <v>2. Under 1 yr</v>
      </c>
      <c r="O2659" s="5">
        <f ca="1">(TODAY()-staff[[#This Row],[Date of Birth]])/365</f>
        <v>32.334246575342469</v>
      </c>
      <c r="P2659">
        <f ca="1">ROUNDDOWN(staff[[#This Row],[X-Age]],0)</f>
        <v>32</v>
      </c>
    </row>
    <row r="2660" spans="3:16" x14ac:dyDescent="0.3">
      <c r="C2660" t="s">
        <v>2749</v>
      </c>
      <c r="D2660" t="s">
        <v>59</v>
      </c>
      <c r="E2660">
        <v>1</v>
      </c>
      <c r="F2660" t="s">
        <v>56</v>
      </c>
      <c r="G2660" t="s">
        <v>6</v>
      </c>
      <c r="H2660" t="s">
        <v>68</v>
      </c>
      <c r="I2660" s="4">
        <v>106640</v>
      </c>
      <c r="J2660">
        <v>17</v>
      </c>
      <c r="K2660" s="3">
        <v>44578</v>
      </c>
      <c r="L2660" s="3">
        <v>30756</v>
      </c>
      <c r="M2660" s="5">
        <f ca="1">(TODAY()-staff[[#This Row],[Date of Join]])/365</f>
        <v>0.66575342465753429</v>
      </c>
      <c r="N2660" t="str">
        <f ca="1">IF(staff[[#This Row],[Tenure]]&lt;0.25,"1. New", IF(staff[[#This Row],[Tenure]]&lt;1, "2. Under 1 yr", IF(staff[[#This Row],[Tenure]]&lt;2, "3. Under 2 yrs","4. Over 2 yrs")))</f>
        <v>2. Under 1 yr</v>
      </c>
      <c r="O2660" s="5">
        <f ca="1">(TODAY()-staff[[#This Row],[Date of Birth]])/365</f>
        <v>38.534246575342465</v>
      </c>
      <c r="P2660">
        <f ca="1">ROUNDDOWN(staff[[#This Row],[X-Age]],0)</f>
        <v>38</v>
      </c>
    </row>
    <row r="2661" spans="3:16" x14ac:dyDescent="0.3">
      <c r="C2661" t="s">
        <v>2750</v>
      </c>
      <c r="D2661" t="s">
        <v>55</v>
      </c>
      <c r="E2661">
        <v>1</v>
      </c>
      <c r="F2661" t="s">
        <v>56</v>
      </c>
      <c r="G2661" t="s">
        <v>9</v>
      </c>
      <c r="H2661" t="s">
        <v>62</v>
      </c>
      <c r="I2661" s="4">
        <v>73425</v>
      </c>
      <c r="J2661">
        <v>10</v>
      </c>
      <c r="K2661" s="3">
        <v>44712</v>
      </c>
      <c r="L2661" s="3">
        <v>26970</v>
      </c>
      <c r="M2661" s="5">
        <f ca="1">(TODAY()-staff[[#This Row],[Date of Join]])/365</f>
        <v>0.29863013698630136</v>
      </c>
      <c r="N2661" t="str">
        <f ca="1">IF(staff[[#This Row],[Tenure]]&lt;0.25,"1. New", IF(staff[[#This Row],[Tenure]]&lt;1, "2. Under 1 yr", IF(staff[[#This Row],[Tenure]]&lt;2, "3. Under 2 yrs","4. Over 2 yrs")))</f>
        <v>2. Under 1 yr</v>
      </c>
      <c r="O2661" s="5">
        <f ca="1">(TODAY()-staff[[#This Row],[Date of Birth]])/365</f>
        <v>48.906849315068492</v>
      </c>
      <c r="P2661">
        <f ca="1">ROUNDDOWN(staff[[#This Row],[X-Age]],0)</f>
        <v>48</v>
      </c>
    </row>
    <row r="2662" spans="3:16" x14ac:dyDescent="0.3">
      <c r="C2662" t="s">
        <v>2751</v>
      </c>
      <c r="D2662" t="s">
        <v>59</v>
      </c>
      <c r="E2662">
        <v>1</v>
      </c>
      <c r="F2662" t="s">
        <v>56</v>
      </c>
      <c r="G2662" t="s">
        <v>9</v>
      </c>
      <c r="H2662" t="s">
        <v>201</v>
      </c>
      <c r="I2662" s="4">
        <v>68640</v>
      </c>
      <c r="J2662">
        <v>21</v>
      </c>
      <c r="K2662" s="3">
        <v>44769</v>
      </c>
      <c r="L2662" s="3">
        <v>30864</v>
      </c>
      <c r="M2662" s="5">
        <f ca="1">(TODAY()-staff[[#This Row],[Date of Join]])/365</f>
        <v>0.14246575342465753</v>
      </c>
      <c r="N2662" t="str">
        <f ca="1">IF(staff[[#This Row],[Tenure]]&lt;0.25,"1. New", IF(staff[[#This Row],[Tenure]]&lt;1, "2. Under 1 yr", IF(staff[[#This Row],[Tenure]]&lt;2, "3. Under 2 yrs","4. Over 2 yrs")))</f>
        <v>1. New</v>
      </c>
      <c r="O2662" s="5">
        <f ca="1">(TODAY()-staff[[#This Row],[Date of Birth]])/365</f>
        <v>38.238356164383561</v>
      </c>
      <c r="P2662">
        <f ca="1">ROUNDDOWN(staff[[#This Row],[X-Age]],0)</f>
        <v>38</v>
      </c>
    </row>
    <row r="2663" spans="3:16" x14ac:dyDescent="0.3">
      <c r="C2663" t="s">
        <v>2752</v>
      </c>
      <c r="D2663" t="s">
        <v>59</v>
      </c>
      <c r="E2663">
        <v>1</v>
      </c>
      <c r="F2663" t="s">
        <v>56</v>
      </c>
      <c r="G2663" t="s">
        <v>6</v>
      </c>
      <c r="H2663" t="s">
        <v>68</v>
      </c>
      <c r="I2663" s="4">
        <v>94155</v>
      </c>
      <c r="J2663">
        <v>17</v>
      </c>
      <c r="K2663" s="3">
        <v>44558</v>
      </c>
      <c r="L2663" s="3">
        <v>30904</v>
      </c>
      <c r="M2663" s="5">
        <f ca="1">(TODAY()-staff[[#This Row],[Date of Join]])/365</f>
        <v>0.72054794520547949</v>
      </c>
      <c r="N2663" t="str">
        <f ca="1">IF(staff[[#This Row],[Tenure]]&lt;0.25,"1. New", IF(staff[[#This Row],[Tenure]]&lt;1, "2. Under 1 yr", IF(staff[[#This Row],[Tenure]]&lt;2, "3. Under 2 yrs","4. Over 2 yrs")))</f>
        <v>2. Under 1 yr</v>
      </c>
      <c r="O2663" s="5">
        <f ca="1">(TODAY()-staff[[#This Row],[Date of Birth]])/365</f>
        <v>38.128767123287673</v>
      </c>
      <c r="P2663">
        <f ca="1">ROUNDDOWN(staff[[#This Row],[X-Age]],0)</f>
        <v>38</v>
      </c>
    </row>
    <row r="2664" spans="3:16" x14ac:dyDescent="0.3">
      <c r="C2664" t="s">
        <v>2753</v>
      </c>
      <c r="D2664" t="s">
        <v>55</v>
      </c>
      <c r="E2664">
        <v>1</v>
      </c>
      <c r="F2664" t="s">
        <v>56</v>
      </c>
      <c r="G2664" t="s">
        <v>18</v>
      </c>
      <c r="H2664" t="s">
        <v>71</v>
      </c>
      <c r="I2664" s="4">
        <v>75170</v>
      </c>
      <c r="J2664">
        <v>20</v>
      </c>
      <c r="K2664" s="3">
        <v>44021</v>
      </c>
      <c r="L2664" s="3">
        <v>19393</v>
      </c>
      <c r="M2664" s="5">
        <f ca="1">(TODAY()-staff[[#This Row],[Date of Join]])/365</f>
        <v>2.1917808219178081</v>
      </c>
      <c r="N2664" t="str">
        <f ca="1">IF(staff[[#This Row],[Tenure]]&lt;0.25,"1. New", IF(staff[[#This Row],[Tenure]]&lt;1, "2. Under 1 yr", IF(staff[[#This Row],[Tenure]]&lt;2, "3. Under 2 yrs","4. Over 2 yrs")))</f>
        <v>4. Over 2 yrs</v>
      </c>
      <c r="O2664" s="5">
        <f ca="1">(TODAY()-staff[[#This Row],[Date of Birth]])/365</f>
        <v>69.665753424657538</v>
      </c>
      <c r="P2664">
        <f ca="1">ROUNDDOWN(staff[[#This Row],[X-Age]],0)</f>
        <v>69</v>
      </c>
    </row>
    <row r="2665" spans="3:16" x14ac:dyDescent="0.3">
      <c r="C2665" t="s">
        <v>2754</v>
      </c>
      <c r="D2665" t="s">
        <v>59</v>
      </c>
      <c r="E2665">
        <v>1</v>
      </c>
      <c r="F2665" t="s">
        <v>61</v>
      </c>
      <c r="G2665" t="s">
        <v>6</v>
      </c>
      <c r="H2665" t="s">
        <v>68</v>
      </c>
      <c r="I2665" s="4">
        <v>69130</v>
      </c>
      <c r="J2665">
        <v>8</v>
      </c>
      <c r="K2665" s="3">
        <v>44743</v>
      </c>
      <c r="L2665" s="3">
        <v>7286</v>
      </c>
      <c r="M2665" s="5">
        <f ca="1">(TODAY()-staff[[#This Row],[Date of Join]])/365</f>
        <v>0.21369863013698631</v>
      </c>
      <c r="N2665" t="str">
        <f ca="1">IF(staff[[#This Row],[Tenure]]&lt;0.25,"1. New", IF(staff[[#This Row],[Tenure]]&lt;1, "2. Under 1 yr", IF(staff[[#This Row],[Tenure]]&lt;2, "3. Under 2 yrs","4. Over 2 yrs")))</f>
        <v>1. New</v>
      </c>
      <c r="O2665" s="5">
        <f ca="1">(TODAY()-staff[[#This Row],[Date of Birth]])/365</f>
        <v>102.83561643835617</v>
      </c>
      <c r="P2665">
        <f ca="1">ROUNDDOWN(staff[[#This Row],[X-Age]],0)</f>
        <v>102</v>
      </c>
    </row>
    <row r="2666" spans="3:16" x14ac:dyDescent="0.3">
      <c r="C2666" t="s">
        <v>2755</v>
      </c>
      <c r="D2666" t="s">
        <v>59</v>
      </c>
      <c r="E2666">
        <v>1</v>
      </c>
      <c r="F2666" t="s">
        <v>56</v>
      </c>
      <c r="G2666" t="s">
        <v>18</v>
      </c>
      <c r="H2666" t="s">
        <v>71</v>
      </c>
      <c r="I2666" s="4">
        <v>89475</v>
      </c>
      <c r="J2666">
        <v>23</v>
      </c>
      <c r="K2666" s="3">
        <v>44285</v>
      </c>
      <c r="L2666" s="3">
        <v>29270</v>
      </c>
      <c r="M2666" s="5">
        <f ca="1">(TODAY()-staff[[#This Row],[Date of Join]])/365</f>
        <v>1.4684931506849315</v>
      </c>
      <c r="N2666" t="str">
        <f ca="1">IF(staff[[#This Row],[Tenure]]&lt;0.25,"1. New", IF(staff[[#This Row],[Tenure]]&lt;1, "2. Under 1 yr", IF(staff[[#This Row],[Tenure]]&lt;2, "3. Under 2 yrs","4. Over 2 yrs")))</f>
        <v>3. Under 2 yrs</v>
      </c>
      <c r="O2666" s="5">
        <f ca="1">(TODAY()-staff[[#This Row],[Date of Birth]])/365</f>
        <v>42.605479452054794</v>
      </c>
      <c r="P2666">
        <f ca="1">ROUNDDOWN(staff[[#This Row],[X-Age]],0)</f>
        <v>42</v>
      </c>
    </row>
    <row r="2667" spans="3:16" x14ac:dyDescent="0.3">
      <c r="C2667" t="s">
        <v>2756</v>
      </c>
      <c r="D2667" t="s">
        <v>55</v>
      </c>
      <c r="E2667">
        <v>1</v>
      </c>
      <c r="F2667" t="s">
        <v>56</v>
      </c>
      <c r="G2667" t="s">
        <v>6</v>
      </c>
      <c r="H2667" t="s">
        <v>68</v>
      </c>
      <c r="I2667" s="4">
        <v>62355</v>
      </c>
      <c r="J2667">
        <v>17</v>
      </c>
      <c r="K2667" s="3">
        <v>44442</v>
      </c>
      <c r="L2667" s="3">
        <v>32338</v>
      </c>
      <c r="M2667" s="5">
        <f ca="1">(TODAY()-staff[[#This Row],[Date of Join]])/365</f>
        <v>1.0383561643835617</v>
      </c>
      <c r="N2667" t="str">
        <f ca="1">IF(staff[[#This Row],[Tenure]]&lt;0.25,"1. New", IF(staff[[#This Row],[Tenure]]&lt;1, "2. Under 1 yr", IF(staff[[#This Row],[Tenure]]&lt;2, "3. Under 2 yrs","4. Over 2 yrs")))</f>
        <v>3. Under 2 yrs</v>
      </c>
      <c r="O2667" s="5">
        <f ca="1">(TODAY()-staff[[#This Row],[Date of Birth]])/365</f>
        <v>34.200000000000003</v>
      </c>
      <c r="P2667">
        <f ca="1">ROUNDDOWN(staff[[#This Row],[X-Age]],0)</f>
        <v>34</v>
      </c>
    </row>
    <row r="2668" spans="3:16" x14ac:dyDescent="0.3">
      <c r="C2668" t="s">
        <v>2757</v>
      </c>
      <c r="D2668" t="s">
        <v>59</v>
      </c>
      <c r="E2668">
        <v>1</v>
      </c>
      <c r="F2668" t="s">
        <v>56</v>
      </c>
      <c r="G2668" t="s">
        <v>9</v>
      </c>
      <c r="H2668" t="s">
        <v>106</v>
      </c>
      <c r="I2668" s="4">
        <v>77795</v>
      </c>
      <c r="J2668">
        <v>13</v>
      </c>
      <c r="K2668" s="3">
        <v>44649</v>
      </c>
      <c r="L2668" s="3">
        <v>26610</v>
      </c>
      <c r="M2668" s="5">
        <f ca="1">(TODAY()-staff[[#This Row],[Date of Join]])/365</f>
        <v>0.47123287671232877</v>
      </c>
      <c r="N2668" t="str">
        <f ca="1">IF(staff[[#This Row],[Tenure]]&lt;0.25,"1. New", IF(staff[[#This Row],[Tenure]]&lt;1, "2. Under 1 yr", IF(staff[[#This Row],[Tenure]]&lt;2, "3. Under 2 yrs","4. Over 2 yrs")))</f>
        <v>2. Under 1 yr</v>
      </c>
      <c r="O2668" s="5">
        <f ca="1">(TODAY()-staff[[#This Row],[Date of Birth]])/365</f>
        <v>49.893150684931506</v>
      </c>
      <c r="P2668">
        <f ca="1">ROUNDDOWN(staff[[#This Row],[X-Age]],0)</f>
        <v>49</v>
      </c>
    </row>
    <row r="2669" spans="3:16" x14ac:dyDescent="0.3">
      <c r="C2669" t="s">
        <v>2758</v>
      </c>
      <c r="D2669" t="s">
        <v>59</v>
      </c>
      <c r="E2669">
        <v>1</v>
      </c>
      <c r="F2669" t="s">
        <v>56</v>
      </c>
      <c r="G2669" t="s">
        <v>6</v>
      </c>
      <c r="H2669" t="s">
        <v>71</v>
      </c>
      <c r="I2669" s="4">
        <v>63080</v>
      </c>
      <c r="J2669">
        <v>9</v>
      </c>
      <c r="K2669" s="3">
        <v>44629</v>
      </c>
      <c r="L2669" s="3">
        <v>32525</v>
      </c>
      <c r="M2669" s="5">
        <f ca="1">(TODAY()-staff[[#This Row],[Date of Join]])/365</f>
        <v>0.52602739726027392</v>
      </c>
      <c r="N2669" t="str">
        <f ca="1">IF(staff[[#This Row],[Tenure]]&lt;0.25,"1. New", IF(staff[[#This Row],[Tenure]]&lt;1, "2. Under 1 yr", IF(staff[[#This Row],[Tenure]]&lt;2, "3. Under 2 yrs","4. Over 2 yrs")))</f>
        <v>2. Under 1 yr</v>
      </c>
      <c r="O2669" s="5">
        <f ca="1">(TODAY()-staff[[#This Row],[Date of Birth]])/365</f>
        <v>33.68767123287671</v>
      </c>
      <c r="P2669">
        <f ca="1">ROUNDDOWN(staff[[#This Row],[X-Age]],0)</f>
        <v>33</v>
      </c>
    </row>
    <row r="2670" spans="3:16" x14ac:dyDescent="0.3">
      <c r="C2670" t="s">
        <v>2759</v>
      </c>
      <c r="D2670" t="s">
        <v>59</v>
      </c>
      <c r="E2670">
        <v>1</v>
      </c>
      <c r="F2670" t="s">
        <v>56</v>
      </c>
      <c r="G2670" t="s">
        <v>6</v>
      </c>
      <c r="H2670" t="s">
        <v>68</v>
      </c>
      <c r="I2670" s="4">
        <v>63020</v>
      </c>
      <c r="J2670">
        <v>5</v>
      </c>
      <c r="K2670" s="3">
        <v>44631</v>
      </c>
      <c r="L2670" s="3">
        <v>32013</v>
      </c>
      <c r="M2670" s="5">
        <f ca="1">(TODAY()-staff[[#This Row],[Date of Join]])/365</f>
        <v>0.52054794520547942</v>
      </c>
      <c r="N2670" t="str">
        <f ca="1">IF(staff[[#This Row],[Tenure]]&lt;0.25,"1. New", IF(staff[[#This Row],[Tenure]]&lt;1, "2. Under 1 yr", IF(staff[[#This Row],[Tenure]]&lt;2, "3. Under 2 yrs","4. Over 2 yrs")))</f>
        <v>2. Under 1 yr</v>
      </c>
      <c r="O2670" s="5">
        <f ca="1">(TODAY()-staff[[#This Row],[Date of Birth]])/365</f>
        <v>35.090410958904108</v>
      </c>
      <c r="P2670">
        <f ca="1">ROUNDDOWN(staff[[#This Row],[X-Age]],0)</f>
        <v>35</v>
      </c>
    </row>
    <row r="2671" spans="3:16" x14ac:dyDescent="0.3">
      <c r="C2671" t="s">
        <v>2760</v>
      </c>
      <c r="D2671" t="s">
        <v>55</v>
      </c>
      <c r="E2671">
        <v>1</v>
      </c>
      <c r="F2671" t="s">
        <v>61</v>
      </c>
      <c r="G2671" t="s">
        <v>9</v>
      </c>
      <c r="H2671" t="s">
        <v>62</v>
      </c>
      <c r="I2671" s="4">
        <v>85885</v>
      </c>
      <c r="J2671">
        <v>23</v>
      </c>
      <c r="K2671" s="3">
        <v>44698</v>
      </c>
      <c r="L2671" s="3">
        <v>7253</v>
      </c>
      <c r="M2671" s="5">
        <f ca="1">(TODAY()-staff[[#This Row],[Date of Join]])/365</f>
        <v>0.33698630136986302</v>
      </c>
      <c r="N2671" t="str">
        <f ca="1">IF(staff[[#This Row],[Tenure]]&lt;0.25,"1. New", IF(staff[[#This Row],[Tenure]]&lt;1, "2. Under 1 yr", IF(staff[[#This Row],[Tenure]]&lt;2, "3. Under 2 yrs","4. Over 2 yrs")))</f>
        <v>2. Under 1 yr</v>
      </c>
      <c r="O2671" s="5">
        <f ca="1">(TODAY()-staff[[#This Row],[Date of Birth]])/365</f>
        <v>102.92602739726027</v>
      </c>
      <c r="P2671">
        <f ca="1">ROUNDDOWN(staff[[#This Row],[X-Age]],0)</f>
        <v>102</v>
      </c>
    </row>
    <row r="2672" spans="3:16" x14ac:dyDescent="0.3">
      <c r="C2672" t="s">
        <v>2761</v>
      </c>
      <c r="D2672" t="s">
        <v>55</v>
      </c>
      <c r="E2672">
        <v>1</v>
      </c>
      <c r="F2672" t="s">
        <v>56</v>
      </c>
      <c r="G2672" t="s">
        <v>6</v>
      </c>
      <c r="H2672" t="s">
        <v>68</v>
      </c>
      <c r="I2672" s="4">
        <v>74995</v>
      </c>
      <c r="J2672">
        <v>12</v>
      </c>
      <c r="K2672" s="3">
        <v>44706</v>
      </c>
      <c r="L2672" s="3">
        <v>27983</v>
      </c>
      <c r="M2672" s="5">
        <f ca="1">(TODAY()-staff[[#This Row],[Date of Join]])/365</f>
        <v>0.31506849315068491</v>
      </c>
      <c r="N2672" t="str">
        <f ca="1">IF(staff[[#This Row],[Tenure]]&lt;0.25,"1. New", IF(staff[[#This Row],[Tenure]]&lt;1, "2. Under 1 yr", IF(staff[[#This Row],[Tenure]]&lt;2, "3. Under 2 yrs","4. Over 2 yrs")))</f>
        <v>2. Under 1 yr</v>
      </c>
      <c r="O2672" s="5">
        <f ca="1">(TODAY()-staff[[#This Row],[Date of Birth]])/365</f>
        <v>46.131506849315066</v>
      </c>
      <c r="P2672">
        <f ca="1">ROUNDDOWN(staff[[#This Row],[X-Age]],0)</f>
        <v>46</v>
      </c>
    </row>
    <row r="2673" spans="3:16" x14ac:dyDescent="0.3">
      <c r="C2673" t="s">
        <v>2762</v>
      </c>
      <c r="D2673" t="s">
        <v>59</v>
      </c>
      <c r="E2673">
        <v>1</v>
      </c>
      <c r="F2673" t="s">
        <v>56</v>
      </c>
      <c r="G2673" t="s">
        <v>11</v>
      </c>
      <c r="H2673" t="s">
        <v>83</v>
      </c>
      <c r="I2673" s="4">
        <v>59085</v>
      </c>
      <c r="J2673">
        <v>8</v>
      </c>
      <c r="K2673" s="3">
        <v>44673</v>
      </c>
      <c r="L2673" s="3">
        <v>31548</v>
      </c>
      <c r="M2673" s="5">
        <f ca="1">(TODAY()-staff[[#This Row],[Date of Join]])/365</f>
        <v>0.40547945205479452</v>
      </c>
      <c r="N2673" t="str">
        <f ca="1">IF(staff[[#This Row],[Tenure]]&lt;0.25,"1. New", IF(staff[[#This Row],[Tenure]]&lt;1, "2. Under 1 yr", IF(staff[[#This Row],[Tenure]]&lt;2, "3. Under 2 yrs","4. Over 2 yrs")))</f>
        <v>2. Under 1 yr</v>
      </c>
      <c r="O2673" s="5">
        <f ca="1">(TODAY()-staff[[#This Row],[Date of Birth]])/365</f>
        <v>36.364383561643834</v>
      </c>
      <c r="P2673">
        <f ca="1">ROUNDDOWN(staff[[#This Row],[X-Age]],0)</f>
        <v>36</v>
      </c>
    </row>
    <row r="2674" spans="3:16" x14ac:dyDescent="0.3">
      <c r="C2674" t="s">
        <v>2763</v>
      </c>
      <c r="D2674" t="s">
        <v>59</v>
      </c>
      <c r="E2674">
        <v>1</v>
      </c>
      <c r="F2674" t="s">
        <v>61</v>
      </c>
      <c r="G2674" t="s">
        <v>18</v>
      </c>
      <c r="H2674" t="s">
        <v>78</v>
      </c>
      <c r="I2674" s="4">
        <v>61530</v>
      </c>
      <c r="J2674">
        <v>9</v>
      </c>
      <c r="K2674" s="3">
        <v>44746</v>
      </c>
      <c r="L2674" s="3">
        <v>7299</v>
      </c>
      <c r="M2674" s="5">
        <f ca="1">(TODAY()-staff[[#This Row],[Date of Join]])/365</f>
        <v>0.20547945205479451</v>
      </c>
      <c r="N2674" t="str">
        <f ca="1">IF(staff[[#This Row],[Tenure]]&lt;0.25,"1. New", IF(staff[[#This Row],[Tenure]]&lt;1, "2. Under 1 yr", IF(staff[[#This Row],[Tenure]]&lt;2, "3. Under 2 yrs","4. Over 2 yrs")))</f>
        <v>1. New</v>
      </c>
      <c r="O2674" s="5">
        <f ca="1">(TODAY()-staff[[#This Row],[Date of Birth]])/365</f>
        <v>102.8</v>
      </c>
      <c r="P2674">
        <f ca="1">ROUNDDOWN(staff[[#This Row],[X-Age]],0)</f>
        <v>102</v>
      </c>
    </row>
    <row r="2675" spans="3:16" x14ac:dyDescent="0.3">
      <c r="C2675" t="s">
        <v>2764</v>
      </c>
      <c r="D2675" t="s">
        <v>59</v>
      </c>
      <c r="E2675">
        <v>1</v>
      </c>
      <c r="F2675" t="s">
        <v>56</v>
      </c>
      <c r="G2675" t="s">
        <v>6</v>
      </c>
      <c r="H2675" t="s">
        <v>68</v>
      </c>
      <c r="I2675" s="4">
        <v>60635</v>
      </c>
      <c r="J2675">
        <v>9</v>
      </c>
      <c r="K2675" s="3">
        <v>44704</v>
      </c>
      <c r="L2675" s="3">
        <v>28770</v>
      </c>
      <c r="M2675" s="5">
        <f ca="1">(TODAY()-staff[[#This Row],[Date of Join]])/365</f>
        <v>0.32054794520547947</v>
      </c>
      <c r="N2675" t="str">
        <f ca="1">IF(staff[[#This Row],[Tenure]]&lt;0.25,"1. New", IF(staff[[#This Row],[Tenure]]&lt;1, "2. Under 1 yr", IF(staff[[#This Row],[Tenure]]&lt;2, "3. Under 2 yrs","4. Over 2 yrs")))</f>
        <v>2. Under 1 yr</v>
      </c>
      <c r="O2675" s="5">
        <f ca="1">(TODAY()-staff[[#This Row],[Date of Birth]])/365</f>
        <v>43.975342465753428</v>
      </c>
      <c r="P2675">
        <f ca="1">ROUNDDOWN(staff[[#This Row],[X-Age]],0)</f>
        <v>43</v>
      </c>
    </row>
    <row r="2676" spans="3:16" x14ac:dyDescent="0.3">
      <c r="C2676" t="s">
        <v>2765</v>
      </c>
      <c r="D2676" t="s">
        <v>55</v>
      </c>
      <c r="E2676">
        <v>1</v>
      </c>
      <c r="F2676" t="s">
        <v>56</v>
      </c>
      <c r="G2676" t="s">
        <v>9</v>
      </c>
      <c r="H2676" t="s">
        <v>62</v>
      </c>
      <c r="I2676" s="4">
        <v>78990</v>
      </c>
      <c r="J2676">
        <v>4</v>
      </c>
      <c r="K2676" s="3">
        <v>44763</v>
      </c>
      <c r="L2676" s="3">
        <v>24103</v>
      </c>
      <c r="M2676" s="5">
        <f ca="1">(TODAY()-staff[[#This Row],[Date of Join]])/365</f>
        <v>0.15890410958904111</v>
      </c>
      <c r="N2676" t="str">
        <f ca="1">IF(staff[[#This Row],[Tenure]]&lt;0.25,"1. New", IF(staff[[#This Row],[Tenure]]&lt;1, "2. Under 1 yr", IF(staff[[#This Row],[Tenure]]&lt;2, "3. Under 2 yrs","4. Over 2 yrs")))</f>
        <v>1. New</v>
      </c>
      <c r="O2676" s="5">
        <f ca="1">(TODAY()-staff[[#This Row],[Date of Birth]])/365</f>
        <v>56.761643835616439</v>
      </c>
      <c r="P2676">
        <f ca="1">ROUNDDOWN(staff[[#This Row],[X-Age]],0)</f>
        <v>56</v>
      </c>
    </row>
    <row r="2677" spans="3:16" x14ac:dyDescent="0.3">
      <c r="C2677" t="s">
        <v>2766</v>
      </c>
      <c r="D2677" t="s">
        <v>55</v>
      </c>
      <c r="E2677">
        <v>1</v>
      </c>
      <c r="F2677" t="s">
        <v>56</v>
      </c>
      <c r="G2677" t="s">
        <v>6</v>
      </c>
      <c r="H2677" t="s">
        <v>71</v>
      </c>
      <c r="I2677" s="4">
        <v>57050</v>
      </c>
      <c r="J2677">
        <v>9</v>
      </c>
      <c r="K2677" s="3">
        <v>44683</v>
      </c>
      <c r="L2677" s="3">
        <v>32827</v>
      </c>
      <c r="M2677" s="5">
        <f ca="1">(TODAY()-staff[[#This Row],[Date of Join]])/365</f>
        <v>0.37808219178082192</v>
      </c>
      <c r="N2677" t="str">
        <f ca="1">IF(staff[[#This Row],[Tenure]]&lt;0.25,"1. New", IF(staff[[#This Row],[Tenure]]&lt;1, "2. Under 1 yr", IF(staff[[#This Row],[Tenure]]&lt;2, "3. Under 2 yrs","4. Over 2 yrs")))</f>
        <v>2. Under 1 yr</v>
      </c>
      <c r="O2677" s="5">
        <f ca="1">(TODAY()-staff[[#This Row],[Date of Birth]])/365</f>
        <v>32.860273972602741</v>
      </c>
      <c r="P2677">
        <f ca="1">ROUNDDOWN(staff[[#This Row],[X-Age]],0)</f>
        <v>32</v>
      </c>
    </row>
    <row r="2678" spans="3:16" x14ac:dyDescent="0.3">
      <c r="C2678" t="s">
        <v>2767</v>
      </c>
      <c r="D2678" t="s">
        <v>55</v>
      </c>
      <c r="E2678">
        <v>1</v>
      </c>
      <c r="F2678" t="s">
        <v>56</v>
      </c>
      <c r="G2678" t="s">
        <v>18</v>
      </c>
      <c r="H2678" t="s">
        <v>71</v>
      </c>
      <c r="I2678" s="4">
        <v>66875</v>
      </c>
      <c r="J2678">
        <v>9</v>
      </c>
      <c r="K2678" s="3">
        <v>44718</v>
      </c>
      <c r="L2678" s="3">
        <v>30171</v>
      </c>
      <c r="M2678" s="5">
        <f ca="1">(TODAY()-staff[[#This Row],[Date of Join]])/365</f>
        <v>0.28219178082191781</v>
      </c>
      <c r="N2678" t="str">
        <f ca="1">IF(staff[[#This Row],[Tenure]]&lt;0.25,"1. New", IF(staff[[#This Row],[Tenure]]&lt;1, "2. Under 1 yr", IF(staff[[#This Row],[Tenure]]&lt;2, "3. Under 2 yrs","4. Over 2 yrs")))</f>
        <v>2. Under 1 yr</v>
      </c>
      <c r="O2678" s="5">
        <f ca="1">(TODAY()-staff[[#This Row],[Date of Birth]])/365</f>
        <v>40.136986301369866</v>
      </c>
      <c r="P2678">
        <f ca="1">ROUNDDOWN(staff[[#This Row],[X-Age]],0)</f>
        <v>40</v>
      </c>
    </row>
    <row r="2679" spans="3:16" x14ac:dyDescent="0.3">
      <c r="C2679" t="s">
        <v>2768</v>
      </c>
      <c r="D2679" t="s">
        <v>55</v>
      </c>
      <c r="E2679">
        <v>0.8</v>
      </c>
      <c r="F2679" t="s">
        <v>56</v>
      </c>
      <c r="G2679" t="s">
        <v>18</v>
      </c>
      <c r="H2679" t="s">
        <v>96</v>
      </c>
      <c r="I2679" s="4">
        <v>57670</v>
      </c>
      <c r="J2679">
        <v>19</v>
      </c>
      <c r="K2679" s="3">
        <v>44396</v>
      </c>
      <c r="L2679" s="3">
        <v>27231</v>
      </c>
      <c r="M2679" s="5">
        <f ca="1">(TODAY()-staff[[#This Row],[Date of Join]])/365</f>
        <v>1.1643835616438356</v>
      </c>
      <c r="N2679" t="str">
        <f ca="1">IF(staff[[#This Row],[Tenure]]&lt;0.25,"1. New", IF(staff[[#This Row],[Tenure]]&lt;1, "2. Under 1 yr", IF(staff[[#This Row],[Tenure]]&lt;2, "3. Under 2 yrs","4. Over 2 yrs")))</f>
        <v>3. Under 2 yrs</v>
      </c>
      <c r="O2679" s="5">
        <f ca="1">(TODAY()-staff[[#This Row],[Date of Birth]])/365</f>
        <v>48.19178082191781</v>
      </c>
      <c r="P2679">
        <f ca="1">ROUNDDOWN(staff[[#This Row],[X-Age]],0)</f>
        <v>48</v>
      </c>
    </row>
    <row r="2680" spans="3:16" x14ac:dyDescent="0.3">
      <c r="C2680" t="s">
        <v>2769</v>
      </c>
      <c r="D2680" t="s">
        <v>59</v>
      </c>
      <c r="E2680">
        <v>1</v>
      </c>
      <c r="F2680" t="s">
        <v>56</v>
      </c>
      <c r="G2680" t="s">
        <v>18</v>
      </c>
      <c r="H2680" t="s">
        <v>71</v>
      </c>
      <c r="I2680" s="4">
        <v>64555</v>
      </c>
      <c r="J2680">
        <v>14</v>
      </c>
      <c r="K2680" s="3">
        <v>44291</v>
      </c>
      <c r="L2680" s="3">
        <v>25779</v>
      </c>
      <c r="M2680" s="5">
        <f ca="1">(TODAY()-staff[[#This Row],[Date of Join]])/365</f>
        <v>1.452054794520548</v>
      </c>
      <c r="N2680" t="str">
        <f ca="1">IF(staff[[#This Row],[Tenure]]&lt;0.25,"1. New", IF(staff[[#This Row],[Tenure]]&lt;1, "2. Under 1 yr", IF(staff[[#This Row],[Tenure]]&lt;2, "3. Under 2 yrs","4. Over 2 yrs")))</f>
        <v>3. Under 2 yrs</v>
      </c>
      <c r="O2680" s="5">
        <f ca="1">(TODAY()-staff[[#This Row],[Date of Birth]])/365</f>
        <v>52.169863013698631</v>
      </c>
      <c r="P2680">
        <f ca="1">ROUNDDOWN(staff[[#This Row],[X-Age]],0)</f>
        <v>52</v>
      </c>
    </row>
    <row r="2681" spans="3:16" x14ac:dyDescent="0.3">
      <c r="C2681" t="s">
        <v>2770</v>
      </c>
      <c r="D2681" t="s">
        <v>59</v>
      </c>
      <c r="E2681">
        <v>0.86</v>
      </c>
      <c r="F2681" t="s">
        <v>56</v>
      </c>
      <c r="G2681" t="s">
        <v>18</v>
      </c>
      <c r="H2681" t="s">
        <v>78</v>
      </c>
      <c r="I2681" s="4">
        <v>53395</v>
      </c>
      <c r="J2681">
        <v>8</v>
      </c>
      <c r="K2681" s="3">
        <v>44685</v>
      </c>
      <c r="L2681" s="3">
        <v>33675</v>
      </c>
      <c r="M2681" s="5">
        <f ca="1">(TODAY()-staff[[#This Row],[Date of Join]])/365</f>
        <v>0.37260273972602742</v>
      </c>
      <c r="N2681" t="str">
        <f ca="1">IF(staff[[#This Row],[Tenure]]&lt;0.25,"1. New", IF(staff[[#This Row],[Tenure]]&lt;1, "2. Under 1 yr", IF(staff[[#This Row],[Tenure]]&lt;2, "3. Under 2 yrs","4. Over 2 yrs")))</f>
        <v>2. Under 1 yr</v>
      </c>
      <c r="O2681" s="5">
        <f ca="1">(TODAY()-staff[[#This Row],[Date of Birth]])/365</f>
        <v>30.536986301369861</v>
      </c>
      <c r="P2681">
        <f ca="1">ROUNDDOWN(staff[[#This Row],[X-Age]],0)</f>
        <v>30</v>
      </c>
    </row>
    <row r="2682" spans="3:16" x14ac:dyDescent="0.3">
      <c r="C2682" t="s">
        <v>2771</v>
      </c>
      <c r="D2682" t="s">
        <v>59</v>
      </c>
      <c r="E2682">
        <v>1</v>
      </c>
      <c r="F2682" t="s">
        <v>124</v>
      </c>
      <c r="G2682" t="s">
        <v>9</v>
      </c>
      <c r="H2682" t="s">
        <v>330</v>
      </c>
      <c r="I2682" s="4">
        <v>83285</v>
      </c>
      <c r="J2682">
        <v>19</v>
      </c>
      <c r="K2682" s="3">
        <v>44720</v>
      </c>
      <c r="L2682" s="3">
        <v>29380</v>
      </c>
      <c r="M2682" s="5">
        <f ca="1">(TODAY()-staff[[#This Row],[Date of Join]])/365</f>
        <v>0.27671232876712326</v>
      </c>
      <c r="N2682" t="str">
        <f ca="1">IF(staff[[#This Row],[Tenure]]&lt;0.25,"1. New", IF(staff[[#This Row],[Tenure]]&lt;1, "2. Under 1 yr", IF(staff[[#This Row],[Tenure]]&lt;2, "3. Under 2 yrs","4. Over 2 yrs")))</f>
        <v>2. Under 1 yr</v>
      </c>
      <c r="O2682" s="5">
        <f ca="1">(TODAY()-staff[[#This Row],[Date of Birth]])/365</f>
        <v>42.304109589041097</v>
      </c>
      <c r="P2682">
        <f ca="1">ROUNDDOWN(staff[[#This Row],[X-Age]],0)</f>
        <v>42</v>
      </c>
    </row>
    <row r="2683" spans="3:16" x14ac:dyDescent="0.3">
      <c r="C2683" t="s">
        <v>2772</v>
      </c>
      <c r="D2683" t="s">
        <v>55</v>
      </c>
      <c r="E2683">
        <v>1</v>
      </c>
      <c r="F2683" t="s">
        <v>56</v>
      </c>
      <c r="G2683" t="s">
        <v>20</v>
      </c>
      <c r="H2683" t="s">
        <v>102</v>
      </c>
      <c r="I2683" s="4">
        <v>68605</v>
      </c>
      <c r="J2683">
        <v>13</v>
      </c>
      <c r="K2683" s="3">
        <v>44727</v>
      </c>
      <c r="L2683" s="3">
        <v>32833</v>
      </c>
      <c r="M2683" s="5">
        <f ca="1">(TODAY()-staff[[#This Row],[Date of Join]])/365</f>
        <v>0.25753424657534246</v>
      </c>
      <c r="N2683" t="str">
        <f ca="1">IF(staff[[#This Row],[Tenure]]&lt;0.25,"1. New", IF(staff[[#This Row],[Tenure]]&lt;1, "2. Under 1 yr", IF(staff[[#This Row],[Tenure]]&lt;2, "3. Under 2 yrs","4. Over 2 yrs")))</f>
        <v>2. Under 1 yr</v>
      </c>
      <c r="O2683" s="5">
        <f ca="1">(TODAY()-staff[[#This Row],[Date of Birth]])/365</f>
        <v>32.843835616438355</v>
      </c>
      <c r="P2683">
        <f ca="1">ROUNDDOWN(staff[[#This Row],[X-Age]],0)</f>
        <v>32</v>
      </c>
    </row>
    <row r="2684" spans="3:16" x14ac:dyDescent="0.3">
      <c r="C2684" t="s">
        <v>2773</v>
      </c>
      <c r="D2684" t="s">
        <v>59</v>
      </c>
      <c r="E2684">
        <v>1</v>
      </c>
      <c r="F2684" t="s">
        <v>56</v>
      </c>
      <c r="G2684" t="s">
        <v>9</v>
      </c>
      <c r="H2684" t="s">
        <v>201</v>
      </c>
      <c r="I2684" s="4">
        <v>65370</v>
      </c>
      <c r="J2684">
        <v>18</v>
      </c>
      <c r="K2684" s="3">
        <v>44743</v>
      </c>
      <c r="L2684" s="3">
        <v>30244</v>
      </c>
      <c r="M2684" s="5">
        <f ca="1">(TODAY()-staff[[#This Row],[Date of Join]])/365</f>
        <v>0.21369863013698631</v>
      </c>
      <c r="N2684" t="str">
        <f ca="1">IF(staff[[#This Row],[Tenure]]&lt;0.25,"1. New", IF(staff[[#This Row],[Tenure]]&lt;1, "2. Under 1 yr", IF(staff[[#This Row],[Tenure]]&lt;2, "3. Under 2 yrs","4. Over 2 yrs")))</f>
        <v>1. New</v>
      </c>
      <c r="O2684" s="5">
        <f ca="1">(TODAY()-staff[[#This Row],[Date of Birth]])/365</f>
        <v>39.936986301369863</v>
      </c>
      <c r="P2684">
        <f ca="1">ROUNDDOWN(staff[[#This Row],[X-Age]],0)</f>
        <v>39</v>
      </c>
    </row>
    <row r="2685" spans="3:16" x14ac:dyDescent="0.3">
      <c r="C2685" t="s">
        <v>2774</v>
      </c>
      <c r="D2685" t="s">
        <v>59</v>
      </c>
      <c r="E2685">
        <v>1</v>
      </c>
      <c r="F2685" t="s">
        <v>56</v>
      </c>
      <c r="G2685" t="s">
        <v>18</v>
      </c>
      <c r="H2685" t="s">
        <v>78</v>
      </c>
      <c r="I2685" s="4">
        <v>68625</v>
      </c>
      <c r="J2685">
        <v>8</v>
      </c>
      <c r="K2685" s="3">
        <v>44741</v>
      </c>
      <c r="L2685" s="3">
        <v>32174</v>
      </c>
      <c r="M2685" s="5">
        <f ca="1">(TODAY()-staff[[#This Row],[Date of Join]])/365</f>
        <v>0.21917808219178081</v>
      </c>
      <c r="N2685" t="str">
        <f ca="1">IF(staff[[#This Row],[Tenure]]&lt;0.25,"1. New", IF(staff[[#This Row],[Tenure]]&lt;1, "2. Under 1 yr", IF(staff[[#This Row],[Tenure]]&lt;2, "3. Under 2 yrs","4. Over 2 yrs")))</f>
        <v>1. New</v>
      </c>
      <c r="O2685" s="5">
        <f ca="1">(TODAY()-staff[[#This Row],[Date of Birth]])/365</f>
        <v>34.649315068493152</v>
      </c>
      <c r="P2685">
        <f ca="1">ROUNDDOWN(staff[[#This Row],[X-Age]],0)</f>
        <v>34</v>
      </c>
    </row>
    <row r="2686" spans="3:16" x14ac:dyDescent="0.3">
      <c r="C2686" t="s">
        <v>2775</v>
      </c>
      <c r="D2686" t="s">
        <v>55</v>
      </c>
      <c r="E2686">
        <v>1</v>
      </c>
      <c r="F2686" t="s">
        <v>56</v>
      </c>
      <c r="G2686" t="s">
        <v>20</v>
      </c>
      <c r="H2686" t="s">
        <v>133</v>
      </c>
      <c r="I2686" s="4">
        <v>88250</v>
      </c>
      <c r="J2686">
        <v>10</v>
      </c>
      <c r="K2686" s="3">
        <v>44746</v>
      </c>
      <c r="L2686" s="3">
        <v>29575</v>
      </c>
      <c r="M2686" s="5">
        <f ca="1">(TODAY()-staff[[#This Row],[Date of Join]])/365</f>
        <v>0.20547945205479451</v>
      </c>
      <c r="N2686" t="str">
        <f ca="1">IF(staff[[#This Row],[Tenure]]&lt;0.25,"1. New", IF(staff[[#This Row],[Tenure]]&lt;1, "2. Under 1 yr", IF(staff[[#This Row],[Tenure]]&lt;2, "3. Under 2 yrs","4. Over 2 yrs")))</f>
        <v>1. New</v>
      </c>
      <c r="O2686" s="5">
        <f ca="1">(TODAY()-staff[[#This Row],[Date of Birth]])/365</f>
        <v>41.769863013698632</v>
      </c>
      <c r="P2686">
        <f ca="1">ROUNDDOWN(staff[[#This Row],[X-Age]],0)</f>
        <v>41</v>
      </c>
    </row>
    <row r="2687" spans="3:16" x14ac:dyDescent="0.3">
      <c r="C2687" t="s">
        <v>2776</v>
      </c>
      <c r="D2687" t="s">
        <v>55</v>
      </c>
      <c r="E2687">
        <v>1</v>
      </c>
      <c r="F2687" t="s">
        <v>56</v>
      </c>
      <c r="G2687" t="s">
        <v>20</v>
      </c>
      <c r="H2687" t="s">
        <v>102</v>
      </c>
      <c r="I2687" s="4">
        <v>61905</v>
      </c>
      <c r="J2687">
        <v>9</v>
      </c>
      <c r="K2687" s="3">
        <v>44624</v>
      </c>
      <c r="L2687" s="3">
        <v>30554</v>
      </c>
      <c r="M2687" s="5">
        <f ca="1">(TODAY()-staff[[#This Row],[Date of Join]])/365</f>
        <v>0.53972602739726028</v>
      </c>
      <c r="N2687" t="str">
        <f ca="1">IF(staff[[#This Row],[Tenure]]&lt;0.25,"1. New", IF(staff[[#This Row],[Tenure]]&lt;1, "2. Under 1 yr", IF(staff[[#This Row],[Tenure]]&lt;2, "3. Under 2 yrs","4. Over 2 yrs")))</f>
        <v>2. Under 1 yr</v>
      </c>
      <c r="O2687" s="5">
        <f ca="1">(TODAY()-staff[[#This Row],[Date of Birth]])/365</f>
        <v>39.087671232876716</v>
      </c>
      <c r="P2687">
        <f ca="1">ROUNDDOWN(staff[[#This Row],[X-Age]],0)</f>
        <v>39</v>
      </c>
    </row>
    <row r="2688" spans="3:16" x14ac:dyDescent="0.3">
      <c r="C2688" t="s">
        <v>2777</v>
      </c>
      <c r="D2688" t="s">
        <v>59</v>
      </c>
      <c r="E2688">
        <v>1</v>
      </c>
      <c r="F2688" t="s">
        <v>56</v>
      </c>
      <c r="G2688" t="s">
        <v>18</v>
      </c>
      <c r="H2688" t="s">
        <v>71</v>
      </c>
      <c r="I2688" s="4">
        <v>67715</v>
      </c>
      <c r="J2688">
        <v>14</v>
      </c>
      <c r="K2688" s="3">
        <v>44657</v>
      </c>
      <c r="L2688" s="3">
        <v>25172</v>
      </c>
      <c r="M2688" s="5">
        <f ca="1">(TODAY()-staff[[#This Row],[Date of Join]])/365</f>
        <v>0.44931506849315067</v>
      </c>
      <c r="N2688" t="str">
        <f ca="1">IF(staff[[#This Row],[Tenure]]&lt;0.25,"1. New", IF(staff[[#This Row],[Tenure]]&lt;1, "2. Under 1 yr", IF(staff[[#This Row],[Tenure]]&lt;2, "3. Under 2 yrs","4. Over 2 yrs")))</f>
        <v>2. Under 1 yr</v>
      </c>
      <c r="O2688" s="5">
        <f ca="1">(TODAY()-staff[[#This Row],[Date of Birth]])/365</f>
        <v>53.832876712328769</v>
      </c>
      <c r="P2688">
        <f ca="1">ROUNDDOWN(staff[[#This Row],[X-Age]],0)</f>
        <v>53</v>
      </c>
    </row>
    <row r="2689" spans="3:16" x14ac:dyDescent="0.3">
      <c r="C2689" t="s">
        <v>2778</v>
      </c>
      <c r="D2689" t="s">
        <v>59</v>
      </c>
      <c r="E2689">
        <v>1</v>
      </c>
      <c r="F2689" t="s">
        <v>56</v>
      </c>
      <c r="G2689" t="s">
        <v>6</v>
      </c>
      <c r="H2689" t="s">
        <v>68</v>
      </c>
      <c r="I2689" s="4">
        <v>100385</v>
      </c>
      <c r="J2689">
        <v>15</v>
      </c>
      <c r="K2689" s="3">
        <v>44683</v>
      </c>
      <c r="L2689" s="3">
        <v>7261</v>
      </c>
      <c r="M2689" s="5">
        <f ca="1">(TODAY()-staff[[#This Row],[Date of Join]])/365</f>
        <v>0.37808219178082192</v>
      </c>
      <c r="N2689" t="str">
        <f ca="1">IF(staff[[#This Row],[Tenure]]&lt;0.25,"1. New", IF(staff[[#This Row],[Tenure]]&lt;1, "2. Under 1 yr", IF(staff[[#This Row],[Tenure]]&lt;2, "3. Under 2 yrs","4. Over 2 yrs")))</f>
        <v>2. Under 1 yr</v>
      </c>
      <c r="O2689" s="5">
        <f ca="1">(TODAY()-staff[[#This Row],[Date of Birth]])/365</f>
        <v>102.9041095890411</v>
      </c>
      <c r="P2689">
        <f ca="1">ROUNDDOWN(staff[[#This Row],[X-Age]],0)</f>
        <v>102</v>
      </c>
    </row>
    <row r="2690" spans="3:16" x14ac:dyDescent="0.3">
      <c r="C2690" t="s">
        <v>2779</v>
      </c>
      <c r="D2690" t="s">
        <v>59</v>
      </c>
      <c r="E2690">
        <v>1</v>
      </c>
      <c r="F2690" t="s">
        <v>56</v>
      </c>
      <c r="G2690" t="s">
        <v>9</v>
      </c>
      <c r="H2690" t="s">
        <v>201</v>
      </c>
      <c r="I2690" s="4">
        <v>89020</v>
      </c>
      <c r="J2690">
        <v>20</v>
      </c>
      <c r="K2690" s="3">
        <v>44508</v>
      </c>
      <c r="L2690" s="3">
        <v>29948</v>
      </c>
      <c r="M2690" s="5">
        <f ca="1">(TODAY()-staff[[#This Row],[Date of Join]])/365</f>
        <v>0.8575342465753425</v>
      </c>
      <c r="N2690" t="str">
        <f ca="1">IF(staff[[#This Row],[Tenure]]&lt;0.25,"1. New", IF(staff[[#This Row],[Tenure]]&lt;1, "2. Under 1 yr", IF(staff[[#This Row],[Tenure]]&lt;2, "3. Under 2 yrs","4. Over 2 yrs")))</f>
        <v>2. Under 1 yr</v>
      </c>
      <c r="O2690" s="5">
        <f ca="1">(TODAY()-staff[[#This Row],[Date of Birth]])/365</f>
        <v>40.747945205479454</v>
      </c>
      <c r="P2690">
        <f ca="1">ROUNDDOWN(staff[[#This Row],[X-Age]],0)</f>
        <v>40</v>
      </c>
    </row>
    <row r="2691" spans="3:16" x14ac:dyDescent="0.3">
      <c r="C2691" t="s">
        <v>2780</v>
      </c>
      <c r="D2691" t="s">
        <v>59</v>
      </c>
      <c r="E2691">
        <v>1</v>
      </c>
      <c r="F2691" t="s">
        <v>56</v>
      </c>
      <c r="G2691" t="s">
        <v>6</v>
      </c>
      <c r="H2691" t="s">
        <v>68</v>
      </c>
      <c r="I2691" s="4">
        <v>61865</v>
      </c>
      <c r="J2691">
        <v>13</v>
      </c>
      <c r="K2691" s="3">
        <v>44587</v>
      </c>
      <c r="L2691" s="3">
        <v>30607</v>
      </c>
      <c r="M2691" s="5">
        <f ca="1">(TODAY()-staff[[#This Row],[Date of Join]])/365</f>
        <v>0.64109589041095894</v>
      </c>
      <c r="N2691" t="str">
        <f ca="1">IF(staff[[#This Row],[Tenure]]&lt;0.25,"1. New", IF(staff[[#This Row],[Tenure]]&lt;1, "2. Under 1 yr", IF(staff[[#This Row],[Tenure]]&lt;2, "3. Under 2 yrs","4. Over 2 yrs")))</f>
        <v>2. Under 1 yr</v>
      </c>
      <c r="O2691" s="5">
        <f ca="1">(TODAY()-staff[[#This Row],[Date of Birth]])/365</f>
        <v>38.942465753424656</v>
      </c>
      <c r="P2691">
        <f ca="1">ROUNDDOWN(staff[[#This Row],[X-Age]],0)</f>
        <v>38</v>
      </c>
    </row>
    <row r="2692" spans="3:16" x14ac:dyDescent="0.3">
      <c r="C2692" t="s">
        <v>2781</v>
      </c>
      <c r="D2692" t="s">
        <v>59</v>
      </c>
      <c r="E2692">
        <v>1</v>
      </c>
      <c r="F2692" t="s">
        <v>56</v>
      </c>
      <c r="G2692" t="s">
        <v>6</v>
      </c>
      <c r="H2692" t="s">
        <v>68</v>
      </c>
      <c r="I2692" s="4">
        <v>71270</v>
      </c>
      <c r="J2692">
        <v>11</v>
      </c>
      <c r="K2692" s="3">
        <v>44686</v>
      </c>
      <c r="L2692" s="3">
        <v>7299</v>
      </c>
      <c r="M2692" s="5">
        <f ca="1">(TODAY()-staff[[#This Row],[Date of Join]])/365</f>
        <v>0.36986301369863012</v>
      </c>
      <c r="N2692" t="str">
        <f ca="1">IF(staff[[#This Row],[Tenure]]&lt;0.25,"1. New", IF(staff[[#This Row],[Tenure]]&lt;1, "2. Under 1 yr", IF(staff[[#This Row],[Tenure]]&lt;2, "3. Under 2 yrs","4. Over 2 yrs")))</f>
        <v>2. Under 1 yr</v>
      </c>
      <c r="O2692" s="5">
        <f ca="1">(TODAY()-staff[[#This Row],[Date of Birth]])/365</f>
        <v>102.8</v>
      </c>
      <c r="P2692">
        <f ca="1">ROUNDDOWN(staff[[#This Row],[X-Age]],0)</f>
        <v>102</v>
      </c>
    </row>
    <row r="2693" spans="3:16" x14ac:dyDescent="0.3">
      <c r="C2693" t="s">
        <v>2782</v>
      </c>
      <c r="D2693" t="s">
        <v>59</v>
      </c>
      <c r="E2693">
        <v>1</v>
      </c>
      <c r="F2693" t="s">
        <v>56</v>
      </c>
      <c r="G2693" t="s">
        <v>18</v>
      </c>
      <c r="H2693" t="s">
        <v>64</v>
      </c>
      <c r="I2693" s="4">
        <v>93115</v>
      </c>
      <c r="J2693">
        <v>5</v>
      </c>
      <c r="K2693" s="3">
        <v>44298</v>
      </c>
      <c r="L2693" s="3">
        <v>28562</v>
      </c>
      <c r="M2693" s="5">
        <f ca="1">(TODAY()-staff[[#This Row],[Date of Join]])/365</f>
        <v>1.4328767123287671</v>
      </c>
      <c r="N2693" t="str">
        <f ca="1">IF(staff[[#This Row],[Tenure]]&lt;0.25,"1. New", IF(staff[[#This Row],[Tenure]]&lt;1, "2. Under 1 yr", IF(staff[[#This Row],[Tenure]]&lt;2, "3. Under 2 yrs","4. Over 2 yrs")))</f>
        <v>3. Under 2 yrs</v>
      </c>
      <c r="O2693" s="5">
        <f ca="1">(TODAY()-staff[[#This Row],[Date of Birth]])/365</f>
        <v>44.545205479452058</v>
      </c>
      <c r="P2693">
        <f ca="1">ROUNDDOWN(staff[[#This Row],[X-Age]],0)</f>
        <v>44</v>
      </c>
    </row>
    <row r="2694" spans="3:16" x14ac:dyDescent="0.3">
      <c r="C2694" t="s">
        <v>2783</v>
      </c>
      <c r="D2694" t="s">
        <v>59</v>
      </c>
      <c r="E2694">
        <v>1</v>
      </c>
      <c r="F2694" t="s">
        <v>124</v>
      </c>
      <c r="G2694" t="s">
        <v>6</v>
      </c>
      <c r="H2694" t="s">
        <v>68</v>
      </c>
      <c r="I2694" s="4">
        <v>93090</v>
      </c>
      <c r="J2694">
        <v>15</v>
      </c>
      <c r="K2694" s="3">
        <v>44763</v>
      </c>
      <c r="L2694" s="3">
        <v>7283</v>
      </c>
      <c r="M2694" s="5">
        <f ca="1">(TODAY()-staff[[#This Row],[Date of Join]])/365</f>
        <v>0.15890410958904111</v>
      </c>
      <c r="N2694" t="str">
        <f ca="1">IF(staff[[#This Row],[Tenure]]&lt;0.25,"1. New", IF(staff[[#This Row],[Tenure]]&lt;1, "2. Under 1 yr", IF(staff[[#This Row],[Tenure]]&lt;2, "3. Under 2 yrs","4. Over 2 yrs")))</f>
        <v>1. New</v>
      </c>
      <c r="O2694" s="5">
        <f ca="1">(TODAY()-staff[[#This Row],[Date of Birth]])/365</f>
        <v>102.84383561643835</v>
      </c>
      <c r="P2694">
        <f ca="1">ROUNDDOWN(staff[[#This Row],[X-Age]],0)</f>
        <v>102</v>
      </c>
    </row>
    <row r="2695" spans="3:16" x14ac:dyDescent="0.3">
      <c r="C2695" t="s">
        <v>2784</v>
      </c>
      <c r="D2695" t="s">
        <v>59</v>
      </c>
      <c r="E2695">
        <v>1</v>
      </c>
      <c r="F2695" t="s">
        <v>56</v>
      </c>
      <c r="G2695" t="s">
        <v>6</v>
      </c>
      <c r="H2695" t="s">
        <v>68</v>
      </c>
      <c r="I2695" s="4">
        <v>73245</v>
      </c>
      <c r="J2695">
        <v>23</v>
      </c>
      <c r="K2695" s="3">
        <v>44652</v>
      </c>
      <c r="L2695" s="3">
        <v>7304</v>
      </c>
      <c r="M2695" s="5">
        <f ca="1">(TODAY()-staff[[#This Row],[Date of Join]])/365</f>
        <v>0.46301369863013697</v>
      </c>
      <c r="N2695" t="str">
        <f ca="1">IF(staff[[#This Row],[Tenure]]&lt;0.25,"1. New", IF(staff[[#This Row],[Tenure]]&lt;1, "2. Under 1 yr", IF(staff[[#This Row],[Tenure]]&lt;2, "3. Under 2 yrs","4. Over 2 yrs")))</f>
        <v>2. Under 1 yr</v>
      </c>
      <c r="O2695" s="5">
        <f ca="1">(TODAY()-staff[[#This Row],[Date of Birth]])/365</f>
        <v>102.78630136986301</v>
      </c>
      <c r="P2695">
        <f ca="1">ROUNDDOWN(staff[[#This Row],[X-Age]],0)</f>
        <v>102</v>
      </c>
    </row>
    <row r="2696" spans="3:16" x14ac:dyDescent="0.3">
      <c r="C2696" t="s">
        <v>2785</v>
      </c>
      <c r="D2696" t="s">
        <v>55</v>
      </c>
      <c r="E2696">
        <v>1</v>
      </c>
      <c r="F2696" t="s">
        <v>61</v>
      </c>
      <c r="G2696" t="s">
        <v>9</v>
      </c>
      <c r="H2696" t="s">
        <v>62</v>
      </c>
      <c r="I2696" s="4">
        <v>71260</v>
      </c>
      <c r="J2696">
        <v>8</v>
      </c>
      <c r="K2696" s="3">
        <v>44718</v>
      </c>
      <c r="L2696" s="3">
        <v>7272</v>
      </c>
      <c r="M2696" s="5">
        <f ca="1">(TODAY()-staff[[#This Row],[Date of Join]])/365</f>
        <v>0.28219178082191781</v>
      </c>
      <c r="N2696" t="str">
        <f ca="1">IF(staff[[#This Row],[Tenure]]&lt;0.25,"1. New", IF(staff[[#This Row],[Tenure]]&lt;1, "2. Under 1 yr", IF(staff[[#This Row],[Tenure]]&lt;2, "3. Under 2 yrs","4. Over 2 yrs")))</f>
        <v>2. Under 1 yr</v>
      </c>
      <c r="O2696" s="5">
        <f ca="1">(TODAY()-staff[[#This Row],[Date of Birth]])/365</f>
        <v>102.87397260273973</v>
      </c>
      <c r="P2696">
        <f ca="1">ROUNDDOWN(staff[[#This Row],[X-Age]],0)</f>
        <v>102</v>
      </c>
    </row>
    <row r="2697" spans="3:16" x14ac:dyDescent="0.3">
      <c r="C2697" t="s">
        <v>2786</v>
      </c>
      <c r="D2697" t="s">
        <v>59</v>
      </c>
      <c r="E2697">
        <v>1</v>
      </c>
      <c r="F2697" t="s">
        <v>56</v>
      </c>
      <c r="G2697" t="s">
        <v>6</v>
      </c>
      <c r="H2697" t="s">
        <v>68</v>
      </c>
      <c r="I2697" s="4">
        <v>100665</v>
      </c>
      <c r="J2697">
        <v>5</v>
      </c>
      <c r="K2697" s="3">
        <v>44690</v>
      </c>
      <c r="L2697" s="3">
        <v>32247</v>
      </c>
      <c r="M2697" s="5">
        <f ca="1">(TODAY()-staff[[#This Row],[Date of Join]])/365</f>
        <v>0.35890410958904112</v>
      </c>
      <c r="N2697" t="str">
        <f ca="1">IF(staff[[#This Row],[Tenure]]&lt;0.25,"1. New", IF(staff[[#This Row],[Tenure]]&lt;1, "2. Under 1 yr", IF(staff[[#This Row],[Tenure]]&lt;2, "3. Under 2 yrs","4. Over 2 yrs")))</f>
        <v>2. Under 1 yr</v>
      </c>
      <c r="O2697" s="5">
        <f ca="1">(TODAY()-staff[[#This Row],[Date of Birth]])/365</f>
        <v>34.449315068493149</v>
      </c>
      <c r="P2697">
        <f ca="1">ROUNDDOWN(staff[[#This Row],[X-Age]],0)</f>
        <v>34</v>
      </c>
    </row>
    <row r="2698" spans="3:16" x14ac:dyDescent="0.3">
      <c r="C2698" t="s">
        <v>2787</v>
      </c>
      <c r="D2698" t="s">
        <v>55</v>
      </c>
      <c r="E2698">
        <v>1</v>
      </c>
      <c r="F2698" t="s">
        <v>56</v>
      </c>
      <c r="G2698" t="s">
        <v>20</v>
      </c>
      <c r="H2698" t="s">
        <v>66</v>
      </c>
      <c r="I2698" s="4">
        <v>61410</v>
      </c>
      <c r="J2698">
        <v>14</v>
      </c>
      <c r="K2698" s="3">
        <v>44704</v>
      </c>
      <c r="L2698" s="3">
        <v>31895</v>
      </c>
      <c r="M2698" s="5">
        <f ca="1">(TODAY()-staff[[#This Row],[Date of Join]])/365</f>
        <v>0.32054794520547947</v>
      </c>
      <c r="N2698" t="str">
        <f ca="1">IF(staff[[#This Row],[Tenure]]&lt;0.25,"1. New", IF(staff[[#This Row],[Tenure]]&lt;1, "2. Under 1 yr", IF(staff[[#This Row],[Tenure]]&lt;2, "3. Under 2 yrs","4. Over 2 yrs")))</f>
        <v>2. Under 1 yr</v>
      </c>
      <c r="O2698" s="5">
        <f ca="1">(TODAY()-staff[[#This Row],[Date of Birth]])/365</f>
        <v>35.413698630136984</v>
      </c>
      <c r="P2698">
        <f ca="1">ROUNDDOWN(staff[[#This Row],[X-Age]],0)</f>
        <v>35</v>
      </c>
    </row>
    <row r="2699" spans="3:16" x14ac:dyDescent="0.3">
      <c r="C2699" t="s">
        <v>2788</v>
      </c>
      <c r="D2699" t="s">
        <v>59</v>
      </c>
      <c r="E2699">
        <v>1</v>
      </c>
      <c r="F2699" t="s">
        <v>56</v>
      </c>
      <c r="G2699" t="s">
        <v>6</v>
      </c>
      <c r="H2699" t="s">
        <v>68</v>
      </c>
      <c r="I2699" s="4">
        <v>89295</v>
      </c>
      <c r="J2699">
        <v>8</v>
      </c>
      <c r="K2699" s="3">
        <v>44686</v>
      </c>
      <c r="L2699" s="3">
        <v>7280</v>
      </c>
      <c r="M2699" s="5">
        <f ca="1">(TODAY()-staff[[#This Row],[Date of Join]])/365</f>
        <v>0.36986301369863012</v>
      </c>
      <c r="N2699" t="str">
        <f ca="1">IF(staff[[#This Row],[Tenure]]&lt;0.25,"1. New", IF(staff[[#This Row],[Tenure]]&lt;1, "2. Under 1 yr", IF(staff[[#This Row],[Tenure]]&lt;2, "3. Under 2 yrs","4. Over 2 yrs")))</f>
        <v>2. Under 1 yr</v>
      </c>
      <c r="O2699" s="5">
        <f ca="1">(TODAY()-staff[[#This Row],[Date of Birth]])/365</f>
        <v>102.85205479452055</v>
      </c>
      <c r="P2699">
        <f ca="1">ROUNDDOWN(staff[[#This Row],[X-Age]],0)</f>
        <v>102</v>
      </c>
    </row>
    <row r="2700" spans="3:16" x14ac:dyDescent="0.3">
      <c r="C2700" t="s">
        <v>2789</v>
      </c>
      <c r="D2700" t="s">
        <v>55</v>
      </c>
      <c r="E2700">
        <v>1</v>
      </c>
      <c r="F2700" t="s">
        <v>56</v>
      </c>
      <c r="G2700" t="s">
        <v>20</v>
      </c>
      <c r="H2700" t="s">
        <v>102</v>
      </c>
      <c r="I2700" s="4">
        <v>48230</v>
      </c>
      <c r="J2700">
        <v>12</v>
      </c>
      <c r="K2700" s="3">
        <v>44707</v>
      </c>
      <c r="L2700" s="3">
        <v>27519</v>
      </c>
      <c r="M2700" s="5">
        <f ca="1">(TODAY()-staff[[#This Row],[Date of Join]])/365</f>
        <v>0.31232876712328766</v>
      </c>
      <c r="N2700" t="str">
        <f ca="1">IF(staff[[#This Row],[Tenure]]&lt;0.25,"1. New", IF(staff[[#This Row],[Tenure]]&lt;1, "2. Under 1 yr", IF(staff[[#This Row],[Tenure]]&lt;2, "3. Under 2 yrs","4. Over 2 yrs")))</f>
        <v>2. Under 1 yr</v>
      </c>
      <c r="O2700" s="5">
        <f ca="1">(TODAY()-staff[[#This Row],[Date of Birth]])/365</f>
        <v>47.402739726027399</v>
      </c>
      <c r="P2700">
        <f ca="1">ROUNDDOWN(staff[[#This Row],[X-Age]],0)</f>
        <v>47</v>
      </c>
    </row>
    <row r="2701" spans="3:16" x14ac:dyDescent="0.3">
      <c r="C2701" t="s">
        <v>2790</v>
      </c>
      <c r="D2701" t="s">
        <v>59</v>
      </c>
      <c r="E2701">
        <v>1</v>
      </c>
      <c r="F2701" t="s">
        <v>56</v>
      </c>
      <c r="G2701" t="s">
        <v>9</v>
      </c>
      <c r="H2701" t="s">
        <v>106</v>
      </c>
      <c r="I2701" s="4">
        <v>84495</v>
      </c>
      <c r="J2701">
        <v>7</v>
      </c>
      <c r="K2701" s="3">
        <v>44721</v>
      </c>
      <c r="L2701" s="3">
        <v>31970</v>
      </c>
      <c r="M2701" s="5">
        <f ca="1">(TODAY()-staff[[#This Row],[Date of Join]])/365</f>
        <v>0.27397260273972601</v>
      </c>
      <c r="N2701" t="str">
        <f ca="1">IF(staff[[#This Row],[Tenure]]&lt;0.25,"1. New", IF(staff[[#This Row],[Tenure]]&lt;1, "2. Under 1 yr", IF(staff[[#This Row],[Tenure]]&lt;2, "3. Under 2 yrs","4. Over 2 yrs")))</f>
        <v>2. Under 1 yr</v>
      </c>
      <c r="O2701" s="5">
        <f ca="1">(TODAY()-staff[[#This Row],[Date of Birth]])/365</f>
        <v>35.208219178082189</v>
      </c>
      <c r="P2701">
        <f ca="1">ROUNDDOWN(staff[[#This Row],[X-Age]],0)</f>
        <v>35</v>
      </c>
    </row>
    <row r="2702" spans="3:16" x14ac:dyDescent="0.3">
      <c r="C2702" t="s">
        <v>2791</v>
      </c>
      <c r="D2702" t="s">
        <v>55</v>
      </c>
      <c r="E2702">
        <v>1</v>
      </c>
      <c r="F2702" t="s">
        <v>61</v>
      </c>
      <c r="G2702" t="s">
        <v>9</v>
      </c>
      <c r="H2702" t="s">
        <v>62</v>
      </c>
      <c r="I2702" s="4">
        <v>84145</v>
      </c>
      <c r="J2702">
        <v>12</v>
      </c>
      <c r="K2702" s="3">
        <v>44741</v>
      </c>
      <c r="L2702" s="3">
        <v>7278</v>
      </c>
      <c r="M2702" s="5">
        <f ca="1">(TODAY()-staff[[#This Row],[Date of Join]])/365</f>
        <v>0.21917808219178081</v>
      </c>
      <c r="N2702" t="str">
        <f ca="1">IF(staff[[#This Row],[Tenure]]&lt;0.25,"1. New", IF(staff[[#This Row],[Tenure]]&lt;1, "2. Under 1 yr", IF(staff[[#This Row],[Tenure]]&lt;2, "3. Under 2 yrs","4. Over 2 yrs")))</f>
        <v>1. New</v>
      </c>
      <c r="O2702" s="5">
        <f ca="1">(TODAY()-staff[[#This Row],[Date of Birth]])/365</f>
        <v>102.85753424657534</v>
      </c>
      <c r="P2702">
        <f ca="1">ROUNDDOWN(staff[[#This Row],[X-Age]],0)</f>
        <v>102</v>
      </c>
    </row>
    <row r="2703" spans="3:16" x14ac:dyDescent="0.3">
      <c r="C2703" t="s">
        <v>2792</v>
      </c>
      <c r="D2703" t="s">
        <v>59</v>
      </c>
      <c r="E2703">
        <v>1</v>
      </c>
      <c r="F2703" t="s">
        <v>56</v>
      </c>
      <c r="G2703" t="s">
        <v>9</v>
      </c>
      <c r="H2703" t="s">
        <v>106</v>
      </c>
      <c r="I2703" s="4">
        <v>69095</v>
      </c>
      <c r="J2703">
        <v>10</v>
      </c>
      <c r="K2703" s="3">
        <v>44746</v>
      </c>
      <c r="L2703" s="3">
        <v>27868</v>
      </c>
      <c r="M2703" s="5">
        <f ca="1">(TODAY()-staff[[#This Row],[Date of Join]])/365</f>
        <v>0.20547945205479451</v>
      </c>
      <c r="N2703" t="str">
        <f ca="1">IF(staff[[#This Row],[Tenure]]&lt;0.25,"1. New", IF(staff[[#This Row],[Tenure]]&lt;1, "2. Under 1 yr", IF(staff[[#This Row],[Tenure]]&lt;2, "3. Under 2 yrs","4. Over 2 yrs")))</f>
        <v>1. New</v>
      </c>
      <c r="O2703" s="5">
        <f ca="1">(TODAY()-staff[[#This Row],[Date of Birth]])/365</f>
        <v>46.446575342465756</v>
      </c>
      <c r="P2703">
        <f ca="1">ROUNDDOWN(staff[[#This Row],[X-Age]],0)</f>
        <v>46</v>
      </c>
    </row>
    <row r="2704" spans="3:16" x14ac:dyDescent="0.3">
      <c r="C2704" t="s">
        <v>2793</v>
      </c>
      <c r="D2704" t="s">
        <v>55</v>
      </c>
      <c r="E2704">
        <v>1</v>
      </c>
      <c r="F2704" t="s">
        <v>56</v>
      </c>
      <c r="G2704" t="s">
        <v>6</v>
      </c>
      <c r="H2704" t="s">
        <v>68</v>
      </c>
      <c r="I2704" s="4">
        <v>48570</v>
      </c>
      <c r="J2704">
        <v>13</v>
      </c>
      <c r="K2704" s="3">
        <v>44389</v>
      </c>
      <c r="L2704" s="3">
        <v>23028</v>
      </c>
      <c r="M2704" s="5">
        <f ca="1">(TODAY()-staff[[#This Row],[Date of Join]])/365</f>
        <v>1.1835616438356165</v>
      </c>
      <c r="N2704" t="str">
        <f ca="1">IF(staff[[#This Row],[Tenure]]&lt;0.25,"1. New", IF(staff[[#This Row],[Tenure]]&lt;1, "2. Under 1 yr", IF(staff[[#This Row],[Tenure]]&lt;2, "3. Under 2 yrs","4. Over 2 yrs")))</f>
        <v>3. Under 2 yrs</v>
      </c>
      <c r="O2704" s="5">
        <f ca="1">(TODAY()-staff[[#This Row],[Date of Birth]])/365</f>
        <v>59.706849315068496</v>
      </c>
      <c r="P2704">
        <f ca="1">ROUNDDOWN(staff[[#This Row],[X-Age]],0)</f>
        <v>59</v>
      </c>
    </row>
    <row r="2705" spans="3:16" x14ac:dyDescent="0.3">
      <c r="C2705" t="s">
        <v>2794</v>
      </c>
      <c r="D2705" t="s">
        <v>59</v>
      </c>
      <c r="E2705">
        <v>1</v>
      </c>
      <c r="F2705" t="s">
        <v>56</v>
      </c>
      <c r="G2705" t="s">
        <v>6</v>
      </c>
      <c r="H2705" t="s">
        <v>68</v>
      </c>
      <c r="I2705" s="4">
        <v>64740</v>
      </c>
      <c r="J2705">
        <v>19</v>
      </c>
      <c r="K2705" s="3">
        <v>44155</v>
      </c>
      <c r="L2705" s="3">
        <v>23321</v>
      </c>
      <c r="M2705" s="5">
        <f ca="1">(TODAY()-staff[[#This Row],[Date of Join]])/365</f>
        <v>1.8246575342465754</v>
      </c>
      <c r="N2705" t="str">
        <f ca="1">IF(staff[[#This Row],[Tenure]]&lt;0.25,"1. New", IF(staff[[#This Row],[Tenure]]&lt;1, "2. Under 1 yr", IF(staff[[#This Row],[Tenure]]&lt;2, "3. Under 2 yrs","4. Over 2 yrs")))</f>
        <v>3. Under 2 yrs</v>
      </c>
      <c r="O2705" s="5">
        <f ca="1">(TODAY()-staff[[#This Row],[Date of Birth]])/365</f>
        <v>58.904109589041099</v>
      </c>
      <c r="P2705">
        <f ca="1">ROUNDDOWN(staff[[#This Row],[X-Age]],0)</f>
        <v>58</v>
      </c>
    </row>
    <row r="2706" spans="3:16" x14ac:dyDescent="0.3">
      <c r="C2706" t="s">
        <v>2795</v>
      </c>
      <c r="D2706" t="s">
        <v>59</v>
      </c>
      <c r="E2706">
        <v>1</v>
      </c>
      <c r="F2706" t="s">
        <v>56</v>
      </c>
      <c r="G2706" t="s">
        <v>6</v>
      </c>
      <c r="H2706" t="s">
        <v>98</v>
      </c>
      <c r="I2706" s="4">
        <v>89805</v>
      </c>
      <c r="J2706">
        <v>12</v>
      </c>
      <c r="K2706" s="3">
        <v>44767</v>
      </c>
      <c r="L2706" s="3">
        <v>29863</v>
      </c>
      <c r="M2706" s="5">
        <f ca="1">(TODAY()-staff[[#This Row],[Date of Join]])/365</f>
        <v>0.14794520547945206</v>
      </c>
      <c r="N2706" t="str">
        <f ca="1">IF(staff[[#This Row],[Tenure]]&lt;0.25,"1. New", IF(staff[[#This Row],[Tenure]]&lt;1, "2. Under 1 yr", IF(staff[[#This Row],[Tenure]]&lt;2, "3. Under 2 yrs","4. Over 2 yrs")))</f>
        <v>1. New</v>
      </c>
      <c r="O2706" s="5">
        <f ca="1">(TODAY()-staff[[#This Row],[Date of Birth]])/365</f>
        <v>40.980821917808221</v>
      </c>
      <c r="P2706">
        <f ca="1">ROUNDDOWN(staff[[#This Row],[X-Age]],0)</f>
        <v>40</v>
      </c>
    </row>
    <row r="2707" spans="3:16" x14ac:dyDescent="0.3">
      <c r="C2707" t="s">
        <v>2796</v>
      </c>
      <c r="D2707" t="s">
        <v>59</v>
      </c>
      <c r="E2707">
        <v>1</v>
      </c>
      <c r="F2707" t="s">
        <v>56</v>
      </c>
      <c r="G2707" t="s">
        <v>14</v>
      </c>
      <c r="H2707" t="s">
        <v>837</v>
      </c>
      <c r="I2707" s="4">
        <v>84455</v>
      </c>
      <c r="J2707">
        <v>14</v>
      </c>
      <c r="K2707" s="3">
        <v>44700</v>
      </c>
      <c r="L2707" s="3">
        <v>33914</v>
      </c>
      <c r="M2707" s="5">
        <f ca="1">(TODAY()-staff[[#This Row],[Date of Join]])/365</f>
        <v>0.33150684931506852</v>
      </c>
      <c r="N2707" t="str">
        <f ca="1">IF(staff[[#This Row],[Tenure]]&lt;0.25,"1. New", IF(staff[[#This Row],[Tenure]]&lt;1, "2. Under 1 yr", IF(staff[[#This Row],[Tenure]]&lt;2, "3. Under 2 yrs","4. Over 2 yrs")))</f>
        <v>2. Under 1 yr</v>
      </c>
      <c r="O2707" s="5">
        <f ca="1">(TODAY()-staff[[#This Row],[Date of Birth]])/365</f>
        <v>29.882191780821916</v>
      </c>
      <c r="P2707">
        <f ca="1">ROUNDDOWN(staff[[#This Row],[X-Age]],0)</f>
        <v>29</v>
      </c>
    </row>
    <row r="2708" spans="3:16" x14ac:dyDescent="0.3">
      <c r="C2708" t="s">
        <v>2797</v>
      </c>
      <c r="D2708" t="s">
        <v>59</v>
      </c>
      <c r="E2708">
        <v>1</v>
      </c>
      <c r="F2708" t="s">
        <v>56</v>
      </c>
      <c r="G2708" t="s">
        <v>18</v>
      </c>
      <c r="H2708" t="s">
        <v>78</v>
      </c>
      <c r="I2708" s="4">
        <v>85625</v>
      </c>
      <c r="J2708">
        <v>17</v>
      </c>
      <c r="K2708" s="3">
        <v>44690</v>
      </c>
      <c r="L2708" s="3">
        <v>31670</v>
      </c>
      <c r="M2708" s="5">
        <f ca="1">(TODAY()-staff[[#This Row],[Date of Join]])/365</f>
        <v>0.35890410958904112</v>
      </c>
      <c r="N2708" t="str">
        <f ca="1">IF(staff[[#This Row],[Tenure]]&lt;0.25,"1. New", IF(staff[[#This Row],[Tenure]]&lt;1, "2. Under 1 yr", IF(staff[[#This Row],[Tenure]]&lt;2, "3. Under 2 yrs","4. Over 2 yrs")))</f>
        <v>2. Under 1 yr</v>
      </c>
      <c r="O2708" s="5">
        <f ca="1">(TODAY()-staff[[#This Row],[Date of Birth]])/365</f>
        <v>36.030136986301372</v>
      </c>
      <c r="P2708">
        <f ca="1">ROUNDDOWN(staff[[#This Row],[X-Age]],0)</f>
        <v>36</v>
      </c>
    </row>
    <row r="2709" spans="3:16" x14ac:dyDescent="0.3">
      <c r="C2709" t="s">
        <v>2798</v>
      </c>
      <c r="D2709" t="s">
        <v>55</v>
      </c>
      <c r="E2709">
        <v>1</v>
      </c>
      <c r="F2709" t="s">
        <v>56</v>
      </c>
      <c r="G2709" t="s">
        <v>20</v>
      </c>
      <c r="H2709" t="s">
        <v>66</v>
      </c>
      <c r="I2709" s="4">
        <v>64740</v>
      </c>
      <c r="J2709">
        <v>8</v>
      </c>
      <c r="K2709" s="3">
        <v>44770</v>
      </c>
      <c r="L2709" s="3">
        <v>35226</v>
      </c>
      <c r="M2709" s="5">
        <f ca="1">(TODAY()-staff[[#This Row],[Date of Join]])/365</f>
        <v>0.13972602739726028</v>
      </c>
      <c r="N2709" t="str">
        <f ca="1">IF(staff[[#This Row],[Tenure]]&lt;0.25,"1. New", IF(staff[[#This Row],[Tenure]]&lt;1, "2. Under 1 yr", IF(staff[[#This Row],[Tenure]]&lt;2, "3. Under 2 yrs","4. Over 2 yrs")))</f>
        <v>1. New</v>
      </c>
      <c r="O2709" s="5">
        <f ca="1">(TODAY()-staff[[#This Row],[Date of Birth]])/365</f>
        <v>26.287671232876711</v>
      </c>
      <c r="P2709">
        <f ca="1">ROUNDDOWN(staff[[#This Row],[X-Age]],0)</f>
        <v>26</v>
      </c>
    </row>
    <row r="2710" spans="3:16" x14ac:dyDescent="0.3">
      <c r="C2710" t="s">
        <v>2799</v>
      </c>
      <c r="D2710" t="s">
        <v>55</v>
      </c>
      <c r="E2710">
        <v>1</v>
      </c>
      <c r="F2710" t="s">
        <v>56</v>
      </c>
      <c r="G2710" t="s">
        <v>6</v>
      </c>
      <c r="H2710" t="s">
        <v>68</v>
      </c>
      <c r="I2710" s="4">
        <v>93395</v>
      </c>
      <c r="J2710">
        <v>18</v>
      </c>
      <c r="K2710" s="3">
        <v>44699</v>
      </c>
      <c r="L2710" s="3">
        <v>32892</v>
      </c>
      <c r="M2710" s="5">
        <f ca="1">(TODAY()-staff[[#This Row],[Date of Join]])/365</f>
        <v>0.33424657534246577</v>
      </c>
      <c r="N2710" t="str">
        <f ca="1">IF(staff[[#This Row],[Tenure]]&lt;0.25,"1. New", IF(staff[[#This Row],[Tenure]]&lt;1, "2. Under 1 yr", IF(staff[[#This Row],[Tenure]]&lt;2, "3. Under 2 yrs","4. Over 2 yrs")))</f>
        <v>2. Under 1 yr</v>
      </c>
      <c r="O2710" s="5">
        <f ca="1">(TODAY()-staff[[#This Row],[Date of Birth]])/365</f>
        <v>32.682191780821917</v>
      </c>
      <c r="P2710">
        <f ca="1">ROUNDDOWN(staff[[#This Row],[X-Age]],0)</f>
        <v>32</v>
      </c>
    </row>
    <row r="2711" spans="3:16" x14ac:dyDescent="0.3">
      <c r="C2711" t="s">
        <v>2800</v>
      </c>
      <c r="D2711" t="s">
        <v>59</v>
      </c>
      <c r="E2711">
        <v>1</v>
      </c>
      <c r="F2711" t="s">
        <v>56</v>
      </c>
      <c r="G2711" t="s">
        <v>6</v>
      </c>
      <c r="H2711" t="s">
        <v>71</v>
      </c>
      <c r="I2711" s="4">
        <v>77575</v>
      </c>
      <c r="J2711">
        <v>11</v>
      </c>
      <c r="K2711" s="3">
        <v>44657</v>
      </c>
      <c r="L2711" s="3">
        <v>28520</v>
      </c>
      <c r="M2711" s="5">
        <f ca="1">(TODAY()-staff[[#This Row],[Date of Join]])/365</f>
        <v>0.44931506849315067</v>
      </c>
      <c r="N2711" t="str">
        <f ca="1">IF(staff[[#This Row],[Tenure]]&lt;0.25,"1. New", IF(staff[[#This Row],[Tenure]]&lt;1, "2. Under 1 yr", IF(staff[[#This Row],[Tenure]]&lt;2, "3. Under 2 yrs","4. Over 2 yrs")))</f>
        <v>2. Under 1 yr</v>
      </c>
      <c r="O2711" s="5">
        <f ca="1">(TODAY()-staff[[#This Row],[Date of Birth]])/365</f>
        <v>44.660273972602738</v>
      </c>
      <c r="P2711">
        <f ca="1">ROUNDDOWN(staff[[#This Row],[X-Age]],0)</f>
        <v>44</v>
      </c>
    </row>
    <row r="2712" spans="3:16" x14ac:dyDescent="0.3">
      <c r="C2712" t="s">
        <v>2801</v>
      </c>
      <c r="D2712" t="s">
        <v>59</v>
      </c>
      <c r="E2712">
        <v>1</v>
      </c>
      <c r="F2712" t="s">
        <v>56</v>
      </c>
      <c r="G2712" t="s">
        <v>17</v>
      </c>
      <c r="H2712" t="s">
        <v>526</v>
      </c>
      <c r="I2712" s="4">
        <v>65910</v>
      </c>
      <c r="J2712">
        <v>11</v>
      </c>
      <c r="K2712" s="3">
        <v>44600</v>
      </c>
      <c r="L2712" s="3">
        <v>30584</v>
      </c>
      <c r="M2712" s="5">
        <f ca="1">(TODAY()-staff[[#This Row],[Date of Join]])/365</f>
        <v>0.60547945205479448</v>
      </c>
      <c r="N2712" t="str">
        <f ca="1">IF(staff[[#This Row],[Tenure]]&lt;0.25,"1. New", IF(staff[[#This Row],[Tenure]]&lt;1, "2. Under 1 yr", IF(staff[[#This Row],[Tenure]]&lt;2, "3. Under 2 yrs","4. Over 2 yrs")))</f>
        <v>2. Under 1 yr</v>
      </c>
      <c r="O2712" s="5">
        <f ca="1">(TODAY()-staff[[#This Row],[Date of Birth]])/365</f>
        <v>39.005479452054793</v>
      </c>
      <c r="P2712">
        <f ca="1">ROUNDDOWN(staff[[#This Row],[X-Age]],0)</f>
        <v>39</v>
      </c>
    </row>
    <row r="2713" spans="3:16" x14ac:dyDescent="0.3">
      <c r="C2713" t="s">
        <v>2802</v>
      </c>
      <c r="D2713" t="s">
        <v>59</v>
      </c>
      <c r="E2713">
        <v>1</v>
      </c>
      <c r="F2713" t="s">
        <v>56</v>
      </c>
      <c r="G2713" t="s">
        <v>6</v>
      </c>
      <c r="H2713" t="s">
        <v>68</v>
      </c>
      <c r="I2713" s="4">
        <v>63520</v>
      </c>
      <c r="J2713">
        <v>22</v>
      </c>
      <c r="K2713" s="3">
        <v>44732</v>
      </c>
      <c r="L2713" s="3">
        <v>29371</v>
      </c>
      <c r="M2713" s="5">
        <f ca="1">(TODAY()-staff[[#This Row],[Date of Join]])/365</f>
        <v>0.24383561643835616</v>
      </c>
      <c r="N2713" t="str">
        <f ca="1">IF(staff[[#This Row],[Tenure]]&lt;0.25,"1. New", IF(staff[[#This Row],[Tenure]]&lt;1, "2. Under 1 yr", IF(staff[[#This Row],[Tenure]]&lt;2, "3. Under 2 yrs","4. Over 2 yrs")))</f>
        <v>1. New</v>
      </c>
      <c r="O2713" s="5">
        <f ca="1">(TODAY()-staff[[#This Row],[Date of Birth]])/365</f>
        <v>42.328767123287669</v>
      </c>
      <c r="P2713">
        <f ca="1">ROUNDDOWN(staff[[#This Row],[X-Age]],0)</f>
        <v>42</v>
      </c>
    </row>
    <row r="2714" spans="3:16" x14ac:dyDescent="0.3">
      <c r="C2714" t="s">
        <v>2803</v>
      </c>
      <c r="D2714" t="s">
        <v>55</v>
      </c>
      <c r="E2714">
        <v>1</v>
      </c>
      <c r="F2714" t="s">
        <v>56</v>
      </c>
      <c r="G2714" t="s">
        <v>6</v>
      </c>
      <c r="H2714" t="s">
        <v>68</v>
      </c>
      <c r="I2714" s="4">
        <v>89040</v>
      </c>
      <c r="J2714">
        <v>10</v>
      </c>
      <c r="K2714" s="3">
        <v>44627</v>
      </c>
      <c r="L2714" s="3">
        <v>32874</v>
      </c>
      <c r="M2714" s="5">
        <f ca="1">(TODAY()-staff[[#This Row],[Date of Join]])/365</f>
        <v>0.53150684931506853</v>
      </c>
      <c r="N2714" t="str">
        <f ca="1">IF(staff[[#This Row],[Tenure]]&lt;0.25,"1. New", IF(staff[[#This Row],[Tenure]]&lt;1, "2. Under 1 yr", IF(staff[[#This Row],[Tenure]]&lt;2, "3. Under 2 yrs","4. Over 2 yrs")))</f>
        <v>2. Under 1 yr</v>
      </c>
      <c r="O2714" s="5">
        <f ca="1">(TODAY()-staff[[#This Row],[Date of Birth]])/365</f>
        <v>32.731506849315068</v>
      </c>
      <c r="P2714">
        <f ca="1">ROUNDDOWN(staff[[#This Row],[X-Age]],0)</f>
        <v>32</v>
      </c>
    </row>
    <row r="2715" spans="3:16" x14ac:dyDescent="0.3">
      <c r="C2715" t="s">
        <v>2804</v>
      </c>
      <c r="D2715" t="s">
        <v>55</v>
      </c>
      <c r="E2715">
        <v>1</v>
      </c>
      <c r="F2715" t="s">
        <v>56</v>
      </c>
      <c r="G2715" t="s">
        <v>18</v>
      </c>
      <c r="H2715" t="s">
        <v>64</v>
      </c>
      <c r="I2715" s="4">
        <v>72275</v>
      </c>
      <c r="J2715">
        <v>5</v>
      </c>
      <c r="K2715" s="3">
        <v>44697</v>
      </c>
      <c r="L2715" s="3">
        <v>32634</v>
      </c>
      <c r="M2715" s="5">
        <f ca="1">(TODAY()-staff[[#This Row],[Date of Join]])/365</f>
        <v>0.33972602739726027</v>
      </c>
      <c r="N2715" t="str">
        <f ca="1">IF(staff[[#This Row],[Tenure]]&lt;0.25,"1. New", IF(staff[[#This Row],[Tenure]]&lt;1, "2. Under 1 yr", IF(staff[[#This Row],[Tenure]]&lt;2, "3. Under 2 yrs","4. Over 2 yrs")))</f>
        <v>2. Under 1 yr</v>
      </c>
      <c r="O2715" s="5">
        <f ca="1">(TODAY()-staff[[#This Row],[Date of Birth]])/365</f>
        <v>33.389041095890413</v>
      </c>
      <c r="P2715">
        <f ca="1">ROUNDDOWN(staff[[#This Row],[X-Age]],0)</f>
        <v>33</v>
      </c>
    </row>
    <row r="2716" spans="3:16" x14ac:dyDescent="0.3">
      <c r="C2716" t="s">
        <v>2805</v>
      </c>
      <c r="D2716" t="s">
        <v>59</v>
      </c>
      <c r="E2716">
        <v>1</v>
      </c>
      <c r="F2716" t="s">
        <v>56</v>
      </c>
      <c r="G2716" t="s">
        <v>6</v>
      </c>
      <c r="H2716" t="s">
        <v>68</v>
      </c>
      <c r="I2716" s="4">
        <v>92615</v>
      </c>
      <c r="J2716">
        <v>14</v>
      </c>
      <c r="K2716" s="3">
        <v>44761</v>
      </c>
      <c r="L2716" s="3">
        <v>26751</v>
      </c>
      <c r="M2716" s="5">
        <f ca="1">(TODAY()-staff[[#This Row],[Date of Join]])/365</f>
        <v>0.16438356164383561</v>
      </c>
      <c r="N2716" t="str">
        <f ca="1">IF(staff[[#This Row],[Tenure]]&lt;0.25,"1. New", IF(staff[[#This Row],[Tenure]]&lt;1, "2. Under 1 yr", IF(staff[[#This Row],[Tenure]]&lt;2, "3. Under 2 yrs","4. Over 2 yrs")))</f>
        <v>1. New</v>
      </c>
      <c r="O2716" s="5">
        <f ca="1">(TODAY()-staff[[#This Row],[Date of Birth]])/365</f>
        <v>49.506849315068493</v>
      </c>
      <c r="P2716">
        <f ca="1">ROUNDDOWN(staff[[#This Row],[X-Age]],0)</f>
        <v>49</v>
      </c>
    </row>
    <row r="2717" spans="3:16" x14ac:dyDescent="0.3">
      <c r="C2717" t="s">
        <v>2806</v>
      </c>
      <c r="D2717" t="s">
        <v>59</v>
      </c>
      <c r="E2717">
        <v>1</v>
      </c>
      <c r="F2717" t="s">
        <v>56</v>
      </c>
      <c r="G2717" t="s">
        <v>6</v>
      </c>
      <c r="H2717" t="s">
        <v>68</v>
      </c>
      <c r="I2717" s="4">
        <v>86925</v>
      </c>
      <c r="J2717">
        <v>18</v>
      </c>
      <c r="K2717" s="3">
        <v>44756</v>
      </c>
      <c r="L2717" s="3">
        <v>32422</v>
      </c>
      <c r="M2717" s="5">
        <f ca="1">(TODAY()-staff[[#This Row],[Date of Join]])/365</f>
        <v>0.17808219178082191</v>
      </c>
      <c r="N2717" t="str">
        <f ca="1">IF(staff[[#This Row],[Tenure]]&lt;0.25,"1. New", IF(staff[[#This Row],[Tenure]]&lt;1, "2. Under 1 yr", IF(staff[[#This Row],[Tenure]]&lt;2, "3. Under 2 yrs","4. Over 2 yrs")))</f>
        <v>1. New</v>
      </c>
      <c r="O2717" s="5">
        <f ca="1">(TODAY()-staff[[#This Row],[Date of Birth]])/365</f>
        <v>33.969863013698628</v>
      </c>
      <c r="P2717">
        <f ca="1">ROUNDDOWN(staff[[#This Row],[X-Age]],0)</f>
        <v>33</v>
      </c>
    </row>
    <row r="2718" spans="3:16" x14ac:dyDescent="0.3">
      <c r="C2718" t="s">
        <v>2807</v>
      </c>
      <c r="D2718" t="s">
        <v>59</v>
      </c>
      <c r="E2718">
        <v>1</v>
      </c>
      <c r="F2718" t="s">
        <v>56</v>
      </c>
      <c r="G2718" t="s">
        <v>6</v>
      </c>
      <c r="H2718" t="s">
        <v>68</v>
      </c>
      <c r="I2718" s="4">
        <v>91630</v>
      </c>
      <c r="J2718">
        <v>-2</v>
      </c>
      <c r="K2718" s="3">
        <v>44616</v>
      </c>
      <c r="L2718" s="3">
        <v>23951</v>
      </c>
      <c r="M2718" s="5">
        <f ca="1">(TODAY()-staff[[#This Row],[Date of Join]])/365</f>
        <v>0.56164383561643838</v>
      </c>
      <c r="N2718" t="str">
        <f ca="1">IF(staff[[#This Row],[Tenure]]&lt;0.25,"1. New", IF(staff[[#This Row],[Tenure]]&lt;1, "2. Under 1 yr", IF(staff[[#This Row],[Tenure]]&lt;2, "3. Under 2 yrs","4. Over 2 yrs")))</f>
        <v>2. Under 1 yr</v>
      </c>
      <c r="O2718" s="5">
        <f ca="1">(TODAY()-staff[[#This Row],[Date of Birth]])/365</f>
        <v>57.178082191780824</v>
      </c>
      <c r="P2718">
        <f ca="1">ROUNDDOWN(staff[[#This Row],[X-Age]],0)</f>
        <v>57</v>
      </c>
    </row>
    <row r="2719" spans="3:16" x14ac:dyDescent="0.3">
      <c r="C2719" t="s">
        <v>2808</v>
      </c>
      <c r="D2719" t="s">
        <v>59</v>
      </c>
      <c r="E2719">
        <v>1</v>
      </c>
      <c r="F2719" t="s">
        <v>56</v>
      </c>
      <c r="G2719" t="s">
        <v>14</v>
      </c>
      <c r="H2719" t="s">
        <v>166</v>
      </c>
      <c r="I2719" s="4">
        <v>95965</v>
      </c>
      <c r="J2719">
        <v>20</v>
      </c>
      <c r="K2719" s="3">
        <v>44725</v>
      </c>
      <c r="L2719" s="3">
        <v>24858</v>
      </c>
      <c r="M2719" s="5">
        <f ca="1">(TODAY()-staff[[#This Row],[Date of Join]])/365</f>
        <v>0.26301369863013696</v>
      </c>
      <c r="N2719" t="str">
        <f ca="1">IF(staff[[#This Row],[Tenure]]&lt;0.25,"1. New", IF(staff[[#This Row],[Tenure]]&lt;1, "2. Under 1 yr", IF(staff[[#This Row],[Tenure]]&lt;2, "3. Under 2 yrs","4. Over 2 yrs")))</f>
        <v>2. Under 1 yr</v>
      </c>
      <c r="O2719" s="5">
        <f ca="1">(TODAY()-staff[[#This Row],[Date of Birth]])/365</f>
        <v>54.69315068493151</v>
      </c>
      <c r="P2719">
        <f ca="1">ROUNDDOWN(staff[[#This Row],[X-Age]],0)</f>
        <v>54</v>
      </c>
    </row>
    <row r="2720" spans="3:16" x14ac:dyDescent="0.3">
      <c r="C2720" t="s">
        <v>2809</v>
      </c>
      <c r="D2720" t="s">
        <v>55</v>
      </c>
      <c r="E2720">
        <v>1</v>
      </c>
      <c r="F2720" t="s">
        <v>56</v>
      </c>
      <c r="G2720" t="s">
        <v>9</v>
      </c>
      <c r="H2720" t="s">
        <v>57</v>
      </c>
      <c r="I2720" s="4">
        <v>80995</v>
      </c>
      <c r="J2720">
        <v>17</v>
      </c>
      <c r="K2720" s="3">
        <v>44763</v>
      </c>
      <c r="L2720" s="3">
        <v>31638</v>
      </c>
      <c r="M2720" s="5">
        <f ca="1">(TODAY()-staff[[#This Row],[Date of Join]])/365</f>
        <v>0.15890410958904111</v>
      </c>
      <c r="N2720" t="str">
        <f ca="1">IF(staff[[#This Row],[Tenure]]&lt;0.25,"1. New", IF(staff[[#This Row],[Tenure]]&lt;1, "2. Under 1 yr", IF(staff[[#This Row],[Tenure]]&lt;2, "3. Under 2 yrs","4. Over 2 yrs")))</f>
        <v>1. New</v>
      </c>
      <c r="O2720" s="5">
        <f ca="1">(TODAY()-staff[[#This Row],[Date of Birth]])/365</f>
        <v>36.11780821917808</v>
      </c>
      <c r="P2720">
        <f ca="1">ROUNDDOWN(staff[[#This Row],[X-Age]],0)</f>
        <v>36</v>
      </c>
    </row>
    <row r="2721" spans="3:16" x14ac:dyDescent="0.3">
      <c r="C2721" t="s">
        <v>2810</v>
      </c>
      <c r="D2721" t="s">
        <v>55</v>
      </c>
      <c r="E2721">
        <v>1</v>
      </c>
      <c r="F2721" t="s">
        <v>56</v>
      </c>
      <c r="G2721" t="s">
        <v>20</v>
      </c>
      <c r="H2721" t="s">
        <v>102</v>
      </c>
      <c r="I2721" s="4">
        <v>95320</v>
      </c>
      <c r="J2721">
        <v>13</v>
      </c>
      <c r="K2721" s="3">
        <v>44592</v>
      </c>
      <c r="L2721" s="3">
        <v>30464</v>
      </c>
      <c r="M2721" s="5">
        <f ca="1">(TODAY()-staff[[#This Row],[Date of Join]])/365</f>
        <v>0.62739726027397258</v>
      </c>
      <c r="N2721" t="str">
        <f ca="1">IF(staff[[#This Row],[Tenure]]&lt;0.25,"1. New", IF(staff[[#This Row],[Tenure]]&lt;1, "2. Under 1 yr", IF(staff[[#This Row],[Tenure]]&lt;2, "3. Under 2 yrs","4. Over 2 yrs")))</f>
        <v>2. Under 1 yr</v>
      </c>
      <c r="O2721" s="5">
        <f ca="1">(TODAY()-staff[[#This Row],[Date of Birth]])/365</f>
        <v>39.334246575342469</v>
      </c>
      <c r="P2721">
        <f ca="1">ROUNDDOWN(staff[[#This Row],[X-Age]],0)</f>
        <v>39</v>
      </c>
    </row>
    <row r="2722" spans="3:16" x14ac:dyDescent="0.3">
      <c r="C2722" t="s">
        <v>2811</v>
      </c>
      <c r="D2722" t="s">
        <v>59</v>
      </c>
      <c r="E2722">
        <v>1</v>
      </c>
      <c r="F2722" t="s">
        <v>56</v>
      </c>
      <c r="G2722" t="s">
        <v>11</v>
      </c>
      <c r="H2722" t="s">
        <v>242</v>
      </c>
      <c r="I2722" s="4">
        <v>57495</v>
      </c>
      <c r="J2722">
        <v>10</v>
      </c>
      <c r="K2722" s="3">
        <v>44720</v>
      </c>
      <c r="L2722" s="3">
        <v>27408</v>
      </c>
      <c r="M2722" s="5">
        <f ca="1">(TODAY()-staff[[#This Row],[Date of Join]])/365</f>
        <v>0.27671232876712326</v>
      </c>
      <c r="N2722" t="str">
        <f ca="1">IF(staff[[#This Row],[Tenure]]&lt;0.25,"1. New", IF(staff[[#This Row],[Tenure]]&lt;1, "2. Under 1 yr", IF(staff[[#This Row],[Tenure]]&lt;2, "3. Under 2 yrs","4. Over 2 yrs")))</f>
        <v>2. Under 1 yr</v>
      </c>
      <c r="O2722" s="5">
        <f ca="1">(TODAY()-staff[[#This Row],[Date of Birth]])/365</f>
        <v>47.706849315068496</v>
      </c>
      <c r="P2722">
        <f ca="1">ROUNDDOWN(staff[[#This Row],[X-Age]],0)</f>
        <v>47</v>
      </c>
    </row>
    <row r="2723" spans="3:16" x14ac:dyDescent="0.3">
      <c r="C2723" t="s">
        <v>2812</v>
      </c>
      <c r="D2723" t="s">
        <v>59</v>
      </c>
      <c r="E2723">
        <v>1</v>
      </c>
      <c r="F2723" t="s">
        <v>56</v>
      </c>
      <c r="G2723" t="s">
        <v>9</v>
      </c>
      <c r="H2723" t="s">
        <v>330</v>
      </c>
      <c r="I2723" s="4">
        <v>60005</v>
      </c>
      <c r="J2723">
        <v>6</v>
      </c>
      <c r="K2723" s="3">
        <v>44678</v>
      </c>
      <c r="L2723" s="3">
        <v>32920</v>
      </c>
      <c r="M2723" s="5">
        <f ca="1">(TODAY()-staff[[#This Row],[Date of Join]])/365</f>
        <v>0.39178082191780822</v>
      </c>
      <c r="N2723" t="str">
        <f ca="1">IF(staff[[#This Row],[Tenure]]&lt;0.25,"1. New", IF(staff[[#This Row],[Tenure]]&lt;1, "2. Under 1 yr", IF(staff[[#This Row],[Tenure]]&lt;2, "3. Under 2 yrs","4. Over 2 yrs")))</f>
        <v>2. Under 1 yr</v>
      </c>
      <c r="O2723" s="5">
        <f ca="1">(TODAY()-staff[[#This Row],[Date of Birth]])/365</f>
        <v>32.605479452054794</v>
      </c>
      <c r="P2723">
        <f ca="1">ROUNDDOWN(staff[[#This Row],[X-Age]],0)</f>
        <v>32</v>
      </c>
    </row>
    <row r="2724" spans="3:16" x14ac:dyDescent="0.3">
      <c r="C2724" t="s">
        <v>2813</v>
      </c>
      <c r="D2724" t="s">
        <v>59</v>
      </c>
      <c r="E2724">
        <v>1</v>
      </c>
      <c r="F2724" t="s">
        <v>56</v>
      </c>
      <c r="G2724" t="s">
        <v>6</v>
      </c>
      <c r="H2724" t="s">
        <v>71</v>
      </c>
      <c r="I2724" s="4">
        <v>66190</v>
      </c>
      <c r="J2724">
        <v>4</v>
      </c>
      <c r="K2724" s="3">
        <v>44641</v>
      </c>
      <c r="L2724" s="3">
        <v>31170</v>
      </c>
      <c r="M2724" s="5">
        <f ca="1">(TODAY()-staff[[#This Row],[Date of Join]])/365</f>
        <v>0.49315068493150682</v>
      </c>
      <c r="N2724" t="str">
        <f ca="1">IF(staff[[#This Row],[Tenure]]&lt;0.25,"1. New", IF(staff[[#This Row],[Tenure]]&lt;1, "2. Under 1 yr", IF(staff[[#This Row],[Tenure]]&lt;2, "3. Under 2 yrs","4. Over 2 yrs")))</f>
        <v>2. Under 1 yr</v>
      </c>
      <c r="O2724" s="5">
        <f ca="1">(TODAY()-staff[[#This Row],[Date of Birth]])/365</f>
        <v>37.4</v>
      </c>
      <c r="P2724">
        <f ca="1">ROUNDDOWN(staff[[#This Row],[X-Age]],0)</f>
        <v>37</v>
      </c>
    </row>
    <row r="2725" spans="3:16" x14ac:dyDescent="0.3">
      <c r="C2725" t="s">
        <v>2814</v>
      </c>
      <c r="D2725" t="s">
        <v>59</v>
      </c>
      <c r="E2725">
        <v>1</v>
      </c>
      <c r="F2725" t="s">
        <v>56</v>
      </c>
      <c r="G2725" t="s">
        <v>18</v>
      </c>
      <c r="H2725" t="s">
        <v>71</v>
      </c>
      <c r="I2725" s="4">
        <v>84930</v>
      </c>
      <c r="J2725">
        <v>9</v>
      </c>
      <c r="K2725" s="3">
        <v>44641</v>
      </c>
      <c r="L2725" s="3">
        <v>25010</v>
      </c>
      <c r="M2725" s="5">
        <f ca="1">(TODAY()-staff[[#This Row],[Date of Join]])/365</f>
        <v>0.49315068493150682</v>
      </c>
      <c r="N2725" t="str">
        <f ca="1">IF(staff[[#This Row],[Tenure]]&lt;0.25,"1. New", IF(staff[[#This Row],[Tenure]]&lt;1, "2. Under 1 yr", IF(staff[[#This Row],[Tenure]]&lt;2, "3. Under 2 yrs","4. Over 2 yrs")))</f>
        <v>2. Under 1 yr</v>
      </c>
      <c r="O2725" s="5">
        <f ca="1">(TODAY()-staff[[#This Row],[Date of Birth]])/365</f>
        <v>54.276712328767125</v>
      </c>
      <c r="P2725">
        <f ca="1">ROUNDDOWN(staff[[#This Row],[X-Age]],0)</f>
        <v>54</v>
      </c>
    </row>
    <row r="2726" spans="3:16" x14ac:dyDescent="0.3">
      <c r="C2726" t="s">
        <v>2815</v>
      </c>
      <c r="D2726" t="s">
        <v>59</v>
      </c>
      <c r="E2726">
        <v>1</v>
      </c>
      <c r="F2726" t="s">
        <v>61</v>
      </c>
      <c r="G2726" t="s">
        <v>6</v>
      </c>
      <c r="H2726" t="s">
        <v>68</v>
      </c>
      <c r="I2726" s="4">
        <v>66715</v>
      </c>
      <c r="J2726">
        <v>19</v>
      </c>
      <c r="K2726" s="3">
        <v>44754</v>
      </c>
      <c r="L2726" s="3">
        <v>7248</v>
      </c>
      <c r="M2726" s="5">
        <f ca="1">(TODAY()-staff[[#This Row],[Date of Join]])/365</f>
        <v>0.18356164383561643</v>
      </c>
      <c r="N2726" t="str">
        <f ca="1">IF(staff[[#This Row],[Tenure]]&lt;0.25,"1. New", IF(staff[[#This Row],[Tenure]]&lt;1, "2. Under 1 yr", IF(staff[[#This Row],[Tenure]]&lt;2, "3. Under 2 yrs","4. Over 2 yrs")))</f>
        <v>1. New</v>
      </c>
      <c r="O2726" s="5">
        <f ca="1">(TODAY()-staff[[#This Row],[Date of Birth]])/365</f>
        <v>102.93972602739726</v>
      </c>
      <c r="P2726">
        <f ca="1">ROUNDDOWN(staff[[#This Row],[X-Age]],0)</f>
        <v>102</v>
      </c>
    </row>
    <row r="2727" spans="3:16" x14ac:dyDescent="0.3">
      <c r="C2727" t="s">
        <v>2816</v>
      </c>
      <c r="D2727" t="s">
        <v>59</v>
      </c>
      <c r="E2727">
        <v>1</v>
      </c>
      <c r="F2727" t="s">
        <v>61</v>
      </c>
      <c r="G2727" t="s">
        <v>6</v>
      </c>
      <c r="H2727" t="s">
        <v>68</v>
      </c>
      <c r="I2727" s="4">
        <v>84810</v>
      </c>
      <c r="J2727">
        <v>5</v>
      </c>
      <c r="K2727" s="3">
        <v>44742</v>
      </c>
      <c r="L2727" s="3">
        <v>7273</v>
      </c>
      <c r="M2727" s="5">
        <f ca="1">(TODAY()-staff[[#This Row],[Date of Join]])/365</f>
        <v>0.21643835616438356</v>
      </c>
      <c r="N2727" t="str">
        <f ca="1">IF(staff[[#This Row],[Tenure]]&lt;0.25,"1. New", IF(staff[[#This Row],[Tenure]]&lt;1, "2. Under 1 yr", IF(staff[[#This Row],[Tenure]]&lt;2, "3. Under 2 yrs","4. Over 2 yrs")))</f>
        <v>1. New</v>
      </c>
      <c r="O2727" s="5">
        <f ca="1">(TODAY()-staff[[#This Row],[Date of Birth]])/365</f>
        <v>102.87123287671233</v>
      </c>
      <c r="P2727">
        <f ca="1">ROUNDDOWN(staff[[#This Row],[X-Age]],0)</f>
        <v>102</v>
      </c>
    </row>
    <row r="2728" spans="3:16" x14ac:dyDescent="0.3">
      <c r="C2728" t="s">
        <v>2817</v>
      </c>
      <c r="D2728" t="s">
        <v>59</v>
      </c>
      <c r="E2728">
        <v>1</v>
      </c>
      <c r="F2728" t="s">
        <v>61</v>
      </c>
      <c r="G2728" t="s">
        <v>18</v>
      </c>
      <c r="H2728" t="s">
        <v>96</v>
      </c>
      <c r="I2728" s="4">
        <v>88245</v>
      </c>
      <c r="J2728">
        <v>5</v>
      </c>
      <c r="K2728" s="3">
        <v>44658</v>
      </c>
      <c r="L2728" s="3">
        <v>7255</v>
      </c>
      <c r="M2728" s="5">
        <f ca="1">(TODAY()-staff[[#This Row],[Date of Join]])/365</f>
        <v>0.44657534246575342</v>
      </c>
      <c r="N2728" t="str">
        <f ca="1">IF(staff[[#This Row],[Tenure]]&lt;0.25,"1. New", IF(staff[[#This Row],[Tenure]]&lt;1, "2. Under 1 yr", IF(staff[[#This Row],[Tenure]]&lt;2, "3. Under 2 yrs","4. Over 2 yrs")))</f>
        <v>2. Under 1 yr</v>
      </c>
      <c r="O2728" s="5">
        <f ca="1">(TODAY()-staff[[#This Row],[Date of Birth]])/365</f>
        <v>102.92054794520548</v>
      </c>
      <c r="P2728">
        <f ca="1">ROUNDDOWN(staff[[#This Row],[X-Age]],0)</f>
        <v>102</v>
      </c>
    </row>
    <row r="2729" spans="3:16" x14ac:dyDescent="0.3">
      <c r="C2729" t="s">
        <v>2818</v>
      </c>
      <c r="D2729" t="s">
        <v>59</v>
      </c>
      <c r="E2729">
        <v>1</v>
      </c>
      <c r="F2729" t="s">
        <v>56</v>
      </c>
      <c r="G2729" t="s">
        <v>6</v>
      </c>
      <c r="H2729" t="s">
        <v>246</v>
      </c>
      <c r="I2729" s="4">
        <v>87100</v>
      </c>
      <c r="J2729">
        <v>14</v>
      </c>
      <c r="K2729" s="3">
        <v>44502</v>
      </c>
      <c r="L2729" s="3">
        <v>30031</v>
      </c>
      <c r="M2729" s="5">
        <f ca="1">(TODAY()-staff[[#This Row],[Date of Join]])/365</f>
        <v>0.87397260273972599</v>
      </c>
      <c r="N2729" t="str">
        <f ca="1">IF(staff[[#This Row],[Tenure]]&lt;0.25,"1. New", IF(staff[[#This Row],[Tenure]]&lt;1, "2. Under 1 yr", IF(staff[[#This Row],[Tenure]]&lt;2, "3. Under 2 yrs","4. Over 2 yrs")))</f>
        <v>2. Under 1 yr</v>
      </c>
      <c r="O2729" s="5">
        <f ca="1">(TODAY()-staff[[#This Row],[Date of Birth]])/365</f>
        <v>40.520547945205479</v>
      </c>
      <c r="P2729">
        <f ca="1">ROUNDDOWN(staff[[#This Row],[X-Age]],0)</f>
        <v>40</v>
      </c>
    </row>
    <row r="2730" spans="3:16" x14ac:dyDescent="0.3">
      <c r="C2730" t="s">
        <v>2819</v>
      </c>
      <c r="D2730" t="s">
        <v>55</v>
      </c>
      <c r="E2730">
        <v>1</v>
      </c>
      <c r="F2730" t="s">
        <v>124</v>
      </c>
      <c r="G2730" t="s">
        <v>14</v>
      </c>
      <c r="H2730" t="s">
        <v>166</v>
      </c>
      <c r="I2730" s="4">
        <v>52260</v>
      </c>
      <c r="J2730">
        <v>8</v>
      </c>
      <c r="K2730" s="3">
        <v>44767</v>
      </c>
      <c r="L2730" s="3">
        <v>31029</v>
      </c>
      <c r="M2730" s="5">
        <f ca="1">(TODAY()-staff[[#This Row],[Date of Join]])/365</f>
        <v>0.14794520547945206</v>
      </c>
      <c r="N2730" t="str">
        <f ca="1">IF(staff[[#This Row],[Tenure]]&lt;0.25,"1. New", IF(staff[[#This Row],[Tenure]]&lt;1, "2. Under 1 yr", IF(staff[[#This Row],[Tenure]]&lt;2, "3. Under 2 yrs","4. Over 2 yrs")))</f>
        <v>1. New</v>
      </c>
      <c r="O2730" s="5">
        <f ca="1">(TODAY()-staff[[#This Row],[Date of Birth]])/365</f>
        <v>37.786301369863011</v>
      </c>
      <c r="P2730">
        <f ca="1">ROUNDDOWN(staff[[#This Row],[X-Age]],0)</f>
        <v>37</v>
      </c>
    </row>
    <row r="2731" spans="3:16" x14ac:dyDescent="0.3">
      <c r="C2731" t="s">
        <v>2820</v>
      </c>
      <c r="D2731" t="s">
        <v>59</v>
      </c>
      <c r="E2731">
        <v>1</v>
      </c>
      <c r="F2731" t="s">
        <v>56</v>
      </c>
      <c r="G2731" t="s">
        <v>18</v>
      </c>
      <c r="H2731" t="s">
        <v>343</v>
      </c>
      <c r="I2731" s="4">
        <v>67190</v>
      </c>
      <c r="J2731">
        <v>11</v>
      </c>
      <c r="K2731" s="3">
        <v>44767</v>
      </c>
      <c r="L2731" s="3">
        <v>25582</v>
      </c>
      <c r="M2731" s="5">
        <f ca="1">(TODAY()-staff[[#This Row],[Date of Join]])/365</f>
        <v>0.14794520547945206</v>
      </c>
      <c r="N2731" t="str">
        <f ca="1">IF(staff[[#This Row],[Tenure]]&lt;0.25,"1. New", IF(staff[[#This Row],[Tenure]]&lt;1, "2. Under 1 yr", IF(staff[[#This Row],[Tenure]]&lt;2, "3. Under 2 yrs","4. Over 2 yrs")))</f>
        <v>1. New</v>
      </c>
      <c r="O2731" s="5">
        <f ca="1">(TODAY()-staff[[#This Row],[Date of Birth]])/365</f>
        <v>52.709589041095889</v>
      </c>
      <c r="P2731">
        <f ca="1">ROUNDDOWN(staff[[#This Row],[X-Age]],0)</f>
        <v>52</v>
      </c>
    </row>
    <row r="2732" spans="3:16" x14ac:dyDescent="0.3">
      <c r="C2732" t="s">
        <v>2821</v>
      </c>
      <c r="D2732" t="s">
        <v>59</v>
      </c>
      <c r="E2732">
        <v>1</v>
      </c>
      <c r="F2732" t="s">
        <v>61</v>
      </c>
      <c r="G2732" t="s">
        <v>17</v>
      </c>
      <c r="H2732" t="s">
        <v>280</v>
      </c>
      <c r="I2732" s="4">
        <v>86555</v>
      </c>
      <c r="J2732">
        <v>11</v>
      </c>
      <c r="K2732" s="3">
        <v>44760</v>
      </c>
      <c r="L2732" s="3">
        <v>7296</v>
      </c>
      <c r="M2732" s="5">
        <f ca="1">(TODAY()-staff[[#This Row],[Date of Join]])/365</f>
        <v>0.16712328767123288</v>
      </c>
      <c r="N2732" t="str">
        <f ca="1">IF(staff[[#This Row],[Tenure]]&lt;0.25,"1. New", IF(staff[[#This Row],[Tenure]]&lt;1, "2. Under 1 yr", IF(staff[[#This Row],[Tenure]]&lt;2, "3. Under 2 yrs","4. Over 2 yrs")))</f>
        <v>1. New</v>
      </c>
      <c r="O2732" s="5">
        <f ca="1">(TODAY()-staff[[#This Row],[Date of Birth]])/365</f>
        <v>102.8082191780822</v>
      </c>
      <c r="P2732">
        <f ca="1">ROUNDDOWN(staff[[#This Row],[X-Age]],0)</f>
        <v>102</v>
      </c>
    </row>
    <row r="2733" spans="3:16" x14ac:dyDescent="0.3">
      <c r="C2733" t="s">
        <v>2822</v>
      </c>
      <c r="D2733" t="s">
        <v>59</v>
      </c>
      <c r="E2733">
        <v>1</v>
      </c>
      <c r="F2733" t="s">
        <v>56</v>
      </c>
      <c r="G2733" t="s">
        <v>11</v>
      </c>
      <c r="H2733" t="s">
        <v>246</v>
      </c>
      <c r="I2733" s="4">
        <v>53010</v>
      </c>
      <c r="J2733">
        <v>13</v>
      </c>
      <c r="K2733" s="3">
        <v>44617</v>
      </c>
      <c r="L2733" s="3">
        <v>29768</v>
      </c>
      <c r="M2733" s="5">
        <f ca="1">(TODAY()-staff[[#This Row],[Date of Join]])/365</f>
        <v>0.55890410958904113</v>
      </c>
      <c r="N2733" t="str">
        <f ca="1">IF(staff[[#This Row],[Tenure]]&lt;0.25,"1. New", IF(staff[[#This Row],[Tenure]]&lt;1, "2. Under 1 yr", IF(staff[[#This Row],[Tenure]]&lt;2, "3. Under 2 yrs","4. Over 2 yrs")))</f>
        <v>2. Under 1 yr</v>
      </c>
      <c r="O2733" s="5">
        <f ca="1">(TODAY()-staff[[#This Row],[Date of Birth]])/365</f>
        <v>41.241095890410961</v>
      </c>
      <c r="P2733">
        <f ca="1">ROUNDDOWN(staff[[#This Row],[X-Age]],0)</f>
        <v>41</v>
      </c>
    </row>
    <row r="2734" spans="3:16" x14ac:dyDescent="0.3">
      <c r="C2734" t="s">
        <v>2823</v>
      </c>
      <c r="D2734" t="s">
        <v>55</v>
      </c>
      <c r="E2734">
        <v>1</v>
      </c>
      <c r="F2734" t="s">
        <v>56</v>
      </c>
      <c r="G2734" t="s">
        <v>6</v>
      </c>
      <c r="H2734" t="s">
        <v>93</v>
      </c>
      <c r="I2734" s="4">
        <v>68285</v>
      </c>
      <c r="J2734">
        <v>23</v>
      </c>
      <c r="K2734" s="3">
        <v>44284</v>
      </c>
      <c r="L2734" s="3">
        <v>27118</v>
      </c>
      <c r="M2734" s="5">
        <f ca="1">(TODAY()-staff[[#This Row],[Date of Join]])/365</f>
        <v>1.4712328767123288</v>
      </c>
      <c r="N2734" t="str">
        <f ca="1">IF(staff[[#This Row],[Tenure]]&lt;0.25,"1. New", IF(staff[[#This Row],[Tenure]]&lt;1, "2. Under 1 yr", IF(staff[[#This Row],[Tenure]]&lt;2, "3. Under 2 yrs","4. Over 2 yrs")))</f>
        <v>3. Under 2 yrs</v>
      </c>
      <c r="O2734" s="5">
        <f ca="1">(TODAY()-staff[[#This Row],[Date of Birth]])/365</f>
        <v>48.5013698630137</v>
      </c>
      <c r="P2734">
        <f ca="1">ROUNDDOWN(staff[[#This Row],[X-Age]],0)</f>
        <v>48</v>
      </c>
    </row>
    <row r="2735" spans="3:16" x14ac:dyDescent="0.3">
      <c r="C2735" t="s">
        <v>2824</v>
      </c>
      <c r="D2735" t="s">
        <v>55</v>
      </c>
      <c r="E2735">
        <v>1</v>
      </c>
      <c r="F2735" t="s">
        <v>56</v>
      </c>
      <c r="G2735" t="s">
        <v>18</v>
      </c>
      <c r="H2735" t="s">
        <v>71</v>
      </c>
      <c r="I2735" s="4">
        <v>80190</v>
      </c>
      <c r="J2735">
        <v>12</v>
      </c>
      <c r="K2735" s="3">
        <v>44631</v>
      </c>
      <c r="L2735" s="3">
        <v>30958</v>
      </c>
      <c r="M2735" s="5">
        <f ca="1">(TODAY()-staff[[#This Row],[Date of Join]])/365</f>
        <v>0.52054794520547942</v>
      </c>
      <c r="N2735" t="str">
        <f ca="1">IF(staff[[#This Row],[Tenure]]&lt;0.25,"1. New", IF(staff[[#This Row],[Tenure]]&lt;1, "2. Under 1 yr", IF(staff[[#This Row],[Tenure]]&lt;2, "3. Under 2 yrs","4. Over 2 yrs")))</f>
        <v>2. Under 1 yr</v>
      </c>
      <c r="O2735" s="5">
        <f ca="1">(TODAY()-staff[[#This Row],[Date of Birth]])/365</f>
        <v>37.980821917808221</v>
      </c>
      <c r="P2735">
        <f ca="1">ROUNDDOWN(staff[[#This Row],[X-Age]],0)</f>
        <v>37</v>
      </c>
    </row>
    <row r="2736" spans="3:16" x14ac:dyDescent="0.3">
      <c r="C2736" t="s">
        <v>2825</v>
      </c>
      <c r="D2736" t="s">
        <v>59</v>
      </c>
      <c r="E2736">
        <v>1</v>
      </c>
      <c r="F2736" t="s">
        <v>56</v>
      </c>
      <c r="G2736" t="s">
        <v>6</v>
      </c>
      <c r="H2736" t="s">
        <v>68</v>
      </c>
      <c r="I2736" s="4">
        <v>68660</v>
      </c>
      <c r="J2736">
        <v>13</v>
      </c>
      <c r="K2736" s="3">
        <v>44697</v>
      </c>
      <c r="L2736" s="3">
        <v>7279</v>
      </c>
      <c r="M2736" s="5">
        <f ca="1">(TODAY()-staff[[#This Row],[Date of Join]])/365</f>
        <v>0.33972602739726027</v>
      </c>
      <c r="N2736" t="str">
        <f ca="1">IF(staff[[#This Row],[Tenure]]&lt;0.25,"1. New", IF(staff[[#This Row],[Tenure]]&lt;1, "2. Under 1 yr", IF(staff[[#This Row],[Tenure]]&lt;2, "3. Under 2 yrs","4. Over 2 yrs")))</f>
        <v>2. Under 1 yr</v>
      </c>
      <c r="O2736" s="5">
        <f ca="1">(TODAY()-staff[[#This Row],[Date of Birth]])/365</f>
        <v>102.85479452054794</v>
      </c>
      <c r="P2736">
        <f ca="1">ROUNDDOWN(staff[[#This Row],[X-Age]],0)</f>
        <v>102</v>
      </c>
    </row>
    <row r="2737" spans="3:16" x14ac:dyDescent="0.3">
      <c r="C2737" t="s">
        <v>2826</v>
      </c>
      <c r="D2737" t="s">
        <v>55</v>
      </c>
      <c r="E2737">
        <v>1</v>
      </c>
      <c r="F2737" t="s">
        <v>56</v>
      </c>
      <c r="G2737" t="s">
        <v>11</v>
      </c>
      <c r="H2737" t="s">
        <v>98</v>
      </c>
      <c r="I2737" s="4">
        <v>97885</v>
      </c>
      <c r="J2737">
        <v>14</v>
      </c>
      <c r="K2737" s="3">
        <v>44690</v>
      </c>
      <c r="L2737" s="3">
        <v>33619</v>
      </c>
      <c r="M2737" s="5">
        <f ca="1">(TODAY()-staff[[#This Row],[Date of Join]])/365</f>
        <v>0.35890410958904112</v>
      </c>
      <c r="N2737" t="str">
        <f ca="1">IF(staff[[#This Row],[Tenure]]&lt;0.25,"1. New", IF(staff[[#This Row],[Tenure]]&lt;1, "2. Under 1 yr", IF(staff[[#This Row],[Tenure]]&lt;2, "3. Under 2 yrs","4. Over 2 yrs")))</f>
        <v>2. Under 1 yr</v>
      </c>
      <c r="O2737" s="5">
        <f ca="1">(TODAY()-staff[[#This Row],[Date of Birth]])/365</f>
        <v>30.69041095890411</v>
      </c>
      <c r="P2737">
        <f ca="1">ROUNDDOWN(staff[[#This Row],[X-Age]],0)</f>
        <v>30</v>
      </c>
    </row>
    <row r="2738" spans="3:16" x14ac:dyDescent="0.3">
      <c r="C2738" t="s">
        <v>2827</v>
      </c>
      <c r="D2738" t="s">
        <v>55</v>
      </c>
      <c r="E2738">
        <v>1</v>
      </c>
      <c r="F2738" t="s">
        <v>56</v>
      </c>
      <c r="G2738" t="s">
        <v>20</v>
      </c>
      <c r="H2738" t="s">
        <v>75</v>
      </c>
      <c r="I2738" s="4">
        <v>81205</v>
      </c>
      <c r="J2738">
        <v>13</v>
      </c>
      <c r="K2738" s="3">
        <v>44698</v>
      </c>
      <c r="L2738" s="3">
        <v>25328</v>
      </c>
      <c r="M2738" s="5">
        <f ca="1">(TODAY()-staff[[#This Row],[Date of Join]])/365</f>
        <v>0.33698630136986302</v>
      </c>
      <c r="N2738" t="str">
        <f ca="1">IF(staff[[#This Row],[Tenure]]&lt;0.25,"1. New", IF(staff[[#This Row],[Tenure]]&lt;1, "2. Under 1 yr", IF(staff[[#This Row],[Tenure]]&lt;2, "3. Under 2 yrs","4. Over 2 yrs")))</f>
        <v>2. Under 1 yr</v>
      </c>
      <c r="O2738" s="5">
        <f ca="1">(TODAY()-staff[[#This Row],[Date of Birth]])/365</f>
        <v>53.405479452054792</v>
      </c>
      <c r="P2738">
        <f ca="1">ROUNDDOWN(staff[[#This Row],[X-Age]],0)</f>
        <v>53</v>
      </c>
    </row>
    <row r="2739" spans="3:16" x14ac:dyDescent="0.3">
      <c r="C2739" t="s">
        <v>2828</v>
      </c>
      <c r="D2739" t="s">
        <v>59</v>
      </c>
      <c r="E2739">
        <v>1</v>
      </c>
      <c r="F2739" t="s">
        <v>56</v>
      </c>
      <c r="G2739" t="s">
        <v>6</v>
      </c>
      <c r="H2739" t="s">
        <v>68</v>
      </c>
      <c r="I2739" s="4">
        <v>59255</v>
      </c>
      <c r="J2739">
        <v>12</v>
      </c>
      <c r="K2739" s="3">
        <v>44760</v>
      </c>
      <c r="L2739" s="3">
        <v>28311</v>
      </c>
      <c r="M2739" s="5">
        <f ca="1">(TODAY()-staff[[#This Row],[Date of Join]])/365</f>
        <v>0.16712328767123288</v>
      </c>
      <c r="N2739" t="str">
        <f ca="1">IF(staff[[#This Row],[Tenure]]&lt;0.25,"1. New", IF(staff[[#This Row],[Tenure]]&lt;1, "2. Under 1 yr", IF(staff[[#This Row],[Tenure]]&lt;2, "3. Under 2 yrs","4. Over 2 yrs")))</f>
        <v>1. New</v>
      </c>
      <c r="O2739" s="5">
        <f ca="1">(TODAY()-staff[[#This Row],[Date of Birth]])/365</f>
        <v>45.232876712328768</v>
      </c>
      <c r="P2739">
        <f ca="1">ROUNDDOWN(staff[[#This Row],[X-Age]],0)</f>
        <v>45</v>
      </c>
    </row>
    <row r="2740" spans="3:16" x14ac:dyDescent="0.3">
      <c r="C2740" t="s">
        <v>2829</v>
      </c>
      <c r="D2740" t="s">
        <v>55</v>
      </c>
      <c r="E2740">
        <v>1</v>
      </c>
      <c r="F2740" t="s">
        <v>56</v>
      </c>
      <c r="G2740" t="s">
        <v>6</v>
      </c>
      <c r="H2740" t="s">
        <v>93</v>
      </c>
      <c r="I2740" s="4">
        <v>88535</v>
      </c>
      <c r="J2740">
        <v>16</v>
      </c>
      <c r="K2740" s="3">
        <v>44540</v>
      </c>
      <c r="L2740" s="3">
        <v>30909</v>
      </c>
      <c r="M2740" s="5">
        <f ca="1">(TODAY()-staff[[#This Row],[Date of Join]])/365</f>
        <v>0.76986301369863008</v>
      </c>
      <c r="N2740" t="str">
        <f ca="1">IF(staff[[#This Row],[Tenure]]&lt;0.25,"1. New", IF(staff[[#This Row],[Tenure]]&lt;1, "2. Under 1 yr", IF(staff[[#This Row],[Tenure]]&lt;2, "3. Under 2 yrs","4. Over 2 yrs")))</f>
        <v>2. Under 1 yr</v>
      </c>
      <c r="O2740" s="5">
        <f ca="1">(TODAY()-staff[[#This Row],[Date of Birth]])/365</f>
        <v>38.115068493150687</v>
      </c>
      <c r="P2740">
        <f ca="1">ROUNDDOWN(staff[[#This Row],[X-Age]],0)</f>
        <v>38</v>
      </c>
    </row>
    <row r="2741" spans="3:16" x14ac:dyDescent="0.3">
      <c r="C2741" t="s">
        <v>2830</v>
      </c>
      <c r="D2741" t="s">
        <v>59</v>
      </c>
      <c r="E2741">
        <v>1</v>
      </c>
      <c r="F2741" t="s">
        <v>56</v>
      </c>
      <c r="G2741" t="s">
        <v>9</v>
      </c>
      <c r="H2741" t="s">
        <v>62</v>
      </c>
      <c r="I2741" s="4">
        <v>91790</v>
      </c>
      <c r="J2741">
        <v>17</v>
      </c>
      <c r="K2741" s="3">
        <v>44770</v>
      </c>
      <c r="L2741" s="3">
        <v>32882</v>
      </c>
      <c r="M2741" s="5">
        <f ca="1">(TODAY()-staff[[#This Row],[Date of Join]])/365</f>
        <v>0.13972602739726028</v>
      </c>
      <c r="N2741" t="str">
        <f ca="1">IF(staff[[#This Row],[Tenure]]&lt;0.25,"1. New", IF(staff[[#This Row],[Tenure]]&lt;1, "2. Under 1 yr", IF(staff[[#This Row],[Tenure]]&lt;2, "3. Under 2 yrs","4. Over 2 yrs")))</f>
        <v>1. New</v>
      </c>
      <c r="O2741" s="5">
        <f ca="1">(TODAY()-staff[[#This Row],[Date of Birth]])/365</f>
        <v>32.709589041095889</v>
      </c>
      <c r="P2741">
        <f ca="1">ROUNDDOWN(staff[[#This Row],[X-Age]],0)</f>
        <v>32</v>
      </c>
    </row>
    <row r="2742" spans="3:16" x14ac:dyDescent="0.3">
      <c r="C2742" t="s">
        <v>2831</v>
      </c>
      <c r="D2742" t="s">
        <v>55</v>
      </c>
      <c r="E2742">
        <v>1</v>
      </c>
      <c r="F2742" t="s">
        <v>56</v>
      </c>
      <c r="G2742" t="s">
        <v>9</v>
      </c>
      <c r="H2742" t="s">
        <v>205</v>
      </c>
      <c r="I2742" s="4">
        <v>101005</v>
      </c>
      <c r="J2742">
        <v>22</v>
      </c>
      <c r="K2742" s="3">
        <v>44707</v>
      </c>
      <c r="L2742" s="3">
        <v>23098</v>
      </c>
      <c r="M2742" s="5">
        <f ca="1">(TODAY()-staff[[#This Row],[Date of Join]])/365</f>
        <v>0.31232876712328766</v>
      </c>
      <c r="N2742" t="str">
        <f ca="1">IF(staff[[#This Row],[Tenure]]&lt;0.25,"1. New", IF(staff[[#This Row],[Tenure]]&lt;1, "2. Under 1 yr", IF(staff[[#This Row],[Tenure]]&lt;2, "3. Under 2 yrs","4. Over 2 yrs")))</f>
        <v>2. Under 1 yr</v>
      </c>
      <c r="O2742" s="5">
        <f ca="1">(TODAY()-staff[[#This Row],[Date of Birth]])/365</f>
        <v>59.515068493150686</v>
      </c>
      <c r="P2742">
        <f ca="1">ROUNDDOWN(staff[[#This Row],[X-Age]],0)</f>
        <v>59</v>
      </c>
    </row>
    <row r="2743" spans="3:16" x14ac:dyDescent="0.3">
      <c r="C2743" t="s">
        <v>2832</v>
      </c>
      <c r="D2743" t="s">
        <v>59</v>
      </c>
      <c r="E2743">
        <v>1</v>
      </c>
      <c r="F2743" t="s">
        <v>56</v>
      </c>
      <c r="G2743" t="s">
        <v>18</v>
      </c>
      <c r="H2743" t="s">
        <v>71</v>
      </c>
      <c r="I2743" s="4">
        <v>84920</v>
      </c>
      <c r="J2743">
        <v>23</v>
      </c>
      <c r="K2743" s="3">
        <v>44532</v>
      </c>
      <c r="L2743" s="3">
        <v>31785</v>
      </c>
      <c r="M2743" s="5">
        <f ca="1">(TODAY()-staff[[#This Row],[Date of Join]])/365</f>
        <v>0.79178082191780819</v>
      </c>
      <c r="N2743" t="str">
        <f ca="1">IF(staff[[#This Row],[Tenure]]&lt;0.25,"1. New", IF(staff[[#This Row],[Tenure]]&lt;1, "2. Under 1 yr", IF(staff[[#This Row],[Tenure]]&lt;2, "3. Under 2 yrs","4. Over 2 yrs")))</f>
        <v>2. Under 1 yr</v>
      </c>
      <c r="O2743" s="5">
        <f ca="1">(TODAY()-staff[[#This Row],[Date of Birth]])/365</f>
        <v>35.715068493150682</v>
      </c>
      <c r="P2743">
        <f ca="1">ROUNDDOWN(staff[[#This Row],[X-Age]],0)</f>
        <v>35</v>
      </c>
    </row>
    <row r="2744" spans="3:16" x14ac:dyDescent="0.3">
      <c r="C2744" t="s">
        <v>2833</v>
      </c>
      <c r="D2744" t="s">
        <v>55</v>
      </c>
      <c r="E2744">
        <v>1</v>
      </c>
      <c r="F2744" t="s">
        <v>56</v>
      </c>
      <c r="G2744" t="s">
        <v>20</v>
      </c>
      <c r="H2744" t="s">
        <v>102</v>
      </c>
      <c r="I2744" s="4">
        <v>60935</v>
      </c>
      <c r="J2744">
        <v>9</v>
      </c>
      <c r="K2744" s="3">
        <v>44746</v>
      </c>
      <c r="L2744" s="3">
        <v>30337</v>
      </c>
      <c r="M2744" s="5">
        <f ca="1">(TODAY()-staff[[#This Row],[Date of Join]])/365</f>
        <v>0.20547945205479451</v>
      </c>
      <c r="N2744" t="str">
        <f ca="1">IF(staff[[#This Row],[Tenure]]&lt;0.25,"1. New", IF(staff[[#This Row],[Tenure]]&lt;1, "2. Under 1 yr", IF(staff[[#This Row],[Tenure]]&lt;2, "3. Under 2 yrs","4. Over 2 yrs")))</f>
        <v>1. New</v>
      </c>
      <c r="O2744" s="5">
        <f ca="1">(TODAY()-staff[[#This Row],[Date of Birth]])/365</f>
        <v>39.682191780821917</v>
      </c>
      <c r="P2744">
        <f ca="1">ROUNDDOWN(staff[[#This Row],[X-Age]],0)</f>
        <v>39</v>
      </c>
    </row>
    <row r="2745" spans="3:16" x14ac:dyDescent="0.3">
      <c r="C2745" t="s">
        <v>2834</v>
      </c>
      <c r="D2745" t="s">
        <v>59</v>
      </c>
      <c r="E2745">
        <v>1</v>
      </c>
      <c r="F2745" t="s">
        <v>56</v>
      </c>
      <c r="G2745" t="s">
        <v>6</v>
      </c>
      <c r="H2745" t="s">
        <v>68</v>
      </c>
      <c r="I2745" s="4">
        <v>87060</v>
      </c>
      <c r="J2745">
        <v>6</v>
      </c>
      <c r="K2745" s="3">
        <v>44567</v>
      </c>
      <c r="L2745" s="3">
        <v>30601</v>
      </c>
      <c r="M2745" s="5">
        <f ca="1">(TODAY()-staff[[#This Row],[Date of Join]])/365</f>
        <v>0.69589041095890414</v>
      </c>
      <c r="N2745" t="str">
        <f ca="1">IF(staff[[#This Row],[Tenure]]&lt;0.25,"1. New", IF(staff[[#This Row],[Tenure]]&lt;1, "2. Under 1 yr", IF(staff[[#This Row],[Tenure]]&lt;2, "3. Under 2 yrs","4. Over 2 yrs")))</f>
        <v>2. Under 1 yr</v>
      </c>
      <c r="O2745" s="5">
        <f ca="1">(TODAY()-staff[[#This Row],[Date of Birth]])/365</f>
        <v>38.958904109589042</v>
      </c>
      <c r="P2745">
        <f ca="1">ROUNDDOWN(staff[[#This Row],[X-Age]],0)</f>
        <v>38</v>
      </c>
    </row>
    <row r="2746" spans="3:16" x14ac:dyDescent="0.3">
      <c r="C2746" t="s">
        <v>2835</v>
      </c>
      <c r="D2746" t="s">
        <v>55</v>
      </c>
      <c r="E2746">
        <v>1</v>
      </c>
      <c r="F2746" t="s">
        <v>56</v>
      </c>
      <c r="G2746" t="s">
        <v>18</v>
      </c>
      <c r="H2746" t="s">
        <v>71</v>
      </c>
      <c r="I2746" s="4">
        <v>113810</v>
      </c>
      <c r="J2746">
        <v>15</v>
      </c>
      <c r="K2746" s="3">
        <v>44316</v>
      </c>
      <c r="L2746" s="3">
        <v>24826</v>
      </c>
      <c r="M2746" s="5">
        <f ca="1">(TODAY()-staff[[#This Row],[Date of Join]])/365</f>
        <v>1.3835616438356164</v>
      </c>
      <c r="N2746" t="str">
        <f ca="1">IF(staff[[#This Row],[Tenure]]&lt;0.25,"1. New", IF(staff[[#This Row],[Tenure]]&lt;1, "2. Under 1 yr", IF(staff[[#This Row],[Tenure]]&lt;2, "3. Under 2 yrs","4. Over 2 yrs")))</f>
        <v>3. Under 2 yrs</v>
      </c>
      <c r="O2746" s="5">
        <f ca="1">(TODAY()-staff[[#This Row],[Date of Birth]])/365</f>
        <v>54.780821917808218</v>
      </c>
      <c r="P2746">
        <f ca="1">ROUNDDOWN(staff[[#This Row],[X-Age]],0)</f>
        <v>54</v>
      </c>
    </row>
    <row r="2747" spans="3:16" x14ac:dyDescent="0.3">
      <c r="C2747" t="s">
        <v>2836</v>
      </c>
      <c r="D2747" t="s">
        <v>59</v>
      </c>
      <c r="E2747">
        <v>1</v>
      </c>
      <c r="F2747" t="s">
        <v>61</v>
      </c>
      <c r="G2747" t="s">
        <v>6</v>
      </c>
      <c r="H2747" t="s">
        <v>68</v>
      </c>
      <c r="I2747" s="4">
        <v>80765</v>
      </c>
      <c r="J2747">
        <v>10</v>
      </c>
      <c r="K2747" s="3">
        <v>44769</v>
      </c>
      <c r="L2747" s="3">
        <v>7296</v>
      </c>
      <c r="M2747" s="5">
        <f ca="1">(TODAY()-staff[[#This Row],[Date of Join]])/365</f>
        <v>0.14246575342465753</v>
      </c>
      <c r="N2747" t="str">
        <f ca="1">IF(staff[[#This Row],[Tenure]]&lt;0.25,"1. New", IF(staff[[#This Row],[Tenure]]&lt;1, "2. Under 1 yr", IF(staff[[#This Row],[Tenure]]&lt;2, "3. Under 2 yrs","4. Over 2 yrs")))</f>
        <v>1. New</v>
      </c>
      <c r="O2747" s="5">
        <f ca="1">(TODAY()-staff[[#This Row],[Date of Birth]])/365</f>
        <v>102.8082191780822</v>
      </c>
      <c r="P2747">
        <f ca="1">ROUNDDOWN(staff[[#This Row],[X-Age]],0)</f>
        <v>102</v>
      </c>
    </row>
    <row r="2748" spans="3:16" x14ac:dyDescent="0.3">
      <c r="C2748" t="s">
        <v>2837</v>
      </c>
      <c r="D2748" t="s">
        <v>59</v>
      </c>
      <c r="E2748">
        <v>1</v>
      </c>
      <c r="F2748" t="s">
        <v>56</v>
      </c>
      <c r="G2748" t="s">
        <v>6</v>
      </c>
      <c r="H2748" t="s">
        <v>68</v>
      </c>
      <c r="I2748" s="4">
        <v>56145</v>
      </c>
      <c r="J2748">
        <v>17</v>
      </c>
      <c r="K2748" s="3">
        <v>44536</v>
      </c>
      <c r="L2748" s="3">
        <v>29353</v>
      </c>
      <c r="M2748" s="5">
        <f ca="1">(TODAY()-staff[[#This Row],[Date of Join]])/365</f>
        <v>0.78082191780821919</v>
      </c>
      <c r="N2748" t="str">
        <f ca="1">IF(staff[[#This Row],[Tenure]]&lt;0.25,"1. New", IF(staff[[#This Row],[Tenure]]&lt;1, "2. Under 1 yr", IF(staff[[#This Row],[Tenure]]&lt;2, "3. Under 2 yrs","4. Over 2 yrs")))</f>
        <v>2. Under 1 yr</v>
      </c>
      <c r="O2748" s="5">
        <f ca="1">(TODAY()-staff[[#This Row],[Date of Birth]])/365</f>
        <v>42.37808219178082</v>
      </c>
      <c r="P2748">
        <f ca="1">ROUNDDOWN(staff[[#This Row],[X-Age]],0)</f>
        <v>42</v>
      </c>
    </row>
    <row r="2749" spans="3:16" x14ac:dyDescent="0.3">
      <c r="C2749" t="s">
        <v>2838</v>
      </c>
      <c r="D2749" t="s">
        <v>55</v>
      </c>
      <c r="E2749">
        <v>1</v>
      </c>
      <c r="F2749" t="s">
        <v>56</v>
      </c>
      <c r="G2749" t="s">
        <v>18</v>
      </c>
      <c r="H2749" t="s">
        <v>64</v>
      </c>
      <c r="I2749" s="4">
        <v>74140</v>
      </c>
      <c r="J2749">
        <v>18</v>
      </c>
      <c r="K2749" s="3">
        <v>44400</v>
      </c>
      <c r="L2749" s="3">
        <v>21781</v>
      </c>
      <c r="M2749" s="5">
        <f ca="1">(TODAY()-staff[[#This Row],[Date of Join]])/365</f>
        <v>1.1534246575342466</v>
      </c>
      <c r="N2749" t="str">
        <f ca="1">IF(staff[[#This Row],[Tenure]]&lt;0.25,"1. New", IF(staff[[#This Row],[Tenure]]&lt;1, "2. Under 1 yr", IF(staff[[#This Row],[Tenure]]&lt;2, "3. Under 2 yrs","4. Over 2 yrs")))</f>
        <v>3. Under 2 yrs</v>
      </c>
      <c r="O2749" s="5">
        <f ca="1">(TODAY()-staff[[#This Row],[Date of Birth]])/365</f>
        <v>63.123287671232873</v>
      </c>
      <c r="P2749">
        <f ca="1">ROUNDDOWN(staff[[#This Row],[X-Age]],0)</f>
        <v>63</v>
      </c>
    </row>
    <row r="2750" spans="3:16" x14ac:dyDescent="0.3">
      <c r="C2750" t="s">
        <v>2839</v>
      </c>
      <c r="D2750" t="s">
        <v>59</v>
      </c>
      <c r="E2750">
        <v>1</v>
      </c>
      <c r="F2750" t="s">
        <v>56</v>
      </c>
      <c r="G2750" t="s">
        <v>9</v>
      </c>
      <c r="H2750" t="s">
        <v>62</v>
      </c>
      <c r="I2750" s="4">
        <v>107105</v>
      </c>
      <c r="J2750">
        <v>19</v>
      </c>
      <c r="K2750" s="3">
        <v>44578</v>
      </c>
      <c r="L2750" s="3">
        <v>23203</v>
      </c>
      <c r="M2750" s="5">
        <f ca="1">(TODAY()-staff[[#This Row],[Date of Join]])/365</f>
        <v>0.66575342465753429</v>
      </c>
      <c r="N2750" t="str">
        <f ca="1">IF(staff[[#This Row],[Tenure]]&lt;0.25,"1. New", IF(staff[[#This Row],[Tenure]]&lt;1, "2. Under 1 yr", IF(staff[[#This Row],[Tenure]]&lt;2, "3. Under 2 yrs","4. Over 2 yrs")))</f>
        <v>2. Under 1 yr</v>
      </c>
      <c r="O2750" s="5">
        <f ca="1">(TODAY()-staff[[#This Row],[Date of Birth]])/365</f>
        <v>59.227397260273975</v>
      </c>
      <c r="P2750">
        <f ca="1">ROUNDDOWN(staff[[#This Row],[X-Age]],0)</f>
        <v>59</v>
      </c>
    </row>
    <row r="2751" spans="3:16" x14ac:dyDescent="0.3">
      <c r="C2751" t="s">
        <v>2840</v>
      </c>
      <c r="D2751" t="s">
        <v>59</v>
      </c>
      <c r="E2751">
        <v>0.6</v>
      </c>
      <c r="F2751" t="s">
        <v>56</v>
      </c>
      <c r="G2751" t="s">
        <v>9</v>
      </c>
      <c r="H2751" t="s">
        <v>201</v>
      </c>
      <c r="I2751" s="4">
        <v>84390</v>
      </c>
      <c r="J2751">
        <v>3</v>
      </c>
      <c r="K2751" s="3">
        <v>44678</v>
      </c>
      <c r="L2751" s="3">
        <v>30021</v>
      </c>
      <c r="M2751" s="5">
        <f ca="1">(TODAY()-staff[[#This Row],[Date of Join]])/365</f>
        <v>0.39178082191780822</v>
      </c>
      <c r="N2751" t="str">
        <f ca="1">IF(staff[[#This Row],[Tenure]]&lt;0.25,"1. New", IF(staff[[#This Row],[Tenure]]&lt;1, "2. Under 1 yr", IF(staff[[#This Row],[Tenure]]&lt;2, "3. Under 2 yrs","4. Over 2 yrs")))</f>
        <v>2. Under 1 yr</v>
      </c>
      <c r="O2751" s="5">
        <f ca="1">(TODAY()-staff[[#This Row],[Date of Birth]])/365</f>
        <v>40.547945205479451</v>
      </c>
      <c r="P2751">
        <f ca="1">ROUNDDOWN(staff[[#This Row],[X-Age]],0)</f>
        <v>40</v>
      </c>
    </row>
    <row r="2752" spans="3:16" x14ac:dyDescent="0.3">
      <c r="C2752" t="s">
        <v>2841</v>
      </c>
      <c r="D2752" t="s">
        <v>59</v>
      </c>
      <c r="E2752">
        <v>1</v>
      </c>
      <c r="F2752" t="s">
        <v>56</v>
      </c>
      <c r="G2752" t="s">
        <v>18</v>
      </c>
      <c r="H2752" t="s">
        <v>71</v>
      </c>
      <c r="I2752" s="4">
        <v>81095</v>
      </c>
      <c r="J2752">
        <v>19</v>
      </c>
      <c r="K2752" s="3">
        <v>44760</v>
      </c>
      <c r="L2752" s="3">
        <v>30686</v>
      </c>
      <c r="M2752" s="5">
        <f ca="1">(TODAY()-staff[[#This Row],[Date of Join]])/365</f>
        <v>0.16712328767123288</v>
      </c>
      <c r="N2752" t="str">
        <f ca="1">IF(staff[[#This Row],[Tenure]]&lt;0.25,"1. New", IF(staff[[#This Row],[Tenure]]&lt;1, "2. Under 1 yr", IF(staff[[#This Row],[Tenure]]&lt;2, "3. Under 2 yrs","4. Over 2 yrs")))</f>
        <v>1. New</v>
      </c>
      <c r="O2752" s="5">
        <f ca="1">(TODAY()-staff[[#This Row],[Date of Birth]])/365</f>
        <v>38.726027397260275</v>
      </c>
      <c r="P2752">
        <f ca="1">ROUNDDOWN(staff[[#This Row],[X-Age]],0)</f>
        <v>38</v>
      </c>
    </row>
    <row r="2753" spans="3:16" x14ac:dyDescent="0.3">
      <c r="C2753" t="s">
        <v>2842</v>
      </c>
      <c r="D2753" t="s">
        <v>55</v>
      </c>
      <c r="E2753">
        <v>1</v>
      </c>
      <c r="F2753" t="s">
        <v>61</v>
      </c>
      <c r="G2753" t="s">
        <v>9</v>
      </c>
      <c r="H2753" t="s">
        <v>62</v>
      </c>
      <c r="I2753" s="4">
        <v>54820</v>
      </c>
      <c r="J2753">
        <v>13</v>
      </c>
      <c r="K2753" s="3">
        <v>44746</v>
      </c>
      <c r="L2753" s="3">
        <v>7305</v>
      </c>
      <c r="M2753" s="5">
        <f ca="1">(TODAY()-staff[[#This Row],[Date of Join]])/365</f>
        <v>0.20547945205479451</v>
      </c>
      <c r="N2753" t="str">
        <f ca="1">IF(staff[[#This Row],[Tenure]]&lt;0.25,"1. New", IF(staff[[#This Row],[Tenure]]&lt;1, "2. Under 1 yr", IF(staff[[#This Row],[Tenure]]&lt;2, "3. Under 2 yrs","4. Over 2 yrs")))</f>
        <v>1. New</v>
      </c>
      <c r="O2753" s="5">
        <f ca="1">(TODAY()-staff[[#This Row],[Date of Birth]])/365</f>
        <v>102.78356164383561</v>
      </c>
      <c r="P2753">
        <f ca="1">ROUNDDOWN(staff[[#This Row],[X-Age]],0)</f>
        <v>102</v>
      </c>
    </row>
    <row r="2754" spans="3:16" x14ac:dyDescent="0.3">
      <c r="C2754" t="s">
        <v>2843</v>
      </c>
      <c r="D2754" t="s">
        <v>55</v>
      </c>
      <c r="E2754">
        <v>1</v>
      </c>
      <c r="F2754" t="s">
        <v>56</v>
      </c>
      <c r="G2754" t="s">
        <v>20</v>
      </c>
      <c r="H2754" t="s">
        <v>66</v>
      </c>
      <c r="I2754" s="4">
        <v>72670</v>
      </c>
      <c r="J2754">
        <v>11</v>
      </c>
      <c r="K2754" s="3">
        <v>44560</v>
      </c>
      <c r="L2754" s="3">
        <v>29679</v>
      </c>
      <c r="M2754" s="5">
        <f ca="1">(TODAY()-staff[[#This Row],[Date of Join]])/365</f>
        <v>0.71506849315068488</v>
      </c>
      <c r="N2754" t="str">
        <f ca="1">IF(staff[[#This Row],[Tenure]]&lt;0.25,"1. New", IF(staff[[#This Row],[Tenure]]&lt;1, "2. Under 1 yr", IF(staff[[#This Row],[Tenure]]&lt;2, "3. Under 2 yrs","4. Over 2 yrs")))</f>
        <v>2. Under 1 yr</v>
      </c>
      <c r="O2754" s="5">
        <f ca="1">(TODAY()-staff[[#This Row],[Date of Birth]])/365</f>
        <v>41.484931506849314</v>
      </c>
      <c r="P2754">
        <f ca="1">ROUNDDOWN(staff[[#This Row],[X-Age]],0)</f>
        <v>41</v>
      </c>
    </row>
    <row r="2755" spans="3:16" x14ac:dyDescent="0.3">
      <c r="C2755" t="s">
        <v>2844</v>
      </c>
      <c r="D2755" t="s">
        <v>59</v>
      </c>
      <c r="E2755">
        <v>1</v>
      </c>
      <c r="F2755" t="s">
        <v>61</v>
      </c>
      <c r="G2755" t="s">
        <v>18</v>
      </c>
      <c r="H2755" t="s">
        <v>64</v>
      </c>
      <c r="I2755" s="4">
        <v>81890</v>
      </c>
      <c r="J2755">
        <v>13</v>
      </c>
      <c r="K2755" s="3">
        <v>44739</v>
      </c>
      <c r="L2755" s="3">
        <v>7290</v>
      </c>
      <c r="M2755" s="5">
        <f ca="1">(TODAY()-staff[[#This Row],[Date of Join]])/365</f>
        <v>0.22465753424657534</v>
      </c>
      <c r="N2755" t="str">
        <f ca="1">IF(staff[[#This Row],[Tenure]]&lt;0.25,"1. New", IF(staff[[#This Row],[Tenure]]&lt;1, "2. Under 1 yr", IF(staff[[#This Row],[Tenure]]&lt;2, "3. Under 2 yrs","4. Over 2 yrs")))</f>
        <v>1. New</v>
      </c>
      <c r="O2755" s="5">
        <f ca="1">(TODAY()-staff[[#This Row],[Date of Birth]])/365</f>
        <v>102.82465753424657</v>
      </c>
      <c r="P2755">
        <f ca="1">ROUNDDOWN(staff[[#This Row],[X-Age]],0)</f>
        <v>102</v>
      </c>
    </row>
    <row r="2756" spans="3:16" x14ac:dyDescent="0.3">
      <c r="C2756" t="s">
        <v>2845</v>
      </c>
      <c r="D2756" t="s">
        <v>55</v>
      </c>
      <c r="E2756">
        <v>0.9</v>
      </c>
      <c r="F2756" t="s">
        <v>56</v>
      </c>
      <c r="G2756" t="s">
        <v>9</v>
      </c>
      <c r="H2756" t="s">
        <v>106</v>
      </c>
      <c r="I2756" s="4">
        <v>75605</v>
      </c>
      <c r="J2756">
        <v>13</v>
      </c>
      <c r="K2756" s="3">
        <v>44746</v>
      </c>
      <c r="L2756" s="3">
        <v>26143</v>
      </c>
      <c r="M2756" s="5">
        <f ca="1">(TODAY()-staff[[#This Row],[Date of Join]])/365</f>
        <v>0.20547945205479451</v>
      </c>
      <c r="N2756" t="str">
        <f ca="1">IF(staff[[#This Row],[Tenure]]&lt;0.25,"1. New", IF(staff[[#This Row],[Tenure]]&lt;1, "2. Under 1 yr", IF(staff[[#This Row],[Tenure]]&lt;2, "3. Under 2 yrs","4. Over 2 yrs")))</f>
        <v>1. New</v>
      </c>
      <c r="O2756" s="5">
        <f ca="1">(TODAY()-staff[[#This Row],[Date of Birth]])/365</f>
        <v>51.172602739726024</v>
      </c>
      <c r="P2756">
        <f ca="1">ROUNDDOWN(staff[[#This Row],[X-Age]],0)</f>
        <v>51</v>
      </c>
    </row>
    <row r="2757" spans="3:16" x14ac:dyDescent="0.3">
      <c r="C2757" t="s">
        <v>2846</v>
      </c>
      <c r="D2757" t="s">
        <v>59</v>
      </c>
      <c r="E2757">
        <v>0.9</v>
      </c>
      <c r="F2757" t="s">
        <v>56</v>
      </c>
      <c r="G2757" t="s">
        <v>20</v>
      </c>
      <c r="H2757" t="s">
        <v>102</v>
      </c>
      <c r="I2757" s="4">
        <v>116655</v>
      </c>
      <c r="J2757">
        <v>9</v>
      </c>
      <c r="K2757" s="3">
        <v>44277</v>
      </c>
      <c r="L2757" s="3">
        <v>26169</v>
      </c>
      <c r="M2757" s="5">
        <f ca="1">(TODAY()-staff[[#This Row],[Date of Join]])/365</f>
        <v>1.4904109589041097</v>
      </c>
      <c r="N2757" t="str">
        <f ca="1">IF(staff[[#This Row],[Tenure]]&lt;0.25,"1. New", IF(staff[[#This Row],[Tenure]]&lt;1, "2. Under 1 yr", IF(staff[[#This Row],[Tenure]]&lt;2, "3. Under 2 yrs","4. Over 2 yrs")))</f>
        <v>3. Under 2 yrs</v>
      </c>
      <c r="O2757" s="5">
        <f ca="1">(TODAY()-staff[[#This Row],[Date of Birth]])/365</f>
        <v>51.101369863013701</v>
      </c>
      <c r="P2757">
        <f ca="1">ROUNDDOWN(staff[[#This Row],[X-Age]],0)</f>
        <v>51</v>
      </c>
    </row>
    <row r="2758" spans="3:16" x14ac:dyDescent="0.3">
      <c r="C2758" t="s">
        <v>2847</v>
      </c>
      <c r="D2758" t="s">
        <v>55</v>
      </c>
      <c r="E2758">
        <v>1</v>
      </c>
      <c r="F2758" t="s">
        <v>61</v>
      </c>
      <c r="G2758" t="s">
        <v>18</v>
      </c>
      <c r="H2758" t="s">
        <v>78</v>
      </c>
      <c r="I2758" s="4">
        <v>90695</v>
      </c>
      <c r="J2758">
        <v>17</v>
      </c>
      <c r="K2758" s="3">
        <v>44741</v>
      </c>
      <c r="L2758" s="3">
        <v>7260</v>
      </c>
      <c r="M2758" s="5">
        <f ca="1">(TODAY()-staff[[#This Row],[Date of Join]])/365</f>
        <v>0.21917808219178081</v>
      </c>
      <c r="N2758" t="str">
        <f ca="1">IF(staff[[#This Row],[Tenure]]&lt;0.25,"1. New", IF(staff[[#This Row],[Tenure]]&lt;1, "2. Under 1 yr", IF(staff[[#This Row],[Tenure]]&lt;2, "3. Under 2 yrs","4. Over 2 yrs")))</f>
        <v>1. New</v>
      </c>
      <c r="O2758" s="5">
        <f ca="1">(TODAY()-staff[[#This Row],[Date of Birth]])/365</f>
        <v>102.9068493150685</v>
      </c>
      <c r="P2758">
        <f ca="1">ROUNDDOWN(staff[[#This Row],[X-Age]],0)</f>
        <v>102</v>
      </c>
    </row>
    <row r="2759" spans="3:16" x14ac:dyDescent="0.3">
      <c r="C2759" t="s">
        <v>2848</v>
      </c>
      <c r="D2759" t="s">
        <v>59</v>
      </c>
      <c r="E2759">
        <v>1</v>
      </c>
      <c r="F2759" t="s">
        <v>56</v>
      </c>
      <c r="G2759" t="s">
        <v>6</v>
      </c>
      <c r="H2759" t="s">
        <v>68</v>
      </c>
      <c r="I2759" s="4">
        <v>72285</v>
      </c>
      <c r="J2759">
        <v>12</v>
      </c>
      <c r="K2759" s="3">
        <v>44705</v>
      </c>
      <c r="L2759" s="3">
        <v>31101</v>
      </c>
      <c r="M2759" s="5">
        <f ca="1">(TODAY()-staff[[#This Row],[Date of Join]])/365</f>
        <v>0.31780821917808222</v>
      </c>
      <c r="N2759" t="str">
        <f ca="1">IF(staff[[#This Row],[Tenure]]&lt;0.25,"1. New", IF(staff[[#This Row],[Tenure]]&lt;1, "2. Under 1 yr", IF(staff[[#This Row],[Tenure]]&lt;2, "3. Under 2 yrs","4. Over 2 yrs")))</f>
        <v>2. Under 1 yr</v>
      </c>
      <c r="O2759" s="5">
        <f ca="1">(TODAY()-staff[[#This Row],[Date of Birth]])/365</f>
        <v>37.589041095890408</v>
      </c>
      <c r="P2759">
        <f ca="1">ROUNDDOWN(staff[[#This Row],[X-Age]],0)</f>
        <v>37</v>
      </c>
    </row>
    <row r="2760" spans="3:16" x14ac:dyDescent="0.3">
      <c r="C2760" t="s">
        <v>2849</v>
      </c>
      <c r="D2760" t="s">
        <v>59</v>
      </c>
      <c r="E2760">
        <v>1</v>
      </c>
      <c r="F2760" t="s">
        <v>56</v>
      </c>
      <c r="G2760" t="s">
        <v>6</v>
      </c>
      <c r="H2760" t="s">
        <v>68</v>
      </c>
      <c r="I2760" s="4">
        <v>68560</v>
      </c>
      <c r="J2760">
        <v>20</v>
      </c>
      <c r="K2760" s="3">
        <v>44536</v>
      </c>
      <c r="L2760" s="3">
        <v>22139</v>
      </c>
      <c r="M2760" s="5">
        <f ca="1">(TODAY()-staff[[#This Row],[Date of Join]])/365</f>
        <v>0.78082191780821919</v>
      </c>
      <c r="N2760" t="str">
        <f ca="1">IF(staff[[#This Row],[Tenure]]&lt;0.25,"1. New", IF(staff[[#This Row],[Tenure]]&lt;1, "2. Under 1 yr", IF(staff[[#This Row],[Tenure]]&lt;2, "3. Under 2 yrs","4. Over 2 yrs")))</f>
        <v>2. Under 1 yr</v>
      </c>
      <c r="O2760" s="5">
        <f ca="1">(TODAY()-staff[[#This Row],[Date of Birth]])/365</f>
        <v>62.142465753424659</v>
      </c>
      <c r="P2760">
        <f ca="1">ROUNDDOWN(staff[[#This Row],[X-Age]],0)</f>
        <v>62</v>
      </c>
    </row>
    <row r="2761" spans="3:16" x14ac:dyDescent="0.3">
      <c r="C2761" t="s">
        <v>2850</v>
      </c>
      <c r="D2761" t="s">
        <v>59</v>
      </c>
      <c r="E2761">
        <v>1</v>
      </c>
      <c r="F2761" t="s">
        <v>56</v>
      </c>
      <c r="G2761" t="s">
        <v>18</v>
      </c>
      <c r="H2761" t="s">
        <v>64</v>
      </c>
      <c r="I2761" s="4">
        <v>77380</v>
      </c>
      <c r="J2761">
        <v>6</v>
      </c>
      <c r="K2761" s="3">
        <v>44419</v>
      </c>
      <c r="L2761" s="3">
        <v>19156</v>
      </c>
      <c r="M2761" s="5">
        <f ca="1">(TODAY()-staff[[#This Row],[Date of Join]])/365</f>
        <v>1.1013698630136985</v>
      </c>
      <c r="N2761" t="str">
        <f ca="1">IF(staff[[#This Row],[Tenure]]&lt;0.25,"1. New", IF(staff[[#This Row],[Tenure]]&lt;1, "2. Under 1 yr", IF(staff[[#This Row],[Tenure]]&lt;2, "3. Under 2 yrs","4. Over 2 yrs")))</f>
        <v>3. Under 2 yrs</v>
      </c>
      <c r="O2761" s="5">
        <f ca="1">(TODAY()-staff[[#This Row],[Date of Birth]])/365</f>
        <v>70.31506849315069</v>
      </c>
      <c r="P2761">
        <f ca="1">ROUNDDOWN(staff[[#This Row],[X-Age]],0)</f>
        <v>70</v>
      </c>
    </row>
    <row r="2762" spans="3:16" x14ac:dyDescent="0.3">
      <c r="C2762" t="s">
        <v>2851</v>
      </c>
      <c r="D2762" t="s">
        <v>59</v>
      </c>
      <c r="E2762">
        <v>1</v>
      </c>
      <c r="F2762" t="s">
        <v>56</v>
      </c>
      <c r="G2762" t="s">
        <v>6</v>
      </c>
      <c r="H2762" t="s">
        <v>68</v>
      </c>
      <c r="I2762" s="4">
        <v>100450</v>
      </c>
      <c r="J2762">
        <v>6</v>
      </c>
      <c r="K2762" s="3">
        <v>44327</v>
      </c>
      <c r="L2762" s="3">
        <v>20495</v>
      </c>
      <c r="M2762" s="5">
        <f ca="1">(TODAY()-staff[[#This Row],[Date of Join]])/365</f>
        <v>1.3534246575342466</v>
      </c>
      <c r="N2762" t="str">
        <f ca="1">IF(staff[[#This Row],[Tenure]]&lt;0.25,"1. New", IF(staff[[#This Row],[Tenure]]&lt;1, "2. Under 1 yr", IF(staff[[#This Row],[Tenure]]&lt;2, "3. Under 2 yrs","4. Over 2 yrs")))</f>
        <v>3. Under 2 yrs</v>
      </c>
      <c r="O2762" s="5">
        <f ca="1">(TODAY()-staff[[#This Row],[Date of Birth]])/365</f>
        <v>66.646575342465752</v>
      </c>
      <c r="P2762">
        <f ca="1">ROUNDDOWN(staff[[#This Row],[X-Age]],0)</f>
        <v>66</v>
      </c>
    </row>
    <row r="2763" spans="3:16" x14ac:dyDescent="0.3">
      <c r="C2763" t="s">
        <v>2852</v>
      </c>
      <c r="D2763" t="s">
        <v>59</v>
      </c>
      <c r="E2763">
        <v>1</v>
      </c>
      <c r="F2763" t="s">
        <v>56</v>
      </c>
      <c r="G2763" t="s">
        <v>18</v>
      </c>
      <c r="H2763" t="s">
        <v>78</v>
      </c>
      <c r="I2763" s="4">
        <v>100290</v>
      </c>
      <c r="J2763">
        <v>7</v>
      </c>
      <c r="K2763" s="3">
        <v>44379</v>
      </c>
      <c r="L2763" s="3">
        <v>22811</v>
      </c>
      <c r="M2763" s="5">
        <f ca="1">(TODAY()-staff[[#This Row],[Date of Join]])/365</f>
        <v>1.210958904109589</v>
      </c>
      <c r="N2763" t="str">
        <f ca="1">IF(staff[[#This Row],[Tenure]]&lt;0.25,"1. New", IF(staff[[#This Row],[Tenure]]&lt;1, "2. Under 1 yr", IF(staff[[#This Row],[Tenure]]&lt;2, "3. Under 2 yrs","4. Over 2 yrs")))</f>
        <v>3. Under 2 yrs</v>
      </c>
      <c r="O2763" s="5">
        <f ca="1">(TODAY()-staff[[#This Row],[Date of Birth]])/365</f>
        <v>60.301369863013697</v>
      </c>
      <c r="P2763">
        <f ca="1">ROUNDDOWN(staff[[#This Row],[X-Age]],0)</f>
        <v>60</v>
      </c>
    </row>
    <row r="2764" spans="3:16" x14ac:dyDescent="0.3">
      <c r="C2764" t="s">
        <v>2853</v>
      </c>
      <c r="D2764" t="s">
        <v>59</v>
      </c>
      <c r="E2764">
        <v>1</v>
      </c>
      <c r="F2764" t="s">
        <v>56</v>
      </c>
      <c r="G2764" t="s">
        <v>9</v>
      </c>
      <c r="H2764" t="s">
        <v>201</v>
      </c>
      <c r="I2764" s="4">
        <v>96005</v>
      </c>
      <c r="J2764">
        <v>8</v>
      </c>
      <c r="K2764" s="3">
        <v>44690</v>
      </c>
      <c r="L2764" s="3">
        <v>25232</v>
      </c>
      <c r="M2764" s="5">
        <f ca="1">(TODAY()-staff[[#This Row],[Date of Join]])/365</f>
        <v>0.35890410958904112</v>
      </c>
      <c r="N2764" t="str">
        <f ca="1">IF(staff[[#This Row],[Tenure]]&lt;0.25,"1. New", IF(staff[[#This Row],[Tenure]]&lt;1, "2. Under 1 yr", IF(staff[[#This Row],[Tenure]]&lt;2, "3. Under 2 yrs","4. Over 2 yrs")))</f>
        <v>2. Under 1 yr</v>
      </c>
      <c r="O2764" s="5">
        <f ca="1">(TODAY()-staff[[#This Row],[Date of Birth]])/365</f>
        <v>53.668493150684931</v>
      </c>
      <c r="P2764">
        <f ca="1">ROUNDDOWN(staff[[#This Row],[X-Age]],0)</f>
        <v>53</v>
      </c>
    </row>
    <row r="2765" spans="3:16" x14ac:dyDescent="0.3">
      <c r="C2765" t="s">
        <v>2854</v>
      </c>
      <c r="D2765" t="s">
        <v>55</v>
      </c>
      <c r="E2765">
        <v>1</v>
      </c>
      <c r="F2765" t="s">
        <v>56</v>
      </c>
      <c r="G2765" t="s">
        <v>6</v>
      </c>
      <c r="H2765" t="s">
        <v>71</v>
      </c>
      <c r="I2765" s="4">
        <v>74910</v>
      </c>
      <c r="J2765">
        <v>17</v>
      </c>
      <c r="K2765" s="3">
        <v>44657</v>
      </c>
      <c r="L2765" s="3">
        <v>28303</v>
      </c>
      <c r="M2765" s="5">
        <f ca="1">(TODAY()-staff[[#This Row],[Date of Join]])/365</f>
        <v>0.44931506849315067</v>
      </c>
      <c r="N2765" t="str">
        <f ca="1">IF(staff[[#This Row],[Tenure]]&lt;0.25,"1. New", IF(staff[[#This Row],[Tenure]]&lt;1, "2. Under 1 yr", IF(staff[[#This Row],[Tenure]]&lt;2, "3. Under 2 yrs","4. Over 2 yrs")))</f>
        <v>2. Under 1 yr</v>
      </c>
      <c r="O2765" s="5">
        <f ca="1">(TODAY()-staff[[#This Row],[Date of Birth]])/365</f>
        <v>45.254794520547946</v>
      </c>
      <c r="P2765">
        <f ca="1">ROUNDDOWN(staff[[#This Row],[X-Age]],0)</f>
        <v>45</v>
      </c>
    </row>
    <row r="2766" spans="3:16" x14ac:dyDescent="0.3">
      <c r="C2766" t="s">
        <v>2855</v>
      </c>
      <c r="D2766" t="s">
        <v>59</v>
      </c>
      <c r="E2766">
        <v>1</v>
      </c>
      <c r="F2766" t="s">
        <v>56</v>
      </c>
      <c r="G2766" t="s">
        <v>11</v>
      </c>
      <c r="H2766" t="s">
        <v>98</v>
      </c>
      <c r="I2766" s="4">
        <v>51625</v>
      </c>
      <c r="J2766">
        <v>23</v>
      </c>
      <c r="K2766" s="3">
        <v>44557</v>
      </c>
      <c r="L2766" s="3">
        <v>24490</v>
      </c>
      <c r="M2766" s="5">
        <f ca="1">(TODAY()-staff[[#This Row],[Date of Join]])/365</f>
        <v>0.72328767123287674</v>
      </c>
      <c r="N2766" t="str">
        <f ca="1">IF(staff[[#This Row],[Tenure]]&lt;0.25,"1. New", IF(staff[[#This Row],[Tenure]]&lt;1, "2. Under 1 yr", IF(staff[[#This Row],[Tenure]]&lt;2, "3. Under 2 yrs","4. Over 2 yrs")))</f>
        <v>2. Under 1 yr</v>
      </c>
      <c r="O2766" s="5">
        <f ca="1">(TODAY()-staff[[#This Row],[Date of Birth]])/365</f>
        <v>55.701369863013696</v>
      </c>
      <c r="P2766">
        <f ca="1">ROUNDDOWN(staff[[#This Row],[X-Age]],0)</f>
        <v>55</v>
      </c>
    </row>
    <row r="2767" spans="3:16" x14ac:dyDescent="0.3">
      <c r="C2767" t="s">
        <v>2856</v>
      </c>
      <c r="D2767" t="s">
        <v>55</v>
      </c>
      <c r="E2767">
        <v>1</v>
      </c>
      <c r="F2767" t="s">
        <v>56</v>
      </c>
      <c r="G2767" t="s">
        <v>6</v>
      </c>
      <c r="H2767" t="s">
        <v>68</v>
      </c>
      <c r="I2767" s="4">
        <v>56255</v>
      </c>
      <c r="J2767">
        <v>23</v>
      </c>
      <c r="K2767" s="3">
        <v>44770</v>
      </c>
      <c r="L2767" s="3">
        <v>34658</v>
      </c>
      <c r="M2767" s="5">
        <f ca="1">(TODAY()-staff[[#This Row],[Date of Join]])/365</f>
        <v>0.13972602739726028</v>
      </c>
      <c r="N2767" t="str">
        <f ca="1">IF(staff[[#This Row],[Tenure]]&lt;0.25,"1. New", IF(staff[[#This Row],[Tenure]]&lt;1, "2. Under 1 yr", IF(staff[[#This Row],[Tenure]]&lt;2, "3. Under 2 yrs","4. Over 2 yrs")))</f>
        <v>1. New</v>
      </c>
      <c r="O2767" s="5">
        <f ca="1">(TODAY()-staff[[#This Row],[Date of Birth]])/365</f>
        <v>27.843835616438355</v>
      </c>
      <c r="P2767">
        <f ca="1">ROUNDDOWN(staff[[#This Row],[X-Age]],0)</f>
        <v>27</v>
      </c>
    </row>
    <row r="2768" spans="3:16" x14ac:dyDescent="0.3">
      <c r="C2768" t="s">
        <v>2857</v>
      </c>
      <c r="D2768" t="s">
        <v>59</v>
      </c>
      <c r="E2768">
        <v>1</v>
      </c>
      <c r="F2768" t="s">
        <v>56</v>
      </c>
      <c r="G2768" t="s">
        <v>6</v>
      </c>
      <c r="H2768" t="s">
        <v>71</v>
      </c>
      <c r="I2768" s="4">
        <v>81385</v>
      </c>
      <c r="J2768">
        <v>13</v>
      </c>
      <c r="K2768" s="3">
        <v>44683</v>
      </c>
      <c r="L2768" s="3">
        <v>32533</v>
      </c>
      <c r="M2768" s="5">
        <f ca="1">(TODAY()-staff[[#This Row],[Date of Join]])/365</f>
        <v>0.37808219178082192</v>
      </c>
      <c r="N2768" t="str">
        <f ca="1">IF(staff[[#This Row],[Tenure]]&lt;0.25,"1. New", IF(staff[[#This Row],[Tenure]]&lt;1, "2. Under 1 yr", IF(staff[[#This Row],[Tenure]]&lt;2, "3. Under 2 yrs","4. Over 2 yrs")))</f>
        <v>2. Under 1 yr</v>
      </c>
      <c r="O2768" s="5">
        <f ca="1">(TODAY()-staff[[#This Row],[Date of Birth]])/365</f>
        <v>33.665753424657531</v>
      </c>
      <c r="P2768">
        <f ca="1">ROUNDDOWN(staff[[#This Row],[X-Age]],0)</f>
        <v>33</v>
      </c>
    </row>
    <row r="2769" spans="3:16" x14ac:dyDescent="0.3">
      <c r="C2769" t="s">
        <v>2858</v>
      </c>
      <c r="D2769" t="s">
        <v>55</v>
      </c>
      <c r="E2769">
        <v>1</v>
      </c>
      <c r="F2769" t="s">
        <v>56</v>
      </c>
      <c r="G2769" t="s">
        <v>18</v>
      </c>
      <c r="H2769" t="s">
        <v>343</v>
      </c>
      <c r="I2769" s="4">
        <v>73830</v>
      </c>
      <c r="J2769">
        <v>9</v>
      </c>
      <c r="K2769" s="3">
        <v>44763</v>
      </c>
      <c r="L2769" s="3">
        <v>23175</v>
      </c>
      <c r="M2769" s="5">
        <f ca="1">(TODAY()-staff[[#This Row],[Date of Join]])/365</f>
        <v>0.15890410958904111</v>
      </c>
      <c r="N2769" t="str">
        <f ca="1">IF(staff[[#This Row],[Tenure]]&lt;0.25,"1. New", IF(staff[[#This Row],[Tenure]]&lt;1, "2. Under 1 yr", IF(staff[[#This Row],[Tenure]]&lt;2, "3. Under 2 yrs","4. Over 2 yrs")))</f>
        <v>1. New</v>
      </c>
      <c r="O2769" s="5">
        <f ca="1">(TODAY()-staff[[#This Row],[Date of Birth]])/365</f>
        <v>59.304109589041097</v>
      </c>
      <c r="P2769">
        <f ca="1">ROUNDDOWN(staff[[#This Row],[X-Age]],0)</f>
        <v>59</v>
      </c>
    </row>
    <row r="2770" spans="3:16" x14ac:dyDescent="0.3">
      <c r="C2770" t="s">
        <v>2859</v>
      </c>
      <c r="D2770" t="s">
        <v>55</v>
      </c>
      <c r="E2770">
        <v>1</v>
      </c>
      <c r="F2770" t="s">
        <v>56</v>
      </c>
      <c r="G2770" t="s">
        <v>11</v>
      </c>
      <c r="H2770" t="s">
        <v>98</v>
      </c>
      <c r="I2770" s="4">
        <v>82990</v>
      </c>
      <c r="J2770">
        <v>21</v>
      </c>
      <c r="K2770" s="3">
        <v>43956</v>
      </c>
      <c r="L2770" s="3">
        <v>21111</v>
      </c>
      <c r="M2770" s="5">
        <f ca="1">(TODAY()-staff[[#This Row],[Date of Join]])/365</f>
        <v>2.3698630136986303</v>
      </c>
      <c r="N2770" t="str">
        <f ca="1">IF(staff[[#This Row],[Tenure]]&lt;0.25,"1. New", IF(staff[[#This Row],[Tenure]]&lt;1, "2. Under 1 yr", IF(staff[[#This Row],[Tenure]]&lt;2, "3. Under 2 yrs","4. Over 2 yrs")))</f>
        <v>4. Over 2 yrs</v>
      </c>
      <c r="O2770" s="5">
        <f ca="1">(TODAY()-staff[[#This Row],[Date of Birth]])/365</f>
        <v>64.958904109589042</v>
      </c>
      <c r="P2770">
        <f ca="1">ROUNDDOWN(staff[[#This Row],[X-Age]],0)</f>
        <v>64</v>
      </c>
    </row>
    <row r="2771" spans="3:16" x14ac:dyDescent="0.3">
      <c r="C2771" t="s">
        <v>2860</v>
      </c>
      <c r="D2771" t="s">
        <v>55</v>
      </c>
      <c r="E2771">
        <v>1</v>
      </c>
      <c r="F2771" t="s">
        <v>56</v>
      </c>
      <c r="G2771" t="s">
        <v>11</v>
      </c>
      <c r="H2771" t="s">
        <v>98</v>
      </c>
      <c r="I2771" s="4">
        <v>83465</v>
      </c>
      <c r="J2771">
        <v>14</v>
      </c>
      <c r="K2771" s="3">
        <v>44686</v>
      </c>
      <c r="L2771" s="3">
        <v>28413</v>
      </c>
      <c r="M2771" s="5">
        <f ca="1">(TODAY()-staff[[#This Row],[Date of Join]])/365</f>
        <v>0.36986301369863012</v>
      </c>
      <c r="N2771" t="str">
        <f ca="1">IF(staff[[#This Row],[Tenure]]&lt;0.25,"1. New", IF(staff[[#This Row],[Tenure]]&lt;1, "2. Under 1 yr", IF(staff[[#This Row],[Tenure]]&lt;2, "3. Under 2 yrs","4. Over 2 yrs")))</f>
        <v>2. Under 1 yr</v>
      </c>
      <c r="O2771" s="5">
        <f ca="1">(TODAY()-staff[[#This Row],[Date of Birth]])/365</f>
        <v>44.953424657534249</v>
      </c>
      <c r="P2771">
        <f ca="1">ROUNDDOWN(staff[[#This Row],[X-Age]],0)</f>
        <v>44</v>
      </c>
    </row>
    <row r="2772" spans="3:16" x14ac:dyDescent="0.3">
      <c r="C2772" t="s">
        <v>2861</v>
      </c>
      <c r="D2772" t="s">
        <v>59</v>
      </c>
      <c r="E2772">
        <v>1</v>
      </c>
      <c r="F2772" t="s">
        <v>61</v>
      </c>
      <c r="G2772" t="s">
        <v>9</v>
      </c>
      <c r="H2772" t="s">
        <v>62</v>
      </c>
      <c r="I2772" s="4">
        <v>54840</v>
      </c>
      <c r="J2772">
        <v>21</v>
      </c>
      <c r="K2772" s="3">
        <v>44760</v>
      </c>
      <c r="L2772" s="3">
        <v>7288</v>
      </c>
      <c r="M2772" s="5">
        <f ca="1">(TODAY()-staff[[#This Row],[Date of Join]])/365</f>
        <v>0.16712328767123288</v>
      </c>
      <c r="N2772" t="str">
        <f ca="1">IF(staff[[#This Row],[Tenure]]&lt;0.25,"1. New", IF(staff[[#This Row],[Tenure]]&lt;1, "2. Under 1 yr", IF(staff[[#This Row],[Tenure]]&lt;2, "3. Under 2 yrs","4. Over 2 yrs")))</f>
        <v>1. New</v>
      </c>
      <c r="O2772" s="5">
        <f ca="1">(TODAY()-staff[[#This Row],[Date of Birth]])/365</f>
        <v>102.83013698630137</v>
      </c>
      <c r="P2772">
        <f ca="1">ROUNDDOWN(staff[[#This Row],[X-Age]],0)</f>
        <v>102</v>
      </c>
    </row>
    <row r="2773" spans="3:16" x14ac:dyDescent="0.3">
      <c r="C2773" t="s">
        <v>2862</v>
      </c>
      <c r="D2773" t="s">
        <v>55</v>
      </c>
      <c r="E2773">
        <v>1</v>
      </c>
      <c r="F2773" t="s">
        <v>56</v>
      </c>
      <c r="G2773" t="s">
        <v>6</v>
      </c>
      <c r="H2773" t="s">
        <v>71</v>
      </c>
      <c r="I2773" s="4">
        <v>106075</v>
      </c>
      <c r="J2773">
        <v>24</v>
      </c>
      <c r="K2773" s="3">
        <v>44712</v>
      </c>
      <c r="L2773" s="3">
        <v>34004</v>
      </c>
      <c r="M2773" s="5">
        <f ca="1">(TODAY()-staff[[#This Row],[Date of Join]])/365</f>
        <v>0.29863013698630136</v>
      </c>
      <c r="N2773" t="str">
        <f ca="1">IF(staff[[#This Row],[Tenure]]&lt;0.25,"1. New", IF(staff[[#This Row],[Tenure]]&lt;1, "2. Under 1 yr", IF(staff[[#This Row],[Tenure]]&lt;2, "3. Under 2 yrs","4. Over 2 yrs")))</f>
        <v>2. Under 1 yr</v>
      </c>
      <c r="O2773" s="5">
        <f ca="1">(TODAY()-staff[[#This Row],[Date of Birth]])/365</f>
        <v>29.635616438356163</v>
      </c>
      <c r="P2773">
        <f ca="1">ROUNDDOWN(staff[[#This Row],[X-Age]],0)</f>
        <v>29</v>
      </c>
    </row>
    <row r="2774" spans="3:16" x14ac:dyDescent="0.3">
      <c r="C2774" t="s">
        <v>2863</v>
      </c>
      <c r="D2774" t="s">
        <v>59</v>
      </c>
      <c r="E2774">
        <v>0.53</v>
      </c>
      <c r="F2774" t="s">
        <v>56</v>
      </c>
      <c r="G2774" t="s">
        <v>18</v>
      </c>
      <c r="H2774" t="s">
        <v>64</v>
      </c>
      <c r="I2774" s="4">
        <v>60840</v>
      </c>
      <c r="J2774">
        <v>0</v>
      </c>
      <c r="K2774" s="3">
        <v>44117</v>
      </c>
      <c r="L2774" s="3">
        <v>24313</v>
      </c>
      <c r="M2774" s="5">
        <f ca="1">(TODAY()-staff[[#This Row],[Date of Join]])/365</f>
        <v>1.9287671232876713</v>
      </c>
      <c r="N2774" t="str">
        <f ca="1">IF(staff[[#This Row],[Tenure]]&lt;0.25,"1. New", IF(staff[[#This Row],[Tenure]]&lt;1, "2. Under 1 yr", IF(staff[[#This Row],[Tenure]]&lt;2, "3. Under 2 yrs","4. Over 2 yrs")))</f>
        <v>3. Under 2 yrs</v>
      </c>
      <c r="O2774" s="5">
        <f ca="1">(TODAY()-staff[[#This Row],[Date of Birth]])/365</f>
        <v>56.186301369863017</v>
      </c>
      <c r="P2774">
        <f ca="1">ROUNDDOWN(staff[[#This Row],[X-Age]],0)</f>
        <v>56</v>
      </c>
    </row>
    <row r="2775" spans="3:16" x14ac:dyDescent="0.3">
      <c r="C2775" t="s">
        <v>2864</v>
      </c>
      <c r="D2775" t="s">
        <v>55</v>
      </c>
      <c r="E2775">
        <v>1</v>
      </c>
      <c r="F2775" t="s">
        <v>56</v>
      </c>
      <c r="G2775" t="s">
        <v>6</v>
      </c>
      <c r="H2775" t="s">
        <v>68</v>
      </c>
      <c r="I2775" s="4">
        <v>79575</v>
      </c>
      <c r="J2775">
        <v>21</v>
      </c>
      <c r="K2775" s="3">
        <v>44424</v>
      </c>
      <c r="L2775" s="3">
        <v>26225</v>
      </c>
      <c r="M2775" s="5">
        <f ca="1">(TODAY()-staff[[#This Row],[Date of Join]])/365</f>
        <v>1.0876712328767124</v>
      </c>
      <c r="N2775" t="str">
        <f ca="1">IF(staff[[#This Row],[Tenure]]&lt;0.25,"1. New", IF(staff[[#This Row],[Tenure]]&lt;1, "2. Under 1 yr", IF(staff[[#This Row],[Tenure]]&lt;2, "3. Under 2 yrs","4. Over 2 yrs")))</f>
        <v>3. Under 2 yrs</v>
      </c>
      <c r="O2775" s="5">
        <f ca="1">(TODAY()-staff[[#This Row],[Date of Birth]])/365</f>
        <v>50.947945205479449</v>
      </c>
      <c r="P2775">
        <f ca="1">ROUNDDOWN(staff[[#This Row],[X-Age]],0)</f>
        <v>50</v>
      </c>
    </row>
    <row r="2776" spans="3:16" x14ac:dyDescent="0.3">
      <c r="C2776" t="s">
        <v>2865</v>
      </c>
      <c r="D2776" t="s">
        <v>55</v>
      </c>
      <c r="E2776">
        <v>1</v>
      </c>
      <c r="F2776" t="s">
        <v>61</v>
      </c>
      <c r="G2776" t="s">
        <v>6</v>
      </c>
      <c r="H2776" t="s">
        <v>68</v>
      </c>
      <c r="I2776" s="4">
        <v>76770</v>
      </c>
      <c r="J2776">
        <v>10</v>
      </c>
      <c r="K2776" s="3">
        <v>44774</v>
      </c>
      <c r="L2776" s="3">
        <v>7248</v>
      </c>
      <c r="M2776" s="5">
        <f ca="1">(TODAY()-staff[[#This Row],[Date of Join]])/365</f>
        <v>0.12876712328767123</v>
      </c>
      <c r="N2776" t="str">
        <f ca="1">IF(staff[[#This Row],[Tenure]]&lt;0.25,"1. New", IF(staff[[#This Row],[Tenure]]&lt;1, "2. Under 1 yr", IF(staff[[#This Row],[Tenure]]&lt;2, "3. Under 2 yrs","4. Over 2 yrs")))</f>
        <v>1. New</v>
      </c>
      <c r="O2776" s="5">
        <f ca="1">(TODAY()-staff[[#This Row],[Date of Birth]])/365</f>
        <v>102.93972602739726</v>
      </c>
      <c r="P2776">
        <f ca="1">ROUNDDOWN(staff[[#This Row],[X-Age]],0)</f>
        <v>102</v>
      </c>
    </row>
    <row r="2777" spans="3:16" x14ac:dyDescent="0.3">
      <c r="C2777" t="s">
        <v>2866</v>
      </c>
      <c r="D2777" t="s">
        <v>59</v>
      </c>
      <c r="E2777">
        <v>1</v>
      </c>
      <c r="F2777" t="s">
        <v>56</v>
      </c>
      <c r="G2777" t="s">
        <v>6</v>
      </c>
      <c r="H2777" t="s">
        <v>93</v>
      </c>
      <c r="I2777" s="4">
        <v>68940</v>
      </c>
      <c r="J2777">
        <v>14</v>
      </c>
      <c r="K2777" s="3">
        <v>44256</v>
      </c>
      <c r="L2777" s="3">
        <v>23942</v>
      </c>
      <c r="M2777" s="5">
        <f ca="1">(TODAY()-staff[[#This Row],[Date of Join]])/365</f>
        <v>1.547945205479452</v>
      </c>
      <c r="N2777" t="str">
        <f ca="1">IF(staff[[#This Row],[Tenure]]&lt;0.25,"1. New", IF(staff[[#This Row],[Tenure]]&lt;1, "2. Under 1 yr", IF(staff[[#This Row],[Tenure]]&lt;2, "3. Under 2 yrs","4. Over 2 yrs")))</f>
        <v>3. Under 2 yrs</v>
      </c>
      <c r="O2777" s="5">
        <f ca="1">(TODAY()-staff[[#This Row],[Date of Birth]])/365</f>
        <v>57.202739726027396</v>
      </c>
      <c r="P2777">
        <f ca="1">ROUNDDOWN(staff[[#This Row],[X-Age]],0)</f>
        <v>57</v>
      </c>
    </row>
    <row r="2778" spans="3:16" x14ac:dyDescent="0.3">
      <c r="C2778" t="s">
        <v>2867</v>
      </c>
      <c r="D2778" t="s">
        <v>55</v>
      </c>
      <c r="E2778">
        <v>1</v>
      </c>
      <c r="F2778" t="s">
        <v>56</v>
      </c>
      <c r="G2778" t="s">
        <v>17</v>
      </c>
      <c r="H2778" t="s">
        <v>280</v>
      </c>
      <c r="I2778" s="4">
        <v>53820</v>
      </c>
      <c r="J2778">
        <v>13</v>
      </c>
      <c r="K2778" s="3">
        <v>44704</v>
      </c>
      <c r="L2778" s="3">
        <v>27118</v>
      </c>
      <c r="M2778" s="5">
        <f ca="1">(TODAY()-staff[[#This Row],[Date of Join]])/365</f>
        <v>0.32054794520547947</v>
      </c>
      <c r="N2778" t="str">
        <f ca="1">IF(staff[[#This Row],[Tenure]]&lt;0.25,"1. New", IF(staff[[#This Row],[Tenure]]&lt;1, "2. Under 1 yr", IF(staff[[#This Row],[Tenure]]&lt;2, "3. Under 2 yrs","4. Over 2 yrs")))</f>
        <v>2. Under 1 yr</v>
      </c>
      <c r="O2778" s="5">
        <f ca="1">(TODAY()-staff[[#This Row],[Date of Birth]])/365</f>
        <v>48.5013698630137</v>
      </c>
      <c r="P2778">
        <f ca="1">ROUNDDOWN(staff[[#This Row],[X-Age]],0)</f>
        <v>48</v>
      </c>
    </row>
    <row r="2779" spans="3:16" x14ac:dyDescent="0.3">
      <c r="C2779" t="s">
        <v>2868</v>
      </c>
      <c r="D2779" t="s">
        <v>59</v>
      </c>
      <c r="E2779">
        <v>1</v>
      </c>
      <c r="F2779" t="s">
        <v>61</v>
      </c>
      <c r="G2779" t="s">
        <v>18</v>
      </c>
      <c r="H2779" t="s">
        <v>78</v>
      </c>
      <c r="I2779" s="4">
        <v>69010</v>
      </c>
      <c r="J2779">
        <v>3</v>
      </c>
      <c r="K2779" s="3">
        <v>44753</v>
      </c>
      <c r="L2779" s="3">
        <v>7301</v>
      </c>
      <c r="M2779" s="5">
        <f ca="1">(TODAY()-staff[[#This Row],[Date of Join]])/365</f>
        <v>0.18630136986301371</v>
      </c>
      <c r="N2779" t="str">
        <f ca="1">IF(staff[[#This Row],[Tenure]]&lt;0.25,"1. New", IF(staff[[#This Row],[Tenure]]&lt;1, "2. Under 1 yr", IF(staff[[#This Row],[Tenure]]&lt;2, "3. Under 2 yrs","4. Over 2 yrs")))</f>
        <v>1. New</v>
      </c>
      <c r="O2779" s="5">
        <f ca="1">(TODAY()-staff[[#This Row],[Date of Birth]])/365</f>
        <v>102.79452054794521</v>
      </c>
      <c r="P2779">
        <f ca="1">ROUNDDOWN(staff[[#This Row],[X-Age]],0)</f>
        <v>102</v>
      </c>
    </row>
    <row r="2780" spans="3:16" x14ac:dyDescent="0.3">
      <c r="C2780" t="s">
        <v>2869</v>
      </c>
      <c r="D2780" t="s">
        <v>55</v>
      </c>
      <c r="E2780">
        <v>1</v>
      </c>
      <c r="F2780" t="s">
        <v>56</v>
      </c>
      <c r="G2780" t="s">
        <v>6</v>
      </c>
      <c r="H2780" t="s">
        <v>68</v>
      </c>
      <c r="I2780" s="4">
        <v>59505</v>
      </c>
      <c r="J2780">
        <v>20</v>
      </c>
      <c r="K2780" s="3">
        <v>44718</v>
      </c>
      <c r="L2780" s="3">
        <v>7269</v>
      </c>
      <c r="M2780" s="5">
        <f ca="1">(TODAY()-staff[[#This Row],[Date of Join]])/365</f>
        <v>0.28219178082191781</v>
      </c>
      <c r="N2780" t="str">
        <f ca="1">IF(staff[[#This Row],[Tenure]]&lt;0.25,"1. New", IF(staff[[#This Row],[Tenure]]&lt;1, "2. Under 1 yr", IF(staff[[#This Row],[Tenure]]&lt;2, "3. Under 2 yrs","4. Over 2 yrs")))</f>
        <v>2. Under 1 yr</v>
      </c>
      <c r="O2780" s="5">
        <f ca="1">(TODAY()-staff[[#This Row],[Date of Birth]])/365</f>
        <v>102.88219178082191</v>
      </c>
      <c r="P2780">
        <f ca="1">ROUNDDOWN(staff[[#This Row],[X-Age]],0)</f>
        <v>102</v>
      </c>
    </row>
    <row r="2781" spans="3:16" x14ac:dyDescent="0.3">
      <c r="C2781" t="s">
        <v>2870</v>
      </c>
      <c r="D2781" t="s">
        <v>55</v>
      </c>
      <c r="E2781">
        <v>1</v>
      </c>
      <c r="F2781" t="s">
        <v>61</v>
      </c>
      <c r="G2781" t="s">
        <v>20</v>
      </c>
      <c r="H2781" t="s">
        <v>66</v>
      </c>
      <c r="I2781" s="4">
        <v>92820</v>
      </c>
      <c r="J2781">
        <v>19</v>
      </c>
      <c r="K2781" s="3">
        <v>44767</v>
      </c>
      <c r="L2781" s="3">
        <v>7267</v>
      </c>
      <c r="M2781" s="5">
        <f ca="1">(TODAY()-staff[[#This Row],[Date of Join]])/365</f>
        <v>0.14794520547945206</v>
      </c>
      <c r="N2781" t="str">
        <f ca="1">IF(staff[[#This Row],[Tenure]]&lt;0.25,"1. New", IF(staff[[#This Row],[Tenure]]&lt;1, "2. Under 1 yr", IF(staff[[#This Row],[Tenure]]&lt;2, "3. Under 2 yrs","4. Over 2 yrs")))</f>
        <v>1. New</v>
      </c>
      <c r="O2781" s="5">
        <f ca="1">(TODAY()-staff[[#This Row],[Date of Birth]])/365</f>
        <v>102.88767123287671</v>
      </c>
      <c r="P2781">
        <f ca="1">ROUNDDOWN(staff[[#This Row],[X-Age]],0)</f>
        <v>102</v>
      </c>
    </row>
    <row r="2782" spans="3:16" x14ac:dyDescent="0.3">
      <c r="C2782" t="s">
        <v>2871</v>
      </c>
      <c r="D2782" t="s">
        <v>59</v>
      </c>
      <c r="E2782">
        <v>1</v>
      </c>
      <c r="F2782" t="s">
        <v>61</v>
      </c>
      <c r="G2782" t="s">
        <v>14</v>
      </c>
      <c r="H2782" t="s">
        <v>166</v>
      </c>
      <c r="I2782" s="4">
        <v>66115</v>
      </c>
      <c r="J2782">
        <v>19</v>
      </c>
      <c r="K2782" s="3">
        <v>44767</v>
      </c>
      <c r="L2782" s="3">
        <v>7272</v>
      </c>
      <c r="M2782" s="5">
        <f ca="1">(TODAY()-staff[[#This Row],[Date of Join]])/365</f>
        <v>0.14794520547945206</v>
      </c>
      <c r="N2782" t="str">
        <f ca="1">IF(staff[[#This Row],[Tenure]]&lt;0.25,"1. New", IF(staff[[#This Row],[Tenure]]&lt;1, "2. Under 1 yr", IF(staff[[#This Row],[Tenure]]&lt;2, "3. Under 2 yrs","4. Over 2 yrs")))</f>
        <v>1. New</v>
      </c>
      <c r="O2782" s="5">
        <f ca="1">(TODAY()-staff[[#This Row],[Date of Birth]])/365</f>
        <v>102.87397260273973</v>
      </c>
      <c r="P2782">
        <f ca="1">ROUNDDOWN(staff[[#This Row],[X-Age]],0)</f>
        <v>102</v>
      </c>
    </row>
    <row r="2783" spans="3:16" x14ac:dyDescent="0.3">
      <c r="C2783" t="s">
        <v>2872</v>
      </c>
      <c r="D2783" t="s">
        <v>55</v>
      </c>
      <c r="E2783">
        <v>1</v>
      </c>
      <c r="F2783" t="s">
        <v>56</v>
      </c>
      <c r="G2783" t="s">
        <v>6</v>
      </c>
      <c r="H2783" t="s">
        <v>71</v>
      </c>
      <c r="I2783" s="4">
        <v>61175</v>
      </c>
      <c r="J2783">
        <v>2</v>
      </c>
      <c r="K2783" s="3">
        <v>43817</v>
      </c>
      <c r="L2783" s="3">
        <v>19728</v>
      </c>
      <c r="M2783" s="5">
        <f ca="1">(TODAY()-staff[[#This Row],[Date of Join]])/365</f>
        <v>2.7506849315068491</v>
      </c>
      <c r="N2783" t="str">
        <f ca="1">IF(staff[[#This Row],[Tenure]]&lt;0.25,"1. New", IF(staff[[#This Row],[Tenure]]&lt;1, "2. Under 1 yr", IF(staff[[#This Row],[Tenure]]&lt;2, "3. Under 2 yrs","4. Over 2 yrs")))</f>
        <v>4. Over 2 yrs</v>
      </c>
      <c r="O2783" s="5">
        <f ca="1">(TODAY()-staff[[#This Row],[Date of Birth]])/365</f>
        <v>68.747945205479454</v>
      </c>
      <c r="P2783">
        <f ca="1">ROUNDDOWN(staff[[#This Row],[X-Age]],0)</f>
        <v>68</v>
      </c>
    </row>
    <row r="2784" spans="3:16" x14ac:dyDescent="0.3">
      <c r="C2784" t="s">
        <v>2873</v>
      </c>
      <c r="D2784" t="s">
        <v>59</v>
      </c>
      <c r="E2784">
        <v>0.9</v>
      </c>
      <c r="F2784" t="s">
        <v>56</v>
      </c>
      <c r="G2784" t="s">
        <v>9</v>
      </c>
      <c r="H2784" t="s">
        <v>106</v>
      </c>
      <c r="I2784" s="4">
        <v>73175</v>
      </c>
      <c r="J2784">
        <v>9</v>
      </c>
      <c r="K2784" s="3">
        <v>44453</v>
      </c>
      <c r="L2784" s="3">
        <v>27297</v>
      </c>
      <c r="M2784" s="5">
        <f ca="1">(TODAY()-staff[[#This Row],[Date of Join]])/365</f>
        <v>1.0082191780821919</v>
      </c>
      <c r="N2784" t="str">
        <f ca="1">IF(staff[[#This Row],[Tenure]]&lt;0.25,"1. New", IF(staff[[#This Row],[Tenure]]&lt;1, "2. Under 1 yr", IF(staff[[#This Row],[Tenure]]&lt;2, "3. Under 2 yrs","4. Over 2 yrs")))</f>
        <v>3. Under 2 yrs</v>
      </c>
      <c r="O2784" s="5">
        <f ca="1">(TODAY()-staff[[#This Row],[Date of Birth]])/365</f>
        <v>48.010958904109586</v>
      </c>
      <c r="P2784">
        <f ca="1">ROUNDDOWN(staff[[#This Row],[X-Age]],0)</f>
        <v>48</v>
      </c>
    </row>
    <row r="2785" spans="3:16" x14ac:dyDescent="0.3">
      <c r="C2785" t="s">
        <v>2874</v>
      </c>
      <c r="D2785" t="s">
        <v>55</v>
      </c>
      <c r="E2785">
        <v>1</v>
      </c>
      <c r="F2785" t="s">
        <v>56</v>
      </c>
      <c r="G2785" t="s">
        <v>6</v>
      </c>
      <c r="H2785" t="s">
        <v>68</v>
      </c>
      <c r="I2785" s="4">
        <v>65050</v>
      </c>
      <c r="J2785">
        <v>23</v>
      </c>
      <c r="K2785" s="3">
        <v>44641</v>
      </c>
      <c r="L2785" s="3">
        <v>26876</v>
      </c>
      <c r="M2785" s="5">
        <f ca="1">(TODAY()-staff[[#This Row],[Date of Join]])/365</f>
        <v>0.49315068493150682</v>
      </c>
      <c r="N2785" t="str">
        <f ca="1">IF(staff[[#This Row],[Tenure]]&lt;0.25,"1. New", IF(staff[[#This Row],[Tenure]]&lt;1, "2. Under 1 yr", IF(staff[[#This Row],[Tenure]]&lt;2, "3. Under 2 yrs","4. Over 2 yrs")))</f>
        <v>2. Under 1 yr</v>
      </c>
      <c r="O2785" s="5">
        <f ca="1">(TODAY()-staff[[#This Row],[Date of Birth]])/365</f>
        <v>49.164383561643838</v>
      </c>
      <c r="P2785">
        <f ca="1">ROUNDDOWN(staff[[#This Row],[X-Age]],0)</f>
        <v>49</v>
      </c>
    </row>
    <row r="2786" spans="3:16" x14ac:dyDescent="0.3">
      <c r="C2786" t="s">
        <v>2875</v>
      </c>
      <c r="D2786" t="s">
        <v>59</v>
      </c>
      <c r="E2786">
        <v>1</v>
      </c>
      <c r="F2786" t="s">
        <v>56</v>
      </c>
      <c r="G2786" t="s">
        <v>6</v>
      </c>
      <c r="H2786" t="s">
        <v>68</v>
      </c>
      <c r="I2786" s="4">
        <v>110130</v>
      </c>
      <c r="J2786">
        <v>22</v>
      </c>
      <c r="K2786" s="3">
        <v>44285</v>
      </c>
      <c r="L2786" s="3">
        <v>23833</v>
      </c>
      <c r="M2786" s="5">
        <f ca="1">(TODAY()-staff[[#This Row],[Date of Join]])/365</f>
        <v>1.4684931506849315</v>
      </c>
      <c r="N2786" t="str">
        <f ca="1">IF(staff[[#This Row],[Tenure]]&lt;0.25,"1. New", IF(staff[[#This Row],[Tenure]]&lt;1, "2. Under 1 yr", IF(staff[[#This Row],[Tenure]]&lt;2, "3. Under 2 yrs","4. Over 2 yrs")))</f>
        <v>3. Under 2 yrs</v>
      </c>
      <c r="O2786" s="5">
        <f ca="1">(TODAY()-staff[[#This Row],[Date of Birth]])/365</f>
        <v>57.5013698630137</v>
      </c>
      <c r="P2786">
        <f ca="1">ROUNDDOWN(staff[[#This Row],[X-Age]],0)</f>
        <v>57</v>
      </c>
    </row>
    <row r="2787" spans="3:16" x14ac:dyDescent="0.3">
      <c r="C2787" t="s">
        <v>2876</v>
      </c>
      <c r="D2787" t="s">
        <v>59</v>
      </c>
      <c r="E2787">
        <v>1</v>
      </c>
      <c r="F2787" t="s">
        <v>61</v>
      </c>
      <c r="G2787" t="s">
        <v>9</v>
      </c>
      <c r="H2787" t="s">
        <v>62</v>
      </c>
      <c r="I2787" s="4">
        <v>86835</v>
      </c>
      <c r="J2787">
        <v>12</v>
      </c>
      <c r="K2787" s="3">
        <v>44656</v>
      </c>
      <c r="L2787" s="3">
        <v>7256</v>
      </c>
      <c r="M2787" s="5">
        <f ca="1">(TODAY()-staff[[#This Row],[Date of Join]])/365</f>
        <v>0.45205479452054792</v>
      </c>
      <c r="N2787" t="str">
        <f ca="1">IF(staff[[#This Row],[Tenure]]&lt;0.25,"1. New", IF(staff[[#This Row],[Tenure]]&lt;1, "2. Under 1 yr", IF(staff[[#This Row],[Tenure]]&lt;2, "3. Under 2 yrs","4. Over 2 yrs")))</f>
        <v>2. Under 1 yr</v>
      </c>
      <c r="O2787" s="5">
        <f ca="1">(TODAY()-staff[[#This Row],[Date of Birth]])/365</f>
        <v>102.91780821917808</v>
      </c>
      <c r="P2787">
        <f ca="1">ROUNDDOWN(staff[[#This Row],[X-Age]],0)</f>
        <v>102</v>
      </c>
    </row>
    <row r="2788" spans="3:16" x14ac:dyDescent="0.3">
      <c r="C2788" t="s">
        <v>2877</v>
      </c>
      <c r="D2788" t="s">
        <v>55</v>
      </c>
      <c r="E2788">
        <v>1</v>
      </c>
      <c r="F2788" t="s">
        <v>56</v>
      </c>
      <c r="G2788" t="s">
        <v>6</v>
      </c>
      <c r="H2788" t="s">
        <v>68</v>
      </c>
      <c r="I2788" s="4">
        <v>78665</v>
      </c>
      <c r="J2788">
        <v>17</v>
      </c>
      <c r="K2788" s="3">
        <v>44258</v>
      </c>
      <c r="L2788" s="3">
        <v>28634</v>
      </c>
      <c r="M2788" s="5">
        <f ca="1">(TODAY()-staff[[#This Row],[Date of Join]])/365</f>
        <v>1.5424657534246575</v>
      </c>
      <c r="N2788" t="str">
        <f ca="1">IF(staff[[#This Row],[Tenure]]&lt;0.25,"1. New", IF(staff[[#This Row],[Tenure]]&lt;1, "2. Under 1 yr", IF(staff[[#This Row],[Tenure]]&lt;2, "3. Under 2 yrs","4. Over 2 yrs")))</f>
        <v>3. Under 2 yrs</v>
      </c>
      <c r="O2788" s="5">
        <f ca="1">(TODAY()-staff[[#This Row],[Date of Birth]])/365</f>
        <v>44.347945205479455</v>
      </c>
      <c r="P2788">
        <f ca="1">ROUNDDOWN(staff[[#This Row],[X-Age]],0)</f>
        <v>44</v>
      </c>
    </row>
    <row r="2789" spans="3:16" x14ac:dyDescent="0.3">
      <c r="C2789" t="s">
        <v>2878</v>
      </c>
      <c r="D2789" t="s">
        <v>55</v>
      </c>
      <c r="E2789">
        <v>1</v>
      </c>
      <c r="F2789" t="s">
        <v>61</v>
      </c>
      <c r="G2789" t="s">
        <v>18</v>
      </c>
      <c r="H2789" t="s">
        <v>78</v>
      </c>
      <c r="I2789" s="4">
        <v>83830</v>
      </c>
      <c r="J2789">
        <v>19</v>
      </c>
      <c r="K2789" s="3">
        <v>44760</v>
      </c>
      <c r="L2789" s="3">
        <v>7289</v>
      </c>
      <c r="M2789" s="5">
        <f ca="1">(TODAY()-staff[[#This Row],[Date of Join]])/365</f>
        <v>0.16712328767123288</v>
      </c>
      <c r="N2789" t="str">
        <f ca="1">IF(staff[[#This Row],[Tenure]]&lt;0.25,"1. New", IF(staff[[#This Row],[Tenure]]&lt;1, "2. Under 1 yr", IF(staff[[#This Row],[Tenure]]&lt;2, "3. Under 2 yrs","4. Over 2 yrs")))</f>
        <v>1. New</v>
      </c>
      <c r="O2789" s="5">
        <f ca="1">(TODAY()-staff[[#This Row],[Date of Birth]])/365</f>
        <v>102.82739726027397</v>
      </c>
      <c r="P2789">
        <f ca="1">ROUNDDOWN(staff[[#This Row],[X-Age]],0)</f>
        <v>102</v>
      </c>
    </row>
    <row r="2790" spans="3:16" x14ac:dyDescent="0.3">
      <c r="C2790" t="s">
        <v>2879</v>
      </c>
      <c r="D2790" t="s">
        <v>55</v>
      </c>
      <c r="E2790">
        <v>1</v>
      </c>
      <c r="F2790" t="s">
        <v>56</v>
      </c>
      <c r="G2790" t="s">
        <v>6</v>
      </c>
      <c r="H2790" t="s">
        <v>71</v>
      </c>
      <c r="I2790" s="4">
        <v>54145</v>
      </c>
      <c r="J2790">
        <v>21</v>
      </c>
      <c r="K2790" s="3">
        <v>44676</v>
      </c>
      <c r="L2790" s="3">
        <v>29947</v>
      </c>
      <c r="M2790" s="5">
        <f ca="1">(TODAY()-staff[[#This Row],[Date of Join]])/365</f>
        <v>0.39726027397260272</v>
      </c>
      <c r="N2790" t="str">
        <f ca="1">IF(staff[[#This Row],[Tenure]]&lt;0.25,"1. New", IF(staff[[#This Row],[Tenure]]&lt;1, "2. Under 1 yr", IF(staff[[#This Row],[Tenure]]&lt;2, "3. Under 2 yrs","4. Over 2 yrs")))</f>
        <v>2. Under 1 yr</v>
      </c>
      <c r="O2790" s="5">
        <f ca="1">(TODAY()-staff[[#This Row],[Date of Birth]])/365</f>
        <v>40.750684931506846</v>
      </c>
      <c r="P2790">
        <f ca="1">ROUNDDOWN(staff[[#This Row],[X-Age]],0)</f>
        <v>40</v>
      </c>
    </row>
    <row r="2791" spans="3:16" x14ac:dyDescent="0.3">
      <c r="C2791" t="s">
        <v>2880</v>
      </c>
      <c r="D2791" t="s">
        <v>55</v>
      </c>
      <c r="E2791">
        <v>1</v>
      </c>
      <c r="F2791" t="s">
        <v>61</v>
      </c>
      <c r="G2791" t="s">
        <v>6</v>
      </c>
      <c r="H2791" t="s">
        <v>68</v>
      </c>
      <c r="I2791" s="4">
        <v>48230</v>
      </c>
      <c r="J2791">
        <v>23</v>
      </c>
      <c r="K2791" s="3">
        <v>44722</v>
      </c>
      <c r="L2791" s="3">
        <v>7277</v>
      </c>
      <c r="M2791" s="5">
        <f ca="1">(TODAY()-staff[[#This Row],[Date of Join]])/365</f>
        <v>0.27123287671232876</v>
      </c>
      <c r="N2791" t="str">
        <f ca="1">IF(staff[[#This Row],[Tenure]]&lt;0.25,"1. New", IF(staff[[#This Row],[Tenure]]&lt;1, "2. Under 1 yr", IF(staff[[#This Row],[Tenure]]&lt;2, "3. Under 2 yrs","4. Over 2 yrs")))</f>
        <v>2. Under 1 yr</v>
      </c>
      <c r="O2791" s="5">
        <f ca="1">(TODAY()-staff[[#This Row],[Date of Birth]])/365</f>
        <v>102.86027397260274</v>
      </c>
      <c r="P2791">
        <f ca="1">ROUNDDOWN(staff[[#This Row],[X-Age]],0)</f>
        <v>102</v>
      </c>
    </row>
    <row r="2792" spans="3:16" x14ac:dyDescent="0.3">
      <c r="C2792" t="s">
        <v>2881</v>
      </c>
      <c r="D2792" t="s">
        <v>59</v>
      </c>
      <c r="E2792">
        <v>1</v>
      </c>
      <c r="F2792" t="s">
        <v>124</v>
      </c>
      <c r="G2792" t="s">
        <v>6</v>
      </c>
      <c r="H2792" t="s">
        <v>98</v>
      </c>
      <c r="I2792" s="4">
        <v>67445</v>
      </c>
      <c r="J2792">
        <v>10</v>
      </c>
      <c r="K2792" s="3">
        <v>44774</v>
      </c>
      <c r="L2792" s="3">
        <v>27080</v>
      </c>
      <c r="M2792" s="5">
        <f ca="1">(TODAY()-staff[[#This Row],[Date of Join]])/365</f>
        <v>0.12876712328767123</v>
      </c>
      <c r="N2792" t="str">
        <f ca="1">IF(staff[[#This Row],[Tenure]]&lt;0.25,"1. New", IF(staff[[#This Row],[Tenure]]&lt;1, "2. Under 1 yr", IF(staff[[#This Row],[Tenure]]&lt;2, "3. Under 2 yrs","4. Over 2 yrs")))</f>
        <v>1. New</v>
      </c>
      <c r="O2792" s="5">
        <f ca="1">(TODAY()-staff[[#This Row],[Date of Birth]])/365</f>
        <v>48.605479452054794</v>
      </c>
      <c r="P2792">
        <f ca="1">ROUNDDOWN(staff[[#This Row],[X-Age]],0)</f>
        <v>48</v>
      </c>
    </row>
    <row r="2793" spans="3:16" x14ac:dyDescent="0.3">
      <c r="C2793" t="s">
        <v>2882</v>
      </c>
      <c r="D2793" t="s">
        <v>55</v>
      </c>
      <c r="E2793">
        <v>1</v>
      </c>
      <c r="F2793" t="s">
        <v>56</v>
      </c>
      <c r="G2793" t="s">
        <v>6</v>
      </c>
      <c r="H2793" t="s">
        <v>68</v>
      </c>
      <c r="I2793" s="4">
        <v>84145</v>
      </c>
      <c r="J2793">
        <v>23</v>
      </c>
      <c r="K2793" s="3">
        <v>44638</v>
      </c>
      <c r="L2793" s="3">
        <v>33112</v>
      </c>
      <c r="M2793" s="5">
        <f ca="1">(TODAY()-staff[[#This Row],[Date of Join]])/365</f>
        <v>0.50136986301369868</v>
      </c>
      <c r="N2793" t="str">
        <f ca="1">IF(staff[[#This Row],[Tenure]]&lt;0.25,"1. New", IF(staff[[#This Row],[Tenure]]&lt;1, "2. Under 1 yr", IF(staff[[#This Row],[Tenure]]&lt;2, "3. Under 2 yrs","4. Over 2 yrs")))</f>
        <v>2. Under 1 yr</v>
      </c>
      <c r="O2793" s="5">
        <f ca="1">(TODAY()-staff[[#This Row],[Date of Birth]])/365</f>
        <v>32.079452054794523</v>
      </c>
      <c r="P2793">
        <f ca="1">ROUNDDOWN(staff[[#This Row],[X-Age]],0)</f>
        <v>32</v>
      </c>
    </row>
    <row r="2794" spans="3:16" x14ac:dyDescent="0.3">
      <c r="C2794" t="s">
        <v>2883</v>
      </c>
      <c r="D2794" t="s">
        <v>59</v>
      </c>
      <c r="E2794">
        <v>0.79</v>
      </c>
      <c r="F2794" t="s">
        <v>56</v>
      </c>
      <c r="G2794" t="s">
        <v>9</v>
      </c>
      <c r="H2794" t="s">
        <v>308</v>
      </c>
      <c r="I2794" s="4">
        <v>71350</v>
      </c>
      <c r="J2794">
        <v>9</v>
      </c>
      <c r="K2794" s="3">
        <v>44722</v>
      </c>
      <c r="L2794" s="3">
        <v>29013</v>
      </c>
      <c r="M2794" s="5">
        <f ca="1">(TODAY()-staff[[#This Row],[Date of Join]])/365</f>
        <v>0.27123287671232876</v>
      </c>
      <c r="N2794" t="str">
        <f ca="1">IF(staff[[#This Row],[Tenure]]&lt;0.25,"1. New", IF(staff[[#This Row],[Tenure]]&lt;1, "2. Under 1 yr", IF(staff[[#This Row],[Tenure]]&lt;2, "3. Under 2 yrs","4. Over 2 yrs")))</f>
        <v>2. Under 1 yr</v>
      </c>
      <c r="O2794" s="5">
        <f ca="1">(TODAY()-staff[[#This Row],[Date of Birth]])/365</f>
        <v>43.30958904109589</v>
      </c>
      <c r="P2794">
        <f ca="1">ROUNDDOWN(staff[[#This Row],[X-Age]],0)</f>
        <v>43</v>
      </c>
    </row>
    <row r="2795" spans="3:16" x14ac:dyDescent="0.3">
      <c r="C2795" t="s">
        <v>2884</v>
      </c>
      <c r="D2795" t="s">
        <v>59</v>
      </c>
      <c r="E2795">
        <v>1</v>
      </c>
      <c r="F2795" t="s">
        <v>56</v>
      </c>
      <c r="G2795" t="s">
        <v>6</v>
      </c>
      <c r="H2795" t="s">
        <v>71</v>
      </c>
      <c r="I2795" s="4">
        <v>66605</v>
      </c>
      <c r="J2795">
        <v>10</v>
      </c>
      <c r="K2795" s="3">
        <v>44610</v>
      </c>
      <c r="L2795" s="3">
        <v>31870</v>
      </c>
      <c r="M2795" s="5">
        <f ca="1">(TODAY()-staff[[#This Row],[Date of Join]])/365</f>
        <v>0.57808219178082187</v>
      </c>
      <c r="N2795" t="str">
        <f ca="1">IF(staff[[#This Row],[Tenure]]&lt;0.25,"1. New", IF(staff[[#This Row],[Tenure]]&lt;1, "2. Under 1 yr", IF(staff[[#This Row],[Tenure]]&lt;2, "3. Under 2 yrs","4. Over 2 yrs")))</f>
        <v>2. Under 1 yr</v>
      </c>
      <c r="O2795" s="5">
        <f ca="1">(TODAY()-staff[[#This Row],[Date of Birth]])/365</f>
        <v>35.482191780821921</v>
      </c>
      <c r="P2795">
        <f ca="1">ROUNDDOWN(staff[[#This Row],[X-Age]],0)</f>
        <v>35</v>
      </c>
    </row>
    <row r="2796" spans="3:16" x14ac:dyDescent="0.3">
      <c r="C2796" t="s">
        <v>2885</v>
      </c>
      <c r="D2796" t="s">
        <v>55</v>
      </c>
      <c r="E2796">
        <v>1</v>
      </c>
      <c r="F2796" t="s">
        <v>56</v>
      </c>
      <c r="G2796" t="s">
        <v>20</v>
      </c>
      <c r="H2796" t="s">
        <v>102</v>
      </c>
      <c r="I2796" s="4">
        <v>91260</v>
      </c>
      <c r="J2796">
        <v>23</v>
      </c>
      <c r="K2796" s="3">
        <v>44754</v>
      </c>
      <c r="L2796" s="3">
        <v>34088</v>
      </c>
      <c r="M2796" s="5">
        <f ca="1">(TODAY()-staff[[#This Row],[Date of Join]])/365</f>
        <v>0.18356164383561643</v>
      </c>
      <c r="N2796" t="str">
        <f ca="1">IF(staff[[#This Row],[Tenure]]&lt;0.25,"1. New", IF(staff[[#This Row],[Tenure]]&lt;1, "2. Under 1 yr", IF(staff[[#This Row],[Tenure]]&lt;2, "3. Under 2 yrs","4. Over 2 yrs")))</f>
        <v>1. New</v>
      </c>
      <c r="O2796" s="5">
        <f ca="1">(TODAY()-staff[[#This Row],[Date of Birth]])/365</f>
        <v>29.405479452054795</v>
      </c>
      <c r="P2796">
        <f ca="1">ROUNDDOWN(staff[[#This Row],[X-Age]],0)</f>
        <v>29</v>
      </c>
    </row>
    <row r="2797" spans="3:16" x14ac:dyDescent="0.3">
      <c r="C2797" t="s">
        <v>2886</v>
      </c>
      <c r="D2797" t="s">
        <v>59</v>
      </c>
      <c r="E2797">
        <v>1</v>
      </c>
      <c r="F2797" t="s">
        <v>56</v>
      </c>
      <c r="G2797" t="s">
        <v>6</v>
      </c>
      <c r="H2797" t="s">
        <v>68</v>
      </c>
      <c r="I2797" s="4">
        <v>89850</v>
      </c>
      <c r="J2797">
        <v>4</v>
      </c>
      <c r="K2797" s="3">
        <v>44662</v>
      </c>
      <c r="L2797" s="3">
        <v>34654</v>
      </c>
      <c r="M2797" s="5">
        <f ca="1">(TODAY()-staff[[#This Row],[Date of Join]])/365</f>
        <v>0.43561643835616437</v>
      </c>
      <c r="N2797" t="str">
        <f ca="1">IF(staff[[#This Row],[Tenure]]&lt;0.25,"1. New", IF(staff[[#This Row],[Tenure]]&lt;1, "2. Under 1 yr", IF(staff[[#This Row],[Tenure]]&lt;2, "3. Under 2 yrs","4. Over 2 yrs")))</f>
        <v>2. Under 1 yr</v>
      </c>
      <c r="O2797" s="5">
        <f ca="1">(TODAY()-staff[[#This Row],[Date of Birth]])/365</f>
        <v>27.854794520547944</v>
      </c>
      <c r="P2797">
        <f ca="1">ROUNDDOWN(staff[[#This Row],[X-Age]],0)</f>
        <v>27</v>
      </c>
    </row>
    <row r="2798" spans="3:16" x14ac:dyDescent="0.3">
      <c r="C2798" t="s">
        <v>2887</v>
      </c>
      <c r="D2798" t="s">
        <v>55</v>
      </c>
      <c r="E2798">
        <v>0</v>
      </c>
      <c r="F2798" t="s">
        <v>61</v>
      </c>
      <c r="G2798" t="s">
        <v>9</v>
      </c>
      <c r="H2798" t="s">
        <v>330</v>
      </c>
      <c r="I2798" s="4">
        <v>73425</v>
      </c>
      <c r="J2798">
        <v>14</v>
      </c>
      <c r="K2798" s="3">
        <v>44628</v>
      </c>
      <c r="L2798" s="3">
        <v>18039</v>
      </c>
      <c r="M2798" s="5">
        <f ca="1">(TODAY()-staff[[#This Row],[Date of Join]])/365</f>
        <v>0.52876712328767128</v>
      </c>
      <c r="N2798" t="str">
        <f ca="1">IF(staff[[#This Row],[Tenure]]&lt;0.25,"1. New", IF(staff[[#This Row],[Tenure]]&lt;1, "2. Under 1 yr", IF(staff[[#This Row],[Tenure]]&lt;2, "3. Under 2 yrs","4. Over 2 yrs")))</f>
        <v>2. Under 1 yr</v>
      </c>
      <c r="O2798" s="5">
        <f ca="1">(TODAY()-staff[[#This Row],[Date of Birth]])/365</f>
        <v>73.37534246575342</v>
      </c>
      <c r="P2798">
        <f ca="1">ROUNDDOWN(staff[[#This Row],[X-Age]],0)</f>
        <v>73</v>
      </c>
    </row>
    <row r="2799" spans="3:16" x14ac:dyDescent="0.3">
      <c r="C2799" t="s">
        <v>2888</v>
      </c>
      <c r="D2799" t="s">
        <v>59</v>
      </c>
      <c r="E2799">
        <v>1</v>
      </c>
      <c r="F2799" t="s">
        <v>56</v>
      </c>
      <c r="G2799" t="s">
        <v>18</v>
      </c>
      <c r="H2799" t="s">
        <v>78</v>
      </c>
      <c r="I2799" s="4">
        <v>77835</v>
      </c>
      <c r="J2799">
        <v>9</v>
      </c>
      <c r="K2799" s="3">
        <v>44741</v>
      </c>
      <c r="L2799" s="3">
        <v>34416</v>
      </c>
      <c r="M2799" s="5">
        <f ca="1">(TODAY()-staff[[#This Row],[Date of Join]])/365</f>
        <v>0.21917808219178081</v>
      </c>
      <c r="N2799" t="str">
        <f ca="1">IF(staff[[#This Row],[Tenure]]&lt;0.25,"1. New", IF(staff[[#This Row],[Tenure]]&lt;1, "2. Under 1 yr", IF(staff[[#This Row],[Tenure]]&lt;2, "3. Under 2 yrs","4. Over 2 yrs")))</f>
        <v>1. New</v>
      </c>
      <c r="O2799" s="5">
        <f ca="1">(TODAY()-staff[[#This Row],[Date of Birth]])/365</f>
        <v>28.506849315068493</v>
      </c>
      <c r="P2799">
        <f ca="1">ROUNDDOWN(staff[[#This Row],[X-Age]],0)</f>
        <v>28</v>
      </c>
    </row>
    <row r="2800" spans="3:16" x14ac:dyDescent="0.3">
      <c r="C2800" t="s">
        <v>2889</v>
      </c>
      <c r="D2800" t="s">
        <v>59</v>
      </c>
      <c r="E2800">
        <v>1</v>
      </c>
      <c r="F2800" t="s">
        <v>56</v>
      </c>
      <c r="G2800" t="s">
        <v>11</v>
      </c>
      <c r="H2800" t="s">
        <v>83</v>
      </c>
      <c r="I2800" s="4">
        <v>70030</v>
      </c>
      <c r="J2800">
        <v>24</v>
      </c>
      <c r="K2800" s="3">
        <v>44287</v>
      </c>
      <c r="L2800" s="3">
        <v>17388</v>
      </c>
      <c r="M2800" s="5">
        <f ca="1">(TODAY()-staff[[#This Row],[Date of Join]])/365</f>
        <v>1.463013698630137</v>
      </c>
      <c r="N2800" t="str">
        <f ca="1">IF(staff[[#This Row],[Tenure]]&lt;0.25,"1. New", IF(staff[[#This Row],[Tenure]]&lt;1, "2. Under 1 yr", IF(staff[[#This Row],[Tenure]]&lt;2, "3. Under 2 yrs","4. Over 2 yrs")))</f>
        <v>3. Under 2 yrs</v>
      </c>
      <c r="O2800" s="5">
        <f ca="1">(TODAY()-staff[[#This Row],[Date of Birth]])/365</f>
        <v>75.158904109589045</v>
      </c>
      <c r="P2800">
        <f ca="1">ROUNDDOWN(staff[[#This Row],[X-Age]],0)</f>
        <v>75</v>
      </c>
    </row>
    <row r="2801" spans="3:16" x14ac:dyDescent="0.3">
      <c r="C2801" t="s">
        <v>2890</v>
      </c>
      <c r="D2801" t="s">
        <v>59</v>
      </c>
      <c r="E2801">
        <v>1</v>
      </c>
      <c r="F2801" t="s">
        <v>56</v>
      </c>
      <c r="G2801" t="s">
        <v>9</v>
      </c>
      <c r="H2801" t="s">
        <v>201</v>
      </c>
      <c r="I2801" s="4">
        <v>87165</v>
      </c>
      <c r="J2801">
        <v>14</v>
      </c>
      <c r="K2801" s="3">
        <v>44396</v>
      </c>
      <c r="L2801" s="3">
        <v>21728</v>
      </c>
      <c r="M2801" s="5">
        <f ca="1">(TODAY()-staff[[#This Row],[Date of Join]])/365</f>
        <v>1.1643835616438356</v>
      </c>
      <c r="N2801" t="str">
        <f ca="1">IF(staff[[#This Row],[Tenure]]&lt;0.25,"1. New", IF(staff[[#This Row],[Tenure]]&lt;1, "2. Under 1 yr", IF(staff[[#This Row],[Tenure]]&lt;2, "3. Under 2 yrs","4. Over 2 yrs")))</f>
        <v>3. Under 2 yrs</v>
      </c>
      <c r="O2801" s="5">
        <f ca="1">(TODAY()-staff[[#This Row],[Date of Birth]])/365</f>
        <v>63.268493150684932</v>
      </c>
      <c r="P2801">
        <f ca="1">ROUNDDOWN(staff[[#This Row],[X-Age]],0)</f>
        <v>63</v>
      </c>
    </row>
    <row r="2802" spans="3:16" x14ac:dyDescent="0.3">
      <c r="C2802" t="s">
        <v>2891</v>
      </c>
      <c r="D2802" t="s">
        <v>59</v>
      </c>
      <c r="E2802">
        <v>1</v>
      </c>
      <c r="F2802" t="s">
        <v>56</v>
      </c>
      <c r="G2802" t="s">
        <v>9</v>
      </c>
      <c r="H2802" t="s">
        <v>57</v>
      </c>
      <c r="I2802" s="4">
        <v>66780</v>
      </c>
      <c r="J2802">
        <v>10</v>
      </c>
      <c r="K2802" s="3">
        <v>44637</v>
      </c>
      <c r="L2802" s="3">
        <v>28011</v>
      </c>
      <c r="M2802" s="5">
        <f ca="1">(TODAY()-staff[[#This Row],[Date of Join]])/365</f>
        <v>0.50410958904109593</v>
      </c>
      <c r="N2802" t="str">
        <f ca="1">IF(staff[[#This Row],[Tenure]]&lt;0.25,"1. New", IF(staff[[#This Row],[Tenure]]&lt;1, "2. Under 1 yr", IF(staff[[#This Row],[Tenure]]&lt;2, "3. Under 2 yrs","4. Over 2 yrs")))</f>
        <v>2. Under 1 yr</v>
      </c>
      <c r="O2802" s="5">
        <f ca="1">(TODAY()-staff[[#This Row],[Date of Birth]])/365</f>
        <v>46.054794520547944</v>
      </c>
      <c r="P2802">
        <f ca="1">ROUNDDOWN(staff[[#This Row],[X-Age]],0)</f>
        <v>46</v>
      </c>
    </row>
    <row r="2803" spans="3:16" x14ac:dyDescent="0.3">
      <c r="C2803" t="s">
        <v>2892</v>
      </c>
      <c r="D2803" t="s">
        <v>59</v>
      </c>
      <c r="E2803">
        <v>1</v>
      </c>
      <c r="F2803" t="s">
        <v>61</v>
      </c>
      <c r="G2803" t="s">
        <v>6</v>
      </c>
      <c r="H2803" t="s">
        <v>68</v>
      </c>
      <c r="I2803" s="4">
        <v>69455</v>
      </c>
      <c r="J2803">
        <v>12</v>
      </c>
      <c r="K2803" s="3">
        <v>44732</v>
      </c>
      <c r="L2803" s="3">
        <v>7254</v>
      </c>
      <c r="M2803" s="5">
        <f ca="1">(TODAY()-staff[[#This Row],[Date of Join]])/365</f>
        <v>0.24383561643835616</v>
      </c>
      <c r="N2803" t="str">
        <f ca="1">IF(staff[[#This Row],[Tenure]]&lt;0.25,"1. New", IF(staff[[#This Row],[Tenure]]&lt;1, "2. Under 1 yr", IF(staff[[#This Row],[Tenure]]&lt;2, "3. Under 2 yrs","4. Over 2 yrs")))</f>
        <v>1. New</v>
      </c>
      <c r="O2803" s="5">
        <f ca="1">(TODAY()-staff[[#This Row],[Date of Birth]])/365</f>
        <v>102.92328767123287</v>
      </c>
      <c r="P2803">
        <f ca="1">ROUNDDOWN(staff[[#This Row],[X-Age]],0)</f>
        <v>102</v>
      </c>
    </row>
    <row r="2804" spans="3:16" x14ac:dyDescent="0.3">
      <c r="C2804" t="s">
        <v>2893</v>
      </c>
      <c r="D2804" t="s">
        <v>59</v>
      </c>
      <c r="E2804">
        <v>1</v>
      </c>
      <c r="F2804" t="s">
        <v>56</v>
      </c>
      <c r="G2804" t="s">
        <v>6</v>
      </c>
      <c r="H2804" t="s">
        <v>98</v>
      </c>
      <c r="I2804" s="4">
        <v>97760</v>
      </c>
      <c r="J2804">
        <v>12</v>
      </c>
      <c r="K2804" s="3">
        <v>44704</v>
      </c>
      <c r="L2804" s="3">
        <v>27036</v>
      </c>
      <c r="M2804" s="5">
        <f ca="1">(TODAY()-staff[[#This Row],[Date of Join]])/365</f>
        <v>0.32054794520547947</v>
      </c>
      <c r="N2804" t="str">
        <f ca="1">IF(staff[[#This Row],[Tenure]]&lt;0.25,"1. New", IF(staff[[#This Row],[Tenure]]&lt;1, "2. Under 1 yr", IF(staff[[#This Row],[Tenure]]&lt;2, "3. Under 2 yrs","4. Over 2 yrs")))</f>
        <v>2. Under 1 yr</v>
      </c>
      <c r="O2804" s="5">
        <f ca="1">(TODAY()-staff[[#This Row],[Date of Birth]])/365</f>
        <v>48.726027397260275</v>
      </c>
      <c r="P2804">
        <f ca="1">ROUNDDOWN(staff[[#This Row],[X-Age]],0)</f>
        <v>48</v>
      </c>
    </row>
    <row r="2805" spans="3:16" x14ac:dyDescent="0.3">
      <c r="C2805" t="s">
        <v>2894</v>
      </c>
      <c r="D2805" t="s">
        <v>59</v>
      </c>
      <c r="E2805">
        <v>1</v>
      </c>
      <c r="F2805" t="s">
        <v>56</v>
      </c>
      <c r="G2805" t="s">
        <v>6</v>
      </c>
      <c r="H2805" t="s">
        <v>68</v>
      </c>
      <c r="I2805" s="4">
        <v>91110</v>
      </c>
      <c r="J2805">
        <v>7</v>
      </c>
      <c r="K2805" s="3">
        <v>44466</v>
      </c>
      <c r="L2805" s="3">
        <v>-47</v>
      </c>
      <c r="M2805" s="5">
        <f ca="1">(TODAY()-staff[[#This Row],[Date of Join]])/365</f>
        <v>0.9726027397260274</v>
      </c>
      <c r="N2805" t="str">
        <f ca="1">IF(staff[[#This Row],[Tenure]]&lt;0.25,"1. New", IF(staff[[#This Row],[Tenure]]&lt;1, "2. Under 1 yr", IF(staff[[#This Row],[Tenure]]&lt;2, "3. Under 2 yrs","4. Over 2 yrs")))</f>
        <v>2. Under 1 yr</v>
      </c>
      <c r="O2805" s="5">
        <f ca="1">(TODAY()-staff[[#This Row],[Date of Birth]])/365</f>
        <v>122.92602739726027</v>
      </c>
      <c r="P2805">
        <f ca="1">ROUNDDOWN(staff[[#This Row],[X-Age]],0)</f>
        <v>122</v>
      </c>
    </row>
    <row r="2806" spans="3:16" x14ac:dyDescent="0.3">
      <c r="C2806" t="s">
        <v>2895</v>
      </c>
      <c r="D2806" t="s">
        <v>59</v>
      </c>
      <c r="E2806">
        <v>0.53</v>
      </c>
      <c r="F2806" t="s">
        <v>56</v>
      </c>
      <c r="G2806" t="s">
        <v>18</v>
      </c>
      <c r="H2806" t="s">
        <v>71</v>
      </c>
      <c r="I2806" s="4">
        <v>111040</v>
      </c>
      <c r="J2806">
        <v>20</v>
      </c>
      <c r="K2806" s="3">
        <v>44438</v>
      </c>
      <c r="L2806" s="3">
        <v>23513</v>
      </c>
      <c r="M2806" s="5">
        <f ca="1">(TODAY()-staff[[#This Row],[Date of Join]])/365</f>
        <v>1.0493150684931507</v>
      </c>
      <c r="N2806" t="str">
        <f ca="1">IF(staff[[#This Row],[Tenure]]&lt;0.25,"1. New", IF(staff[[#This Row],[Tenure]]&lt;1, "2. Under 1 yr", IF(staff[[#This Row],[Tenure]]&lt;2, "3. Under 2 yrs","4. Over 2 yrs")))</f>
        <v>3. Under 2 yrs</v>
      </c>
      <c r="O2806" s="5">
        <f ca="1">(TODAY()-staff[[#This Row],[Date of Birth]])/365</f>
        <v>58.37808219178082</v>
      </c>
      <c r="P2806">
        <f ca="1">ROUNDDOWN(staff[[#This Row],[X-Age]],0)</f>
        <v>58</v>
      </c>
    </row>
    <row r="2807" spans="3:16" x14ac:dyDescent="0.3">
      <c r="C2807" t="s">
        <v>2896</v>
      </c>
      <c r="D2807" t="s">
        <v>55</v>
      </c>
      <c r="E2807">
        <v>1</v>
      </c>
      <c r="F2807" t="s">
        <v>61</v>
      </c>
      <c r="G2807" t="s">
        <v>20</v>
      </c>
      <c r="H2807" t="s">
        <v>75</v>
      </c>
      <c r="I2807" s="4">
        <v>94605</v>
      </c>
      <c r="J2807">
        <v>19</v>
      </c>
      <c r="K2807" s="3">
        <v>44767</v>
      </c>
      <c r="L2807" s="3">
        <v>7270</v>
      </c>
      <c r="M2807" s="5">
        <f ca="1">(TODAY()-staff[[#This Row],[Date of Join]])/365</f>
        <v>0.14794520547945206</v>
      </c>
      <c r="N2807" t="str">
        <f ca="1">IF(staff[[#This Row],[Tenure]]&lt;0.25,"1. New", IF(staff[[#This Row],[Tenure]]&lt;1, "2. Under 1 yr", IF(staff[[#This Row],[Tenure]]&lt;2, "3. Under 2 yrs","4. Over 2 yrs")))</f>
        <v>1. New</v>
      </c>
      <c r="O2807" s="5">
        <f ca="1">(TODAY()-staff[[#This Row],[Date of Birth]])/365</f>
        <v>102.87945205479453</v>
      </c>
      <c r="P2807">
        <f ca="1">ROUNDDOWN(staff[[#This Row],[X-Age]],0)</f>
        <v>102</v>
      </c>
    </row>
    <row r="2808" spans="3:16" x14ac:dyDescent="0.3">
      <c r="C2808" t="s">
        <v>2897</v>
      </c>
      <c r="D2808" t="s">
        <v>59</v>
      </c>
      <c r="E2808">
        <v>1</v>
      </c>
      <c r="F2808" t="s">
        <v>56</v>
      </c>
      <c r="G2808" t="s">
        <v>6</v>
      </c>
      <c r="H2808" t="s">
        <v>68</v>
      </c>
      <c r="I2808" s="4">
        <v>48230</v>
      </c>
      <c r="J2808">
        <v>4</v>
      </c>
      <c r="K2808" s="3">
        <v>44571</v>
      </c>
      <c r="L2808" s="3">
        <v>23173</v>
      </c>
      <c r="M2808" s="5">
        <f ca="1">(TODAY()-staff[[#This Row],[Date of Join]])/365</f>
        <v>0.68493150684931503</v>
      </c>
      <c r="N2808" t="str">
        <f ca="1">IF(staff[[#This Row],[Tenure]]&lt;0.25,"1. New", IF(staff[[#This Row],[Tenure]]&lt;1, "2. Under 1 yr", IF(staff[[#This Row],[Tenure]]&lt;2, "3. Under 2 yrs","4. Over 2 yrs")))</f>
        <v>2. Under 1 yr</v>
      </c>
      <c r="O2808" s="5">
        <f ca="1">(TODAY()-staff[[#This Row],[Date of Birth]])/365</f>
        <v>59.30958904109589</v>
      </c>
      <c r="P2808">
        <f ca="1">ROUNDDOWN(staff[[#This Row],[X-Age]],0)</f>
        <v>59</v>
      </c>
    </row>
    <row r="2809" spans="3:16" x14ac:dyDescent="0.3">
      <c r="C2809" t="s">
        <v>2898</v>
      </c>
      <c r="D2809" t="s">
        <v>59</v>
      </c>
      <c r="E2809">
        <v>1</v>
      </c>
      <c r="F2809" t="s">
        <v>56</v>
      </c>
      <c r="G2809" t="s">
        <v>6</v>
      </c>
      <c r="H2809" t="s">
        <v>68</v>
      </c>
      <c r="I2809" s="4">
        <v>87155</v>
      </c>
      <c r="J2809">
        <v>4</v>
      </c>
      <c r="K2809" s="3">
        <v>44718</v>
      </c>
      <c r="L2809" s="3">
        <v>7297</v>
      </c>
      <c r="M2809" s="5">
        <f ca="1">(TODAY()-staff[[#This Row],[Date of Join]])/365</f>
        <v>0.28219178082191781</v>
      </c>
      <c r="N2809" t="str">
        <f ca="1">IF(staff[[#This Row],[Tenure]]&lt;0.25,"1. New", IF(staff[[#This Row],[Tenure]]&lt;1, "2. Under 1 yr", IF(staff[[#This Row],[Tenure]]&lt;2, "3. Under 2 yrs","4. Over 2 yrs")))</f>
        <v>2. Under 1 yr</v>
      </c>
      <c r="O2809" s="5">
        <f ca="1">(TODAY()-staff[[#This Row],[Date of Birth]])/365</f>
        <v>102.8054794520548</v>
      </c>
      <c r="P2809">
        <f ca="1">ROUNDDOWN(staff[[#This Row],[X-Age]],0)</f>
        <v>102</v>
      </c>
    </row>
    <row r="2810" spans="3:16" x14ac:dyDescent="0.3">
      <c r="C2810" t="s">
        <v>2899</v>
      </c>
      <c r="D2810" t="s">
        <v>59</v>
      </c>
      <c r="E2810">
        <v>1</v>
      </c>
      <c r="F2810" t="s">
        <v>124</v>
      </c>
      <c r="G2810" t="s">
        <v>20</v>
      </c>
      <c r="H2810" t="s">
        <v>75</v>
      </c>
      <c r="I2810" s="4">
        <v>119280</v>
      </c>
      <c r="J2810">
        <v>15</v>
      </c>
      <c r="K2810" s="3">
        <v>44763</v>
      </c>
      <c r="L2810" s="3">
        <v>22890</v>
      </c>
      <c r="M2810" s="5">
        <f ca="1">(TODAY()-staff[[#This Row],[Date of Join]])/365</f>
        <v>0.15890410958904111</v>
      </c>
      <c r="N2810" t="str">
        <f ca="1">IF(staff[[#This Row],[Tenure]]&lt;0.25,"1. New", IF(staff[[#This Row],[Tenure]]&lt;1, "2. Under 1 yr", IF(staff[[#This Row],[Tenure]]&lt;2, "3. Under 2 yrs","4. Over 2 yrs")))</f>
        <v>1. New</v>
      </c>
      <c r="O2810" s="5">
        <f ca="1">(TODAY()-staff[[#This Row],[Date of Birth]])/365</f>
        <v>60.084931506849315</v>
      </c>
      <c r="P2810">
        <f ca="1">ROUNDDOWN(staff[[#This Row],[X-Age]],0)</f>
        <v>60</v>
      </c>
    </row>
    <row r="2811" spans="3:16" x14ac:dyDescent="0.3">
      <c r="C2811" t="s">
        <v>2900</v>
      </c>
      <c r="D2811" t="s">
        <v>59</v>
      </c>
      <c r="E2811">
        <v>1</v>
      </c>
      <c r="F2811" t="s">
        <v>56</v>
      </c>
      <c r="G2811" t="s">
        <v>18</v>
      </c>
      <c r="H2811" t="s">
        <v>71</v>
      </c>
      <c r="I2811" s="4">
        <v>105990</v>
      </c>
      <c r="J2811">
        <v>14</v>
      </c>
      <c r="K2811" s="3">
        <v>44634</v>
      </c>
      <c r="L2811" s="3">
        <v>18863</v>
      </c>
      <c r="M2811" s="5">
        <f ca="1">(TODAY()-staff[[#This Row],[Date of Join]])/365</f>
        <v>0.51232876712328768</v>
      </c>
      <c r="N2811" t="str">
        <f ca="1">IF(staff[[#This Row],[Tenure]]&lt;0.25,"1. New", IF(staff[[#This Row],[Tenure]]&lt;1, "2. Under 1 yr", IF(staff[[#This Row],[Tenure]]&lt;2, "3. Under 2 yrs","4. Over 2 yrs")))</f>
        <v>2. Under 1 yr</v>
      </c>
      <c r="O2811" s="5">
        <f ca="1">(TODAY()-staff[[#This Row],[Date of Birth]])/365</f>
        <v>71.117808219178087</v>
      </c>
      <c r="P2811">
        <f ca="1">ROUNDDOWN(staff[[#This Row],[X-Age]],0)</f>
        <v>71</v>
      </c>
    </row>
    <row r="2812" spans="3:16" x14ac:dyDescent="0.3">
      <c r="C2812" t="s">
        <v>2901</v>
      </c>
      <c r="D2812" t="s">
        <v>55</v>
      </c>
      <c r="E2812">
        <v>1</v>
      </c>
      <c r="F2812" t="s">
        <v>56</v>
      </c>
      <c r="G2812" t="s">
        <v>6</v>
      </c>
      <c r="H2812" t="s">
        <v>68</v>
      </c>
      <c r="I2812" s="4">
        <v>81645</v>
      </c>
      <c r="J2812">
        <v>5</v>
      </c>
      <c r="K2812" s="3">
        <v>44568</v>
      </c>
      <c r="L2812" s="3">
        <v>29554</v>
      </c>
      <c r="M2812" s="5">
        <f ca="1">(TODAY()-staff[[#This Row],[Date of Join]])/365</f>
        <v>0.69315068493150689</v>
      </c>
      <c r="N2812" t="str">
        <f ca="1">IF(staff[[#This Row],[Tenure]]&lt;0.25,"1. New", IF(staff[[#This Row],[Tenure]]&lt;1, "2. Under 1 yr", IF(staff[[#This Row],[Tenure]]&lt;2, "3. Under 2 yrs","4. Over 2 yrs")))</f>
        <v>2. Under 1 yr</v>
      </c>
      <c r="O2812" s="5">
        <f ca="1">(TODAY()-staff[[#This Row],[Date of Birth]])/365</f>
        <v>41.827397260273976</v>
      </c>
      <c r="P2812">
        <f ca="1">ROUNDDOWN(staff[[#This Row],[X-Age]],0)</f>
        <v>41</v>
      </c>
    </row>
    <row r="2813" spans="3:16" x14ac:dyDescent="0.3">
      <c r="C2813" t="s">
        <v>2902</v>
      </c>
      <c r="D2813" t="s">
        <v>59</v>
      </c>
      <c r="E2813">
        <v>1</v>
      </c>
      <c r="F2813" t="s">
        <v>56</v>
      </c>
      <c r="G2813" t="s">
        <v>6</v>
      </c>
      <c r="H2813" t="s">
        <v>68</v>
      </c>
      <c r="I2813" s="4">
        <v>65570</v>
      </c>
      <c r="J2813">
        <v>9</v>
      </c>
      <c r="K2813" s="3">
        <v>44715</v>
      </c>
      <c r="L2813" s="3">
        <v>7304</v>
      </c>
      <c r="M2813" s="5">
        <f ca="1">(TODAY()-staff[[#This Row],[Date of Join]])/365</f>
        <v>0.29041095890410956</v>
      </c>
      <c r="N2813" t="str">
        <f ca="1">IF(staff[[#This Row],[Tenure]]&lt;0.25,"1. New", IF(staff[[#This Row],[Tenure]]&lt;1, "2. Under 1 yr", IF(staff[[#This Row],[Tenure]]&lt;2, "3. Under 2 yrs","4. Over 2 yrs")))</f>
        <v>2. Under 1 yr</v>
      </c>
      <c r="O2813" s="5">
        <f ca="1">(TODAY()-staff[[#This Row],[Date of Birth]])/365</f>
        <v>102.78630136986301</v>
      </c>
      <c r="P2813">
        <f ca="1">ROUNDDOWN(staff[[#This Row],[X-Age]],0)</f>
        <v>102</v>
      </c>
    </row>
    <row r="2814" spans="3:16" x14ac:dyDescent="0.3">
      <c r="C2814" t="s">
        <v>2903</v>
      </c>
      <c r="D2814" t="s">
        <v>59</v>
      </c>
      <c r="E2814">
        <v>1</v>
      </c>
      <c r="F2814" t="s">
        <v>56</v>
      </c>
      <c r="G2814" t="s">
        <v>18</v>
      </c>
      <c r="H2814" t="s">
        <v>64</v>
      </c>
      <c r="I2814" s="4">
        <v>80685</v>
      </c>
      <c r="J2814">
        <v>21</v>
      </c>
      <c r="K2814" s="3">
        <v>44420</v>
      </c>
      <c r="L2814" s="3">
        <v>31289</v>
      </c>
      <c r="M2814" s="5">
        <f ca="1">(TODAY()-staff[[#This Row],[Date of Join]])/365</f>
        <v>1.0986301369863014</v>
      </c>
      <c r="N2814" t="str">
        <f ca="1">IF(staff[[#This Row],[Tenure]]&lt;0.25,"1. New", IF(staff[[#This Row],[Tenure]]&lt;1, "2. Under 1 yr", IF(staff[[#This Row],[Tenure]]&lt;2, "3. Under 2 yrs","4. Over 2 yrs")))</f>
        <v>3. Under 2 yrs</v>
      </c>
      <c r="O2814" s="5">
        <f ca="1">(TODAY()-staff[[#This Row],[Date of Birth]])/365</f>
        <v>37.073972602739723</v>
      </c>
      <c r="P2814">
        <f ca="1">ROUNDDOWN(staff[[#This Row],[X-Age]],0)</f>
        <v>37</v>
      </c>
    </row>
    <row r="2815" spans="3:16" x14ac:dyDescent="0.3">
      <c r="C2815" t="s">
        <v>2904</v>
      </c>
      <c r="D2815" t="s">
        <v>59</v>
      </c>
      <c r="E2815">
        <v>1</v>
      </c>
      <c r="F2815" t="s">
        <v>56</v>
      </c>
      <c r="G2815" t="s">
        <v>14</v>
      </c>
      <c r="H2815" t="s">
        <v>166</v>
      </c>
      <c r="I2815" s="4">
        <v>60870</v>
      </c>
      <c r="J2815">
        <v>13</v>
      </c>
      <c r="K2815" s="3">
        <v>44021</v>
      </c>
      <c r="L2815" s="3">
        <v>21937</v>
      </c>
      <c r="M2815" s="5">
        <f ca="1">(TODAY()-staff[[#This Row],[Date of Join]])/365</f>
        <v>2.1917808219178081</v>
      </c>
      <c r="N2815" t="str">
        <f ca="1">IF(staff[[#This Row],[Tenure]]&lt;0.25,"1. New", IF(staff[[#This Row],[Tenure]]&lt;1, "2. Under 1 yr", IF(staff[[#This Row],[Tenure]]&lt;2, "3. Under 2 yrs","4. Over 2 yrs")))</f>
        <v>4. Over 2 yrs</v>
      </c>
      <c r="O2815" s="5">
        <f ca="1">(TODAY()-staff[[#This Row],[Date of Birth]])/365</f>
        <v>62.695890410958903</v>
      </c>
      <c r="P2815">
        <f ca="1">ROUNDDOWN(staff[[#This Row],[X-Age]],0)</f>
        <v>62</v>
      </c>
    </row>
    <row r="2816" spans="3:16" x14ac:dyDescent="0.3">
      <c r="C2816" t="s">
        <v>2905</v>
      </c>
      <c r="D2816" t="s">
        <v>55</v>
      </c>
      <c r="E2816">
        <v>1</v>
      </c>
      <c r="F2816" t="s">
        <v>56</v>
      </c>
      <c r="G2816" t="s">
        <v>18</v>
      </c>
      <c r="H2816" t="s">
        <v>117</v>
      </c>
      <c r="I2816" s="4">
        <v>100420</v>
      </c>
      <c r="J2816">
        <v>27</v>
      </c>
      <c r="K2816" s="3">
        <v>44536</v>
      </c>
      <c r="L2816" s="3">
        <v>27356</v>
      </c>
      <c r="M2816" s="5">
        <f ca="1">(TODAY()-staff[[#This Row],[Date of Join]])/365</f>
        <v>0.78082191780821919</v>
      </c>
      <c r="N2816" t="str">
        <f ca="1">IF(staff[[#This Row],[Tenure]]&lt;0.25,"1. New", IF(staff[[#This Row],[Tenure]]&lt;1, "2. Under 1 yr", IF(staff[[#This Row],[Tenure]]&lt;2, "3. Under 2 yrs","4. Over 2 yrs")))</f>
        <v>2. Under 1 yr</v>
      </c>
      <c r="O2816" s="5">
        <f ca="1">(TODAY()-staff[[#This Row],[Date of Birth]])/365</f>
        <v>47.849315068493148</v>
      </c>
      <c r="P2816">
        <f ca="1">ROUNDDOWN(staff[[#This Row],[X-Age]],0)</f>
        <v>47</v>
      </c>
    </row>
    <row r="2817" spans="3:16" x14ac:dyDescent="0.3">
      <c r="C2817" t="s">
        <v>2906</v>
      </c>
      <c r="D2817" t="s">
        <v>59</v>
      </c>
      <c r="E2817">
        <v>0.86</v>
      </c>
      <c r="F2817" t="s">
        <v>56</v>
      </c>
      <c r="G2817" t="s">
        <v>11</v>
      </c>
      <c r="H2817" t="s">
        <v>83</v>
      </c>
      <c r="I2817" s="4">
        <v>116670</v>
      </c>
      <c r="J2817">
        <v>9</v>
      </c>
      <c r="K2817" s="3">
        <v>44557</v>
      </c>
      <c r="L2817" s="3">
        <v>29837</v>
      </c>
      <c r="M2817" s="5">
        <f ca="1">(TODAY()-staff[[#This Row],[Date of Join]])/365</f>
        <v>0.72328767123287674</v>
      </c>
      <c r="N2817" t="str">
        <f ca="1">IF(staff[[#This Row],[Tenure]]&lt;0.25,"1. New", IF(staff[[#This Row],[Tenure]]&lt;1, "2. Under 1 yr", IF(staff[[#This Row],[Tenure]]&lt;2, "3. Under 2 yrs","4. Over 2 yrs")))</f>
        <v>2. Under 1 yr</v>
      </c>
      <c r="O2817" s="5">
        <f ca="1">(TODAY()-staff[[#This Row],[Date of Birth]])/365</f>
        <v>41.052054794520551</v>
      </c>
      <c r="P2817">
        <f ca="1">ROUNDDOWN(staff[[#This Row],[X-Age]],0)</f>
        <v>41</v>
      </c>
    </row>
    <row r="2818" spans="3:16" x14ac:dyDescent="0.3">
      <c r="C2818" t="s">
        <v>2907</v>
      </c>
      <c r="D2818" t="s">
        <v>55</v>
      </c>
      <c r="E2818">
        <v>1</v>
      </c>
      <c r="F2818" t="s">
        <v>56</v>
      </c>
      <c r="G2818" t="s">
        <v>6</v>
      </c>
      <c r="H2818" t="s">
        <v>71</v>
      </c>
      <c r="I2818" s="4">
        <v>104145</v>
      </c>
      <c r="J2818">
        <v>13</v>
      </c>
      <c r="K2818" s="3">
        <v>44293</v>
      </c>
      <c r="L2818" s="3">
        <v>21205</v>
      </c>
      <c r="M2818" s="5">
        <f ca="1">(TODAY()-staff[[#This Row],[Date of Join]])/365</f>
        <v>1.4465753424657535</v>
      </c>
      <c r="N2818" t="str">
        <f ca="1">IF(staff[[#This Row],[Tenure]]&lt;0.25,"1. New", IF(staff[[#This Row],[Tenure]]&lt;1, "2. Under 1 yr", IF(staff[[#This Row],[Tenure]]&lt;2, "3. Under 2 yrs","4. Over 2 yrs")))</f>
        <v>3. Under 2 yrs</v>
      </c>
      <c r="O2818" s="5">
        <f ca="1">(TODAY()-staff[[#This Row],[Date of Birth]])/365</f>
        <v>64.701369863013696</v>
      </c>
      <c r="P2818">
        <f ca="1">ROUNDDOWN(staff[[#This Row],[X-Age]],0)</f>
        <v>64</v>
      </c>
    </row>
    <row r="2819" spans="3:16" x14ac:dyDescent="0.3">
      <c r="C2819" t="s">
        <v>2908</v>
      </c>
      <c r="D2819" t="s">
        <v>55</v>
      </c>
      <c r="E2819">
        <v>1</v>
      </c>
      <c r="F2819" t="s">
        <v>56</v>
      </c>
      <c r="G2819" t="s">
        <v>6</v>
      </c>
      <c r="H2819" t="s">
        <v>68</v>
      </c>
      <c r="I2819" s="4">
        <v>69985</v>
      </c>
      <c r="J2819">
        <v>17</v>
      </c>
      <c r="K2819" s="3">
        <v>44728</v>
      </c>
      <c r="L2819" s="3">
        <v>32849</v>
      </c>
      <c r="M2819" s="5">
        <f ca="1">(TODAY()-staff[[#This Row],[Date of Join]])/365</f>
        <v>0.25479452054794521</v>
      </c>
      <c r="N2819" t="str">
        <f ca="1">IF(staff[[#This Row],[Tenure]]&lt;0.25,"1. New", IF(staff[[#This Row],[Tenure]]&lt;1, "2. Under 1 yr", IF(staff[[#This Row],[Tenure]]&lt;2, "3. Under 2 yrs","4. Over 2 yrs")))</f>
        <v>2. Under 1 yr</v>
      </c>
      <c r="O2819" s="5">
        <f ca="1">(TODAY()-staff[[#This Row],[Date of Birth]])/365</f>
        <v>32.799999999999997</v>
      </c>
      <c r="P2819">
        <f ca="1">ROUNDDOWN(staff[[#This Row],[X-Age]],0)</f>
        <v>32</v>
      </c>
    </row>
    <row r="2820" spans="3:16" x14ac:dyDescent="0.3">
      <c r="C2820" t="s">
        <v>2909</v>
      </c>
      <c r="D2820" t="s">
        <v>59</v>
      </c>
      <c r="E2820">
        <v>1</v>
      </c>
      <c r="F2820" t="s">
        <v>56</v>
      </c>
      <c r="G2820" t="s">
        <v>6</v>
      </c>
      <c r="H2820" t="s">
        <v>68</v>
      </c>
      <c r="I2820" s="4">
        <v>53705</v>
      </c>
      <c r="J2820">
        <v>12</v>
      </c>
      <c r="K2820" s="3">
        <v>44613</v>
      </c>
      <c r="L2820" s="3">
        <v>24462</v>
      </c>
      <c r="M2820" s="5">
        <f ca="1">(TODAY()-staff[[#This Row],[Date of Join]])/365</f>
        <v>0.56986301369863013</v>
      </c>
      <c r="N2820" t="str">
        <f ca="1">IF(staff[[#This Row],[Tenure]]&lt;0.25,"1. New", IF(staff[[#This Row],[Tenure]]&lt;1, "2. Under 1 yr", IF(staff[[#This Row],[Tenure]]&lt;2, "3. Under 2 yrs","4. Over 2 yrs")))</f>
        <v>2. Under 1 yr</v>
      </c>
      <c r="O2820" s="5">
        <f ca="1">(TODAY()-staff[[#This Row],[Date of Birth]])/365</f>
        <v>55.778082191780825</v>
      </c>
      <c r="P2820">
        <f ca="1">ROUNDDOWN(staff[[#This Row],[X-Age]],0)</f>
        <v>55</v>
      </c>
    </row>
    <row r="2821" spans="3:16" x14ac:dyDescent="0.3">
      <c r="C2821" t="s">
        <v>2910</v>
      </c>
      <c r="D2821" t="s">
        <v>55</v>
      </c>
      <c r="E2821">
        <v>1</v>
      </c>
      <c r="F2821" t="s">
        <v>61</v>
      </c>
      <c r="G2821" t="s">
        <v>20</v>
      </c>
      <c r="H2821" t="s">
        <v>75</v>
      </c>
      <c r="I2821" s="4">
        <v>79410</v>
      </c>
      <c r="J2821">
        <v>19</v>
      </c>
      <c r="K2821" s="3">
        <v>44755</v>
      </c>
      <c r="L2821" s="3">
        <v>7300</v>
      </c>
      <c r="M2821" s="5">
        <f ca="1">(TODAY()-staff[[#This Row],[Date of Join]])/365</f>
        <v>0.18082191780821918</v>
      </c>
      <c r="N2821" t="str">
        <f ca="1">IF(staff[[#This Row],[Tenure]]&lt;0.25,"1. New", IF(staff[[#This Row],[Tenure]]&lt;1, "2. Under 1 yr", IF(staff[[#This Row],[Tenure]]&lt;2, "3. Under 2 yrs","4. Over 2 yrs")))</f>
        <v>1. New</v>
      </c>
      <c r="O2821" s="5">
        <f ca="1">(TODAY()-staff[[#This Row],[Date of Birth]])/365</f>
        <v>102.7972602739726</v>
      </c>
      <c r="P2821">
        <f ca="1">ROUNDDOWN(staff[[#This Row],[X-Age]],0)</f>
        <v>102</v>
      </c>
    </row>
    <row r="2822" spans="3:16" x14ac:dyDescent="0.3">
      <c r="C2822" t="s">
        <v>2911</v>
      </c>
      <c r="D2822" t="s">
        <v>59</v>
      </c>
      <c r="E2822">
        <v>1</v>
      </c>
      <c r="F2822" t="s">
        <v>56</v>
      </c>
      <c r="G2822" t="s">
        <v>18</v>
      </c>
      <c r="H2822" t="s">
        <v>78</v>
      </c>
      <c r="I2822" s="4">
        <v>82040</v>
      </c>
      <c r="J2822">
        <v>19</v>
      </c>
      <c r="K2822" s="3">
        <v>44594</v>
      </c>
      <c r="L2822" s="3">
        <v>31482</v>
      </c>
      <c r="M2822" s="5">
        <f ca="1">(TODAY()-staff[[#This Row],[Date of Join]])/365</f>
        <v>0.62191780821917808</v>
      </c>
      <c r="N2822" t="str">
        <f ca="1">IF(staff[[#This Row],[Tenure]]&lt;0.25,"1. New", IF(staff[[#This Row],[Tenure]]&lt;1, "2. Under 1 yr", IF(staff[[#This Row],[Tenure]]&lt;2, "3. Under 2 yrs","4. Over 2 yrs")))</f>
        <v>2. Under 1 yr</v>
      </c>
      <c r="O2822" s="5">
        <f ca="1">(TODAY()-staff[[#This Row],[Date of Birth]])/365</f>
        <v>36.545205479452058</v>
      </c>
      <c r="P2822">
        <f ca="1">ROUNDDOWN(staff[[#This Row],[X-Age]],0)</f>
        <v>36</v>
      </c>
    </row>
    <row r="2823" spans="3:16" x14ac:dyDescent="0.3">
      <c r="C2823" t="s">
        <v>2912</v>
      </c>
      <c r="D2823" t="s">
        <v>55</v>
      </c>
      <c r="E2823">
        <v>1</v>
      </c>
      <c r="F2823" t="s">
        <v>56</v>
      </c>
      <c r="G2823" t="s">
        <v>6</v>
      </c>
      <c r="H2823" t="s">
        <v>68</v>
      </c>
      <c r="I2823" s="4">
        <v>85885</v>
      </c>
      <c r="J2823">
        <v>15</v>
      </c>
      <c r="K2823" s="3">
        <v>44725</v>
      </c>
      <c r="L2823" s="3">
        <v>33146</v>
      </c>
      <c r="M2823" s="5">
        <f ca="1">(TODAY()-staff[[#This Row],[Date of Join]])/365</f>
        <v>0.26301369863013696</v>
      </c>
      <c r="N2823" t="str">
        <f ca="1">IF(staff[[#This Row],[Tenure]]&lt;0.25,"1. New", IF(staff[[#This Row],[Tenure]]&lt;1, "2. Under 1 yr", IF(staff[[#This Row],[Tenure]]&lt;2, "3. Under 2 yrs","4. Over 2 yrs")))</f>
        <v>2. Under 1 yr</v>
      </c>
      <c r="O2823" s="5">
        <f ca="1">(TODAY()-staff[[#This Row],[Date of Birth]])/365</f>
        <v>31.986301369863014</v>
      </c>
      <c r="P2823">
        <f ca="1">ROUNDDOWN(staff[[#This Row],[X-Age]],0)</f>
        <v>31</v>
      </c>
    </row>
    <row r="2824" spans="3:16" x14ac:dyDescent="0.3">
      <c r="C2824" t="s">
        <v>2913</v>
      </c>
      <c r="D2824" t="s">
        <v>59</v>
      </c>
      <c r="E2824">
        <v>1</v>
      </c>
      <c r="F2824" t="s">
        <v>56</v>
      </c>
      <c r="G2824" t="s">
        <v>6</v>
      </c>
      <c r="H2824" t="s">
        <v>71</v>
      </c>
      <c r="I2824" s="4">
        <v>80540</v>
      </c>
      <c r="J2824">
        <v>8</v>
      </c>
      <c r="K2824" s="3">
        <v>44456</v>
      </c>
      <c r="L2824" s="3">
        <v>28321</v>
      </c>
      <c r="M2824" s="5">
        <f ca="1">(TODAY()-staff[[#This Row],[Date of Join]])/365</f>
        <v>1</v>
      </c>
      <c r="N2824" t="str">
        <f ca="1">IF(staff[[#This Row],[Tenure]]&lt;0.25,"1. New", IF(staff[[#This Row],[Tenure]]&lt;1, "2. Under 1 yr", IF(staff[[#This Row],[Tenure]]&lt;2, "3. Under 2 yrs","4. Over 2 yrs")))</f>
        <v>3. Under 2 yrs</v>
      </c>
      <c r="O2824" s="5">
        <f ca="1">(TODAY()-staff[[#This Row],[Date of Birth]])/365</f>
        <v>45.205479452054796</v>
      </c>
      <c r="P2824">
        <f ca="1">ROUNDDOWN(staff[[#This Row],[X-Age]],0)</f>
        <v>45</v>
      </c>
    </row>
    <row r="2825" spans="3:16" x14ac:dyDescent="0.3">
      <c r="C2825" t="s">
        <v>2914</v>
      </c>
      <c r="D2825" t="s">
        <v>59</v>
      </c>
      <c r="E2825">
        <v>1</v>
      </c>
      <c r="F2825" t="s">
        <v>56</v>
      </c>
      <c r="G2825" t="s">
        <v>6</v>
      </c>
      <c r="H2825" t="s">
        <v>68</v>
      </c>
      <c r="I2825" s="4">
        <v>71800</v>
      </c>
      <c r="J2825">
        <v>10</v>
      </c>
      <c r="K2825" s="3">
        <v>44767</v>
      </c>
      <c r="L2825" s="3">
        <v>31129</v>
      </c>
      <c r="M2825" s="5">
        <f ca="1">(TODAY()-staff[[#This Row],[Date of Join]])/365</f>
        <v>0.14794520547945206</v>
      </c>
      <c r="N2825" t="str">
        <f ca="1">IF(staff[[#This Row],[Tenure]]&lt;0.25,"1. New", IF(staff[[#This Row],[Tenure]]&lt;1, "2. Under 1 yr", IF(staff[[#This Row],[Tenure]]&lt;2, "3. Under 2 yrs","4. Over 2 yrs")))</f>
        <v>1. New</v>
      </c>
      <c r="O2825" s="5">
        <f ca="1">(TODAY()-staff[[#This Row],[Date of Birth]])/365</f>
        <v>37.512328767123286</v>
      </c>
      <c r="P2825">
        <f ca="1">ROUNDDOWN(staff[[#This Row],[X-Age]],0)</f>
        <v>37</v>
      </c>
    </row>
    <row r="2826" spans="3:16" x14ac:dyDescent="0.3">
      <c r="C2826" t="s">
        <v>2915</v>
      </c>
      <c r="D2826" t="s">
        <v>55</v>
      </c>
      <c r="E2826">
        <v>1</v>
      </c>
      <c r="F2826" t="s">
        <v>61</v>
      </c>
      <c r="G2826" t="s">
        <v>9</v>
      </c>
      <c r="H2826" t="s">
        <v>62</v>
      </c>
      <c r="I2826" s="4">
        <v>62650</v>
      </c>
      <c r="J2826">
        <v>17</v>
      </c>
      <c r="K2826" s="3">
        <v>44694</v>
      </c>
      <c r="L2826" s="3">
        <v>7282</v>
      </c>
      <c r="M2826" s="5">
        <f ca="1">(TODAY()-staff[[#This Row],[Date of Join]])/365</f>
        <v>0.34794520547945207</v>
      </c>
      <c r="N2826" t="str">
        <f ca="1">IF(staff[[#This Row],[Tenure]]&lt;0.25,"1. New", IF(staff[[#This Row],[Tenure]]&lt;1, "2. Under 1 yr", IF(staff[[#This Row],[Tenure]]&lt;2, "3. Under 2 yrs","4. Over 2 yrs")))</f>
        <v>2. Under 1 yr</v>
      </c>
      <c r="O2826" s="5">
        <f ca="1">(TODAY()-staff[[#This Row],[Date of Birth]])/365</f>
        <v>102.84657534246575</v>
      </c>
      <c r="P2826">
        <f ca="1">ROUNDDOWN(staff[[#This Row],[X-Age]],0)</f>
        <v>102</v>
      </c>
    </row>
    <row r="2827" spans="3:16" x14ac:dyDescent="0.3">
      <c r="C2827" t="s">
        <v>2916</v>
      </c>
      <c r="D2827" t="s">
        <v>59</v>
      </c>
      <c r="E2827">
        <v>1</v>
      </c>
      <c r="F2827" t="s">
        <v>56</v>
      </c>
      <c r="G2827" t="s">
        <v>11</v>
      </c>
      <c r="H2827" t="s">
        <v>83</v>
      </c>
      <c r="I2827" s="4">
        <v>74010</v>
      </c>
      <c r="J2827">
        <v>9</v>
      </c>
      <c r="K2827" s="3">
        <v>44739</v>
      </c>
      <c r="L2827" s="3">
        <v>34024</v>
      </c>
      <c r="M2827" s="5">
        <f ca="1">(TODAY()-staff[[#This Row],[Date of Join]])/365</f>
        <v>0.22465753424657534</v>
      </c>
      <c r="N2827" t="str">
        <f ca="1">IF(staff[[#This Row],[Tenure]]&lt;0.25,"1. New", IF(staff[[#This Row],[Tenure]]&lt;1, "2. Under 1 yr", IF(staff[[#This Row],[Tenure]]&lt;2, "3. Under 2 yrs","4. Over 2 yrs")))</f>
        <v>1. New</v>
      </c>
      <c r="O2827" s="5">
        <f ca="1">(TODAY()-staff[[#This Row],[Date of Birth]])/365</f>
        <v>29.580821917808219</v>
      </c>
      <c r="P2827">
        <f ca="1">ROUNDDOWN(staff[[#This Row],[X-Age]],0)</f>
        <v>29</v>
      </c>
    </row>
    <row r="2828" spans="3:16" x14ac:dyDescent="0.3">
      <c r="C2828" t="s">
        <v>2917</v>
      </c>
      <c r="D2828" t="s">
        <v>59</v>
      </c>
      <c r="E2828">
        <v>1</v>
      </c>
      <c r="F2828" t="s">
        <v>56</v>
      </c>
      <c r="G2828" t="s">
        <v>17</v>
      </c>
      <c r="H2828" t="s">
        <v>280</v>
      </c>
      <c r="I2828" s="4">
        <v>103370</v>
      </c>
      <c r="J2828">
        <v>18</v>
      </c>
      <c r="K2828" s="3">
        <v>44725</v>
      </c>
      <c r="L2828" s="3">
        <v>25558</v>
      </c>
      <c r="M2828" s="5">
        <f ca="1">(TODAY()-staff[[#This Row],[Date of Join]])/365</f>
        <v>0.26301369863013696</v>
      </c>
      <c r="N2828" t="str">
        <f ca="1">IF(staff[[#This Row],[Tenure]]&lt;0.25,"1. New", IF(staff[[#This Row],[Tenure]]&lt;1, "2. Under 1 yr", IF(staff[[#This Row],[Tenure]]&lt;2, "3. Under 2 yrs","4. Over 2 yrs")))</f>
        <v>2. Under 1 yr</v>
      </c>
      <c r="O2828" s="5">
        <f ca="1">(TODAY()-staff[[#This Row],[Date of Birth]])/365</f>
        <v>52.775342465753425</v>
      </c>
      <c r="P2828">
        <f ca="1">ROUNDDOWN(staff[[#This Row],[X-Age]],0)</f>
        <v>52</v>
      </c>
    </row>
    <row r="2829" spans="3:16" x14ac:dyDescent="0.3">
      <c r="C2829" t="s">
        <v>2918</v>
      </c>
      <c r="D2829" t="s">
        <v>59</v>
      </c>
      <c r="E2829">
        <v>1</v>
      </c>
      <c r="F2829" t="s">
        <v>56</v>
      </c>
      <c r="G2829" t="s">
        <v>6</v>
      </c>
      <c r="H2829" t="s">
        <v>71</v>
      </c>
      <c r="I2829" s="4">
        <v>58570</v>
      </c>
      <c r="J2829">
        <v>12</v>
      </c>
      <c r="K2829" s="3">
        <v>44725</v>
      </c>
      <c r="L2829" s="3">
        <v>28951</v>
      </c>
      <c r="M2829" s="5">
        <f ca="1">(TODAY()-staff[[#This Row],[Date of Join]])/365</f>
        <v>0.26301369863013696</v>
      </c>
      <c r="N2829" t="str">
        <f ca="1">IF(staff[[#This Row],[Tenure]]&lt;0.25,"1. New", IF(staff[[#This Row],[Tenure]]&lt;1, "2. Under 1 yr", IF(staff[[#This Row],[Tenure]]&lt;2, "3. Under 2 yrs","4. Over 2 yrs")))</f>
        <v>2. Under 1 yr</v>
      </c>
      <c r="O2829" s="5">
        <f ca="1">(TODAY()-staff[[#This Row],[Date of Birth]])/365</f>
        <v>43.479452054794521</v>
      </c>
      <c r="P2829">
        <f ca="1">ROUNDDOWN(staff[[#This Row],[X-Age]],0)</f>
        <v>43</v>
      </c>
    </row>
    <row r="2830" spans="3:16" x14ac:dyDescent="0.3">
      <c r="C2830" t="s">
        <v>2919</v>
      </c>
      <c r="D2830" t="s">
        <v>59</v>
      </c>
      <c r="E2830">
        <v>1</v>
      </c>
      <c r="F2830" t="s">
        <v>56</v>
      </c>
      <c r="G2830" t="s">
        <v>6</v>
      </c>
      <c r="H2830" t="s">
        <v>68</v>
      </c>
      <c r="I2830" s="4">
        <v>77835</v>
      </c>
      <c r="J2830">
        <v>9</v>
      </c>
      <c r="K2830" s="3">
        <v>44692</v>
      </c>
      <c r="L2830" s="3">
        <v>7270</v>
      </c>
      <c r="M2830" s="5">
        <f ca="1">(TODAY()-staff[[#This Row],[Date of Join]])/365</f>
        <v>0.35342465753424657</v>
      </c>
      <c r="N2830" t="str">
        <f ca="1">IF(staff[[#This Row],[Tenure]]&lt;0.25,"1. New", IF(staff[[#This Row],[Tenure]]&lt;1, "2. Under 1 yr", IF(staff[[#This Row],[Tenure]]&lt;2, "3. Under 2 yrs","4. Over 2 yrs")))</f>
        <v>2. Under 1 yr</v>
      </c>
      <c r="O2830" s="5">
        <f ca="1">(TODAY()-staff[[#This Row],[Date of Birth]])/365</f>
        <v>102.87945205479453</v>
      </c>
      <c r="P2830">
        <f ca="1">ROUNDDOWN(staff[[#This Row],[X-Age]],0)</f>
        <v>102</v>
      </c>
    </row>
    <row r="2831" spans="3:16" x14ac:dyDescent="0.3">
      <c r="C2831" t="s">
        <v>2920</v>
      </c>
      <c r="D2831" t="s">
        <v>59</v>
      </c>
      <c r="E2831">
        <v>1</v>
      </c>
      <c r="F2831" t="s">
        <v>56</v>
      </c>
      <c r="G2831" t="s">
        <v>6</v>
      </c>
      <c r="H2831" t="s">
        <v>71</v>
      </c>
      <c r="I2831" s="4">
        <v>107945</v>
      </c>
      <c r="J2831">
        <v>7</v>
      </c>
      <c r="K2831" s="3">
        <v>44713</v>
      </c>
      <c r="L2831" s="3">
        <v>33650</v>
      </c>
      <c r="M2831" s="5">
        <f ca="1">(TODAY()-staff[[#This Row],[Date of Join]])/365</f>
        <v>0.29589041095890412</v>
      </c>
      <c r="N2831" t="str">
        <f ca="1">IF(staff[[#This Row],[Tenure]]&lt;0.25,"1. New", IF(staff[[#This Row],[Tenure]]&lt;1, "2. Under 1 yr", IF(staff[[#This Row],[Tenure]]&lt;2, "3. Under 2 yrs","4. Over 2 yrs")))</f>
        <v>2. Under 1 yr</v>
      </c>
      <c r="O2831" s="5">
        <f ca="1">(TODAY()-staff[[#This Row],[Date of Birth]])/365</f>
        <v>30.605479452054794</v>
      </c>
      <c r="P2831">
        <f ca="1">ROUNDDOWN(staff[[#This Row],[X-Age]],0)</f>
        <v>30</v>
      </c>
    </row>
    <row r="2832" spans="3:16" x14ac:dyDescent="0.3">
      <c r="C2832" t="s">
        <v>2921</v>
      </c>
      <c r="D2832" t="s">
        <v>59</v>
      </c>
      <c r="E2832">
        <v>1</v>
      </c>
      <c r="F2832" t="s">
        <v>56</v>
      </c>
      <c r="G2832" t="s">
        <v>18</v>
      </c>
      <c r="H2832" t="s">
        <v>71</v>
      </c>
      <c r="I2832" s="4">
        <v>70405</v>
      </c>
      <c r="J2832">
        <v>24</v>
      </c>
      <c r="K2832" s="3">
        <v>44718</v>
      </c>
      <c r="L2832" s="3">
        <v>32241</v>
      </c>
      <c r="M2832" s="5">
        <f ca="1">(TODAY()-staff[[#This Row],[Date of Join]])/365</f>
        <v>0.28219178082191781</v>
      </c>
      <c r="N2832" t="str">
        <f ca="1">IF(staff[[#This Row],[Tenure]]&lt;0.25,"1. New", IF(staff[[#This Row],[Tenure]]&lt;1, "2. Under 1 yr", IF(staff[[#This Row],[Tenure]]&lt;2, "3. Under 2 yrs","4. Over 2 yrs")))</f>
        <v>2. Under 1 yr</v>
      </c>
      <c r="O2832" s="5">
        <f ca="1">(TODAY()-staff[[#This Row],[Date of Birth]])/365</f>
        <v>34.465753424657535</v>
      </c>
      <c r="P2832">
        <f ca="1">ROUNDDOWN(staff[[#This Row],[X-Age]],0)</f>
        <v>34</v>
      </c>
    </row>
    <row r="2833" spans="3:16" x14ac:dyDescent="0.3">
      <c r="C2833" t="s">
        <v>2922</v>
      </c>
      <c r="D2833" t="s">
        <v>55</v>
      </c>
      <c r="E2833">
        <v>1</v>
      </c>
      <c r="F2833" t="s">
        <v>56</v>
      </c>
      <c r="G2833" t="s">
        <v>18</v>
      </c>
      <c r="H2833" t="s">
        <v>71</v>
      </c>
      <c r="I2833" s="4">
        <v>54455</v>
      </c>
      <c r="J2833">
        <v>11</v>
      </c>
      <c r="K2833" s="3">
        <v>44701</v>
      </c>
      <c r="L2833" s="3">
        <v>27569</v>
      </c>
      <c r="M2833" s="5">
        <f ca="1">(TODAY()-staff[[#This Row],[Date of Join]])/365</f>
        <v>0.32876712328767121</v>
      </c>
      <c r="N2833" t="str">
        <f ca="1">IF(staff[[#This Row],[Tenure]]&lt;0.25,"1. New", IF(staff[[#This Row],[Tenure]]&lt;1, "2. Under 1 yr", IF(staff[[#This Row],[Tenure]]&lt;2, "3. Under 2 yrs","4. Over 2 yrs")))</f>
        <v>2. Under 1 yr</v>
      </c>
      <c r="O2833" s="5">
        <f ca="1">(TODAY()-staff[[#This Row],[Date of Birth]])/365</f>
        <v>47.265753424657532</v>
      </c>
      <c r="P2833">
        <f ca="1">ROUNDDOWN(staff[[#This Row],[X-Age]],0)</f>
        <v>47</v>
      </c>
    </row>
    <row r="2834" spans="3:16" x14ac:dyDescent="0.3">
      <c r="C2834" t="s">
        <v>2923</v>
      </c>
      <c r="D2834" t="s">
        <v>59</v>
      </c>
      <c r="E2834">
        <v>1</v>
      </c>
      <c r="F2834" t="s">
        <v>56</v>
      </c>
      <c r="G2834" t="s">
        <v>6</v>
      </c>
      <c r="H2834" t="s">
        <v>68</v>
      </c>
      <c r="I2834" s="4">
        <v>74700</v>
      </c>
      <c r="J2834">
        <v>19</v>
      </c>
      <c r="K2834" s="3">
        <v>44746</v>
      </c>
      <c r="L2834" s="3">
        <v>7286</v>
      </c>
      <c r="M2834" s="5">
        <f ca="1">(TODAY()-staff[[#This Row],[Date of Join]])/365</f>
        <v>0.20547945205479451</v>
      </c>
      <c r="N2834" t="str">
        <f ca="1">IF(staff[[#This Row],[Tenure]]&lt;0.25,"1. New", IF(staff[[#This Row],[Tenure]]&lt;1, "2. Under 1 yr", IF(staff[[#This Row],[Tenure]]&lt;2, "3. Under 2 yrs","4. Over 2 yrs")))</f>
        <v>1. New</v>
      </c>
      <c r="O2834" s="5">
        <f ca="1">(TODAY()-staff[[#This Row],[Date of Birth]])/365</f>
        <v>102.83561643835617</v>
      </c>
      <c r="P2834">
        <f ca="1">ROUNDDOWN(staff[[#This Row],[X-Age]],0)</f>
        <v>102</v>
      </c>
    </row>
    <row r="2835" spans="3:16" x14ac:dyDescent="0.3">
      <c r="C2835" t="s">
        <v>2924</v>
      </c>
      <c r="D2835" t="s">
        <v>59</v>
      </c>
      <c r="E2835">
        <v>1</v>
      </c>
      <c r="F2835" t="s">
        <v>56</v>
      </c>
      <c r="G2835" t="s">
        <v>18</v>
      </c>
      <c r="H2835" t="s">
        <v>71</v>
      </c>
      <c r="I2835" s="4">
        <v>75760</v>
      </c>
      <c r="J2835">
        <v>10</v>
      </c>
      <c r="K2835" s="3">
        <v>43942</v>
      </c>
      <c r="L2835" s="3">
        <v>26903</v>
      </c>
      <c r="M2835" s="5">
        <f ca="1">(TODAY()-staff[[#This Row],[Date of Join]])/365</f>
        <v>2.408219178082192</v>
      </c>
      <c r="N2835" t="str">
        <f ca="1">IF(staff[[#This Row],[Tenure]]&lt;0.25,"1. New", IF(staff[[#This Row],[Tenure]]&lt;1, "2. Under 1 yr", IF(staff[[#This Row],[Tenure]]&lt;2, "3. Under 2 yrs","4. Over 2 yrs")))</f>
        <v>4. Over 2 yrs</v>
      </c>
      <c r="O2835" s="5">
        <f ca="1">(TODAY()-staff[[#This Row],[Date of Birth]])/365</f>
        <v>49.090410958904108</v>
      </c>
      <c r="P2835">
        <f ca="1">ROUNDDOWN(staff[[#This Row],[X-Age]],0)</f>
        <v>49</v>
      </c>
    </row>
    <row r="2836" spans="3:16" x14ac:dyDescent="0.3">
      <c r="C2836" t="s">
        <v>2925</v>
      </c>
      <c r="D2836" t="s">
        <v>59</v>
      </c>
      <c r="E2836">
        <v>1</v>
      </c>
      <c r="F2836" t="s">
        <v>61</v>
      </c>
      <c r="G2836" t="s">
        <v>18</v>
      </c>
      <c r="H2836" t="s">
        <v>78</v>
      </c>
      <c r="I2836" s="4">
        <v>71590</v>
      </c>
      <c r="J2836">
        <v>11</v>
      </c>
      <c r="K2836" s="3">
        <v>44658</v>
      </c>
      <c r="L2836" s="3">
        <v>7246</v>
      </c>
      <c r="M2836" s="5">
        <f ca="1">(TODAY()-staff[[#This Row],[Date of Join]])/365</f>
        <v>0.44657534246575342</v>
      </c>
      <c r="N2836" t="str">
        <f ca="1">IF(staff[[#This Row],[Tenure]]&lt;0.25,"1. New", IF(staff[[#This Row],[Tenure]]&lt;1, "2. Under 1 yr", IF(staff[[#This Row],[Tenure]]&lt;2, "3. Under 2 yrs","4. Over 2 yrs")))</f>
        <v>2. Under 1 yr</v>
      </c>
      <c r="O2836" s="5">
        <f ca="1">(TODAY()-staff[[#This Row],[Date of Birth]])/365</f>
        <v>102.94520547945206</v>
      </c>
      <c r="P2836">
        <f ca="1">ROUNDDOWN(staff[[#This Row],[X-Age]],0)</f>
        <v>102</v>
      </c>
    </row>
    <row r="2837" spans="3:16" x14ac:dyDescent="0.3">
      <c r="C2837" t="s">
        <v>2926</v>
      </c>
      <c r="D2837" t="s">
        <v>59</v>
      </c>
      <c r="E2837">
        <v>0</v>
      </c>
      <c r="F2837" t="s">
        <v>61</v>
      </c>
      <c r="G2837" t="s">
        <v>11</v>
      </c>
      <c r="H2837" t="s">
        <v>98</v>
      </c>
      <c r="I2837" s="4">
        <v>76325</v>
      </c>
      <c r="J2837">
        <v>18</v>
      </c>
      <c r="K2837" s="3">
        <v>44743</v>
      </c>
      <c r="L2837" s="3">
        <v>35081</v>
      </c>
      <c r="M2837" s="5">
        <f ca="1">(TODAY()-staff[[#This Row],[Date of Join]])/365</f>
        <v>0.21369863013698631</v>
      </c>
      <c r="N2837" t="str">
        <f ca="1">IF(staff[[#This Row],[Tenure]]&lt;0.25,"1. New", IF(staff[[#This Row],[Tenure]]&lt;1, "2. Under 1 yr", IF(staff[[#This Row],[Tenure]]&lt;2, "3. Under 2 yrs","4. Over 2 yrs")))</f>
        <v>1. New</v>
      </c>
      <c r="O2837" s="5">
        <f ca="1">(TODAY()-staff[[#This Row],[Date of Birth]])/365</f>
        <v>26.684931506849313</v>
      </c>
      <c r="P2837">
        <f ca="1">ROUNDDOWN(staff[[#This Row],[X-Age]],0)</f>
        <v>26</v>
      </c>
    </row>
    <row r="2838" spans="3:16" x14ac:dyDescent="0.3">
      <c r="C2838" t="s">
        <v>2927</v>
      </c>
      <c r="D2838" t="s">
        <v>59</v>
      </c>
      <c r="E2838">
        <v>1</v>
      </c>
      <c r="F2838" t="s">
        <v>56</v>
      </c>
      <c r="G2838" t="s">
        <v>9</v>
      </c>
      <c r="H2838" t="s">
        <v>205</v>
      </c>
      <c r="I2838" s="4">
        <v>79340</v>
      </c>
      <c r="J2838">
        <v>17</v>
      </c>
      <c r="K2838" s="3">
        <v>44697</v>
      </c>
      <c r="L2838" s="3">
        <v>25461</v>
      </c>
      <c r="M2838" s="5">
        <f ca="1">(TODAY()-staff[[#This Row],[Date of Join]])/365</f>
        <v>0.33972602739726027</v>
      </c>
      <c r="N2838" t="str">
        <f ca="1">IF(staff[[#This Row],[Tenure]]&lt;0.25,"1. New", IF(staff[[#This Row],[Tenure]]&lt;1, "2. Under 1 yr", IF(staff[[#This Row],[Tenure]]&lt;2, "3. Under 2 yrs","4. Over 2 yrs")))</f>
        <v>2. Under 1 yr</v>
      </c>
      <c r="O2838" s="5">
        <f ca="1">(TODAY()-staff[[#This Row],[Date of Birth]])/365</f>
        <v>53.041095890410958</v>
      </c>
      <c r="P2838">
        <f ca="1">ROUNDDOWN(staff[[#This Row],[X-Age]],0)</f>
        <v>53</v>
      </c>
    </row>
    <row r="2839" spans="3:16" x14ac:dyDescent="0.3">
      <c r="C2839" t="s">
        <v>2928</v>
      </c>
      <c r="D2839" t="s">
        <v>55</v>
      </c>
      <c r="E2839">
        <v>1</v>
      </c>
      <c r="F2839" t="s">
        <v>56</v>
      </c>
      <c r="G2839" t="s">
        <v>18</v>
      </c>
      <c r="H2839" t="s">
        <v>117</v>
      </c>
      <c r="I2839" s="4">
        <v>93120</v>
      </c>
      <c r="J2839">
        <v>22</v>
      </c>
      <c r="K2839" s="3">
        <v>44455</v>
      </c>
      <c r="L2839" s="3">
        <v>24448</v>
      </c>
      <c r="M2839" s="5">
        <f ca="1">(TODAY()-staff[[#This Row],[Date of Join]])/365</f>
        <v>1.0027397260273974</v>
      </c>
      <c r="N2839" t="str">
        <f ca="1">IF(staff[[#This Row],[Tenure]]&lt;0.25,"1. New", IF(staff[[#This Row],[Tenure]]&lt;1, "2. Under 1 yr", IF(staff[[#This Row],[Tenure]]&lt;2, "3. Under 2 yrs","4. Over 2 yrs")))</f>
        <v>3. Under 2 yrs</v>
      </c>
      <c r="O2839" s="5">
        <f ca="1">(TODAY()-staff[[#This Row],[Date of Birth]])/365</f>
        <v>55.816438356164383</v>
      </c>
      <c r="P2839">
        <f ca="1">ROUNDDOWN(staff[[#This Row],[X-Age]],0)</f>
        <v>55</v>
      </c>
    </row>
    <row r="2840" spans="3:16" x14ac:dyDescent="0.3">
      <c r="C2840" t="s">
        <v>2929</v>
      </c>
      <c r="D2840" t="s">
        <v>55</v>
      </c>
      <c r="E2840">
        <v>1</v>
      </c>
      <c r="F2840" t="s">
        <v>61</v>
      </c>
      <c r="G2840" t="s">
        <v>18</v>
      </c>
      <c r="H2840" t="s">
        <v>117</v>
      </c>
      <c r="I2840" s="4">
        <v>60990</v>
      </c>
      <c r="J2840">
        <v>20</v>
      </c>
      <c r="K2840" s="3">
        <v>44757</v>
      </c>
      <c r="L2840" s="3">
        <v>7267</v>
      </c>
      <c r="M2840" s="5">
        <f ca="1">(TODAY()-staff[[#This Row],[Date of Join]])/365</f>
        <v>0.17534246575342466</v>
      </c>
      <c r="N2840" t="str">
        <f ca="1">IF(staff[[#This Row],[Tenure]]&lt;0.25,"1. New", IF(staff[[#This Row],[Tenure]]&lt;1, "2. Under 1 yr", IF(staff[[#This Row],[Tenure]]&lt;2, "3. Under 2 yrs","4. Over 2 yrs")))</f>
        <v>1. New</v>
      </c>
      <c r="O2840" s="5">
        <f ca="1">(TODAY()-staff[[#This Row],[Date of Birth]])/365</f>
        <v>102.88767123287671</v>
      </c>
      <c r="P2840">
        <f ca="1">ROUNDDOWN(staff[[#This Row],[X-Age]],0)</f>
        <v>102</v>
      </c>
    </row>
    <row r="2841" spans="3:16" x14ac:dyDescent="0.3">
      <c r="C2841" t="s">
        <v>2930</v>
      </c>
      <c r="D2841" t="s">
        <v>59</v>
      </c>
      <c r="E2841">
        <v>0.53</v>
      </c>
      <c r="F2841" t="s">
        <v>56</v>
      </c>
      <c r="G2841" t="s">
        <v>6</v>
      </c>
      <c r="H2841" t="s">
        <v>98</v>
      </c>
      <c r="I2841" s="4">
        <v>88155</v>
      </c>
      <c r="J2841">
        <v>21</v>
      </c>
      <c r="K2841" s="3">
        <v>44326</v>
      </c>
      <c r="L2841" s="3">
        <v>27554</v>
      </c>
      <c r="M2841" s="5">
        <f ca="1">(TODAY()-staff[[#This Row],[Date of Join]])/365</f>
        <v>1.3561643835616439</v>
      </c>
      <c r="N2841" t="str">
        <f ca="1">IF(staff[[#This Row],[Tenure]]&lt;0.25,"1. New", IF(staff[[#This Row],[Tenure]]&lt;1, "2. Under 1 yr", IF(staff[[#This Row],[Tenure]]&lt;2, "3. Under 2 yrs","4. Over 2 yrs")))</f>
        <v>3. Under 2 yrs</v>
      </c>
      <c r="O2841" s="5">
        <f ca="1">(TODAY()-staff[[#This Row],[Date of Birth]])/365</f>
        <v>47.30684931506849</v>
      </c>
      <c r="P2841">
        <f ca="1">ROUNDDOWN(staff[[#This Row],[X-Age]],0)</f>
        <v>47</v>
      </c>
    </row>
    <row r="2842" spans="3:16" x14ac:dyDescent="0.3">
      <c r="C2842" t="s">
        <v>2931</v>
      </c>
      <c r="D2842" t="s">
        <v>55</v>
      </c>
      <c r="E2842">
        <v>1</v>
      </c>
      <c r="F2842" t="s">
        <v>56</v>
      </c>
      <c r="G2842" t="s">
        <v>6</v>
      </c>
      <c r="H2842" t="s">
        <v>71</v>
      </c>
      <c r="I2842" s="4">
        <v>90635</v>
      </c>
      <c r="J2842">
        <v>14</v>
      </c>
      <c r="K2842" s="3">
        <v>44692</v>
      </c>
      <c r="L2842" s="3">
        <v>33120</v>
      </c>
      <c r="M2842" s="5">
        <f ca="1">(TODAY()-staff[[#This Row],[Date of Join]])/365</f>
        <v>0.35342465753424657</v>
      </c>
      <c r="N2842" t="str">
        <f ca="1">IF(staff[[#This Row],[Tenure]]&lt;0.25,"1. New", IF(staff[[#This Row],[Tenure]]&lt;1, "2. Under 1 yr", IF(staff[[#This Row],[Tenure]]&lt;2, "3. Under 2 yrs","4. Over 2 yrs")))</f>
        <v>2. Under 1 yr</v>
      </c>
      <c r="O2842" s="5">
        <f ca="1">(TODAY()-staff[[#This Row],[Date of Birth]])/365</f>
        <v>32.057534246575344</v>
      </c>
      <c r="P2842">
        <f ca="1">ROUNDDOWN(staff[[#This Row],[X-Age]],0)</f>
        <v>32</v>
      </c>
    </row>
    <row r="2843" spans="3:16" x14ac:dyDescent="0.3">
      <c r="C2843" t="s">
        <v>2932</v>
      </c>
      <c r="D2843" t="s">
        <v>55</v>
      </c>
      <c r="E2843">
        <v>1</v>
      </c>
      <c r="F2843" t="s">
        <v>56</v>
      </c>
      <c r="G2843" t="s">
        <v>6</v>
      </c>
      <c r="H2843" t="s">
        <v>98</v>
      </c>
      <c r="I2843" s="4">
        <v>79795</v>
      </c>
      <c r="J2843">
        <v>15</v>
      </c>
      <c r="K2843" s="3">
        <v>44435</v>
      </c>
      <c r="L2843" s="3">
        <v>29956</v>
      </c>
      <c r="M2843" s="5">
        <f ca="1">(TODAY()-staff[[#This Row],[Date of Join]])/365</f>
        <v>1.0575342465753426</v>
      </c>
      <c r="N2843" t="str">
        <f ca="1">IF(staff[[#This Row],[Tenure]]&lt;0.25,"1. New", IF(staff[[#This Row],[Tenure]]&lt;1, "2. Under 1 yr", IF(staff[[#This Row],[Tenure]]&lt;2, "3. Under 2 yrs","4. Over 2 yrs")))</f>
        <v>3. Under 2 yrs</v>
      </c>
      <c r="O2843" s="5">
        <f ca="1">(TODAY()-staff[[#This Row],[Date of Birth]])/365</f>
        <v>40.726027397260275</v>
      </c>
      <c r="P2843">
        <f ca="1">ROUNDDOWN(staff[[#This Row],[X-Age]],0)</f>
        <v>40</v>
      </c>
    </row>
    <row r="2844" spans="3:16" x14ac:dyDescent="0.3">
      <c r="C2844" t="s">
        <v>2933</v>
      </c>
      <c r="D2844" t="s">
        <v>55</v>
      </c>
      <c r="E2844">
        <v>1</v>
      </c>
      <c r="F2844" t="s">
        <v>56</v>
      </c>
      <c r="G2844" t="s">
        <v>18</v>
      </c>
      <c r="H2844" t="s">
        <v>96</v>
      </c>
      <c r="I2844" s="4">
        <v>80190</v>
      </c>
      <c r="J2844">
        <v>15</v>
      </c>
      <c r="K2844" s="3">
        <v>43858</v>
      </c>
      <c r="L2844" s="3">
        <v>23284</v>
      </c>
      <c r="M2844" s="5">
        <f ca="1">(TODAY()-staff[[#This Row],[Date of Join]])/365</f>
        <v>2.6383561643835618</v>
      </c>
      <c r="N2844" t="str">
        <f ca="1">IF(staff[[#This Row],[Tenure]]&lt;0.25,"1. New", IF(staff[[#This Row],[Tenure]]&lt;1, "2. Under 1 yr", IF(staff[[#This Row],[Tenure]]&lt;2, "3. Under 2 yrs","4. Over 2 yrs")))</f>
        <v>4. Over 2 yrs</v>
      </c>
      <c r="O2844" s="5">
        <f ca="1">(TODAY()-staff[[#This Row],[Date of Birth]])/365</f>
        <v>59.005479452054793</v>
      </c>
      <c r="P2844">
        <f ca="1">ROUNDDOWN(staff[[#This Row],[X-Age]],0)</f>
        <v>59</v>
      </c>
    </row>
    <row r="2845" spans="3:16" x14ac:dyDescent="0.3">
      <c r="C2845" t="s">
        <v>2934</v>
      </c>
      <c r="D2845" t="s">
        <v>55</v>
      </c>
      <c r="E2845">
        <v>1</v>
      </c>
      <c r="F2845" t="s">
        <v>56</v>
      </c>
      <c r="G2845" t="s">
        <v>18</v>
      </c>
      <c r="H2845" t="s">
        <v>117</v>
      </c>
      <c r="I2845" s="4">
        <v>60795</v>
      </c>
      <c r="J2845">
        <v>21</v>
      </c>
      <c r="K2845" s="3">
        <v>44756</v>
      </c>
      <c r="L2845" s="3">
        <v>31019</v>
      </c>
      <c r="M2845" s="5">
        <f ca="1">(TODAY()-staff[[#This Row],[Date of Join]])/365</f>
        <v>0.17808219178082191</v>
      </c>
      <c r="N2845" t="str">
        <f ca="1">IF(staff[[#This Row],[Tenure]]&lt;0.25,"1. New", IF(staff[[#This Row],[Tenure]]&lt;1, "2. Under 1 yr", IF(staff[[#This Row],[Tenure]]&lt;2, "3. Under 2 yrs","4. Over 2 yrs")))</f>
        <v>1. New</v>
      </c>
      <c r="O2845" s="5">
        <f ca="1">(TODAY()-staff[[#This Row],[Date of Birth]])/365</f>
        <v>37.813698630136983</v>
      </c>
      <c r="P2845">
        <f ca="1">ROUNDDOWN(staff[[#This Row],[X-Age]],0)</f>
        <v>37</v>
      </c>
    </row>
    <row r="2846" spans="3:16" x14ac:dyDescent="0.3">
      <c r="C2846" t="s">
        <v>2935</v>
      </c>
      <c r="D2846" t="s">
        <v>59</v>
      </c>
      <c r="E2846">
        <v>1</v>
      </c>
      <c r="F2846" t="s">
        <v>56</v>
      </c>
      <c r="G2846" t="s">
        <v>14</v>
      </c>
      <c r="H2846" t="s">
        <v>166</v>
      </c>
      <c r="I2846" s="4">
        <v>84215</v>
      </c>
      <c r="J2846">
        <v>11</v>
      </c>
      <c r="K2846" s="3">
        <v>44433</v>
      </c>
      <c r="L2846" s="3">
        <v>27310</v>
      </c>
      <c r="M2846" s="5">
        <f ca="1">(TODAY()-staff[[#This Row],[Date of Join]])/365</f>
        <v>1.0630136986301371</v>
      </c>
      <c r="N2846" t="str">
        <f ca="1">IF(staff[[#This Row],[Tenure]]&lt;0.25,"1. New", IF(staff[[#This Row],[Tenure]]&lt;1, "2. Under 1 yr", IF(staff[[#This Row],[Tenure]]&lt;2, "3. Under 2 yrs","4. Over 2 yrs")))</f>
        <v>3. Under 2 yrs</v>
      </c>
      <c r="O2846" s="5">
        <f ca="1">(TODAY()-staff[[#This Row],[Date of Birth]])/365</f>
        <v>47.975342465753428</v>
      </c>
      <c r="P2846">
        <f ca="1">ROUNDDOWN(staff[[#This Row],[X-Age]],0)</f>
        <v>47</v>
      </c>
    </row>
    <row r="2847" spans="3:16" x14ac:dyDescent="0.3">
      <c r="C2847" t="s">
        <v>2936</v>
      </c>
      <c r="D2847" t="s">
        <v>59</v>
      </c>
      <c r="E2847">
        <v>1</v>
      </c>
      <c r="F2847" t="s">
        <v>56</v>
      </c>
      <c r="G2847" t="s">
        <v>18</v>
      </c>
      <c r="H2847" t="s">
        <v>64</v>
      </c>
      <c r="I2847" s="4">
        <v>86230</v>
      </c>
      <c r="J2847">
        <v>3</v>
      </c>
      <c r="K2847" s="3">
        <v>44739</v>
      </c>
      <c r="L2847" s="3">
        <v>27516</v>
      </c>
      <c r="M2847" s="5">
        <f ca="1">(TODAY()-staff[[#This Row],[Date of Join]])/365</f>
        <v>0.22465753424657534</v>
      </c>
      <c r="N2847" t="str">
        <f ca="1">IF(staff[[#This Row],[Tenure]]&lt;0.25,"1. New", IF(staff[[#This Row],[Tenure]]&lt;1, "2. Under 1 yr", IF(staff[[#This Row],[Tenure]]&lt;2, "3. Under 2 yrs","4. Over 2 yrs")))</f>
        <v>1. New</v>
      </c>
      <c r="O2847" s="5">
        <f ca="1">(TODAY()-staff[[#This Row],[Date of Birth]])/365</f>
        <v>47.410958904109592</v>
      </c>
      <c r="P2847">
        <f ca="1">ROUNDDOWN(staff[[#This Row],[X-Age]],0)</f>
        <v>47</v>
      </c>
    </row>
    <row r="2848" spans="3:16" x14ac:dyDescent="0.3">
      <c r="C2848" t="s">
        <v>2937</v>
      </c>
      <c r="D2848" t="s">
        <v>59</v>
      </c>
      <c r="E2848">
        <v>1</v>
      </c>
      <c r="F2848" t="s">
        <v>56</v>
      </c>
      <c r="G2848" t="s">
        <v>6</v>
      </c>
      <c r="H2848" t="s">
        <v>68</v>
      </c>
      <c r="I2848" s="4">
        <v>87215</v>
      </c>
      <c r="J2848">
        <v>6</v>
      </c>
      <c r="K2848" s="3">
        <v>44727</v>
      </c>
      <c r="L2848" s="3">
        <v>34706</v>
      </c>
      <c r="M2848" s="5">
        <f ca="1">(TODAY()-staff[[#This Row],[Date of Join]])/365</f>
        <v>0.25753424657534246</v>
      </c>
      <c r="N2848" t="str">
        <f ca="1">IF(staff[[#This Row],[Tenure]]&lt;0.25,"1. New", IF(staff[[#This Row],[Tenure]]&lt;1, "2. Under 1 yr", IF(staff[[#This Row],[Tenure]]&lt;2, "3. Under 2 yrs","4. Over 2 yrs")))</f>
        <v>2. Under 1 yr</v>
      </c>
      <c r="O2848" s="5">
        <f ca="1">(TODAY()-staff[[#This Row],[Date of Birth]])/365</f>
        <v>27.712328767123289</v>
      </c>
      <c r="P2848">
        <f ca="1">ROUNDDOWN(staff[[#This Row],[X-Age]],0)</f>
        <v>27</v>
      </c>
    </row>
    <row r="2849" spans="3:16" x14ac:dyDescent="0.3">
      <c r="C2849" t="s">
        <v>2938</v>
      </c>
      <c r="D2849" t="s">
        <v>59</v>
      </c>
      <c r="E2849">
        <v>1</v>
      </c>
      <c r="F2849" t="s">
        <v>56</v>
      </c>
      <c r="G2849" t="s">
        <v>6</v>
      </c>
      <c r="H2849" t="s">
        <v>68</v>
      </c>
      <c r="I2849" s="4">
        <v>71170</v>
      </c>
      <c r="J2849">
        <v>9</v>
      </c>
      <c r="K2849" s="3">
        <v>44677</v>
      </c>
      <c r="L2849" s="3">
        <v>7275</v>
      </c>
      <c r="M2849" s="5">
        <f ca="1">(TODAY()-staff[[#This Row],[Date of Join]])/365</f>
        <v>0.39452054794520547</v>
      </c>
      <c r="N2849" t="str">
        <f ca="1">IF(staff[[#This Row],[Tenure]]&lt;0.25,"1. New", IF(staff[[#This Row],[Tenure]]&lt;1, "2. Under 1 yr", IF(staff[[#This Row],[Tenure]]&lt;2, "3. Under 2 yrs","4. Over 2 yrs")))</f>
        <v>2. Under 1 yr</v>
      </c>
      <c r="O2849" s="5">
        <f ca="1">(TODAY()-staff[[#This Row],[Date of Birth]])/365</f>
        <v>102.86575342465754</v>
      </c>
      <c r="P2849">
        <f ca="1">ROUNDDOWN(staff[[#This Row],[X-Age]],0)</f>
        <v>102</v>
      </c>
    </row>
    <row r="2850" spans="3:16" x14ac:dyDescent="0.3">
      <c r="C2850" t="s">
        <v>2939</v>
      </c>
      <c r="D2850" t="s">
        <v>59</v>
      </c>
      <c r="E2850">
        <v>1</v>
      </c>
      <c r="F2850" t="s">
        <v>61</v>
      </c>
      <c r="G2850" t="s">
        <v>18</v>
      </c>
      <c r="H2850" t="s">
        <v>78</v>
      </c>
      <c r="I2850" s="4">
        <v>64345</v>
      </c>
      <c r="J2850">
        <v>5</v>
      </c>
      <c r="K2850" s="3">
        <v>44774</v>
      </c>
      <c r="L2850" s="3">
        <v>7272</v>
      </c>
      <c r="M2850" s="5">
        <f ca="1">(TODAY()-staff[[#This Row],[Date of Join]])/365</f>
        <v>0.12876712328767123</v>
      </c>
      <c r="N2850" t="str">
        <f ca="1">IF(staff[[#This Row],[Tenure]]&lt;0.25,"1. New", IF(staff[[#This Row],[Tenure]]&lt;1, "2. Under 1 yr", IF(staff[[#This Row],[Tenure]]&lt;2, "3. Under 2 yrs","4. Over 2 yrs")))</f>
        <v>1. New</v>
      </c>
      <c r="O2850" s="5">
        <f ca="1">(TODAY()-staff[[#This Row],[Date of Birth]])/365</f>
        <v>102.87397260273973</v>
      </c>
      <c r="P2850">
        <f ca="1">ROUNDDOWN(staff[[#This Row],[X-Age]],0)</f>
        <v>102</v>
      </c>
    </row>
    <row r="2851" spans="3:16" x14ac:dyDescent="0.3">
      <c r="C2851" t="s">
        <v>2940</v>
      </c>
      <c r="D2851" t="s">
        <v>59</v>
      </c>
      <c r="E2851">
        <v>1</v>
      </c>
      <c r="F2851" t="s">
        <v>56</v>
      </c>
      <c r="G2851" t="s">
        <v>6</v>
      </c>
      <c r="H2851" t="s">
        <v>68</v>
      </c>
      <c r="I2851" s="4">
        <v>69830</v>
      </c>
      <c r="J2851">
        <v>7</v>
      </c>
      <c r="K2851" s="3">
        <v>44039</v>
      </c>
      <c r="L2851" s="3">
        <v>27049</v>
      </c>
      <c r="M2851" s="5">
        <f ca="1">(TODAY()-staff[[#This Row],[Date of Join]])/365</f>
        <v>2.1424657534246574</v>
      </c>
      <c r="N2851" t="str">
        <f ca="1">IF(staff[[#This Row],[Tenure]]&lt;0.25,"1. New", IF(staff[[#This Row],[Tenure]]&lt;1, "2. Under 1 yr", IF(staff[[#This Row],[Tenure]]&lt;2, "3. Under 2 yrs","4. Over 2 yrs")))</f>
        <v>4. Over 2 yrs</v>
      </c>
      <c r="O2851" s="5">
        <f ca="1">(TODAY()-staff[[#This Row],[Date of Birth]])/365</f>
        <v>48.69041095890411</v>
      </c>
      <c r="P2851">
        <f ca="1">ROUNDDOWN(staff[[#This Row],[X-Age]],0)</f>
        <v>48</v>
      </c>
    </row>
    <row r="2852" spans="3:16" x14ac:dyDescent="0.3">
      <c r="C2852" t="s">
        <v>2941</v>
      </c>
      <c r="D2852" t="s">
        <v>59</v>
      </c>
      <c r="E2852">
        <v>1</v>
      </c>
      <c r="F2852" t="s">
        <v>56</v>
      </c>
      <c r="G2852" t="s">
        <v>18</v>
      </c>
      <c r="H2852" t="s">
        <v>64</v>
      </c>
      <c r="I2852" s="4">
        <v>64815</v>
      </c>
      <c r="J2852">
        <v>23</v>
      </c>
      <c r="K2852" s="3">
        <v>44718</v>
      </c>
      <c r="L2852" s="3">
        <v>29445</v>
      </c>
      <c r="M2852" s="5">
        <f ca="1">(TODAY()-staff[[#This Row],[Date of Join]])/365</f>
        <v>0.28219178082191781</v>
      </c>
      <c r="N2852" t="str">
        <f ca="1">IF(staff[[#This Row],[Tenure]]&lt;0.25,"1. New", IF(staff[[#This Row],[Tenure]]&lt;1, "2. Under 1 yr", IF(staff[[#This Row],[Tenure]]&lt;2, "3. Under 2 yrs","4. Over 2 yrs")))</f>
        <v>2. Under 1 yr</v>
      </c>
      <c r="O2852" s="5">
        <f ca="1">(TODAY()-staff[[#This Row],[Date of Birth]])/365</f>
        <v>42.126027397260273</v>
      </c>
      <c r="P2852">
        <f ca="1">ROUNDDOWN(staff[[#This Row],[X-Age]],0)</f>
        <v>42</v>
      </c>
    </row>
    <row r="2853" spans="3:16" x14ac:dyDescent="0.3">
      <c r="C2853" t="s">
        <v>2942</v>
      </c>
      <c r="D2853" t="s">
        <v>59</v>
      </c>
      <c r="E2853">
        <v>1</v>
      </c>
      <c r="F2853" t="s">
        <v>56</v>
      </c>
      <c r="G2853" t="s">
        <v>6</v>
      </c>
      <c r="H2853" t="s">
        <v>71</v>
      </c>
      <c r="I2853" s="4">
        <v>79540</v>
      </c>
      <c r="J2853">
        <v>18</v>
      </c>
      <c r="K2853" s="3">
        <v>44294</v>
      </c>
      <c r="L2853" s="3">
        <v>24115</v>
      </c>
      <c r="M2853" s="5">
        <f ca="1">(TODAY()-staff[[#This Row],[Date of Join]])/365</f>
        <v>1.4438356164383561</v>
      </c>
      <c r="N2853" t="str">
        <f ca="1">IF(staff[[#This Row],[Tenure]]&lt;0.25,"1. New", IF(staff[[#This Row],[Tenure]]&lt;1, "2. Under 1 yr", IF(staff[[#This Row],[Tenure]]&lt;2, "3. Under 2 yrs","4. Over 2 yrs")))</f>
        <v>3. Under 2 yrs</v>
      </c>
      <c r="O2853" s="5">
        <f ca="1">(TODAY()-staff[[#This Row],[Date of Birth]])/365</f>
        <v>56.728767123287675</v>
      </c>
      <c r="P2853">
        <f ca="1">ROUNDDOWN(staff[[#This Row],[X-Age]],0)</f>
        <v>56</v>
      </c>
    </row>
    <row r="2854" spans="3:16" x14ac:dyDescent="0.3">
      <c r="C2854" t="s">
        <v>2943</v>
      </c>
      <c r="D2854" t="s">
        <v>55</v>
      </c>
      <c r="E2854">
        <v>1</v>
      </c>
      <c r="F2854" t="s">
        <v>56</v>
      </c>
      <c r="G2854" t="s">
        <v>9</v>
      </c>
      <c r="H2854" t="s">
        <v>330</v>
      </c>
      <c r="I2854" s="4">
        <v>83885</v>
      </c>
      <c r="J2854">
        <v>6</v>
      </c>
      <c r="K2854" s="3">
        <v>44473</v>
      </c>
      <c r="L2854" s="3">
        <v>26841</v>
      </c>
      <c r="M2854" s="5">
        <f ca="1">(TODAY()-staff[[#This Row],[Date of Join]])/365</f>
        <v>0.95342465753424654</v>
      </c>
      <c r="N2854" t="str">
        <f ca="1">IF(staff[[#This Row],[Tenure]]&lt;0.25,"1. New", IF(staff[[#This Row],[Tenure]]&lt;1, "2. Under 1 yr", IF(staff[[#This Row],[Tenure]]&lt;2, "3. Under 2 yrs","4. Over 2 yrs")))</f>
        <v>2. Under 1 yr</v>
      </c>
      <c r="O2854" s="5">
        <f ca="1">(TODAY()-staff[[#This Row],[Date of Birth]])/365</f>
        <v>49.260273972602739</v>
      </c>
      <c r="P2854">
        <f ca="1">ROUNDDOWN(staff[[#This Row],[X-Age]],0)</f>
        <v>49</v>
      </c>
    </row>
    <row r="2855" spans="3:16" x14ac:dyDescent="0.3">
      <c r="C2855" t="s">
        <v>2944</v>
      </c>
      <c r="D2855" t="s">
        <v>59</v>
      </c>
      <c r="E2855">
        <v>1</v>
      </c>
      <c r="F2855" t="s">
        <v>56</v>
      </c>
      <c r="G2855" t="s">
        <v>18</v>
      </c>
      <c r="H2855" t="s">
        <v>96</v>
      </c>
      <c r="I2855" s="4">
        <v>76690</v>
      </c>
      <c r="J2855">
        <v>15</v>
      </c>
      <c r="K2855" s="3">
        <v>44734</v>
      </c>
      <c r="L2855" s="3">
        <v>33503</v>
      </c>
      <c r="M2855" s="5">
        <f ca="1">(TODAY()-staff[[#This Row],[Date of Join]])/365</f>
        <v>0.23835616438356164</v>
      </c>
      <c r="N2855" t="str">
        <f ca="1">IF(staff[[#This Row],[Tenure]]&lt;0.25,"1. New", IF(staff[[#This Row],[Tenure]]&lt;1, "2. Under 1 yr", IF(staff[[#This Row],[Tenure]]&lt;2, "3. Under 2 yrs","4. Over 2 yrs")))</f>
        <v>1. New</v>
      </c>
      <c r="O2855" s="5">
        <f ca="1">(TODAY()-staff[[#This Row],[Date of Birth]])/365</f>
        <v>31.008219178082193</v>
      </c>
      <c r="P2855">
        <f ca="1">ROUNDDOWN(staff[[#This Row],[X-Age]],0)</f>
        <v>31</v>
      </c>
    </row>
    <row r="2856" spans="3:16" x14ac:dyDescent="0.3">
      <c r="C2856" t="s">
        <v>2945</v>
      </c>
      <c r="D2856" t="s">
        <v>59</v>
      </c>
      <c r="E2856">
        <v>1</v>
      </c>
      <c r="F2856" t="s">
        <v>56</v>
      </c>
      <c r="G2856" t="s">
        <v>6</v>
      </c>
      <c r="H2856" t="s">
        <v>93</v>
      </c>
      <c r="I2856" s="4">
        <v>55120</v>
      </c>
      <c r="J2856">
        <v>9</v>
      </c>
      <c r="K2856" s="3">
        <v>44761</v>
      </c>
      <c r="L2856" s="3">
        <v>34548</v>
      </c>
      <c r="M2856" s="5">
        <f ca="1">(TODAY()-staff[[#This Row],[Date of Join]])/365</f>
        <v>0.16438356164383561</v>
      </c>
      <c r="N2856" t="str">
        <f ca="1">IF(staff[[#This Row],[Tenure]]&lt;0.25,"1. New", IF(staff[[#This Row],[Tenure]]&lt;1, "2. Under 1 yr", IF(staff[[#This Row],[Tenure]]&lt;2, "3. Under 2 yrs","4. Over 2 yrs")))</f>
        <v>1. New</v>
      </c>
      <c r="O2856" s="5">
        <f ca="1">(TODAY()-staff[[#This Row],[Date of Birth]])/365</f>
        <v>28.145205479452056</v>
      </c>
      <c r="P2856">
        <f ca="1">ROUNDDOWN(staff[[#This Row],[X-Age]],0)</f>
        <v>28</v>
      </c>
    </row>
    <row r="2857" spans="3:16" x14ac:dyDescent="0.3">
      <c r="C2857" t="s">
        <v>2946</v>
      </c>
      <c r="D2857" t="s">
        <v>59</v>
      </c>
      <c r="E2857">
        <v>1</v>
      </c>
      <c r="F2857" t="s">
        <v>56</v>
      </c>
      <c r="G2857" t="s">
        <v>18</v>
      </c>
      <c r="H2857" t="s">
        <v>96</v>
      </c>
      <c r="I2857" s="4">
        <v>65090</v>
      </c>
      <c r="J2857">
        <v>7</v>
      </c>
      <c r="K2857" s="3">
        <v>44670</v>
      </c>
      <c r="L2857" s="3">
        <v>25967</v>
      </c>
      <c r="M2857" s="5">
        <f ca="1">(TODAY()-staff[[#This Row],[Date of Join]])/365</f>
        <v>0.41369863013698632</v>
      </c>
      <c r="N2857" t="str">
        <f ca="1">IF(staff[[#This Row],[Tenure]]&lt;0.25,"1. New", IF(staff[[#This Row],[Tenure]]&lt;1, "2. Under 1 yr", IF(staff[[#This Row],[Tenure]]&lt;2, "3. Under 2 yrs","4. Over 2 yrs")))</f>
        <v>2. Under 1 yr</v>
      </c>
      <c r="O2857" s="5">
        <f ca="1">(TODAY()-staff[[#This Row],[Date of Birth]])/365</f>
        <v>51.654794520547945</v>
      </c>
      <c r="P2857">
        <f ca="1">ROUNDDOWN(staff[[#This Row],[X-Age]],0)</f>
        <v>51</v>
      </c>
    </row>
    <row r="2858" spans="3:16" x14ac:dyDescent="0.3">
      <c r="C2858" t="s">
        <v>2947</v>
      </c>
      <c r="D2858" t="s">
        <v>59</v>
      </c>
      <c r="E2858">
        <v>1</v>
      </c>
      <c r="F2858" t="s">
        <v>61</v>
      </c>
      <c r="G2858" t="s">
        <v>18</v>
      </c>
      <c r="H2858" t="s">
        <v>78</v>
      </c>
      <c r="I2858" s="4">
        <v>110770</v>
      </c>
      <c r="J2858">
        <v>30</v>
      </c>
      <c r="K2858" s="3">
        <v>44746</v>
      </c>
      <c r="L2858" s="3">
        <v>7274</v>
      </c>
      <c r="M2858" s="5">
        <f ca="1">(TODAY()-staff[[#This Row],[Date of Join]])/365</f>
        <v>0.20547945205479451</v>
      </c>
      <c r="N2858" t="str">
        <f ca="1">IF(staff[[#This Row],[Tenure]]&lt;0.25,"1. New", IF(staff[[#This Row],[Tenure]]&lt;1, "2. Under 1 yr", IF(staff[[#This Row],[Tenure]]&lt;2, "3. Under 2 yrs","4. Over 2 yrs")))</f>
        <v>1. New</v>
      </c>
      <c r="O2858" s="5">
        <f ca="1">(TODAY()-staff[[#This Row],[Date of Birth]])/365</f>
        <v>102.86849315068493</v>
      </c>
      <c r="P2858">
        <f ca="1">ROUNDDOWN(staff[[#This Row],[X-Age]],0)</f>
        <v>102</v>
      </c>
    </row>
    <row r="2859" spans="3:16" x14ac:dyDescent="0.3">
      <c r="C2859" t="s">
        <v>2948</v>
      </c>
      <c r="D2859" t="s">
        <v>59</v>
      </c>
      <c r="E2859">
        <v>1</v>
      </c>
      <c r="F2859" t="s">
        <v>56</v>
      </c>
      <c r="G2859" t="s">
        <v>20</v>
      </c>
      <c r="H2859" t="s">
        <v>66</v>
      </c>
      <c r="I2859" s="4">
        <v>83810</v>
      </c>
      <c r="J2859">
        <v>6</v>
      </c>
      <c r="K2859" s="3">
        <v>44690</v>
      </c>
      <c r="L2859" s="3">
        <v>31809</v>
      </c>
      <c r="M2859" s="5">
        <f ca="1">(TODAY()-staff[[#This Row],[Date of Join]])/365</f>
        <v>0.35890410958904112</v>
      </c>
      <c r="N2859" t="str">
        <f ca="1">IF(staff[[#This Row],[Tenure]]&lt;0.25,"1. New", IF(staff[[#This Row],[Tenure]]&lt;1, "2. Under 1 yr", IF(staff[[#This Row],[Tenure]]&lt;2, "3. Under 2 yrs","4. Over 2 yrs")))</f>
        <v>2. Under 1 yr</v>
      </c>
      <c r="O2859" s="5">
        <f ca="1">(TODAY()-staff[[#This Row],[Date of Birth]])/365</f>
        <v>35.649315068493152</v>
      </c>
      <c r="P2859">
        <f ca="1">ROUNDDOWN(staff[[#This Row],[X-Age]],0)</f>
        <v>35</v>
      </c>
    </row>
    <row r="2860" spans="3:16" x14ac:dyDescent="0.3">
      <c r="C2860" t="s">
        <v>2949</v>
      </c>
      <c r="D2860" t="s">
        <v>59</v>
      </c>
      <c r="E2860">
        <v>1</v>
      </c>
      <c r="F2860" t="s">
        <v>56</v>
      </c>
      <c r="G2860" t="s">
        <v>6</v>
      </c>
      <c r="H2860" t="s">
        <v>98</v>
      </c>
      <c r="I2860" s="4">
        <v>79535</v>
      </c>
      <c r="J2860">
        <v>12</v>
      </c>
      <c r="K2860" s="3">
        <v>43955</v>
      </c>
      <c r="L2860" s="3">
        <v>23520</v>
      </c>
      <c r="M2860" s="5">
        <f ca="1">(TODAY()-staff[[#This Row],[Date of Join]])/365</f>
        <v>2.3726027397260272</v>
      </c>
      <c r="N2860" t="str">
        <f ca="1">IF(staff[[#This Row],[Tenure]]&lt;0.25,"1. New", IF(staff[[#This Row],[Tenure]]&lt;1, "2. Under 1 yr", IF(staff[[#This Row],[Tenure]]&lt;2, "3. Under 2 yrs","4. Over 2 yrs")))</f>
        <v>4. Over 2 yrs</v>
      </c>
      <c r="O2860" s="5">
        <f ca="1">(TODAY()-staff[[#This Row],[Date of Birth]])/365</f>
        <v>58.358904109589041</v>
      </c>
      <c r="P2860">
        <f ca="1">ROUNDDOWN(staff[[#This Row],[X-Age]],0)</f>
        <v>58</v>
      </c>
    </row>
    <row r="2861" spans="3:16" x14ac:dyDescent="0.3">
      <c r="C2861" t="s">
        <v>2950</v>
      </c>
      <c r="D2861" t="s">
        <v>59</v>
      </c>
      <c r="E2861">
        <v>1</v>
      </c>
      <c r="F2861" t="s">
        <v>61</v>
      </c>
      <c r="G2861" t="s">
        <v>6</v>
      </c>
      <c r="H2861" t="s">
        <v>68</v>
      </c>
      <c r="I2861" s="4">
        <v>97830</v>
      </c>
      <c r="J2861">
        <v>15</v>
      </c>
      <c r="K2861" s="3">
        <v>44746</v>
      </c>
      <c r="L2861" s="3">
        <v>7252</v>
      </c>
      <c r="M2861" s="5">
        <f ca="1">(TODAY()-staff[[#This Row],[Date of Join]])/365</f>
        <v>0.20547945205479451</v>
      </c>
      <c r="N2861" t="str">
        <f ca="1">IF(staff[[#This Row],[Tenure]]&lt;0.25,"1. New", IF(staff[[#This Row],[Tenure]]&lt;1, "2. Under 1 yr", IF(staff[[#This Row],[Tenure]]&lt;2, "3. Under 2 yrs","4. Over 2 yrs")))</f>
        <v>1. New</v>
      </c>
      <c r="O2861" s="5">
        <f ca="1">(TODAY()-staff[[#This Row],[Date of Birth]])/365</f>
        <v>102.92876712328767</v>
      </c>
      <c r="P2861">
        <f ca="1">ROUNDDOWN(staff[[#This Row],[X-Age]],0)</f>
        <v>102</v>
      </c>
    </row>
    <row r="2862" spans="3:16" x14ac:dyDescent="0.3">
      <c r="C2862" t="s">
        <v>2951</v>
      </c>
      <c r="D2862" t="s">
        <v>55</v>
      </c>
      <c r="E2862">
        <v>1</v>
      </c>
      <c r="F2862" t="s">
        <v>56</v>
      </c>
      <c r="G2862" t="s">
        <v>18</v>
      </c>
      <c r="H2862" t="s">
        <v>64</v>
      </c>
      <c r="I2862" s="4">
        <v>68525</v>
      </c>
      <c r="J2862">
        <v>3</v>
      </c>
      <c r="K2862" s="3">
        <v>43850</v>
      </c>
      <c r="L2862" s="3">
        <v>18466</v>
      </c>
      <c r="M2862" s="5">
        <f ca="1">(TODAY()-staff[[#This Row],[Date of Join]])/365</f>
        <v>2.6602739726027398</v>
      </c>
      <c r="N2862" t="str">
        <f ca="1">IF(staff[[#This Row],[Tenure]]&lt;0.25,"1. New", IF(staff[[#This Row],[Tenure]]&lt;1, "2. Under 1 yr", IF(staff[[#This Row],[Tenure]]&lt;2, "3. Under 2 yrs","4. Over 2 yrs")))</f>
        <v>4. Over 2 yrs</v>
      </c>
      <c r="O2862" s="5">
        <f ca="1">(TODAY()-staff[[#This Row],[Date of Birth]])/365</f>
        <v>72.205479452054789</v>
      </c>
      <c r="P2862">
        <f ca="1">ROUNDDOWN(staff[[#This Row],[X-Age]],0)</f>
        <v>72</v>
      </c>
    </row>
    <row r="2863" spans="3:16" x14ac:dyDescent="0.3">
      <c r="C2863" t="s">
        <v>2952</v>
      </c>
      <c r="D2863" t="s">
        <v>59</v>
      </c>
      <c r="E2863">
        <v>1</v>
      </c>
      <c r="F2863" t="s">
        <v>56</v>
      </c>
      <c r="G2863" t="s">
        <v>6</v>
      </c>
      <c r="H2863" t="s">
        <v>68</v>
      </c>
      <c r="I2863" s="4">
        <v>60405</v>
      </c>
      <c r="J2863">
        <v>5</v>
      </c>
      <c r="K2863" s="3">
        <v>44665</v>
      </c>
      <c r="L2863" s="3">
        <v>-56</v>
      </c>
      <c r="M2863" s="5">
        <f ca="1">(TODAY()-staff[[#This Row],[Date of Join]])/365</f>
        <v>0.42739726027397262</v>
      </c>
      <c r="N2863" t="str">
        <f ca="1">IF(staff[[#This Row],[Tenure]]&lt;0.25,"1. New", IF(staff[[#This Row],[Tenure]]&lt;1, "2. Under 1 yr", IF(staff[[#This Row],[Tenure]]&lt;2, "3. Under 2 yrs","4. Over 2 yrs")))</f>
        <v>2. Under 1 yr</v>
      </c>
      <c r="O2863" s="5">
        <f ca="1">(TODAY()-staff[[#This Row],[Date of Birth]])/365</f>
        <v>122.95068493150686</v>
      </c>
      <c r="P2863">
        <f ca="1">ROUNDDOWN(staff[[#This Row],[X-Age]],0)</f>
        <v>122</v>
      </c>
    </row>
    <row r="2864" spans="3:16" x14ac:dyDescent="0.3">
      <c r="C2864" t="s">
        <v>2953</v>
      </c>
      <c r="D2864" t="s">
        <v>59</v>
      </c>
      <c r="E2864">
        <v>1</v>
      </c>
      <c r="F2864" t="s">
        <v>124</v>
      </c>
      <c r="G2864" t="s">
        <v>6</v>
      </c>
      <c r="H2864" t="s">
        <v>68</v>
      </c>
      <c r="I2864" s="4">
        <v>76370</v>
      </c>
      <c r="J2864">
        <v>19</v>
      </c>
      <c r="K2864" s="3">
        <v>44774</v>
      </c>
      <c r="L2864" s="3">
        <v>25856</v>
      </c>
      <c r="M2864" s="5">
        <f ca="1">(TODAY()-staff[[#This Row],[Date of Join]])/365</f>
        <v>0.12876712328767123</v>
      </c>
      <c r="N2864" t="str">
        <f ca="1">IF(staff[[#This Row],[Tenure]]&lt;0.25,"1. New", IF(staff[[#This Row],[Tenure]]&lt;1, "2. Under 1 yr", IF(staff[[#This Row],[Tenure]]&lt;2, "3. Under 2 yrs","4. Over 2 yrs")))</f>
        <v>1. New</v>
      </c>
      <c r="O2864" s="5">
        <f ca="1">(TODAY()-staff[[#This Row],[Date of Birth]])/365</f>
        <v>51.958904109589042</v>
      </c>
      <c r="P2864">
        <f ca="1">ROUNDDOWN(staff[[#This Row],[X-Age]],0)</f>
        <v>51</v>
      </c>
    </row>
    <row r="2865" spans="3:16" x14ac:dyDescent="0.3">
      <c r="C2865" t="s">
        <v>2954</v>
      </c>
      <c r="D2865" t="s">
        <v>59</v>
      </c>
      <c r="E2865">
        <v>1</v>
      </c>
      <c r="F2865" t="s">
        <v>56</v>
      </c>
      <c r="G2865" t="s">
        <v>18</v>
      </c>
      <c r="H2865" t="s">
        <v>64</v>
      </c>
      <c r="I2865" s="4">
        <v>64685</v>
      </c>
      <c r="J2865">
        <v>10</v>
      </c>
      <c r="K2865" s="3">
        <v>44760</v>
      </c>
      <c r="L2865" s="3">
        <v>32445</v>
      </c>
      <c r="M2865" s="5">
        <f ca="1">(TODAY()-staff[[#This Row],[Date of Join]])/365</f>
        <v>0.16712328767123288</v>
      </c>
      <c r="N2865" t="str">
        <f ca="1">IF(staff[[#This Row],[Tenure]]&lt;0.25,"1. New", IF(staff[[#This Row],[Tenure]]&lt;1, "2. Under 1 yr", IF(staff[[#This Row],[Tenure]]&lt;2, "3. Under 2 yrs","4. Over 2 yrs")))</f>
        <v>1. New</v>
      </c>
      <c r="O2865" s="5">
        <f ca="1">(TODAY()-staff[[#This Row],[Date of Birth]])/365</f>
        <v>33.906849315068492</v>
      </c>
      <c r="P2865">
        <f ca="1">ROUNDDOWN(staff[[#This Row],[X-Age]],0)</f>
        <v>33</v>
      </c>
    </row>
    <row r="2866" spans="3:16" x14ac:dyDescent="0.3">
      <c r="C2866" t="s">
        <v>2955</v>
      </c>
      <c r="D2866" t="s">
        <v>59</v>
      </c>
      <c r="E2866">
        <v>1</v>
      </c>
      <c r="F2866" t="s">
        <v>56</v>
      </c>
      <c r="G2866" t="s">
        <v>9</v>
      </c>
      <c r="H2866" t="s">
        <v>201</v>
      </c>
      <c r="I2866" s="4">
        <v>81890</v>
      </c>
      <c r="J2866">
        <v>12</v>
      </c>
      <c r="K2866" s="3">
        <v>44678</v>
      </c>
      <c r="L2866" s="3">
        <v>33459</v>
      </c>
      <c r="M2866" s="5">
        <f ca="1">(TODAY()-staff[[#This Row],[Date of Join]])/365</f>
        <v>0.39178082191780822</v>
      </c>
      <c r="N2866" t="str">
        <f ca="1">IF(staff[[#This Row],[Tenure]]&lt;0.25,"1. New", IF(staff[[#This Row],[Tenure]]&lt;1, "2. Under 1 yr", IF(staff[[#This Row],[Tenure]]&lt;2, "3. Under 2 yrs","4. Over 2 yrs")))</f>
        <v>2. Under 1 yr</v>
      </c>
      <c r="O2866" s="5">
        <f ca="1">(TODAY()-staff[[#This Row],[Date of Birth]])/365</f>
        <v>31.12876712328767</v>
      </c>
      <c r="P2866">
        <f ca="1">ROUNDDOWN(staff[[#This Row],[X-Age]],0)</f>
        <v>31</v>
      </c>
    </row>
    <row r="2867" spans="3:16" x14ac:dyDescent="0.3">
      <c r="C2867" t="s">
        <v>2956</v>
      </c>
      <c r="D2867" t="s">
        <v>55</v>
      </c>
      <c r="E2867">
        <v>1</v>
      </c>
      <c r="F2867" t="s">
        <v>56</v>
      </c>
      <c r="G2867" t="s">
        <v>6</v>
      </c>
      <c r="H2867" t="s">
        <v>71</v>
      </c>
      <c r="I2867" s="4">
        <v>87620</v>
      </c>
      <c r="J2867">
        <v>9</v>
      </c>
      <c r="K2867" s="3">
        <v>44418</v>
      </c>
      <c r="L2867" s="3">
        <v>24675</v>
      </c>
      <c r="M2867" s="5">
        <f ca="1">(TODAY()-staff[[#This Row],[Date of Join]])/365</f>
        <v>1.1041095890410959</v>
      </c>
      <c r="N2867" t="str">
        <f ca="1">IF(staff[[#This Row],[Tenure]]&lt;0.25,"1. New", IF(staff[[#This Row],[Tenure]]&lt;1, "2. Under 1 yr", IF(staff[[#This Row],[Tenure]]&lt;2, "3. Under 2 yrs","4. Over 2 yrs")))</f>
        <v>3. Under 2 yrs</v>
      </c>
      <c r="O2867" s="5">
        <f ca="1">(TODAY()-staff[[#This Row],[Date of Birth]])/365</f>
        <v>55.194520547945203</v>
      </c>
      <c r="P2867">
        <f ca="1">ROUNDDOWN(staff[[#This Row],[X-Age]],0)</f>
        <v>55</v>
      </c>
    </row>
    <row r="2868" spans="3:16" x14ac:dyDescent="0.3">
      <c r="C2868" t="s">
        <v>2957</v>
      </c>
      <c r="D2868" t="s">
        <v>59</v>
      </c>
      <c r="E2868">
        <v>1</v>
      </c>
      <c r="F2868" t="s">
        <v>56</v>
      </c>
      <c r="G2868" t="s">
        <v>11</v>
      </c>
      <c r="H2868" t="s">
        <v>83</v>
      </c>
      <c r="I2868" s="4">
        <v>101525</v>
      </c>
      <c r="J2868">
        <v>4</v>
      </c>
      <c r="K2868" s="3">
        <v>44720</v>
      </c>
      <c r="L2868" s="3">
        <v>24739</v>
      </c>
      <c r="M2868" s="5">
        <f ca="1">(TODAY()-staff[[#This Row],[Date of Join]])/365</f>
        <v>0.27671232876712326</v>
      </c>
      <c r="N2868" t="str">
        <f ca="1">IF(staff[[#This Row],[Tenure]]&lt;0.25,"1. New", IF(staff[[#This Row],[Tenure]]&lt;1, "2. Under 1 yr", IF(staff[[#This Row],[Tenure]]&lt;2, "3. Under 2 yrs","4. Over 2 yrs")))</f>
        <v>2. Under 1 yr</v>
      </c>
      <c r="O2868" s="5">
        <f ca="1">(TODAY()-staff[[#This Row],[Date of Birth]])/365</f>
        <v>55.019178082191779</v>
      </c>
      <c r="P2868">
        <f ca="1">ROUNDDOWN(staff[[#This Row],[X-Age]],0)</f>
        <v>55</v>
      </c>
    </row>
    <row r="2869" spans="3:16" x14ac:dyDescent="0.3">
      <c r="C2869" t="s">
        <v>2958</v>
      </c>
      <c r="D2869" t="s">
        <v>59</v>
      </c>
      <c r="E2869">
        <v>1</v>
      </c>
      <c r="F2869" t="s">
        <v>56</v>
      </c>
      <c r="G2869" t="s">
        <v>6</v>
      </c>
      <c r="H2869" t="s">
        <v>68</v>
      </c>
      <c r="I2869" s="4">
        <v>76850</v>
      </c>
      <c r="J2869">
        <v>17</v>
      </c>
      <c r="K2869" s="3">
        <v>44621</v>
      </c>
      <c r="L2869" s="3">
        <v>32494</v>
      </c>
      <c r="M2869" s="5">
        <f ca="1">(TODAY()-staff[[#This Row],[Date of Join]])/365</f>
        <v>0.54794520547945202</v>
      </c>
      <c r="N2869" t="str">
        <f ca="1">IF(staff[[#This Row],[Tenure]]&lt;0.25,"1. New", IF(staff[[#This Row],[Tenure]]&lt;1, "2. Under 1 yr", IF(staff[[#This Row],[Tenure]]&lt;2, "3. Under 2 yrs","4. Over 2 yrs")))</f>
        <v>2. Under 1 yr</v>
      </c>
      <c r="O2869" s="5">
        <f ca="1">(TODAY()-staff[[#This Row],[Date of Birth]])/365</f>
        <v>33.772602739726025</v>
      </c>
      <c r="P2869">
        <f ca="1">ROUNDDOWN(staff[[#This Row],[X-Age]],0)</f>
        <v>33</v>
      </c>
    </row>
    <row r="2870" spans="3:16" x14ac:dyDescent="0.3">
      <c r="C2870" t="s">
        <v>2959</v>
      </c>
      <c r="D2870" t="s">
        <v>59</v>
      </c>
      <c r="E2870">
        <v>1</v>
      </c>
      <c r="F2870" t="s">
        <v>56</v>
      </c>
      <c r="G2870" t="s">
        <v>6</v>
      </c>
      <c r="H2870" t="s">
        <v>68</v>
      </c>
      <c r="I2870" s="4">
        <v>70725</v>
      </c>
      <c r="J2870">
        <v>17</v>
      </c>
      <c r="K2870" s="3">
        <v>44228</v>
      </c>
      <c r="L2870" s="3">
        <v>26154</v>
      </c>
      <c r="M2870" s="5">
        <f ca="1">(TODAY()-staff[[#This Row],[Date of Join]])/365</f>
        <v>1.6246575342465754</v>
      </c>
      <c r="N2870" t="str">
        <f ca="1">IF(staff[[#This Row],[Tenure]]&lt;0.25,"1. New", IF(staff[[#This Row],[Tenure]]&lt;1, "2. Under 1 yr", IF(staff[[#This Row],[Tenure]]&lt;2, "3. Under 2 yrs","4. Over 2 yrs")))</f>
        <v>3. Under 2 yrs</v>
      </c>
      <c r="O2870" s="5">
        <f ca="1">(TODAY()-staff[[#This Row],[Date of Birth]])/365</f>
        <v>51.142465753424659</v>
      </c>
      <c r="P2870">
        <f ca="1">ROUNDDOWN(staff[[#This Row],[X-Age]],0)</f>
        <v>51</v>
      </c>
    </row>
    <row r="2871" spans="3:16" x14ac:dyDescent="0.3">
      <c r="C2871" t="s">
        <v>2960</v>
      </c>
      <c r="D2871" t="s">
        <v>55</v>
      </c>
      <c r="E2871">
        <v>1</v>
      </c>
      <c r="F2871" t="s">
        <v>124</v>
      </c>
      <c r="G2871" t="s">
        <v>9</v>
      </c>
      <c r="H2871" t="s">
        <v>57</v>
      </c>
      <c r="I2871" s="4">
        <v>57560</v>
      </c>
      <c r="J2871">
        <v>13</v>
      </c>
      <c r="K2871" s="3">
        <v>44760</v>
      </c>
      <c r="L2871" s="3">
        <v>27295</v>
      </c>
      <c r="M2871" s="5">
        <f ca="1">(TODAY()-staff[[#This Row],[Date of Join]])/365</f>
        <v>0.16712328767123288</v>
      </c>
      <c r="N2871" t="str">
        <f ca="1">IF(staff[[#This Row],[Tenure]]&lt;0.25,"1. New", IF(staff[[#This Row],[Tenure]]&lt;1, "2. Under 1 yr", IF(staff[[#This Row],[Tenure]]&lt;2, "3. Under 2 yrs","4. Over 2 yrs")))</f>
        <v>1. New</v>
      </c>
      <c r="O2871" s="5">
        <f ca="1">(TODAY()-staff[[#This Row],[Date of Birth]])/365</f>
        <v>48.016438356164386</v>
      </c>
      <c r="P2871">
        <f ca="1">ROUNDDOWN(staff[[#This Row],[X-Age]],0)</f>
        <v>48</v>
      </c>
    </row>
    <row r="2872" spans="3:16" x14ac:dyDescent="0.3">
      <c r="C2872" t="s">
        <v>2961</v>
      </c>
      <c r="D2872" t="s">
        <v>59</v>
      </c>
      <c r="E2872">
        <v>1</v>
      </c>
      <c r="F2872" t="s">
        <v>56</v>
      </c>
      <c r="G2872" t="s">
        <v>18</v>
      </c>
      <c r="H2872" t="s">
        <v>78</v>
      </c>
      <c r="I2872" s="4">
        <v>68000</v>
      </c>
      <c r="J2872">
        <v>21</v>
      </c>
      <c r="K2872" s="3">
        <v>44650</v>
      </c>
      <c r="L2872" s="3">
        <v>31662</v>
      </c>
      <c r="M2872" s="5">
        <f ca="1">(TODAY()-staff[[#This Row],[Date of Join]])/365</f>
        <v>0.46849315068493153</v>
      </c>
      <c r="N2872" t="str">
        <f ca="1">IF(staff[[#This Row],[Tenure]]&lt;0.25,"1. New", IF(staff[[#This Row],[Tenure]]&lt;1, "2. Under 1 yr", IF(staff[[#This Row],[Tenure]]&lt;2, "3. Under 2 yrs","4. Over 2 yrs")))</f>
        <v>2. Under 1 yr</v>
      </c>
      <c r="O2872" s="5">
        <f ca="1">(TODAY()-staff[[#This Row],[Date of Birth]])/365</f>
        <v>36.052054794520551</v>
      </c>
      <c r="P2872">
        <f ca="1">ROUNDDOWN(staff[[#This Row],[X-Age]],0)</f>
        <v>36</v>
      </c>
    </row>
    <row r="2873" spans="3:16" x14ac:dyDescent="0.3">
      <c r="C2873" t="s">
        <v>2962</v>
      </c>
      <c r="D2873" t="s">
        <v>55</v>
      </c>
      <c r="E2873">
        <v>1</v>
      </c>
      <c r="F2873" t="s">
        <v>56</v>
      </c>
      <c r="G2873" t="s">
        <v>6</v>
      </c>
      <c r="H2873" t="s">
        <v>68</v>
      </c>
      <c r="I2873" s="4">
        <v>78295</v>
      </c>
      <c r="J2873">
        <v>6</v>
      </c>
      <c r="K2873" s="3">
        <v>44379</v>
      </c>
      <c r="L2873" s="3">
        <v>31295</v>
      </c>
      <c r="M2873" s="5">
        <f ca="1">(TODAY()-staff[[#This Row],[Date of Join]])/365</f>
        <v>1.210958904109589</v>
      </c>
      <c r="N2873" t="str">
        <f ca="1">IF(staff[[#This Row],[Tenure]]&lt;0.25,"1. New", IF(staff[[#This Row],[Tenure]]&lt;1, "2. Under 1 yr", IF(staff[[#This Row],[Tenure]]&lt;2, "3. Under 2 yrs","4. Over 2 yrs")))</f>
        <v>3. Under 2 yrs</v>
      </c>
      <c r="O2873" s="5">
        <f ca="1">(TODAY()-staff[[#This Row],[Date of Birth]])/365</f>
        <v>37.057534246575344</v>
      </c>
      <c r="P2873">
        <f ca="1">ROUNDDOWN(staff[[#This Row],[X-Age]],0)</f>
        <v>37</v>
      </c>
    </row>
    <row r="2874" spans="3:16" x14ac:dyDescent="0.3">
      <c r="C2874" t="s">
        <v>2963</v>
      </c>
      <c r="D2874" t="s">
        <v>59</v>
      </c>
      <c r="E2874">
        <v>1</v>
      </c>
      <c r="F2874" t="s">
        <v>56</v>
      </c>
      <c r="G2874" t="s">
        <v>6</v>
      </c>
      <c r="H2874" t="s">
        <v>98</v>
      </c>
      <c r="I2874" s="4">
        <v>48230</v>
      </c>
      <c r="J2874">
        <v>14</v>
      </c>
      <c r="K2874" s="3">
        <v>44630</v>
      </c>
      <c r="L2874" s="3">
        <v>33443</v>
      </c>
      <c r="M2874" s="5">
        <f ca="1">(TODAY()-staff[[#This Row],[Date of Join]])/365</f>
        <v>0.52328767123287667</v>
      </c>
      <c r="N2874" t="str">
        <f ca="1">IF(staff[[#This Row],[Tenure]]&lt;0.25,"1. New", IF(staff[[#This Row],[Tenure]]&lt;1, "2. Under 1 yr", IF(staff[[#This Row],[Tenure]]&lt;2, "3. Under 2 yrs","4. Over 2 yrs")))</f>
        <v>2. Under 1 yr</v>
      </c>
      <c r="O2874" s="5">
        <f ca="1">(TODAY()-staff[[#This Row],[Date of Birth]])/365</f>
        <v>31.172602739726027</v>
      </c>
      <c r="P2874">
        <f ca="1">ROUNDDOWN(staff[[#This Row],[X-Age]],0)</f>
        <v>31</v>
      </c>
    </row>
    <row r="2875" spans="3:16" x14ac:dyDescent="0.3">
      <c r="C2875" t="s">
        <v>2964</v>
      </c>
      <c r="D2875" t="s">
        <v>55</v>
      </c>
      <c r="E2875">
        <v>1</v>
      </c>
      <c r="F2875" t="s">
        <v>56</v>
      </c>
      <c r="G2875" t="s">
        <v>18</v>
      </c>
      <c r="H2875" t="s">
        <v>78</v>
      </c>
      <c r="I2875" s="4">
        <v>81225</v>
      </c>
      <c r="J2875">
        <v>13</v>
      </c>
      <c r="K2875" s="3">
        <v>44760</v>
      </c>
      <c r="L2875" s="3">
        <v>34227</v>
      </c>
      <c r="M2875" s="5">
        <f ca="1">(TODAY()-staff[[#This Row],[Date of Join]])/365</f>
        <v>0.16712328767123288</v>
      </c>
      <c r="N2875" t="str">
        <f ca="1">IF(staff[[#This Row],[Tenure]]&lt;0.25,"1. New", IF(staff[[#This Row],[Tenure]]&lt;1, "2. Under 1 yr", IF(staff[[#This Row],[Tenure]]&lt;2, "3. Under 2 yrs","4. Over 2 yrs")))</f>
        <v>1. New</v>
      </c>
      <c r="O2875" s="5">
        <f ca="1">(TODAY()-staff[[#This Row],[Date of Birth]])/365</f>
        <v>29.024657534246575</v>
      </c>
      <c r="P2875">
        <f ca="1">ROUNDDOWN(staff[[#This Row],[X-Age]],0)</f>
        <v>29</v>
      </c>
    </row>
    <row r="2876" spans="3:16" x14ac:dyDescent="0.3">
      <c r="C2876" t="s">
        <v>2965</v>
      </c>
      <c r="D2876" t="s">
        <v>55</v>
      </c>
      <c r="E2876">
        <v>1</v>
      </c>
      <c r="F2876" t="s">
        <v>56</v>
      </c>
      <c r="G2876" t="s">
        <v>20</v>
      </c>
      <c r="H2876" t="s">
        <v>102</v>
      </c>
      <c r="I2876" s="4">
        <v>48315</v>
      </c>
      <c r="J2876">
        <v>3</v>
      </c>
      <c r="K2876" s="3">
        <v>44725</v>
      </c>
      <c r="L2876" s="3">
        <v>27083</v>
      </c>
      <c r="M2876" s="5">
        <f ca="1">(TODAY()-staff[[#This Row],[Date of Join]])/365</f>
        <v>0.26301369863013696</v>
      </c>
      <c r="N2876" t="str">
        <f ca="1">IF(staff[[#This Row],[Tenure]]&lt;0.25,"1. New", IF(staff[[#This Row],[Tenure]]&lt;1, "2. Under 1 yr", IF(staff[[#This Row],[Tenure]]&lt;2, "3. Under 2 yrs","4. Over 2 yrs")))</f>
        <v>2. Under 1 yr</v>
      </c>
      <c r="O2876" s="5">
        <f ca="1">(TODAY()-staff[[#This Row],[Date of Birth]])/365</f>
        <v>48.597260273972601</v>
      </c>
      <c r="P2876">
        <f ca="1">ROUNDDOWN(staff[[#This Row],[X-Age]],0)</f>
        <v>48</v>
      </c>
    </row>
    <row r="2877" spans="3:16" x14ac:dyDescent="0.3">
      <c r="C2877" t="s">
        <v>2966</v>
      </c>
      <c r="D2877" t="s">
        <v>59</v>
      </c>
      <c r="E2877">
        <v>1</v>
      </c>
      <c r="F2877" t="s">
        <v>56</v>
      </c>
      <c r="G2877" t="s">
        <v>6</v>
      </c>
      <c r="H2877" t="s">
        <v>98</v>
      </c>
      <c r="I2877" s="4">
        <v>76260</v>
      </c>
      <c r="J2877">
        <v>10</v>
      </c>
      <c r="K2877" s="3">
        <v>44312</v>
      </c>
      <c r="L2877" s="3">
        <v>19499</v>
      </c>
      <c r="M2877" s="5">
        <f ca="1">(TODAY()-staff[[#This Row],[Date of Join]])/365</f>
        <v>1.3945205479452054</v>
      </c>
      <c r="N2877" t="str">
        <f ca="1">IF(staff[[#This Row],[Tenure]]&lt;0.25,"1. New", IF(staff[[#This Row],[Tenure]]&lt;1, "2. Under 1 yr", IF(staff[[#This Row],[Tenure]]&lt;2, "3. Under 2 yrs","4. Over 2 yrs")))</f>
        <v>3. Under 2 yrs</v>
      </c>
      <c r="O2877" s="5">
        <f ca="1">(TODAY()-staff[[#This Row],[Date of Birth]])/365</f>
        <v>69.37534246575342</v>
      </c>
      <c r="P2877">
        <f ca="1">ROUNDDOWN(staff[[#This Row],[X-Age]],0)</f>
        <v>69</v>
      </c>
    </row>
    <row r="2878" spans="3:16" x14ac:dyDescent="0.3">
      <c r="C2878" t="s">
        <v>2967</v>
      </c>
      <c r="D2878" t="s">
        <v>55</v>
      </c>
      <c r="E2878">
        <v>1</v>
      </c>
      <c r="F2878" t="s">
        <v>56</v>
      </c>
      <c r="G2878" t="s">
        <v>14</v>
      </c>
      <c r="H2878" t="s">
        <v>115</v>
      </c>
      <c r="I2878" s="4">
        <v>56285</v>
      </c>
      <c r="J2878">
        <v>0</v>
      </c>
      <c r="K2878" s="3">
        <v>44670</v>
      </c>
      <c r="L2878" s="3">
        <v>22926</v>
      </c>
      <c r="M2878" s="5">
        <f ca="1">(TODAY()-staff[[#This Row],[Date of Join]])/365</f>
        <v>0.41369863013698632</v>
      </c>
      <c r="N2878" t="str">
        <f ca="1">IF(staff[[#This Row],[Tenure]]&lt;0.25,"1. New", IF(staff[[#This Row],[Tenure]]&lt;1, "2. Under 1 yr", IF(staff[[#This Row],[Tenure]]&lt;2, "3. Under 2 yrs","4. Over 2 yrs")))</f>
        <v>2. Under 1 yr</v>
      </c>
      <c r="O2878" s="5">
        <f ca="1">(TODAY()-staff[[#This Row],[Date of Birth]])/365</f>
        <v>59.986301369863014</v>
      </c>
      <c r="P2878">
        <f ca="1">ROUNDDOWN(staff[[#This Row],[X-Age]],0)</f>
        <v>59</v>
      </c>
    </row>
    <row r="2879" spans="3:16" x14ac:dyDescent="0.3">
      <c r="C2879" t="s">
        <v>2968</v>
      </c>
      <c r="D2879" t="s">
        <v>59</v>
      </c>
      <c r="E2879">
        <v>1</v>
      </c>
      <c r="F2879" t="s">
        <v>56</v>
      </c>
      <c r="G2879" t="s">
        <v>6</v>
      </c>
      <c r="H2879" t="s">
        <v>68</v>
      </c>
      <c r="I2879" s="4">
        <v>79995</v>
      </c>
      <c r="J2879">
        <v>7</v>
      </c>
      <c r="K2879" s="3">
        <v>44088</v>
      </c>
      <c r="L2879" s="3">
        <v>26452</v>
      </c>
      <c r="M2879" s="5">
        <f ca="1">(TODAY()-staff[[#This Row],[Date of Join]])/365</f>
        <v>2.0082191780821916</v>
      </c>
      <c r="N2879" t="str">
        <f ca="1">IF(staff[[#This Row],[Tenure]]&lt;0.25,"1. New", IF(staff[[#This Row],[Tenure]]&lt;1, "2. Under 1 yr", IF(staff[[#This Row],[Tenure]]&lt;2, "3. Under 2 yrs","4. Over 2 yrs")))</f>
        <v>4. Over 2 yrs</v>
      </c>
      <c r="O2879" s="5">
        <f ca="1">(TODAY()-staff[[#This Row],[Date of Birth]])/365</f>
        <v>50.326027397260276</v>
      </c>
      <c r="P2879">
        <f ca="1">ROUNDDOWN(staff[[#This Row],[X-Age]],0)</f>
        <v>50</v>
      </c>
    </row>
    <row r="2880" spans="3:16" x14ac:dyDescent="0.3">
      <c r="C2880" t="s">
        <v>2969</v>
      </c>
      <c r="D2880" t="s">
        <v>59</v>
      </c>
      <c r="E2880">
        <v>1</v>
      </c>
      <c r="F2880" t="s">
        <v>56</v>
      </c>
      <c r="G2880" t="s">
        <v>20</v>
      </c>
      <c r="H2880" t="s">
        <v>133</v>
      </c>
      <c r="I2880" s="4">
        <v>81595</v>
      </c>
      <c r="J2880">
        <v>10</v>
      </c>
      <c r="K2880" s="3">
        <v>44545</v>
      </c>
      <c r="L2880" s="3">
        <v>29635</v>
      </c>
      <c r="M2880" s="5">
        <f ca="1">(TODAY()-staff[[#This Row],[Date of Join]])/365</f>
        <v>0.75616438356164384</v>
      </c>
      <c r="N2880" t="str">
        <f ca="1">IF(staff[[#This Row],[Tenure]]&lt;0.25,"1. New", IF(staff[[#This Row],[Tenure]]&lt;1, "2. Under 1 yr", IF(staff[[#This Row],[Tenure]]&lt;2, "3. Under 2 yrs","4. Over 2 yrs")))</f>
        <v>2. Under 1 yr</v>
      </c>
      <c r="O2880" s="5">
        <f ca="1">(TODAY()-staff[[#This Row],[Date of Birth]])/365</f>
        <v>41.605479452054794</v>
      </c>
      <c r="P2880">
        <f ca="1">ROUNDDOWN(staff[[#This Row],[X-Age]],0)</f>
        <v>41</v>
      </c>
    </row>
    <row r="2881" spans="3:16" x14ac:dyDescent="0.3">
      <c r="C2881" t="s">
        <v>2970</v>
      </c>
      <c r="D2881" t="s">
        <v>59</v>
      </c>
      <c r="E2881">
        <v>1</v>
      </c>
      <c r="F2881" t="s">
        <v>56</v>
      </c>
      <c r="G2881" t="s">
        <v>6</v>
      </c>
      <c r="H2881" t="s">
        <v>71</v>
      </c>
      <c r="I2881" s="4">
        <v>88285</v>
      </c>
      <c r="J2881">
        <v>8</v>
      </c>
      <c r="K2881" s="3">
        <v>44158</v>
      </c>
      <c r="L2881" s="3">
        <v>21228</v>
      </c>
      <c r="M2881" s="5">
        <f ca="1">(TODAY()-staff[[#This Row],[Date of Join]])/365</f>
        <v>1.8164383561643835</v>
      </c>
      <c r="N2881" t="str">
        <f ca="1">IF(staff[[#This Row],[Tenure]]&lt;0.25,"1. New", IF(staff[[#This Row],[Tenure]]&lt;1, "2. Under 1 yr", IF(staff[[#This Row],[Tenure]]&lt;2, "3. Under 2 yrs","4. Over 2 yrs")))</f>
        <v>3. Under 2 yrs</v>
      </c>
      <c r="O2881" s="5">
        <f ca="1">(TODAY()-staff[[#This Row],[Date of Birth]])/365</f>
        <v>64.638356164383566</v>
      </c>
      <c r="P2881">
        <f ca="1">ROUNDDOWN(staff[[#This Row],[X-Age]],0)</f>
        <v>64</v>
      </c>
    </row>
    <row r="2882" spans="3:16" x14ac:dyDescent="0.3">
      <c r="C2882" t="s">
        <v>2971</v>
      </c>
      <c r="D2882" t="s">
        <v>59</v>
      </c>
      <c r="E2882">
        <v>1</v>
      </c>
      <c r="F2882" t="s">
        <v>56</v>
      </c>
      <c r="G2882" t="s">
        <v>6</v>
      </c>
      <c r="H2882" t="s">
        <v>68</v>
      </c>
      <c r="I2882" s="4">
        <v>83425</v>
      </c>
      <c r="J2882">
        <v>10</v>
      </c>
      <c r="K2882" s="3">
        <v>44711</v>
      </c>
      <c r="L2882" s="3">
        <v>31677</v>
      </c>
      <c r="M2882" s="5">
        <f ca="1">(TODAY()-staff[[#This Row],[Date of Join]])/365</f>
        <v>0.30136986301369861</v>
      </c>
      <c r="N2882" t="str">
        <f ca="1">IF(staff[[#This Row],[Tenure]]&lt;0.25,"1. New", IF(staff[[#This Row],[Tenure]]&lt;1, "2. Under 1 yr", IF(staff[[#This Row],[Tenure]]&lt;2, "3. Under 2 yrs","4. Over 2 yrs")))</f>
        <v>2. Under 1 yr</v>
      </c>
      <c r="O2882" s="5">
        <f ca="1">(TODAY()-staff[[#This Row],[Date of Birth]])/365</f>
        <v>36.010958904109586</v>
      </c>
      <c r="P2882">
        <f ca="1">ROUNDDOWN(staff[[#This Row],[X-Age]],0)</f>
        <v>36</v>
      </c>
    </row>
    <row r="2883" spans="3:16" x14ac:dyDescent="0.3">
      <c r="C2883" t="s">
        <v>2972</v>
      </c>
      <c r="D2883" t="s">
        <v>55</v>
      </c>
      <c r="E2883">
        <v>1</v>
      </c>
      <c r="F2883" t="s">
        <v>61</v>
      </c>
      <c r="G2883" t="s">
        <v>18</v>
      </c>
      <c r="H2883" t="s">
        <v>71</v>
      </c>
      <c r="I2883" s="4">
        <v>109685</v>
      </c>
      <c r="J2883">
        <v>5</v>
      </c>
      <c r="K2883" s="3">
        <v>44740</v>
      </c>
      <c r="L2883" s="3">
        <v>7289</v>
      </c>
      <c r="M2883" s="5">
        <f ca="1">(TODAY()-staff[[#This Row],[Date of Join]])/365</f>
        <v>0.22191780821917809</v>
      </c>
      <c r="N2883" t="str">
        <f ca="1">IF(staff[[#This Row],[Tenure]]&lt;0.25,"1. New", IF(staff[[#This Row],[Tenure]]&lt;1, "2. Under 1 yr", IF(staff[[#This Row],[Tenure]]&lt;2, "3. Under 2 yrs","4. Over 2 yrs")))</f>
        <v>1. New</v>
      </c>
      <c r="O2883" s="5">
        <f ca="1">(TODAY()-staff[[#This Row],[Date of Birth]])/365</f>
        <v>102.82739726027397</v>
      </c>
      <c r="P2883">
        <f ca="1">ROUNDDOWN(staff[[#This Row],[X-Age]],0)</f>
        <v>102</v>
      </c>
    </row>
    <row r="2884" spans="3:16" x14ac:dyDescent="0.3">
      <c r="C2884" t="s">
        <v>2973</v>
      </c>
      <c r="D2884" t="s">
        <v>55</v>
      </c>
      <c r="E2884">
        <v>1</v>
      </c>
      <c r="F2884" t="s">
        <v>56</v>
      </c>
      <c r="G2884" t="s">
        <v>18</v>
      </c>
      <c r="H2884" t="s">
        <v>78</v>
      </c>
      <c r="I2884" s="4">
        <v>80775</v>
      </c>
      <c r="J2884">
        <v>13</v>
      </c>
      <c r="K2884" s="3">
        <v>44697</v>
      </c>
      <c r="L2884" s="3">
        <v>33511</v>
      </c>
      <c r="M2884" s="5">
        <f ca="1">(TODAY()-staff[[#This Row],[Date of Join]])/365</f>
        <v>0.33972602739726027</v>
      </c>
      <c r="N2884" t="str">
        <f ca="1">IF(staff[[#This Row],[Tenure]]&lt;0.25,"1. New", IF(staff[[#This Row],[Tenure]]&lt;1, "2. Under 1 yr", IF(staff[[#This Row],[Tenure]]&lt;2, "3. Under 2 yrs","4. Over 2 yrs")))</f>
        <v>2. Under 1 yr</v>
      </c>
      <c r="O2884" s="5">
        <f ca="1">(TODAY()-staff[[#This Row],[Date of Birth]])/365</f>
        <v>30.986301369863014</v>
      </c>
      <c r="P2884">
        <f ca="1">ROUNDDOWN(staff[[#This Row],[X-Age]],0)</f>
        <v>30</v>
      </c>
    </row>
    <row r="2885" spans="3:16" x14ac:dyDescent="0.3">
      <c r="C2885" t="s">
        <v>2974</v>
      </c>
      <c r="D2885" t="s">
        <v>59</v>
      </c>
      <c r="E2885">
        <v>1</v>
      </c>
      <c r="F2885" t="s">
        <v>61</v>
      </c>
      <c r="G2885" t="s">
        <v>18</v>
      </c>
      <c r="H2885" t="s">
        <v>78</v>
      </c>
      <c r="I2885" s="4">
        <v>90465</v>
      </c>
      <c r="J2885">
        <v>10</v>
      </c>
      <c r="K2885" s="3">
        <v>44739</v>
      </c>
      <c r="L2885" s="3">
        <v>7252</v>
      </c>
      <c r="M2885" s="5">
        <f ca="1">(TODAY()-staff[[#This Row],[Date of Join]])/365</f>
        <v>0.22465753424657534</v>
      </c>
      <c r="N2885" t="str">
        <f ca="1">IF(staff[[#This Row],[Tenure]]&lt;0.25,"1. New", IF(staff[[#This Row],[Tenure]]&lt;1, "2. Under 1 yr", IF(staff[[#This Row],[Tenure]]&lt;2, "3. Under 2 yrs","4. Over 2 yrs")))</f>
        <v>1. New</v>
      </c>
      <c r="O2885" s="5">
        <f ca="1">(TODAY()-staff[[#This Row],[Date of Birth]])/365</f>
        <v>102.92876712328767</v>
      </c>
      <c r="P2885">
        <f ca="1">ROUNDDOWN(staff[[#This Row],[X-Age]],0)</f>
        <v>102</v>
      </c>
    </row>
    <row r="2886" spans="3:16" x14ac:dyDescent="0.3">
      <c r="C2886" t="s">
        <v>2975</v>
      </c>
      <c r="D2886" t="s">
        <v>59</v>
      </c>
      <c r="E2886">
        <v>0</v>
      </c>
      <c r="F2886" t="s">
        <v>124</v>
      </c>
      <c r="G2886" t="s">
        <v>6</v>
      </c>
      <c r="H2886" t="s">
        <v>68</v>
      </c>
      <c r="I2886" s="4">
        <v>49240</v>
      </c>
      <c r="J2886">
        <v>21</v>
      </c>
      <c r="K2886" s="3">
        <v>44245</v>
      </c>
      <c r="L2886" s="3">
        <v>22162</v>
      </c>
      <c r="M2886" s="5">
        <f ca="1">(TODAY()-staff[[#This Row],[Date of Join]])/365</f>
        <v>1.5780821917808219</v>
      </c>
      <c r="N2886" t="str">
        <f ca="1">IF(staff[[#This Row],[Tenure]]&lt;0.25,"1. New", IF(staff[[#This Row],[Tenure]]&lt;1, "2. Under 1 yr", IF(staff[[#This Row],[Tenure]]&lt;2, "3. Under 2 yrs","4. Over 2 yrs")))</f>
        <v>3. Under 2 yrs</v>
      </c>
      <c r="O2886" s="5">
        <f ca="1">(TODAY()-staff[[#This Row],[Date of Birth]])/365</f>
        <v>62.079452054794523</v>
      </c>
      <c r="P2886">
        <f ca="1">ROUNDDOWN(staff[[#This Row],[X-Age]],0)</f>
        <v>62</v>
      </c>
    </row>
    <row r="2887" spans="3:16" x14ac:dyDescent="0.3">
      <c r="C2887" t="s">
        <v>2976</v>
      </c>
      <c r="D2887" t="s">
        <v>55</v>
      </c>
      <c r="E2887">
        <v>1</v>
      </c>
      <c r="F2887" t="s">
        <v>56</v>
      </c>
      <c r="G2887" t="s">
        <v>17</v>
      </c>
      <c r="H2887" t="s">
        <v>526</v>
      </c>
      <c r="I2887" s="4">
        <v>89400</v>
      </c>
      <c r="J2887">
        <v>12</v>
      </c>
      <c r="K2887" s="3">
        <v>44768</v>
      </c>
      <c r="L2887" s="3">
        <v>29657</v>
      </c>
      <c r="M2887" s="5">
        <f ca="1">(TODAY()-staff[[#This Row],[Date of Join]])/365</f>
        <v>0.14520547945205478</v>
      </c>
      <c r="N2887" t="str">
        <f ca="1">IF(staff[[#This Row],[Tenure]]&lt;0.25,"1. New", IF(staff[[#This Row],[Tenure]]&lt;1, "2. Under 1 yr", IF(staff[[#This Row],[Tenure]]&lt;2, "3. Under 2 yrs","4. Over 2 yrs")))</f>
        <v>1. New</v>
      </c>
      <c r="O2887" s="5">
        <f ca="1">(TODAY()-staff[[#This Row],[Date of Birth]])/365</f>
        <v>41.545205479452058</v>
      </c>
      <c r="P2887">
        <f ca="1">ROUNDDOWN(staff[[#This Row],[X-Age]],0)</f>
        <v>41</v>
      </c>
    </row>
    <row r="2888" spans="3:16" x14ac:dyDescent="0.3">
      <c r="C2888" t="s">
        <v>2977</v>
      </c>
      <c r="D2888" t="s">
        <v>55</v>
      </c>
      <c r="E2888">
        <v>1</v>
      </c>
      <c r="F2888" t="s">
        <v>56</v>
      </c>
      <c r="G2888" t="s">
        <v>18</v>
      </c>
      <c r="H2888" t="s">
        <v>78</v>
      </c>
      <c r="I2888" s="4">
        <v>79095</v>
      </c>
      <c r="J2888">
        <v>20</v>
      </c>
      <c r="K2888" s="3">
        <v>44733</v>
      </c>
      <c r="L2888" s="3">
        <v>34349</v>
      </c>
      <c r="M2888" s="5">
        <f ca="1">(TODAY()-staff[[#This Row],[Date of Join]])/365</f>
        <v>0.24109589041095891</v>
      </c>
      <c r="N2888" t="str">
        <f ca="1">IF(staff[[#This Row],[Tenure]]&lt;0.25,"1. New", IF(staff[[#This Row],[Tenure]]&lt;1, "2. Under 1 yr", IF(staff[[#This Row],[Tenure]]&lt;2, "3. Under 2 yrs","4. Over 2 yrs")))</f>
        <v>1. New</v>
      </c>
      <c r="O2888" s="5">
        <f ca="1">(TODAY()-staff[[#This Row],[Date of Birth]])/365</f>
        <v>28.69041095890411</v>
      </c>
      <c r="P2888">
        <f ca="1">ROUNDDOWN(staff[[#This Row],[X-Age]],0)</f>
        <v>28</v>
      </c>
    </row>
    <row r="2889" spans="3:16" x14ac:dyDescent="0.3">
      <c r="C2889" t="s">
        <v>2978</v>
      </c>
      <c r="D2889" t="s">
        <v>59</v>
      </c>
      <c r="E2889">
        <v>1</v>
      </c>
      <c r="F2889" t="s">
        <v>56</v>
      </c>
      <c r="G2889" t="s">
        <v>6</v>
      </c>
      <c r="H2889" t="s">
        <v>71</v>
      </c>
      <c r="I2889" s="4">
        <v>70710</v>
      </c>
      <c r="J2889">
        <v>9</v>
      </c>
      <c r="K2889" s="3">
        <v>44305</v>
      </c>
      <c r="L2889" s="3">
        <v>26744</v>
      </c>
      <c r="M2889" s="5">
        <f ca="1">(TODAY()-staff[[#This Row],[Date of Join]])/365</f>
        <v>1.4136986301369863</v>
      </c>
      <c r="N2889" t="str">
        <f ca="1">IF(staff[[#This Row],[Tenure]]&lt;0.25,"1. New", IF(staff[[#This Row],[Tenure]]&lt;1, "2. Under 1 yr", IF(staff[[#This Row],[Tenure]]&lt;2, "3. Under 2 yrs","4. Over 2 yrs")))</f>
        <v>3. Under 2 yrs</v>
      </c>
      <c r="O2889" s="5">
        <f ca="1">(TODAY()-staff[[#This Row],[Date of Birth]])/365</f>
        <v>49.526027397260272</v>
      </c>
      <c r="P2889">
        <f ca="1">ROUNDDOWN(staff[[#This Row],[X-Age]],0)</f>
        <v>49</v>
      </c>
    </row>
    <row r="2890" spans="3:16" x14ac:dyDescent="0.3">
      <c r="C2890" t="s">
        <v>2979</v>
      </c>
      <c r="D2890" t="s">
        <v>59</v>
      </c>
      <c r="E2890">
        <v>1</v>
      </c>
      <c r="F2890" t="s">
        <v>56</v>
      </c>
      <c r="G2890" t="s">
        <v>6</v>
      </c>
      <c r="H2890" t="s">
        <v>71</v>
      </c>
      <c r="I2890" s="4">
        <v>81025</v>
      </c>
      <c r="J2890">
        <v>11</v>
      </c>
      <c r="K2890" s="3">
        <v>43847</v>
      </c>
      <c r="L2890" s="3">
        <v>26513</v>
      </c>
      <c r="M2890" s="5">
        <f ca="1">(TODAY()-staff[[#This Row],[Date of Join]])/365</f>
        <v>2.6684931506849314</v>
      </c>
      <c r="N2890" t="str">
        <f ca="1">IF(staff[[#This Row],[Tenure]]&lt;0.25,"1. New", IF(staff[[#This Row],[Tenure]]&lt;1, "2. Under 1 yr", IF(staff[[#This Row],[Tenure]]&lt;2, "3. Under 2 yrs","4. Over 2 yrs")))</f>
        <v>4. Over 2 yrs</v>
      </c>
      <c r="O2890" s="5">
        <f ca="1">(TODAY()-staff[[#This Row],[Date of Birth]])/365</f>
        <v>50.158904109589038</v>
      </c>
      <c r="P2890">
        <f ca="1">ROUNDDOWN(staff[[#This Row],[X-Age]],0)</f>
        <v>50</v>
      </c>
    </row>
    <row r="2891" spans="3:16" x14ac:dyDescent="0.3">
      <c r="C2891" t="s">
        <v>2980</v>
      </c>
      <c r="D2891" t="s">
        <v>59</v>
      </c>
      <c r="E2891">
        <v>1</v>
      </c>
      <c r="F2891" t="s">
        <v>56</v>
      </c>
      <c r="G2891" t="s">
        <v>6</v>
      </c>
      <c r="H2891" t="s">
        <v>68</v>
      </c>
      <c r="I2891" s="4">
        <v>82015</v>
      </c>
      <c r="J2891">
        <v>0</v>
      </c>
      <c r="K2891" s="3">
        <v>44564</v>
      </c>
      <c r="L2891" s="3">
        <v>31982</v>
      </c>
      <c r="M2891" s="5">
        <f ca="1">(TODAY()-staff[[#This Row],[Date of Join]])/365</f>
        <v>0.70410958904109588</v>
      </c>
      <c r="N2891" t="str">
        <f ca="1">IF(staff[[#This Row],[Tenure]]&lt;0.25,"1. New", IF(staff[[#This Row],[Tenure]]&lt;1, "2. Under 1 yr", IF(staff[[#This Row],[Tenure]]&lt;2, "3. Under 2 yrs","4. Over 2 yrs")))</f>
        <v>2. Under 1 yr</v>
      </c>
      <c r="O2891" s="5">
        <f ca="1">(TODAY()-staff[[#This Row],[Date of Birth]])/365</f>
        <v>35.175342465753424</v>
      </c>
      <c r="P2891">
        <f ca="1">ROUNDDOWN(staff[[#This Row],[X-Age]],0)</f>
        <v>35</v>
      </c>
    </row>
    <row r="2892" spans="3:16" x14ac:dyDescent="0.3">
      <c r="C2892" t="s">
        <v>2981</v>
      </c>
      <c r="D2892" t="s">
        <v>59</v>
      </c>
      <c r="E2892">
        <v>1</v>
      </c>
      <c r="F2892" t="s">
        <v>61</v>
      </c>
      <c r="G2892" t="s">
        <v>18</v>
      </c>
      <c r="H2892" t="s">
        <v>78</v>
      </c>
      <c r="I2892" s="4">
        <v>91575</v>
      </c>
      <c r="J2892">
        <v>23</v>
      </c>
      <c r="K2892" s="3">
        <v>44740</v>
      </c>
      <c r="L2892" s="3">
        <v>7256</v>
      </c>
      <c r="M2892" s="5">
        <f ca="1">(TODAY()-staff[[#This Row],[Date of Join]])/365</f>
        <v>0.22191780821917809</v>
      </c>
      <c r="N2892" t="str">
        <f ca="1">IF(staff[[#This Row],[Tenure]]&lt;0.25,"1. New", IF(staff[[#This Row],[Tenure]]&lt;1, "2. Under 1 yr", IF(staff[[#This Row],[Tenure]]&lt;2, "3. Under 2 yrs","4. Over 2 yrs")))</f>
        <v>1. New</v>
      </c>
      <c r="O2892" s="5">
        <f ca="1">(TODAY()-staff[[#This Row],[Date of Birth]])/365</f>
        <v>102.91780821917808</v>
      </c>
      <c r="P2892">
        <f ca="1">ROUNDDOWN(staff[[#This Row],[X-Age]],0)</f>
        <v>102</v>
      </c>
    </row>
    <row r="2893" spans="3:16" x14ac:dyDescent="0.3">
      <c r="C2893" t="s">
        <v>2982</v>
      </c>
      <c r="D2893" t="s">
        <v>55</v>
      </c>
      <c r="E2893">
        <v>0</v>
      </c>
      <c r="F2893" t="s">
        <v>61</v>
      </c>
      <c r="G2893" t="s">
        <v>14</v>
      </c>
      <c r="H2893" t="s">
        <v>166</v>
      </c>
      <c r="I2893" s="4">
        <v>71465</v>
      </c>
      <c r="J2893">
        <v>15</v>
      </c>
      <c r="K2893" s="3">
        <v>44767</v>
      </c>
      <c r="L2893" s="3">
        <v>32019</v>
      </c>
      <c r="M2893" s="5">
        <f ca="1">(TODAY()-staff[[#This Row],[Date of Join]])/365</f>
        <v>0.14794520547945206</v>
      </c>
      <c r="N2893" t="str">
        <f ca="1">IF(staff[[#This Row],[Tenure]]&lt;0.25,"1. New", IF(staff[[#This Row],[Tenure]]&lt;1, "2. Under 1 yr", IF(staff[[#This Row],[Tenure]]&lt;2, "3. Under 2 yrs","4. Over 2 yrs")))</f>
        <v>1. New</v>
      </c>
      <c r="O2893" s="5">
        <f ca="1">(TODAY()-staff[[#This Row],[Date of Birth]])/365</f>
        <v>35.073972602739723</v>
      </c>
      <c r="P2893">
        <f ca="1">ROUNDDOWN(staff[[#This Row],[X-Age]],0)</f>
        <v>35</v>
      </c>
    </row>
    <row r="2894" spans="3:16" x14ac:dyDescent="0.3">
      <c r="C2894" t="s">
        <v>2983</v>
      </c>
      <c r="D2894" t="s">
        <v>59</v>
      </c>
      <c r="E2894">
        <v>1</v>
      </c>
      <c r="F2894" t="s">
        <v>61</v>
      </c>
      <c r="G2894" t="s">
        <v>18</v>
      </c>
      <c r="H2894" t="s">
        <v>117</v>
      </c>
      <c r="I2894" s="4">
        <v>62455</v>
      </c>
      <c r="J2894">
        <v>9</v>
      </c>
      <c r="K2894" s="3">
        <v>44774</v>
      </c>
      <c r="L2894" s="3">
        <v>7293</v>
      </c>
      <c r="M2894" s="5">
        <f ca="1">(TODAY()-staff[[#This Row],[Date of Join]])/365</f>
        <v>0.12876712328767123</v>
      </c>
      <c r="N2894" t="str">
        <f ca="1">IF(staff[[#This Row],[Tenure]]&lt;0.25,"1. New", IF(staff[[#This Row],[Tenure]]&lt;1, "2. Under 1 yr", IF(staff[[#This Row],[Tenure]]&lt;2, "3. Under 2 yrs","4. Over 2 yrs")))</f>
        <v>1. New</v>
      </c>
      <c r="O2894" s="5">
        <f ca="1">(TODAY()-staff[[#This Row],[Date of Birth]])/365</f>
        <v>102.81643835616438</v>
      </c>
      <c r="P2894">
        <f ca="1">ROUNDDOWN(staff[[#This Row],[X-Age]],0)</f>
        <v>102</v>
      </c>
    </row>
    <row r="2895" spans="3:16" x14ac:dyDescent="0.3">
      <c r="C2895" t="s">
        <v>2984</v>
      </c>
      <c r="D2895" t="s">
        <v>59</v>
      </c>
      <c r="E2895">
        <v>1</v>
      </c>
      <c r="F2895" t="s">
        <v>56</v>
      </c>
      <c r="G2895" t="s">
        <v>6</v>
      </c>
      <c r="H2895" t="s">
        <v>68</v>
      </c>
      <c r="I2895" s="4">
        <v>82740</v>
      </c>
      <c r="J2895">
        <v>13</v>
      </c>
      <c r="K2895" s="3">
        <v>44774</v>
      </c>
      <c r="L2895" s="3">
        <v>35303</v>
      </c>
      <c r="M2895" s="5">
        <f ca="1">(TODAY()-staff[[#This Row],[Date of Join]])/365</f>
        <v>0.12876712328767123</v>
      </c>
      <c r="N2895" t="str">
        <f ca="1">IF(staff[[#This Row],[Tenure]]&lt;0.25,"1. New", IF(staff[[#This Row],[Tenure]]&lt;1, "2. Under 1 yr", IF(staff[[#This Row],[Tenure]]&lt;2, "3. Under 2 yrs","4. Over 2 yrs")))</f>
        <v>1. New</v>
      </c>
      <c r="O2895" s="5">
        <f ca="1">(TODAY()-staff[[#This Row],[Date of Birth]])/365</f>
        <v>26.076712328767123</v>
      </c>
      <c r="P2895">
        <f ca="1">ROUNDDOWN(staff[[#This Row],[X-Age]],0)</f>
        <v>26</v>
      </c>
    </row>
    <row r="2896" spans="3:16" x14ac:dyDescent="0.3">
      <c r="C2896" t="s">
        <v>2985</v>
      </c>
      <c r="D2896" t="s">
        <v>55</v>
      </c>
      <c r="E2896">
        <v>1</v>
      </c>
      <c r="F2896" t="s">
        <v>56</v>
      </c>
      <c r="G2896" t="s">
        <v>18</v>
      </c>
      <c r="H2896" t="s">
        <v>71</v>
      </c>
      <c r="I2896" s="4">
        <v>64295</v>
      </c>
      <c r="J2896">
        <v>13</v>
      </c>
      <c r="K2896" s="3">
        <v>44711</v>
      </c>
      <c r="L2896" s="3">
        <v>27869</v>
      </c>
      <c r="M2896" s="5">
        <f ca="1">(TODAY()-staff[[#This Row],[Date of Join]])/365</f>
        <v>0.30136986301369861</v>
      </c>
      <c r="N2896" t="str">
        <f ca="1">IF(staff[[#This Row],[Tenure]]&lt;0.25,"1. New", IF(staff[[#This Row],[Tenure]]&lt;1, "2. Under 1 yr", IF(staff[[#This Row],[Tenure]]&lt;2, "3. Under 2 yrs","4. Over 2 yrs")))</f>
        <v>2. Under 1 yr</v>
      </c>
      <c r="O2896" s="5">
        <f ca="1">(TODAY()-staff[[#This Row],[Date of Birth]])/365</f>
        <v>46.443835616438356</v>
      </c>
      <c r="P2896">
        <f ca="1">ROUNDDOWN(staff[[#This Row],[X-Age]],0)</f>
        <v>46</v>
      </c>
    </row>
    <row r="2897" spans="3:16" x14ac:dyDescent="0.3">
      <c r="C2897" t="s">
        <v>2986</v>
      </c>
      <c r="D2897" t="s">
        <v>59</v>
      </c>
      <c r="E2897">
        <v>1</v>
      </c>
      <c r="F2897" t="s">
        <v>56</v>
      </c>
      <c r="G2897" t="s">
        <v>20</v>
      </c>
      <c r="H2897" t="s">
        <v>133</v>
      </c>
      <c r="I2897" s="4">
        <v>76270</v>
      </c>
      <c r="J2897">
        <v>19</v>
      </c>
      <c r="K2897" s="3">
        <v>44679</v>
      </c>
      <c r="L2897" s="3">
        <v>29919</v>
      </c>
      <c r="M2897" s="5">
        <f ca="1">(TODAY()-staff[[#This Row],[Date of Join]])/365</f>
        <v>0.38904109589041097</v>
      </c>
      <c r="N2897" t="str">
        <f ca="1">IF(staff[[#This Row],[Tenure]]&lt;0.25,"1. New", IF(staff[[#This Row],[Tenure]]&lt;1, "2. Under 1 yr", IF(staff[[#This Row],[Tenure]]&lt;2, "3. Under 2 yrs","4. Over 2 yrs")))</f>
        <v>2. Under 1 yr</v>
      </c>
      <c r="O2897" s="5">
        <f ca="1">(TODAY()-staff[[#This Row],[Date of Birth]])/365</f>
        <v>40.827397260273976</v>
      </c>
      <c r="P2897">
        <f ca="1">ROUNDDOWN(staff[[#This Row],[X-Age]],0)</f>
        <v>40</v>
      </c>
    </row>
    <row r="2898" spans="3:16" x14ac:dyDescent="0.3">
      <c r="C2898" t="s">
        <v>2987</v>
      </c>
      <c r="D2898" t="s">
        <v>59</v>
      </c>
      <c r="E2898">
        <v>1</v>
      </c>
      <c r="F2898" t="s">
        <v>56</v>
      </c>
      <c r="G2898" t="s">
        <v>6</v>
      </c>
      <c r="H2898" t="s">
        <v>68</v>
      </c>
      <c r="I2898" s="4">
        <v>72920</v>
      </c>
      <c r="J2898">
        <v>12</v>
      </c>
      <c r="K2898" s="3">
        <v>44454</v>
      </c>
      <c r="L2898" s="3">
        <v>30272</v>
      </c>
      <c r="M2898" s="5">
        <f ca="1">(TODAY()-staff[[#This Row],[Date of Join]])/365</f>
        <v>1.0054794520547945</v>
      </c>
      <c r="N2898" t="str">
        <f ca="1">IF(staff[[#This Row],[Tenure]]&lt;0.25,"1. New", IF(staff[[#This Row],[Tenure]]&lt;1, "2. Under 1 yr", IF(staff[[#This Row],[Tenure]]&lt;2, "3. Under 2 yrs","4. Over 2 yrs")))</f>
        <v>3. Under 2 yrs</v>
      </c>
      <c r="O2898" s="5">
        <f ca="1">(TODAY()-staff[[#This Row],[Date of Birth]])/365</f>
        <v>39.860273972602741</v>
      </c>
      <c r="P2898">
        <f ca="1">ROUNDDOWN(staff[[#This Row],[X-Age]],0)</f>
        <v>39</v>
      </c>
    </row>
    <row r="2899" spans="3:16" x14ac:dyDescent="0.3">
      <c r="C2899" t="s">
        <v>2988</v>
      </c>
      <c r="D2899" t="s">
        <v>59</v>
      </c>
      <c r="E2899">
        <v>1</v>
      </c>
      <c r="F2899" t="s">
        <v>56</v>
      </c>
      <c r="G2899" t="s">
        <v>6</v>
      </c>
      <c r="H2899" t="s">
        <v>68</v>
      </c>
      <c r="I2899" s="4">
        <v>94365</v>
      </c>
      <c r="J2899">
        <v>11</v>
      </c>
      <c r="K2899" s="3">
        <v>43675</v>
      </c>
      <c r="L2899" s="3">
        <v>22446</v>
      </c>
      <c r="M2899" s="5">
        <f ca="1">(TODAY()-staff[[#This Row],[Date of Join]])/365</f>
        <v>3.1397260273972605</v>
      </c>
      <c r="N2899" t="str">
        <f ca="1">IF(staff[[#This Row],[Tenure]]&lt;0.25,"1. New", IF(staff[[#This Row],[Tenure]]&lt;1, "2. Under 1 yr", IF(staff[[#This Row],[Tenure]]&lt;2, "3. Under 2 yrs","4. Over 2 yrs")))</f>
        <v>4. Over 2 yrs</v>
      </c>
      <c r="O2899" s="5">
        <f ca="1">(TODAY()-staff[[#This Row],[Date of Birth]])/365</f>
        <v>61.301369863013697</v>
      </c>
      <c r="P2899">
        <f ca="1">ROUNDDOWN(staff[[#This Row],[X-Age]],0)</f>
        <v>61</v>
      </c>
    </row>
    <row r="2900" spans="3:16" x14ac:dyDescent="0.3">
      <c r="C2900" t="s">
        <v>2989</v>
      </c>
      <c r="D2900" t="s">
        <v>55</v>
      </c>
      <c r="E2900">
        <v>1</v>
      </c>
      <c r="F2900" t="s">
        <v>56</v>
      </c>
      <c r="G2900" t="s">
        <v>6</v>
      </c>
      <c r="H2900" t="s">
        <v>71</v>
      </c>
      <c r="I2900" s="4">
        <v>74435</v>
      </c>
      <c r="J2900">
        <v>15</v>
      </c>
      <c r="K2900" s="3">
        <v>44195</v>
      </c>
      <c r="L2900" s="3">
        <v>27514</v>
      </c>
      <c r="M2900" s="5">
        <f ca="1">(TODAY()-staff[[#This Row],[Date of Join]])/365</f>
        <v>1.715068493150685</v>
      </c>
      <c r="N2900" t="str">
        <f ca="1">IF(staff[[#This Row],[Tenure]]&lt;0.25,"1. New", IF(staff[[#This Row],[Tenure]]&lt;1, "2. Under 1 yr", IF(staff[[#This Row],[Tenure]]&lt;2, "3. Under 2 yrs","4. Over 2 yrs")))</f>
        <v>3. Under 2 yrs</v>
      </c>
      <c r="O2900" s="5">
        <f ca="1">(TODAY()-staff[[#This Row],[Date of Birth]])/365</f>
        <v>47.416438356164385</v>
      </c>
      <c r="P2900">
        <f ca="1">ROUNDDOWN(staff[[#This Row],[X-Age]],0)</f>
        <v>47</v>
      </c>
    </row>
    <row r="2901" spans="3:16" x14ac:dyDescent="0.3">
      <c r="C2901" t="s">
        <v>2990</v>
      </c>
      <c r="D2901" t="s">
        <v>55</v>
      </c>
      <c r="E2901">
        <v>1</v>
      </c>
      <c r="F2901" t="s">
        <v>56</v>
      </c>
      <c r="G2901" t="s">
        <v>18</v>
      </c>
      <c r="H2901" t="s">
        <v>71</v>
      </c>
      <c r="I2901" s="4">
        <v>69495</v>
      </c>
      <c r="J2901">
        <v>23</v>
      </c>
      <c r="K2901" s="3">
        <v>44700</v>
      </c>
      <c r="L2901" s="3">
        <v>29281</v>
      </c>
      <c r="M2901" s="5">
        <f ca="1">(TODAY()-staff[[#This Row],[Date of Join]])/365</f>
        <v>0.33150684931506852</v>
      </c>
      <c r="N2901" t="str">
        <f ca="1">IF(staff[[#This Row],[Tenure]]&lt;0.25,"1. New", IF(staff[[#This Row],[Tenure]]&lt;1, "2. Under 1 yr", IF(staff[[#This Row],[Tenure]]&lt;2, "3. Under 2 yrs","4. Over 2 yrs")))</f>
        <v>2. Under 1 yr</v>
      </c>
      <c r="O2901" s="5">
        <f ca="1">(TODAY()-staff[[#This Row],[Date of Birth]])/365</f>
        <v>42.575342465753423</v>
      </c>
      <c r="P2901">
        <f ca="1">ROUNDDOWN(staff[[#This Row],[X-Age]],0)</f>
        <v>42</v>
      </c>
    </row>
    <row r="2902" spans="3:16" x14ac:dyDescent="0.3">
      <c r="C2902" t="s">
        <v>2991</v>
      </c>
      <c r="D2902" t="s">
        <v>55</v>
      </c>
      <c r="E2902">
        <v>1</v>
      </c>
      <c r="F2902" t="s">
        <v>56</v>
      </c>
      <c r="G2902" t="s">
        <v>6</v>
      </c>
      <c r="H2902" t="s">
        <v>71</v>
      </c>
      <c r="I2902" s="4">
        <v>95545</v>
      </c>
      <c r="J2902">
        <v>9</v>
      </c>
      <c r="K2902" s="3">
        <v>44466</v>
      </c>
      <c r="L2902" s="3">
        <v>29853</v>
      </c>
      <c r="M2902" s="5">
        <f ca="1">(TODAY()-staff[[#This Row],[Date of Join]])/365</f>
        <v>0.9726027397260274</v>
      </c>
      <c r="N2902" t="str">
        <f ca="1">IF(staff[[#This Row],[Tenure]]&lt;0.25,"1. New", IF(staff[[#This Row],[Tenure]]&lt;1, "2. Under 1 yr", IF(staff[[#This Row],[Tenure]]&lt;2, "3. Under 2 yrs","4. Over 2 yrs")))</f>
        <v>2. Under 1 yr</v>
      </c>
      <c r="O2902" s="5">
        <f ca="1">(TODAY()-staff[[#This Row],[Date of Birth]])/365</f>
        <v>41.008219178082193</v>
      </c>
      <c r="P2902">
        <f ca="1">ROUNDDOWN(staff[[#This Row],[X-Age]],0)</f>
        <v>41</v>
      </c>
    </row>
    <row r="2903" spans="3:16" x14ac:dyDescent="0.3">
      <c r="C2903" t="s">
        <v>2992</v>
      </c>
      <c r="D2903" t="s">
        <v>59</v>
      </c>
      <c r="E2903">
        <v>1</v>
      </c>
      <c r="F2903" t="s">
        <v>56</v>
      </c>
      <c r="G2903" t="s">
        <v>6</v>
      </c>
      <c r="H2903" t="s">
        <v>68</v>
      </c>
      <c r="I2903" s="4">
        <v>69505</v>
      </c>
      <c r="J2903">
        <v>12</v>
      </c>
      <c r="K2903" s="3">
        <v>44727</v>
      </c>
      <c r="L2903" s="3">
        <v>33121</v>
      </c>
      <c r="M2903" s="5">
        <f ca="1">(TODAY()-staff[[#This Row],[Date of Join]])/365</f>
        <v>0.25753424657534246</v>
      </c>
      <c r="N2903" t="str">
        <f ca="1">IF(staff[[#This Row],[Tenure]]&lt;0.25,"1. New", IF(staff[[#This Row],[Tenure]]&lt;1, "2. Under 1 yr", IF(staff[[#This Row],[Tenure]]&lt;2, "3. Under 2 yrs","4. Over 2 yrs")))</f>
        <v>2. Under 1 yr</v>
      </c>
      <c r="O2903" s="5">
        <f ca="1">(TODAY()-staff[[#This Row],[Date of Birth]])/365</f>
        <v>32.054794520547944</v>
      </c>
      <c r="P2903">
        <f ca="1">ROUNDDOWN(staff[[#This Row],[X-Age]],0)</f>
        <v>32</v>
      </c>
    </row>
    <row r="2904" spans="3:16" x14ac:dyDescent="0.3">
      <c r="C2904" t="s">
        <v>2993</v>
      </c>
      <c r="D2904" t="s">
        <v>59</v>
      </c>
      <c r="E2904">
        <v>0.8</v>
      </c>
      <c r="F2904" t="s">
        <v>56</v>
      </c>
      <c r="G2904" t="s">
        <v>11</v>
      </c>
      <c r="H2904" t="s">
        <v>83</v>
      </c>
      <c r="I2904" s="4">
        <v>76785</v>
      </c>
      <c r="J2904">
        <v>11</v>
      </c>
      <c r="K2904" s="3">
        <v>44201</v>
      </c>
      <c r="L2904" s="3">
        <v>28711</v>
      </c>
      <c r="M2904" s="5">
        <f ca="1">(TODAY()-staff[[#This Row],[Date of Join]])/365</f>
        <v>1.6986301369863013</v>
      </c>
      <c r="N2904" t="str">
        <f ca="1">IF(staff[[#This Row],[Tenure]]&lt;0.25,"1. New", IF(staff[[#This Row],[Tenure]]&lt;1, "2. Under 1 yr", IF(staff[[#This Row],[Tenure]]&lt;2, "3. Under 2 yrs","4. Over 2 yrs")))</f>
        <v>3. Under 2 yrs</v>
      </c>
      <c r="O2904" s="5">
        <f ca="1">(TODAY()-staff[[#This Row],[Date of Birth]])/365</f>
        <v>44.136986301369866</v>
      </c>
      <c r="P2904">
        <f ca="1">ROUNDDOWN(staff[[#This Row],[X-Age]],0)</f>
        <v>44</v>
      </c>
    </row>
    <row r="2905" spans="3:16" x14ac:dyDescent="0.3">
      <c r="C2905" t="s">
        <v>2994</v>
      </c>
      <c r="D2905" t="s">
        <v>55</v>
      </c>
      <c r="E2905">
        <v>1</v>
      </c>
      <c r="F2905" t="s">
        <v>56</v>
      </c>
      <c r="G2905" t="s">
        <v>14</v>
      </c>
      <c r="H2905" t="s">
        <v>166</v>
      </c>
      <c r="I2905" s="4">
        <v>74835</v>
      </c>
      <c r="J2905">
        <v>23</v>
      </c>
      <c r="K2905" s="3">
        <v>44734</v>
      </c>
      <c r="L2905" s="3">
        <v>26042</v>
      </c>
      <c r="M2905" s="5">
        <f ca="1">(TODAY()-staff[[#This Row],[Date of Join]])/365</f>
        <v>0.23835616438356164</v>
      </c>
      <c r="N2905" t="str">
        <f ca="1">IF(staff[[#This Row],[Tenure]]&lt;0.25,"1. New", IF(staff[[#This Row],[Tenure]]&lt;1, "2. Under 1 yr", IF(staff[[#This Row],[Tenure]]&lt;2, "3. Under 2 yrs","4. Over 2 yrs")))</f>
        <v>1. New</v>
      </c>
      <c r="O2905" s="5">
        <f ca="1">(TODAY()-staff[[#This Row],[Date of Birth]])/365</f>
        <v>51.449315068493149</v>
      </c>
      <c r="P2905">
        <f ca="1">ROUNDDOWN(staff[[#This Row],[X-Age]],0)</f>
        <v>51</v>
      </c>
    </row>
    <row r="2906" spans="3:16" x14ac:dyDescent="0.3">
      <c r="C2906" t="s">
        <v>2995</v>
      </c>
      <c r="D2906" t="s">
        <v>59</v>
      </c>
      <c r="E2906">
        <v>1</v>
      </c>
      <c r="F2906" t="s">
        <v>61</v>
      </c>
      <c r="G2906" t="s">
        <v>6</v>
      </c>
      <c r="H2906" t="s">
        <v>68</v>
      </c>
      <c r="I2906" s="4">
        <v>62770</v>
      </c>
      <c r="J2906">
        <v>9</v>
      </c>
      <c r="K2906" s="3">
        <v>44767</v>
      </c>
      <c r="L2906" s="3">
        <v>7277</v>
      </c>
      <c r="M2906" s="5">
        <f ca="1">(TODAY()-staff[[#This Row],[Date of Join]])/365</f>
        <v>0.14794520547945206</v>
      </c>
      <c r="N2906" t="str">
        <f ca="1">IF(staff[[#This Row],[Tenure]]&lt;0.25,"1. New", IF(staff[[#This Row],[Tenure]]&lt;1, "2. Under 1 yr", IF(staff[[#This Row],[Tenure]]&lt;2, "3. Under 2 yrs","4. Over 2 yrs")))</f>
        <v>1. New</v>
      </c>
      <c r="O2906" s="5">
        <f ca="1">(TODAY()-staff[[#This Row],[Date of Birth]])/365</f>
        <v>102.86027397260274</v>
      </c>
      <c r="P2906">
        <f ca="1">ROUNDDOWN(staff[[#This Row],[X-Age]],0)</f>
        <v>102</v>
      </c>
    </row>
    <row r="2907" spans="3:16" x14ac:dyDescent="0.3">
      <c r="C2907" t="s">
        <v>2996</v>
      </c>
      <c r="D2907" t="s">
        <v>59</v>
      </c>
      <c r="E2907">
        <v>1</v>
      </c>
      <c r="F2907" t="s">
        <v>56</v>
      </c>
      <c r="G2907" t="s">
        <v>20</v>
      </c>
      <c r="H2907" t="s">
        <v>75</v>
      </c>
      <c r="I2907" s="4">
        <v>48230</v>
      </c>
      <c r="J2907">
        <v>22</v>
      </c>
      <c r="K2907" s="3">
        <v>44509</v>
      </c>
      <c r="L2907" s="3">
        <v>24003</v>
      </c>
      <c r="M2907" s="5">
        <f ca="1">(TODAY()-staff[[#This Row],[Date of Join]])/365</f>
        <v>0.85479452054794525</v>
      </c>
      <c r="N2907" t="str">
        <f ca="1">IF(staff[[#This Row],[Tenure]]&lt;0.25,"1. New", IF(staff[[#This Row],[Tenure]]&lt;1, "2. Under 1 yr", IF(staff[[#This Row],[Tenure]]&lt;2, "3. Under 2 yrs","4. Over 2 yrs")))</f>
        <v>2. Under 1 yr</v>
      </c>
      <c r="O2907" s="5">
        <f ca="1">(TODAY()-staff[[#This Row],[Date of Birth]])/365</f>
        <v>57.035616438356165</v>
      </c>
      <c r="P2907">
        <f ca="1">ROUNDDOWN(staff[[#This Row],[X-Age]],0)</f>
        <v>57</v>
      </c>
    </row>
    <row r="2908" spans="3:16" x14ac:dyDescent="0.3">
      <c r="C2908" t="s">
        <v>2997</v>
      </c>
      <c r="D2908" t="s">
        <v>59</v>
      </c>
      <c r="E2908">
        <v>1</v>
      </c>
      <c r="F2908" t="s">
        <v>56</v>
      </c>
      <c r="G2908" t="s">
        <v>6</v>
      </c>
      <c r="H2908" t="s">
        <v>98</v>
      </c>
      <c r="I2908" s="4">
        <v>48230</v>
      </c>
      <c r="J2908">
        <v>17</v>
      </c>
      <c r="K2908" s="3">
        <v>44774</v>
      </c>
      <c r="L2908" s="3">
        <v>30161</v>
      </c>
      <c r="M2908" s="5">
        <f ca="1">(TODAY()-staff[[#This Row],[Date of Join]])/365</f>
        <v>0.12876712328767123</v>
      </c>
      <c r="N2908" t="str">
        <f ca="1">IF(staff[[#This Row],[Tenure]]&lt;0.25,"1. New", IF(staff[[#This Row],[Tenure]]&lt;1, "2. Under 1 yr", IF(staff[[#This Row],[Tenure]]&lt;2, "3. Under 2 yrs","4. Over 2 yrs")))</f>
        <v>1. New</v>
      </c>
      <c r="O2908" s="5">
        <f ca="1">(TODAY()-staff[[#This Row],[Date of Birth]])/365</f>
        <v>40.164383561643838</v>
      </c>
      <c r="P2908">
        <f ca="1">ROUNDDOWN(staff[[#This Row],[X-Age]],0)</f>
        <v>40</v>
      </c>
    </row>
    <row r="2909" spans="3:16" x14ac:dyDescent="0.3">
      <c r="C2909" t="s">
        <v>2998</v>
      </c>
      <c r="D2909" t="s">
        <v>59</v>
      </c>
      <c r="E2909">
        <v>1</v>
      </c>
      <c r="F2909" t="s">
        <v>61</v>
      </c>
      <c r="G2909" t="s">
        <v>11</v>
      </c>
      <c r="H2909" t="s">
        <v>242</v>
      </c>
      <c r="I2909" s="4">
        <v>102690</v>
      </c>
      <c r="J2909">
        <v>25</v>
      </c>
      <c r="K2909" s="3">
        <v>44761</v>
      </c>
      <c r="L2909" s="3">
        <v>7271</v>
      </c>
      <c r="M2909" s="5">
        <f ca="1">(TODAY()-staff[[#This Row],[Date of Join]])/365</f>
        <v>0.16438356164383561</v>
      </c>
      <c r="N2909" t="str">
        <f ca="1">IF(staff[[#This Row],[Tenure]]&lt;0.25,"1. New", IF(staff[[#This Row],[Tenure]]&lt;1, "2. Under 1 yr", IF(staff[[#This Row],[Tenure]]&lt;2, "3. Under 2 yrs","4. Over 2 yrs")))</f>
        <v>1. New</v>
      </c>
      <c r="O2909" s="5">
        <f ca="1">(TODAY()-staff[[#This Row],[Date of Birth]])/365</f>
        <v>102.87671232876713</v>
      </c>
      <c r="P2909">
        <f ca="1">ROUNDDOWN(staff[[#This Row],[X-Age]],0)</f>
        <v>102</v>
      </c>
    </row>
    <row r="2910" spans="3:16" x14ac:dyDescent="0.3">
      <c r="C2910" t="s">
        <v>2999</v>
      </c>
      <c r="D2910" t="s">
        <v>59</v>
      </c>
      <c r="E2910">
        <v>1</v>
      </c>
      <c r="F2910" t="s">
        <v>56</v>
      </c>
      <c r="G2910" t="s">
        <v>18</v>
      </c>
      <c r="H2910" t="s">
        <v>71</v>
      </c>
      <c r="I2910" s="4">
        <v>74850</v>
      </c>
      <c r="J2910">
        <v>9</v>
      </c>
      <c r="K2910" s="3">
        <v>44522</v>
      </c>
      <c r="L2910" s="3">
        <v>27443</v>
      </c>
      <c r="M2910" s="5">
        <f ca="1">(TODAY()-staff[[#This Row],[Date of Join]])/365</f>
        <v>0.81917808219178079</v>
      </c>
      <c r="N2910" t="str">
        <f ca="1">IF(staff[[#This Row],[Tenure]]&lt;0.25,"1. New", IF(staff[[#This Row],[Tenure]]&lt;1, "2. Under 1 yr", IF(staff[[#This Row],[Tenure]]&lt;2, "3. Under 2 yrs","4. Over 2 yrs")))</f>
        <v>2. Under 1 yr</v>
      </c>
      <c r="O2910" s="5">
        <f ca="1">(TODAY()-staff[[#This Row],[Date of Birth]])/365</f>
        <v>47.610958904109587</v>
      </c>
      <c r="P2910">
        <f ca="1">ROUNDDOWN(staff[[#This Row],[X-Age]],0)</f>
        <v>47</v>
      </c>
    </row>
    <row r="2911" spans="3:16" x14ac:dyDescent="0.3">
      <c r="C2911" t="s">
        <v>3000</v>
      </c>
      <c r="D2911" t="s">
        <v>55</v>
      </c>
      <c r="E2911">
        <v>0.9</v>
      </c>
      <c r="F2911" t="s">
        <v>56</v>
      </c>
      <c r="G2911" t="s">
        <v>11</v>
      </c>
      <c r="H2911" t="s">
        <v>242</v>
      </c>
      <c r="I2911" s="4">
        <v>61850</v>
      </c>
      <c r="J2911">
        <v>15</v>
      </c>
      <c r="K2911" s="3">
        <v>44774</v>
      </c>
      <c r="L2911" s="3">
        <v>30587</v>
      </c>
      <c r="M2911" s="5">
        <f ca="1">(TODAY()-staff[[#This Row],[Date of Join]])/365</f>
        <v>0.12876712328767123</v>
      </c>
      <c r="N2911" t="str">
        <f ca="1">IF(staff[[#This Row],[Tenure]]&lt;0.25,"1. New", IF(staff[[#This Row],[Tenure]]&lt;1, "2. Under 1 yr", IF(staff[[#This Row],[Tenure]]&lt;2, "3. Under 2 yrs","4. Over 2 yrs")))</f>
        <v>1. New</v>
      </c>
      <c r="O2911" s="5">
        <f ca="1">(TODAY()-staff[[#This Row],[Date of Birth]])/365</f>
        <v>38.9972602739726</v>
      </c>
      <c r="P2911">
        <f ca="1">ROUNDDOWN(staff[[#This Row],[X-Age]],0)</f>
        <v>38</v>
      </c>
    </row>
    <row r="2912" spans="3:16" x14ac:dyDescent="0.3">
      <c r="C2912" t="s">
        <v>3001</v>
      </c>
      <c r="D2912" t="s">
        <v>55</v>
      </c>
      <c r="E2912">
        <v>1</v>
      </c>
      <c r="F2912" t="s">
        <v>61</v>
      </c>
      <c r="G2912" t="s">
        <v>18</v>
      </c>
      <c r="H2912" t="s">
        <v>78</v>
      </c>
      <c r="I2912" s="4">
        <v>78660</v>
      </c>
      <c r="J2912">
        <v>12</v>
      </c>
      <c r="K2912" s="3">
        <v>44658</v>
      </c>
      <c r="L2912" s="3">
        <v>7288</v>
      </c>
      <c r="M2912" s="5">
        <f ca="1">(TODAY()-staff[[#This Row],[Date of Join]])/365</f>
        <v>0.44657534246575342</v>
      </c>
      <c r="N2912" t="str">
        <f ca="1">IF(staff[[#This Row],[Tenure]]&lt;0.25,"1. New", IF(staff[[#This Row],[Tenure]]&lt;1, "2. Under 1 yr", IF(staff[[#This Row],[Tenure]]&lt;2, "3. Under 2 yrs","4. Over 2 yrs")))</f>
        <v>2. Under 1 yr</v>
      </c>
      <c r="O2912" s="5">
        <f ca="1">(TODAY()-staff[[#This Row],[Date of Birth]])/365</f>
        <v>102.83013698630137</v>
      </c>
      <c r="P2912">
        <f ca="1">ROUNDDOWN(staff[[#This Row],[X-Age]],0)</f>
        <v>102</v>
      </c>
    </row>
    <row r="2913" spans="3:16" x14ac:dyDescent="0.3">
      <c r="C2913" t="s">
        <v>3002</v>
      </c>
      <c r="D2913" t="s">
        <v>59</v>
      </c>
      <c r="E2913">
        <v>1</v>
      </c>
      <c r="F2913" t="s">
        <v>56</v>
      </c>
      <c r="G2913" t="s">
        <v>20</v>
      </c>
      <c r="H2913" t="s">
        <v>133</v>
      </c>
      <c r="I2913" s="4">
        <v>102770</v>
      </c>
      <c r="J2913">
        <v>20</v>
      </c>
      <c r="K2913" s="3">
        <v>44746</v>
      </c>
      <c r="L2913" s="3">
        <v>31724</v>
      </c>
      <c r="M2913" s="5">
        <f ca="1">(TODAY()-staff[[#This Row],[Date of Join]])/365</f>
        <v>0.20547945205479451</v>
      </c>
      <c r="N2913" t="str">
        <f ca="1">IF(staff[[#This Row],[Tenure]]&lt;0.25,"1. New", IF(staff[[#This Row],[Tenure]]&lt;1, "2. Under 1 yr", IF(staff[[#This Row],[Tenure]]&lt;2, "3. Under 2 yrs","4. Over 2 yrs")))</f>
        <v>1. New</v>
      </c>
      <c r="O2913" s="5">
        <f ca="1">(TODAY()-staff[[#This Row],[Date of Birth]])/365</f>
        <v>35.88219178082192</v>
      </c>
      <c r="P2913">
        <f ca="1">ROUNDDOWN(staff[[#This Row],[X-Age]],0)</f>
        <v>35</v>
      </c>
    </row>
    <row r="2914" spans="3:16" x14ac:dyDescent="0.3">
      <c r="C2914" t="s">
        <v>3003</v>
      </c>
      <c r="D2914" t="s">
        <v>59</v>
      </c>
      <c r="E2914">
        <v>1</v>
      </c>
      <c r="F2914" t="s">
        <v>56</v>
      </c>
      <c r="G2914" t="s">
        <v>18</v>
      </c>
      <c r="H2914" t="s">
        <v>71</v>
      </c>
      <c r="I2914" s="4">
        <v>75980</v>
      </c>
      <c r="J2914">
        <v>20</v>
      </c>
      <c r="K2914" s="3">
        <v>44743</v>
      </c>
      <c r="L2914" s="3">
        <v>26782</v>
      </c>
      <c r="M2914" s="5">
        <f ca="1">(TODAY()-staff[[#This Row],[Date of Join]])/365</f>
        <v>0.21369863013698631</v>
      </c>
      <c r="N2914" t="str">
        <f ca="1">IF(staff[[#This Row],[Tenure]]&lt;0.25,"1. New", IF(staff[[#This Row],[Tenure]]&lt;1, "2. Under 1 yr", IF(staff[[#This Row],[Tenure]]&lt;2, "3. Under 2 yrs","4. Over 2 yrs")))</f>
        <v>1. New</v>
      </c>
      <c r="O2914" s="5">
        <f ca="1">(TODAY()-staff[[#This Row],[Date of Birth]])/365</f>
        <v>49.421917808219177</v>
      </c>
      <c r="P2914">
        <f ca="1">ROUNDDOWN(staff[[#This Row],[X-Age]],0)</f>
        <v>49</v>
      </c>
    </row>
    <row r="2915" spans="3:16" x14ac:dyDescent="0.3">
      <c r="C2915" t="s">
        <v>3004</v>
      </c>
      <c r="D2915" t="s">
        <v>55</v>
      </c>
      <c r="E2915">
        <v>1</v>
      </c>
      <c r="F2915" t="s">
        <v>56</v>
      </c>
      <c r="G2915" t="s">
        <v>6</v>
      </c>
      <c r="H2915" t="s">
        <v>68</v>
      </c>
      <c r="I2915" s="4">
        <v>104345</v>
      </c>
      <c r="J2915">
        <v>9</v>
      </c>
      <c r="K2915" s="3">
        <v>44697</v>
      </c>
      <c r="L2915" s="3">
        <v>29218</v>
      </c>
      <c r="M2915" s="5">
        <f ca="1">(TODAY()-staff[[#This Row],[Date of Join]])/365</f>
        <v>0.33972602739726027</v>
      </c>
      <c r="N2915" t="str">
        <f ca="1">IF(staff[[#This Row],[Tenure]]&lt;0.25,"1. New", IF(staff[[#This Row],[Tenure]]&lt;1, "2. Under 1 yr", IF(staff[[#This Row],[Tenure]]&lt;2, "3. Under 2 yrs","4. Over 2 yrs")))</f>
        <v>2. Under 1 yr</v>
      </c>
      <c r="O2915" s="5">
        <f ca="1">(TODAY()-staff[[#This Row],[Date of Birth]])/365</f>
        <v>42.747945205479454</v>
      </c>
      <c r="P2915">
        <f ca="1">ROUNDDOWN(staff[[#This Row],[X-Age]],0)</f>
        <v>42</v>
      </c>
    </row>
    <row r="2916" spans="3:16" x14ac:dyDescent="0.3">
      <c r="C2916" t="s">
        <v>3005</v>
      </c>
      <c r="D2916" t="s">
        <v>59</v>
      </c>
      <c r="E2916">
        <v>1</v>
      </c>
      <c r="F2916" t="s">
        <v>61</v>
      </c>
      <c r="G2916" t="s">
        <v>18</v>
      </c>
      <c r="H2916" t="s">
        <v>96</v>
      </c>
      <c r="I2916" s="4">
        <v>95110</v>
      </c>
      <c r="J2916">
        <v>15</v>
      </c>
      <c r="K2916" s="3">
        <v>44760</v>
      </c>
      <c r="L2916" s="3">
        <v>7246</v>
      </c>
      <c r="M2916" s="5">
        <f ca="1">(TODAY()-staff[[#This Row],[Date of Join]])/365</f>
        <v>0.16712328767123288</v>
      </c>
      <c r="N2916" t="str">
        <f ca="1">IF(staff[[#This Row],[Tenure]]&lt;0.25,"1. New", IF(staff[[#This Row],[Tenure]]&lt;1, "2. Under 1 yr", IF(staff[[#This Row],[Tenure]]&lt;2, "3. Under 2 yrs","4. Over 2 yrs")))</f>
        <v>1. New</v>
      </c>
      <c r="O2916" s="5">
        <f ca="1">(TODAY()-staff[[#This Row],[Date of Birth]])/365</f>
        <v>102.94520547945206</v>
      </c>
      <c r="P2916">
        <f ca="1">ROUNDDOWN(staff[[#This Row],[X-Age]],0)</f>
        <v>102</v>
      </c>
    </row>
    <row r="2917" spans="3:16" x14ac:dyDescent="0.3">
      <c r="C2917" t="s">
        <v>3006</v>
      </c>
      <c r="D2917" t="s">
        <v>59</v>
      </c>
      <c r="E2917">
        <v>1</v>
      </c>
      <c r="F2917" t="s">
        <v>56</v>
      </c>
      <c r="G2917" t="s">
        <v>18</v>
      </c>
      <c r="H2917" t="s">
        <v>71</v>
      </c>
      <c r="I2917" s="4">
        <v>88060</v>
      </c>
      <c r="J2917">
        <v>15</v>
      </c>
      <c r="K2917" s="3">
        <v>44733</v>
      </c>
      <c r="L2917" s="3">
        <v>33898</v>
      </c>
      <c r="M2917" s="5">
        <f ca="1">(TODAY()-staff[[#This Row],[Date of Join]])/365</f>
        <v>0.24109589041095891</v>
      </c>
      <c r="N2917" t="str">
        <f ca="1">IF(staff[[#This Row],[Tenure]]&lt;0.25,"1. New", IF(staff[[#This Row],[Tenure]]&lt;1, "2. Under 1 yr", IF(staff[[#This Row],[Tenure]]&lt;2, "3. Under 2 yrs","4. Over 2 yrs")))</f>
        <v>1. New</v>
      </c>
      <c r="O2917" s="5">
        <f ca="1">(TODAY()-staff[[#This Row],[Date of Birth]])/365</f>
        <v>29.926027397260274</v>
      </c>
      <c r="P2917">
        <f ca="1">ROUNDDOWN(staff[[#This Row],[X-Age]],0)</f>
        <v>29</v>
      </c>
    </row>
    <row r="2918" spans="3:16" x14ac:dyDescent="0.3">
      <c r="C2918" t="s">
        <v>3007</v>
      </c>
      <c r="D2918" t="s">
        <v>55</v>
      </c>
      <c r="E2918">
        <v>1</v>
      </c>
      <c r="F2918" t="s">
        <v>56</v>
      </c>
      <c r="G2918" t="s">
        <v>6</v>
      </c>
      <c r="H2918" t="s">
        <v>68</v>
      </c>
      <c r="I2918" s="4">
        <v>62520</v>
      </c>
      <c r="J2918">
        <v>19</v>
      </c>
      <c r="K2918" s="3">
        <v>44718</v>
      </c>
      <c r="L2918" s="3">
        <v>18257</v>
      </c>
      <c r="M2918" s="5">
        <f ca="1">(TODAY()-staff[[#This Row],[Date of Join]])/365</f>
        <v>0.28219178082191781</v>
      </c>
      <c r="N2918" t="str">
        <f ca="1">IF(staff[[#This Row],[Tenure]]&lt;0.25,"1. New", IF(staff[[#This Row],[Tenure]]&lt;1, "2. Under 1 yr", IF(staff[[#This Row],[Tenure]]&lt;2, "3. Under 2 yrs","4. Over 2 yrs")))</f>
        <v>2. Under 1 yr</v>
      </c>
      <c r="O2918" s="5">
        <f ca="1">(TODAY()-staff[[#This Row],[Date of Birth]])/365</f>
        <v>72.778082191780825</v>
      </c>
      <c r="P2918">
        <f ca="1">ROUNDDOWN(staff[[#This Row],[X-Age]],0)</f>
        <v>72</v>
      </c>
    </row>
    <row r="2919" spans="3:16" x14ac:dyDescent="0.3">
      <c r="C2919" t="s">
        <v>3008</v>
      </c>
      <c r="D2919" t="s">
        <v>55</v>
      </c>
      <c r="E2919">
        <v>1</v>
      </c>
      <c r="F2919" t="s">
        <v>56</v>
      </c>
      <c r="G2919" t="s">
        <v>6</v>
      </c>
      <c r="H2919" t="s">
        <v>93</v>
      </c>
      <c r="I2919" s="4">
        <v>48230</v>
      </c>
      <c r="J2919">
        <v>11</v>
      </c>
      <c r="K2919" s="3">
        <v>44725</v>
      </c>
      <c r="L2919" s="3">
        <v>24956</v>
      </c>
      <c r="M2919" s="5">
        <f ca="1">(TODAY()-staff[[#This Row],[Date of Join]])/365</f>
        <v>0.26301369863013696</v>
      </c>
      <c r="N2919" t="str">
        <f ca="1">IF(staff[[#This Row],[Tenure]]&lt;0.25,"1. New", IF(staff[[#This Row],[Tenure]]&lt;1, "2. Under 1 yr", IF(staff[[#This Row],[Tenure]]&lt;2, "3. Under 2 yrs","4. Over 2 yrs")))</f>
        <v>2. Under 1 yr</v>
      </c>
      <c r="O2919" s="5">
        <f ca="1">(TODAY()-staff[[#This Row],[Date of Birth]])/365</f>
        <v>54.424657534246577</v>
      </c>
      <c r="P2919">
        <f ca="1">ROUNDDOWN(staff[[#This Row],[X-Age]],0)</f>
        <v>54</v>
      </c>
    </row>
    <row r="2920" spans="3:16" x14ac:dyDescent="0.3">
      <c r="C2920" t="s">
        <v>3009</v>
      </c>
      <c r="D2920" t="s">
        <v>59</v>
      </c>
      <c r="E2920">
        <v>1</v>
      </c>
      <c r="F2920" t="s">
        <v>56</v>
      </c>
      <c r="G2920" t="s">
        <v>6</v>
      </c>
      <c r="H2920" t="s">
        <v>68</v>
      </c>
      <c r="I2920" s="4">
        <v>82335</v>
      </c>
      <c r="J2920">
        <v>9</v>
      </c>
      <c r="K2920" s="3">
        <v>44428</v>
      </c>
      <c r="L2920" s="3">
        <v>-48</v>
      </c>
      <c r="M2920" s="5">
        <f ca="1">(TODAY()-staff[[#This Row],[Date of Join]])/365</f>
        <v>1.0767123287671232</v>
      </c>
      <c r="N2920" t="str">
        <f ca="1">IF(staff[[#This Row],[Tenure]]&lt;0.25,"1. New", IF(staff[[#This Row],[Tenure]]&lt;1, "2. Under 1 yr", IF(staff[[#This Row],[Tenure]]&lt;2, "3. Under 2 yrs","4. Over 2 yrs")))</f>
        <v>3. Under 2 yrs</v>
      </c>
      <c r="O2920" s="5">
        <f ca="1">(TODAY()-staff[[#This Row],[Date of Birth]])/365</f>
        <v>122.92876712328767</v>
      </c>
      <c r="P2920">
        <f ca="1">ROUNDDOWN(staff[[#This Row],[X-Age]],0)</f>
        <v>122</v>
      </c>
    </row>
    <row r="2921" spans="3:16" x14ac:dyDescent="0.3">
      <c r="C2921" t="s">
        <v>3010</v>
      </c>
      <c r="D2921" t="s">
        <v>55</v>
      </c>
      <c r="E2921">
        <v>1</v>
      </c>
      <c r="F2921" t="s">
        <v>56</v>
      </c>
      <c r="G2921" t="s">
        <v>18</v>
      </c>
      <c r="H2921" t="s">
        <v>117</v>
      </c>
      <c r="I2921" s="4">
        <v>69760</v>
      </c>
      <c r="J2921">
        <v>14</v>
      </c>
      <c r="K2921" s="3">
        <v>44676</v>
      </c>
      <c r="L2921" s="3">
        <v>25771</v>
      </c>
      <c r="M2921" s="5">
        <f ca="1">(TODAY()-staff[[#This Row],[Date of Join]])/365</f>
        <v>0.39726027397260272</v>
      </c>
      <c r="N2921" t="str">
        <f ca="1">IF(staff[[#This Row],[Tenure]]&lt;0.25,"1. New", IF(staff[[#This Row],[Tenure]]&lt;1, "2. Under 1 yr", IF(staff[[#This Row],[Tenure]]&lt;2, "3. Under 2 yrs","4. Over 2 yrs")))</f>
        <v>2. Under 1 yr</v>
      </c>
      <c r="O2921" s="5">
        <f ca="1">(TODAY()-staff[[#This Row],[Date of Birth]])/365</f>
        <v>52.19178082191781</v>
      </c>
      <c r="P2921">
        <f ca="1">ROUNDDOWN(staff[[#This Row],[X-Age]],0)</f>
        <v>52</v>
      </c>
    </row>
    <row r="2922" spans="3:16" x14ac:dyDescent="0.3">
      <c r="C2922" t="s">
        <v>3011</v>
      </c>
      <c r="D2922" t="s">
        <v>55</v>
      </c>
      <c r="E2922">
        <v>1</v>
      </c>
      <c r="F2922" t="s">
        <v>56</v>
      </c>
      <c r="G2922" t="s">
        <v>6</v>
      </c>
      <c r="H2922" t="s">
        <v>68</v>
      </c>
      <c r="I2922" s="4">
        <v>67830</v>
      </c>
      <c r="J2922">
        <v>13</v>
      </c>
      <c r="K2922" s="3">
        <v>44308</v>
      </c>
      <c r="L2922" s="3">
        <v>29424</v>
      </c>
      <c r="M2922" s="5">
        <f ca="1">(TODAY()-staff[[#This Row],[Date of Join]])/365</f>
        <v>1.4054794520547946</v>
      </c>
      <c r="N2922" t="str">
        <f ca="1">IF(staff[[#This Row],[Tenure]]&lt;0.25,"1. New", IF(staff[[#This Row],[Tenure]]&lt;1, "2. Under 1 yr", IF(staff[[#This Row],[Tenure]]&lt;2, "3. Under 2 yrs","4. Over 2 yrs")))</f>
        <v>3. Under 2 yrs</v>
      </c>
      <c r="O2922" s="5">
        <f ca="1">(TODAY()-staff[[#This Row],[Date of Birth]])/365</f>
        <v>42.183561643835617</v>
      </c>
      <c r="P2922">
        <f ca="1">ROUNDDOWN(staff[[#This Row],[X-Age]],0)</f>
        <v>42</v>
      </c>
    </row>
    <row r="2923" spans="3:16" x14ac:dyDescent="0.3">
      <c r="C2923" t="s">
        <v>3012</v>
      </c>
      <c r="D2923" t="s">
        <v>55</v>
      </c>
      <c r="E2923">
        <v>1</v>
      </c>
      <c r="F2923" t="s">
        <v>56</v>
      </c>
      <c r="G2923" t="s">
        <v>6</v>
      </c>
      <c r="H2923" t="s">
        <v>68</v>
      </c>
      <c r="I2923" s="4">
        <v>58735</v>
      </c>
      <c r="J2923">
        <v>9</v>
      </c>
      <c r="K2923" s="3">
        <v>44718</v>
      </c>
      <c r="L2923" s="3">
        <v>31283</v>
      </c>
      <c r="M2923" s="5">
        <f ca="1">(TODAY()-staff[[#This Row],[Date of Join]])/365</f>
        <v>0.28219178082191781</v>
      </c>
      <c r="N2923" t="str">
        <f ca="1">IF(staff[[#This Row],[Tenure]]&lt;0.25,"1. New", IF(staff[[#This Row],[Tenure]]&lt;1, "2. Under 1 yr", IF(staff[[#This Row],[Tenure]]&lt;2, "3. Under 2 yrs","4. Over 2 yrs")))</f>
        <v>2. Under 1 yr</v>
      </c>
      <c r="O2923" s="5">
        <f ca="1">(TODAY()-staff[[#This Row],[Date of Birth]])/365</f>
        <v>37.090410958904108</v>
      </c>
      <c r="P2923">
        <f ca="1">ROUNDDOWN(staff[[#This Row],[X-Age]],0)</f>
        <v>37</v>
      </c>
    </row>
    <row r="2924" spans="3:16" x14ac:dyDescent="0.3">
      <c r="C2924" t="s">
        <v>3013</v>
      </c>
      <c r="D2924" t="s">
        <v>59</v>
      </c>
      <c r="E2924">
        <v>1</v>
      </c>
      <c r="F2924" t="s">
        <v>56</v>
      </c>
      <c r="G2924" t="s">
        <v>9</v>
      </c>
      <c r="H2924" t="s">
        <v>57</v>
      </c>
      <c r="I2924" s="4">
        <v>60465</v>
      </c>
      <c r="J2924">
        <v>21</v>
      </c>
      <c r="K2924" s="3">
        <v>44613</v>
      </c>
      <c r="L2924" s="3">
        <v>28590</v>
      </c>
      <c r="M2924" s="5">
        <f ca="1">(TODAY()-staff[[#This Row],[Date of Join]])/365</f>
        <v>0.56986301369863013</v>
      </c>
      <c r="N2924" t="str">
        <f ca="1">IF(staff[[#This Row],[Tenure]]&lt;0.25,"1. New", IF(staff[[#This Row],[Tenure]]&lt;1, "2. Under 1 yr", IF(staff[[#This Row],[Tenure]]&lt;2, "3. Under 2 yrs","4. Over 2 yrs")))</f>
        <v>2. Under 1 yr</v>
      </c>
      <c r="O2924" s="5">
        <f ca="1">(TODAY()-staff[[#This Row],[Date of Birth]])/365</f>
        <v>44.468493150684928</v>
      </c>
      <c r="P2924">
        <f ca="1">ROUNDDOWN(staff[[#This Row],[X-Age]],0)</f>
        <v>44</v>
      </c>
    </row>
    <row r="2925" spans="3:16" x14ac:dyDescent="0.3">
      <c r="C2925" t="s">
        <v>3014</v>
      </c>
      <c r="D2925" t="s">
        <v>55</v>
      </c>
      <c r="E2925">
        <v>1</v>
      </c>
      <c r="F2925" t="s">
        <v>56</v>
      </c>
      <c r="G2925" t="s">
        <v>20</v>
      </c>
      <c r="H2925" t="s">
        <v>75</v>
      </c>
      <c r="I2925" s="4">
        <v>80650</v>
      </c>
      <c r="J2925">
        <v>4</v>
      </c>
      <c r="K2925" s="3">
        <v>44767</v>
      </c>
      <c r="L2925" s="3">
        <v>27075</v>
      </c>
      <c r="M2925" s="5">
        <f ca="1">(TODAY()-staff[[#This Row],[Date of Join]])/365</f>
        <v>0.14794520547945206</v>
      </c>
      <c r="N2925" t="str">
        <f ca="1">IF(staff[[#This Row],[Tenure]]&lt;0.25,"1. New", IF(staff[[#This Row],[Tenure]]&lt;1, "2. Under 1 yr", IF(staff[[#This Row],[Tenure]]&lt;2, "3. Under 2 yrs","4. Over 2 yrs")))</f>
        <v>1. New</v>
      </c>
      <c r="O2925" s="5">
        <f ca="1">(TODAY()-staff[[#This Row],[Date of Birth]])/365</f>
        <v>48.61917808219178</v>
      </c>
      <c r="P2925">
        <f ca="1">ROUNDDOWN(staff[[#This Row],[X-Age]],0)</f>
        <v>48</v>
      </c>
    </row>
    <row r="2926" spans="3:16" x14ac:dyDescent="0.3">
      <c r="C2926" t="s">
        <v>3015</v>
      </c>
      <c r="D2926" t="s">
        <v>59</v>
      </c>
      <c r="E2926">
        <v>1</v>
      </c>
      <c r="F2926" t="s">
        <v>56</v>
      </c>
      <c r="G2926" t="s">
        <v>18</v>
      </c>
      <c r="H2926" t="s">
        <v>64</v>
      </c>
      <c r="I2926" s="4">
        <v>99525</v>
      </c>
      <c r="J2926">
        <v>12</v>
      </c>
      <c r="K2926" s="3">
        <v>44641</v>
      </c>
      <c r="L2926" s="3">
        <v>27745</v>
      </c>
      <c r="M2926" s="5">
        <f ca="1">(TODAY()-staff[[#This Row],[Date of Join]])/365</f>
        <v>0.49315068493150682</v>
      </c>
      <c r="N2926" t="str">
        <f ca="1">IF(staff[[#This Row],[Tenure]]&lt;0.25,"1. New", IF(staff[[#This Row],[Tenure]]&lt;1, "2. Under 1 yr", IF(staff[[#This Row],[Tenure]]&lt;2, "3. Under 2 yrs","4. Over 2 yrs")))</f>
        <v>2. Under 1 yr</v>
      </c>
      <c r="O2926" s="5">
        <f ca="1">(TODAY()-staff[[#This Row],[Date of Birth]])/365</f>
        <v>46.783561643835618</v>
      </c>
      <c r="P2926">
        <f ca="1">ROUNDDOWN(staff[[#This Row],[X-Age]],0)</f>
        <v>46</v>
      </c>
    </row>
    <row r="2927" spans="3:16" x14ac:dyDescent="0.3">
      <c r="C2927" t="s">
        <v>3016</v>
      </c>
      <c r="D2927" t="s">
        <v>55</v>
      </c>
      <c r="E2927">
        <v>1</v>
      </c>
      <c r="F2927" t="s">
        <v>56</v>
      </c>
      <c r="G2927" t="s">
        <v>6</v>
      </c>
      <c r="H2927" t="s">
        <v>93</v>
      </c>
      <c r="I2927" s="4">
        <v>111060</v>
      </c>
      <c r="J2927">
        <v>21</v>
      </c>
      <c r="K2927" s="3">
        <v>44732</v>
      </c>
      <c r="L2927" s="3">
        <v>27217</v>
      </c>
      <c r="M2927" s="5">
        <f ca="1">(TODAY()-staff[[#This Row],[Date of Join]])/365</f>
        <v>0.24383561643835616</v>
      </c>
      <c r="N2927" t="str">
        <f ca="1">IF(staff[[#This Row],[Tenure]]&lt;0.25,"1. New", IF(staff[[#This Row],[Tenure]]&lt;1, "2. Under 1 yr", IF(staff[[#This Row],[Tenure]]&lt;2, "3. Under 2 yrs","4. Over 2 yrs")))</f>
        <v>1. New</v>
      </c>
      <c r="O2927" s="5">
        <f ca="1">(TODAY()-staff[[#This Row],[Date of Birth]])/365</f>
        <v>48.230136986301368</v>
      </c>
      <c r="P2927">
        <f ca="1">ROUNDDOWN(staff[[#This Row],[X-Age]],0)</f>
        <v>48</v>
      </c>
    </row>
    <row r="2928" spans="3:16" x14ac:dyDescent="0.3">
      <c r="C2928" t="s">
        <v>3017</v>
      </c>
      <c r="D2928" t="s">
        <v>59</v>
      </c>
      <c r="E2928">
        <v>1</v>
      </c>
      <c r="F2928" t="s">
        <v>56</v>
      </c>
      <c r="G2928" t="s">
        <v>6</v>
      </c>
      <c r="H2928" t="s">
        <v>68</v>
      </c>
      <c r="I2928" s="4">
        <v>65425</v>
      </c>
      <c r="J2928">
        <v>16</v>
      </c>
      <c r="K2928" s="3">
        <v>44739</v>
      </c>
      <c r="L2928" s="3">
        <v>32660</v>
      </c>
      <c r="M2928" s="5">
        <f ca="1">(TODAY()-staff[[#This Row],[Date of Join]])/365</f>
        <v>0.22465753424657534</v>
      </c>
      <c r="N2928" t="str">
        <f ca="1">IF(staff[[#This Row],[Tenure]]&lt;0.25,"1. New", IF(staff[[#This Row],[Tenure]]&lt;1, "2. Under 1 yr", IF(staff[[#This Row],[Tenure]]&lt;2, "3. Under 2 yrs","4. Over 2 yrs")))</f>
        <v>1. New</v>
      </c>
      <c r="O2928" s="5">
        <f ca="1">(TODAY()-staff[[#This Row],[Date of Birth]])/365</f>
        <v>33.317808219178083</v>
      </c>
      <c r="P2928">
        <f ca="1">ROUNDDOWN(staff[[#This Row],[X-Age]],0)</f>
        <v>33</v>
      </c>
    </row>
    <row r="2929" spans="3:16" x14ac:dyDescent="0.3">
      <c r="C2929" t="s">
        <v>3018</v>
      </c>
      <c r="D2929" t="s">
        <v>55</v>
      </c>
      <c r="E2929">
        <v>1</v>
      </c>
      <c r="F2929" t="s">
        <v>61</v>
      </c>
      <c r="G2929" t="s">
        <v>18</v>
      </c>
      <c r="H2929" t="s">
        <v>78</v>
      </c>
      <c r="I2929" s="4">
        <v>103775</v>
      </c>
      <c r="J2929">
        <v>20</v>
      </c>
      <c r="K2929" s="3">
        <v>44746</v>
      </c>
      <c r="L2929" s="3">
        <v>7296</v>
      </c>
      <c r="M2929" s="5">
        <f ca="1">(TODAY()-staff[[#This Row],[Date of Join]])/365</f>
        <v>0.20547945205479451</v>
      </c>
      <c r="N2929" t="str">
        <f ca="1">IF(staff[[#This Row],[Tenure]]&lt;0.25,"1. New", IF(staff[[#This Row],[Tenure]]&lt;1, "2. Under 1 yr", IF(staff[[#This Row],[Tenure]]&lt;2, "3. Under 2 yrs","4. Over 2 yrs")))</f>
        <v>1. New</v>
      </c>
      <c r="O2929" s="5">
        <f ca="1">(TODAY()-staff[[#This Row],[Date of Birth]])/365</f>
        <v>102.8082191780822</v>
      </c>
      <c r="P2929">
        <f ca="1">ROUNDDOWN(staff[[#This Row],[X-Age]],0)</f>
        <v>102</v>
      </c>
    </row>
    <row r="2930" spans="3:16" x14ac:dyDescent="0.3">
      <c r="C2930" t="s">
        <v>3019</v>
      </c>
      <c r="D2930" t="s">
        <v>59</v>
      </c>
      <c r="E2930">
        <v>0.84</v>
      </c>
      <c r="F2930" t="s">
        <v>56</v>
      </c>
      <c r="G2930" t="s">
        <v>9</v>
      </c>
      <c r="H2930" t="s">
        <v>330</v>
      </c>
      <c r="I2930" s="4">
        <v>69220</v>
      </c>
      <c r="J2930">
        <v>18</v>
      </c>
      <c r="K2930" s="3">
        <v>44609</v>
      </c>
      <c r="L2930" s="3">
        <v>23561</v>
      </c>
      <c r="M2930" s="5">
        <f ca="1">(TODAY()-staff[[#This Row],[Date of Join]])/365</f>
        <v>0.58082191780821912</v>
      </c>
      <c r="N2930" t="str">
        <f ca="1">IF(staff[[#This Row],[Tenure]]&lt;0.25,"1. New", IF(staff[[#This Row],[Tenure]]&lt;1, "2. Under 1 yr", IF(staff[[#This Row],[Tenure]]&lt;2, "3. Under 2 yrs","4. Over 2 yrs")))</f>
        <v>2. Under 1 yr</v>
      </c>
      <c r="O2930" s="5">
        <f ca="1">(TODAY()-staff[[#This Row],[Date of Birth]])/365</f>
        <v>58.246575342465754</v>
      </c>
      <c r="P2930">
        <f ca="1">ROUNDDOWN(staff[[#This Row],[X-Age]],0)</f>
        <v>58</v>
      </c>
    </row>
    <row r="2931" spans="3:16" x14ac:dyDescent="0.3">
      <c r="C2931" t="s">
        <v>3020</v>
      </c>
      <c r="D2931" t="s">
        <v>59</v>
      </c>
      <c r="E2931">
        <v>1</v>
      </c>
      <c r="F2931" t="s">
        <v>56</v>
      </c>
      <c r="G2931" t="s">
        <v>18</v>
      </c>
      <c r="H2931" t="s">
        <v>64</v>
      </c>
      <c r="I2931" s="4">
        <v>56720</v>
      </c>
      <c r="J2931">
        <v>21</v>
      </c>
      <c r="K2931" s="3">
        <v>44750</v>
      </c>
      <c r="L2931" s="3">
        <v>24524</v>
      </c>
      <c r="M2931" s="5">
        <f ca="1">(TODAY()-staff[[#This Row],[Date of Join]])/365</f>
        <v>0.19452054794520549</v>
      </c>
      <c r="N2931" t="str">
        <f ca="1">IF(staff[[#This Row],[Tenure]]&lt;0.25,"1. New", IF(staff[[#This Row],[Tenure]]&lt;1, "2. Under 1 yr", IF(staff[[#This Row],[Tenure]]&lt;2, "3. Under 2 yrs","4. Over 2 yrs")))</f>
        <v>1. New</v>
      </c>
      <c r="O2931" s="5">
        <f ca="1">(TODAY()-staff[[#This Row],[Date of Birth]])/365</f>
        <v>55.608219178082194</v>
      </c>
      <c r="P2931">
        <f ca="1">ROUNDDOWN(staff[[#This Row],[X-Age]],0)</f>
        <v>55</v>
      </c>
    </row>
    <row r="2932" spans="3:16" x14ac:dyDescent="0.3">
      <c r="C2932" t="s">
        <v>3021</v>
      </c>
      <c r="D2932" t="s">
        <v>55</v>
      </c>
      <c r="E2932">
        <v>1</v>
      </c>
      <c r="F2932" t="s">
        <v>56</v>
      </c>
      <c r="G2932" t="s">
        <v>18</v>
      </c>
      <c r="H2932" t="s">
        <v>71</v>
      </c>
      <c r="I2932" s="4">
        <v>87995</v>
      </c>
      <c r="J2932">
        <v>7</v>
      </c>
      <c r="K2932" s="3">
        <v>44417</v>
      </c>
      <c r="L2932" s="3">
        <v>27908</v>
      </c>
      <c r="M2932" s="5">
        <f ca="1">(TODAY()-staff[[#This Row],[Date of Join]])/365</f>
        <v>1.106849315068493</v>
      </c>
      <c r="N2932" t="str">
        <f ca="1">IF(staff[[#This Row],[Tenure]]&lt;0.25,"1. New", IF(staff[[#This Row],[Tenure]]&lt;1, "2. Under 1 yr", IF(staff[[#This Row],[Tenure]]&lt;2, "3. Under 2 yrs","4. Over 2 yrs")))</f>
        <v>3. Under 2 yrs</v>
      </c>
      <c r="O2932" s="5">
        <f ca="1">(TODAY()-staff[[#This Row],[Date of Birth]])/365</f>
        <v>46.336986301369862</v>
      </c>
      <c r="P2932">
        <f ca="1">ROUNDDOWN(staff[[#This Row],[X-Age]],0)</f>
        <v>46</v>
      </c>
    </row>
    <row r="2933" spans="3:16" x14ac:dyDescent="0.3">
      <c r="C2933" t="s">
        <v>3022</v>
      </c>
      <c r="D2933" t="s">
        <v>59</v>
      </c>
      <c r="E2933">
        <v>1</v>
      </c>
      <c r="F2933" t="s">
        <v>61</v>
      </c>
      <c r="G2933" t="s">
        <v>6</v>
      </c>
      <c r="H2933" t="s">
        <v>71</v>
      </c>
      <c r="I2933" s="4">
        <v>57390</v>
      </c>
      <c r="J2933">
        <v>5</v>
      </c>
      <c r="K2933" s="3">
        <v>44763</v>
      </c>
      <c r="L2933" s="3">
        <v>7262</v>
      </c>
      <c r="M2933" s="5">
        <f ca="1">(TODAY()-staff[[#This Row],[Date of Join]])/365</f>
        <v>0.15890410958904111</v>
      </c>
      <c r="N2933" t="str">
        <f ca="1">IF(staff[[#This Row],[Tenure]]&lt;0.25,"1. New", IF(staff[[#This Row],[Tenure]]&lt;1, "2. Under 1 yr", IF(staff[[#This Row],[Tenure]]&lt;2, "3. Under 2 yrs","4. Over 2 yrs")))</f>
        <v>1. New</v>
      </c>
      <c r="O2933" s="5">
        <f ca="1">(TODAY()-staff[[#This Row],[Date of Birth]])/365</f>
        <v>102.9013698630137</v>
      </c>
      <c r="P2933">
        <f ca="1">ROUNDDOWN(staff[[#This Row],[X-Age]],0)</f>
        <v>102</v>
      </c>
    </row>
    <row r="2934" spans="3:16" x14ac:dyDescent="0.3">
      <c r="C2934" t="s">
        <v>3023</v>
      </c>
      <c r="D2934" t="s">
        <v>55</v>
      </c>
      <c r="E2934">
        <v>1</v>
      </c>
      <c r="F2934" t="s">
        <v>56</v>
      </c>
      <c r="G2934" t="s">
        <v>11</v>
      </c>
      <c r="H2934" t="s">
        <v>246</v>
      </c>
      <c r="I2934" s="4">
        <v>103470</v>
      </c>
      <c r="J2934">
        <v>8</v>
      </c>
      <c r="K2934" s="3">
        <v>44767</v>
      </c>
      <c r="L2934" s="3">
        <v>27689</v>
      </c>
      <c r="M2934" s="5">
        <f ca="1">(TODAY()-staff[[#This Row],[Date of Join]])/365</f>
        <v>0.14794520547945206</v>
      </c>
      <c r="N2934" t="str">
        <f ca="1">IF(staff[[#This Row],[Tenure]]&lt;0.25,"1. New", IF(staff[[#This Row],[Tenure]]&lt;1, "2. Under 1 yr", IF(staff[[#This Row],[Tenure]]&lt;2, "3. Under 2 yrs","4. Over 2 yrs")))</f>
        <v>1. New</v>
      </c>
      <c r="O2934" s="5">
        <f ca="1">(TODAY()-staff[[#This Row],[Date of Birth]])/365</f>
        <v>46.936986301369863</v>
      </c>
      <c r="P2934">
        <f ca="1">ROUNDDOWN(staff[[#This Row],[X-Age]],0)</f>
        <v>46</v>
      </c>
    </row>
    <row r="2935" spans="3:16" x14ac:dyDescent="0.3">
      <c r="C2935" t="s">
        <v>3024</v>
      </c>
      <c r="D2935" t="s">
        <v>59</v>
      </c>
      <c r="E2935">
        <v>1</v>
      </c>
      <c r="F2935" t="s">
        <v>56</v>
      </c>
      <c r="G2935" t="s">
        <v>18</v>
      </c>
      <c r="H2935" t="s">
        <v>71</v>
      </c>
      <c r="I2935" s="4">
        <v>102400</v>
      </c>
      <c r="J2935">
        <v>27</v>
      </c>
      <c r="K2935" s="3">
        <v>44474</v>
      </c>
      <c r="L2935" s="3">
        <v>24086</v>
      </c>
      <c r="M2935" s="5">
        <f ca="1">(TODAY()-staff[[#This Row],[Date of Join]])/365</f>
        <v>0.9506849315068493</v>
      </c>
      <c r="N2935" t="str">
        <f ca="1">IF(staff[[#This Row],[Tenure]]&lt;0.25,"1. New", IF(staff[[#This Row],[Tenure]]&lt;1, "2. Under 1 yr", IF(staff[[#This Row],[Tenure]]&lt;2, "3. Under 2 yrs","4. Over 2 yrs")))</f>
        <v>2. Under 1 yr</v>
      </c>
      <c r="O2935" s="5">
        <f ca="1">(TODAY()-staff[[#This Row],[Date of Birth]])/365</f>
        <v>56.80821917808219</v>
      </c>
      <c r="P2935">
        <f ca="1">ROUNDDOWN(staff[[#This Row],[X-Age]],0)</f>
        <v>56</v>
      </c>
    </row>
    <row r="2936" spans="3:16" x14ac:dyDescent="0.3">
      <c r="C2936" t="s">
        <v>3025</v>
      </c>
      <c r="D2936" t="s">
        <v>59</v>
      </c>
      <c r="E2936">
        <v>1</v>
      </c>
      <c r="F2936" t="s">
        <v>56</v>
      </c>
      <c r="G2936" t="s">
        <v>6</v>
      </c>
      <c r="H2936" t="s">
        <v>68</v>
      </c>
      <c r="I2936" s="4">
        <v>58470</v>
      </c>
      <c r="J2936">
        <v>9</v>
      </c>
      <c r="K2936" s="3">
        <v>44685</v>
      </c>
      <c r="L2936" s="3">
        <v>7271</v>
      </c>
      <c r="M2936" s="5">
        <f ca="1">(TODAY()-staff[[#This Row],[Date of Join]])/365</f>
        <v>0.37260273972602742</v>
      </c>
      <c r="N2936" t="str">
        <f ca="1">IF(staff[[#This Row],[Tenure]]&lt;0.25,"1. New", IF(staff[[#This Row],[Tenure]]&lt;1, "2. Under 1 yr", IF(staff[[#This Row],[Tenure]]&lt;2, "3. Under 2 yrs","4. Over 2 yrs")))</f>
        <v>2. Under 1 yr</v>
      </c>
      <c r="O2936" s="5">
        <f ca="1">(TODAY()-staff[[#This Row],[Date of Birth]])/365</f>
        <v>102.87671232876713</v>
      </c>
      <c r="P2936">
        <f ca="1">ROUNDDOWN(staff[[#This Row],[X-Age]],0)</f>
        <v>102</v>
      </c>
    </row>
    <row r="2937" spans="3:16" x14ac:dyDescent="0.3">
      <c r="C2937" t="s">
        <v>3026</v>
      </c>
      <c r="D2937" t="s">
        <v>55</v>
      </c>
      <c r="E2937">
        <v>1</v>
      </c>
      <c r="F2937" t="s">
        <v>56</v>
      </c>
      <c r="G2937" t="s">
        <v>6</v>
      </c>
      <c r="H2937" t="s">
        <v>68</v>
      </c>
      <c r="I2937" s="4">
        <v>65675</v>
      </c>
      <c r="J2937">
        <v>10</v>
      </c>
      <c r="K2937" s="3">
        <v>44552</v>
      </c>
      <c r="L2937" s="3">
        <v>32293</v>
      </c>
      <c r="M2937" s="5">
        <f ca="1">(TODAY()-staff[[#This Row],[Date of Join]])/365</f>
        <v>0.73698630136986298</v>
      </c>
      <c r="N2937" t="str">
        <f ca="1">IF(staff[[#This Row],[Tenure]]&lt;0.25,"1. New", IF(staff[[#This Row],[Tenure]]&lt;1, "2. Under 1 yr", IF(staff[[#This Row],[Tenure]]&lt;2, "3. Under 2 yrs","4. Over 2 yrs")))</f>
        <v>2. Under 1 yr</v>
      </c>
      <c r="O2937" s="5">
        <f ca="1">(TODAY()-staff[[#This Row],[Date of Birth]])/365</f>
        <v>34.323287671232876</v>
      </c>
      <c r="P2937">
        <f ca="1">ROUNDDOWN(staff[[#This Row],[X-Age]],0)</f>
        <v>34</v>
      </c>
    </row>
    <row r="2938" spans="3:16" x14ac:dyDescent="0.3">
      <c r="C2938" t="s">
        <v>3027</v>
      </c>
      <c r="D2938" t="s">
        <v>55</v>
      </c>
      <c r="E2938">
        <v>0</v>
      </c>
      <c r="F2938" t="s">
        <v>61</v>
      </c>
      <c r="G2938" t="s">
        <v>18</v>
      </c>
      <c r="H2938" t="s">
        <v>64</v>
      </c>
      <c r="I2938" s="4">
        <v>100060</v>
      </c>
      <c r="J2938">
        <v>7</v>
      </c>
      <c r="K2938" s="3">
        <v>44176</v>
      </c>
      <c r="L2938" s="3">
        <v>14280</v>
      </c>
      <c r="M2938" s="5">
        <f ca="1">(TODAY()-staff[[#This Row],[Date of Join]])/365</f>
        <v>1.7671232876712328</v>
      </c>
      <c r="N2938" t="str">
        <f ca="1">IF(staff[[#This Row],[Tenure]]&lt;0.25,"1. New", IF(staff[[#This Row],[Tenure]]&lt;1, "2. Under 1 yr", IF(staff[[#This Row],[Tenure]]&lt;2, "3. Under 2 yrs","4. Over 2 yrs")))</f>
        <v>3. Under 2 yrs</v>
      </c>
      <c r="O2938" s="5">
        <f ca="1">(TODAY()-staff[[#This Row],[Date of Birth]])/365</f>
        <v>83.673972602739724</v>
      </c>
      <c r="P2938">
        <f ca="1">ROUNDDOWN(staff[[#This Row],[X-Age]],0)</f>
        <v>83</v>
      </c>
    </row>
    <row r="2939" spans="3:16" x14ac:dyDescent="0.3">
      <c r="C2939" t="s">
        <v>3028</v>
      </c>
      <c r="D2939" t="s">
        <v>55</v>
      </c>
      <c r="E2939">
        <v>1</v>
      </c>
      <c r="F2939" t="s">
        <v>56</v>
      </c>
      <c r="G2939" t="s">
        <v>6</v>
      </c>
      <c r="H2939" t="s">
        <v>71</v>
      </c>
      <c r="I2939" s="4">
        <v>95830</v>
      </c>
      <c r="J2939">
        <v>19</v>
      </c>
      <c r="K2939" s="3">
        <v>44439</v>
      </c>
      <c r="L2939" s="3">
        <v>28292</v>
      </c>
      <c r="M2939" s="5">
        <f ca="1">(TODAY()-staff[[#This Row],[Date of Join]])/365</f>
        <v>1.0465753424657533</v>
      </c>
      <c r="N2939" t="str">
        <f ca="1">IF(staff[[#This Row],[Tenure]]&lt;0.25,"1. New", IF(staff[[#This Row],[Tenure]]&lt;1, "2. Under 1 yr", IF(staff[[#This Row],[Tenure]]&lt;2, "3. Under 2 yrs","4. Over 2 yrs")))</f>
        <v>3. Under 2 yrs</v>
      </c>
      <c r="O2939" s="5">
        <f ca="1">(TODAY()-staff[[#This Row],[Date of Birth]])/365</f>
        <v>45.284931506849318</v>
      </c>
      <c r="P2939">
        <f ca="1">ROUNDDOWN(staff[[#This Row],[X-Age]],0)</f>
        <v>45</v>
      </c>
    </row>
    <row r="2940" spans="3:16" x14ac:dyDescent="0.3">
      <c r="C2940" t="s">
        <v>3029</v>
      </c>
      <c r="D2940" t="s">
        <v>59</v>
      </c>
      <c r="E2940">
        <v>1</v>
      </c>
      <c r="F2940" t="s">
        <v>56</v>
      </c>
      <c r="G2940" t="s">
        <v>6</v>
      </c>
      <c r="H2940" t="s">
        <v>68</v>
      </c>
      <c r="I2940" s="4">
        <v>85220</v>
      </c>
      <c r="J2940">
        <v>10</v>
      </c>
      <c r="K2940" s="3">
        <v>44679</v>
      </c>
      <c r="L2940" s="3">
        <v>7276</v>
      </c>
      <c r="M2940" s="5">
        <f ca="1">(TODAY()-staff[[#This Row],[Date of Join]])/365</f>
        <v>0.38904109589041097</v>
      </c>
      <c r="N2940" t="str">
        <f ca="1">IF(staff[[#This Row],[Tenure]]&lt;0.25,"1. New", IF(staff[[#This Row],[Tenure]]&lt;1, "2. Under 1 yr", IF(staff[[#This Row],[Tenure]]&lt;2, "3. Under 2 yrs","4. Over 2 yrs")))</f>
        <v>2. Under 1 yr</v>
      </c>
      <c r="O2940" s="5">
        <f ca="1">(TODAY()-staff[[#This Row],[Date of Birth]])/365</f>
        <v>102.86301369863014</v>
      </c>
      <c r="P2940">
        <f ca="1">ROUNDDOWN(staff[[#This Row],[X-Age]],0)</f>
        <v>102</v>
      </c>
    </row>
    <row r="2941" spans="3:16" x14ac:dyDescent="0.3">
      <c r="C2941" t="s">
        <v>3030</v>
      </c>
      <c r="D2941" t="s">
        <v>55</v>
      </c>
      <c r="E2941">
        <v>1</v>
      </c>
      <c r="F2941" t="s">
        <v>56</v>
      </c>
      <c r="G2941" t="s">
        <v>9</v>
      </c>
      <c r="H2941" t="s">
        <v>205</v>
      </c>
      <c r="I2941" s="4">
        <v>82640</v>
      </c>
      <c r="J2941">
        <v>14</v>
      </c>
      <c r="K2941" s="3">
        <v>44768</v>
      </c>
      <c r="L2941" s="3">
        <v>26882</v>
      </c>
      <c r="M2941" s="5">
        <f ca="1">(TODAY()-staff[[#This Row],[Date of Join]])/365</f>
        <v>0.14520547945205478</v>
      </c>
      <c r="N2941" t="str">
        <f ca="1">IF(staff[[#This Row],[Tenure]]&lt;0.25,"1. New", IF(staff[[#This Row],[Tenure]]&lt;1, "2. Under 1 yr", IF(staff[[#This Row],[Tenure]]&lt;2, "3. Under 2 yrs","4. Over 2 yrs")))</f>
        <v>1. New</v>
      </c>
      <c r="O2941" s="5">
        <f ca="1">(TODAY()-staff[[#This Row],[Date of Birth]])/365</f>
        <v>49.147945205479452</v>
      </c>
      <c r="P2941">
        <f ca="1">ROUNDDOWN(staff[[#This Row],[X-Age]],0)</f>
        <v>49</v>
      </c>
    </row>
    <row r="2942" spans="3:16" x14ac:dyDescent="0.3">
      <c r="C2942" t="s">
        <v>3031</v>
      </c>
      <c r="D2942" t="s">
        <v>59</v>
      </c>
      <c r="E2942">
        <v>1</v>
      </c>
      <c r="F2942" t="s">
        <v>56</v>
      </c>
      <c r="G2942" t="s">
        <v>6</v>
      </c>
      <c r="H2942" t="s">
        <v>68</v>
      </c>
      <c r="I2942" s="4">
        <v>92170</v>
      </c>
      <c r="J2942">
        <v>16</v>
      </c>
      <c r="K2942" s="3">
        <v>44407</v>
      </c>
      <c r="L2942" s="3">
        <v>29365</v>
      </c>
      <c r="M2942" s="5">
        <f ca="1">(TODAY()-staff[[#This Row],[Date of Join]])/365</f>
        <v>1.1342465753424658</v>
      </c>
      <c r="N2942" t="str">
        <f ca="1">IF(staff[[#This Row],[Tenure]]&lt;0.25,"1. New", IF(staff[[#This Row],[Tenure]]&lt;1, "2. Under 1 yr", IF(staff[[#This Row],[Tenure]]&lt;2, "3. Under 2 yrs","4. Over 2 yrs")))</f>
        <v>3. Under 2 yrs</v>
      </c>
      <c r="O2942" s="5">
        <f ca="1">(TODAY()-staff[[#This Row],[Date of Birth]])/365</f>
        <v>42.345205479452055</v>
      </c>
      <c r="P2942">
        <f ca="1">ROUNDDOWN(staff[[#This Row],[X-Age]],0)</f>
        <v>42</v>
      </c>
    </row>
    <row r="2943" spans="3:16" x14ac:dyDescent="0.3">
      <c r="C2943" t="s">
        <v>3032</v>
      </c>
      <c r="D2943" t="s">
        <v>59</v>
      </c>
      <c r="E2943">
        <v>1</v>
      </c>
      <c r="F2943" t="s">
        <v>56</v>
      </c>
      <c r="G2943" t="s">
        <v>6</v>
      </c>
      <c r="H2943" t="s">
        <v>68</v>
      </c>
      <c r="I2943" s="4">
        <v>65465</v>
      </c>
      <c r="J2943">
        <v>8</v>
      </c>
      <c r="K2943" s="3">
        <v>44256</v>
      </c>
      <c r="L2943" s="3">
        <v>18157</v>
      </c>
      <c r="M2943" s="5">
        <f ca="1">(TODAY()-staff[[#This Row],[Date of Join]])/365</f>
        <v>1.547945205479452</v>
      </c>
      <c r="N2943" t="str">
        <f ca="1">IF(staff[[#This Row],[Tenure]]&lt;0.25,"1. New", IF(staff[[#This Row],[Tenure]]&lt;1, "2. Under 1 yr", IF(staff[[#This Row],[Tenure]]&lt;2, "3. Under 2 yrs","4. Over 2 yrs")))</f>
        <v>3. Under 2 yrs</v>
      </c>
      <c r="O2943" s="5">
        <f ca="1">(TODAY()-staff[[#This Row],[Date of Birth]])/365</f>
        <v>73.052054794520544</v>
      </c>
      <c r="P2943">
        <f ca="1">ROUNDDOWN(staff[[#This Row],[X-Age]],0)</f>
        <v>73</v>
      </c>
    </row>
    <row r="2944" spans="3:16" x14ac:dyDescent="0.3">
      <c r="C2944" t="s">
        <v>3033</v>
      </c>
      <c r="D2944" t="s">
        <v>59</v>
      </c>
      <c r="E2944">
        <v>1</v>
      </c>
      <c r="F2944" t="s">
        <v>56</v>
      </c>
      <c r="G2944" t="s">
        <v>9</v>
      </c>
      <c r="H2944" t="s">
        <v>57</v>
      </c>
      <c r="I2944" s="4">
        <v>59985</v>
      </c>
      <c r="J2944">
        <v>12</v>
      </c>
      <c r="K2944" s="3">
        <v>44725</v>
      </c>
      <c r="L2944" s="3">
        <v>29466</v>
      </c>
      <c r="M2944" s="5">
        <f ca="1">(TODAY()-staff[[#This Row],[Date of Join]])/365</f>
        <v>0.26301369863013696</v>
      </c>
      <c r="N2944" t="str">
        <f ca="1">IF(staff[[#This Row],[Tenure]]&lt;0.25,"1. New", IF(staff[[#This Row],[Tenure]]&lt;1, "2. Under 1 yr", IF(staff[[#This Row],[Tenure]]&lt;2, "3. Under 2 yrs","4. Over 2 yrs")))</f>
        <v>2. Under 1 yr</v>
      </c>
      <c r="O2944" s="5">
        <f ca="1">(TODAY()-staff[[#This Row],[Date of Birth]])/365</f>
        <v>42.06849315068493</v>
      </c>
      <c r="P2944">
        <f ca="1">ROUNDDOWN(staff[[#This Row],[X-Age]],0)</f>
        <v>42</v>
      </c>
    </row>
    <row r="2945" spans="3:16" x14ac:dyDescent="0.3">
      <c r="C2945" t="s">
        <v>3034</v>
      </c>
      <c r="D2945" t="s">
        <v>55</v>
      </c>
      <c r="E2945">
        <v>1</v>
      </c>
      <c r="F2945" t="s">
        <v>56</v>
      </c>
      <c r="G2945" t="s">
        <v>18</v>
      </c>
      <c r="H2945" t="s">
        <v>71</v>
      </c>
      <c r="I2945" s="4">
        <v>58225</v>
      </c>
      <c r="J2945">
        <v>3</v>
      </c>
      <c r="K2945" s="3">
        <v>44011</v>
      </c>
      <c r="L2945" s="3">
        <v>24176</v>
      </c>
      <c r="M2945" s="5">
        <f ca="1">(TODAY()-staff[[#This Row],[Date of Join]])/365</f>
        <v>2.2191780821917808</v>
      </c>
      <c r="N2945" t="str">
        <f ca="1">IF(staff[[#This Row],[Tenure]]&lt;0.25,"1. New", IF(staff[[#This Row],[Tenure]]&lt;1, "2. Under 1 yr", IF(staff[[#This Row],[Tenure]]&lt;2, "3. Under 2 yrs","4. Over 2 yrs")))</f>
        <v>4. Over 2 yrs</v>
      </c>
      <c r="O2945" s="5">
        <f ca="1">(TODAY()-staff[[#This Row],[Date of Birth]])/365</f>
        <v>56.561643835616437</v>
      </c>
      <c r="P2945">
        <f ca="1">ROUNDDOWN(staff[[#This Row],[X-Age]],0)</f>
        <v>56</v>
      </c>
    </row>
    <row r="2946" spans="3:16" x14ac:dyDescent="0.3">
      <c r="C2946" t="s">
        <v>3035</v>
      </c>
      <c r="D2946" t="s">
        <v>59</v>
      </c>
      <c r="E2946">
        <v>0.55000000000000004</v>
      </c>
      <c r="F2946" t="s">
        <v>56</v>
      </c>
      <c r="G2946" t="s">
        <v>6</v>
      </c>
      <c r="H2946" t="s">
        <v>68</v>
      </c>
      <c r="I2946" s="4">
        <v>48230</v>
      </c>
      <c r="J2946">
        <v>7</v>
      </c>
      <c r="K2946" s="3">
        <v>44606</v>
      </c>
      <c r="L2946" s="3">
        <v>28736</v>
      </c>
      <c r="M2946" s="5">
        <f ca="1">(TODAY()-staff[[#This Row],[Date of Join]])/365</f>
        <v>0.58904109589041098</v>
      </c>
      <c r="N2946" t="str">
        <f ca="1">IF(staff[[#This Row],[Tenure]]&lt;0.25,"1. New", IF(staff[[#This Row],[Tenure]]&lt;1, "2. Under 1 yr", IF(staff[[#This Row],[Tenure]]&lt;2, "3. Under 2 yrs","4. Over 2 yrs")))</f>
        <v>2. Under 1 yr</v>
      </c>
      <c r="O2946" s="5">
        <f ca="1">(TODAY()-staff[[#This Row],[Date of Birth]])/365</f>
        <v>44.06849315068493</v>
      </c>
      <c r="P2946">
        <f ca="1">ROUNDDOWN(staff[[#This Row],[X-Age]],0)</f>
        <v>44</v>
      </c>
    </row>
    <row r="2947" spans="3:16" x14ac:dyDescent="0.3">
      <c r="C2947" t="s">
        <v>3036</v>
      </c>
      <c r="D2947" t="s">
        <v>59</v>
      </c>
      <c r="E2947">
        <v>1</v>
      </c>
      <c r="F2947" t="s">
        <v>56</v>
      </c>
      <c r="G2947" t="s">
        <v>20</v>
      </c>
      <c r="H2947" t="s">
        <v>133</v>
      </c>
      <c r="I2947" s="4">
        <v>79815</v>
      </c>
      <c r="J2947">
        <v>18</v>
      </c>
      <c r="K2947" s="3">
        <v>44770</v>
      </c>
      <c r="L2947" s="3">
        <v>34581</v>
      </c>
      <c r="M2947" s="5">
        <f ca="1">(TODAY()-staff[[#This Row],[Date of Join]])/365</f>
        <v>0.13972602739726028</v>
      </c>
      <c r="N2947" t="str">
        <f ca="1">IF(staff[[#This Row],[Tenure]]&lt;0.25,"1. New", IF(staff[[#This Row],[Tenure]]&lt;1, "2. Under 1 yr", IF(staff[[#This Row],[Tenure]]&lt;2, "3. Under 2 yrs","4. Over 2 yrs")))</f>
        <v>1. New</v>
      </c>
      <c r="O2947" s="5">
        <f ca="1">(TODAY()-staff[[#This Row],[Date of Birth]])/365</f>
        <v>28.054794520547944</v>
      </c>
      <c r="P2947">
        <f ca="1">ROUNDDOWN(staff[[#This Row],[X-Age]],0)</f>
        <v>28</v>
      </c>
    </row>
    <row r="2948" spans="3:16" x14ac:dyDescent="0.3">
      <c r="C2948" t="s">
        <v>3037</v>
      </c>
      <c r="D2948" t="s">
        <v>59</v>
      </c>
      <c r="E2948">
        <v>1</v>
      </c>
      <c r="F2948" t="s">
        <v>56</v>
      </c>
      <c r="G2948" t="s">
        <v>6</v>
      </c>
      <c r="H2948" t="s">
        <v>246</v>
      </c>
      <c r="I2948" s="4">
        <v>91670</v>
      </c>
      <c r="J2948">
        <v>5</v>
      </c>
      <c r="K2948" s="3">
        <v>44335</v>
      </c>
      <c r="L2948" s="3">
        <v>24334</v>
      </c>
      <c r="M2948" s="5">
        <f ca="1">(TODAY()-staff[[#This Row],[Date of Join]])/365</f>
        <v>1.3315068493150686</v>
      </c>
      <c r="N2948" t="str">
        <f ca="1">IF(staff[[#This Row],[Tenure]]&lt;0.25,"1. New", IF(staff[[#This Row],[Tenure]]&lt;1, "2. Under 1 yr", IF(staff[[#This Row],[Tenure]]&lt;2, "3. Under 2 yrs","4. Over 2 yrs")))</f>
        <v>3. Under 2 yrs</v>
      </c>
      <c r="O2948" s="5">
        <f ca="1">(TODAY()-staff[[#This Row],[Date of Birth]])/365</f>
        <v>56.128767123287673</v>
      </c>
      <c r="P2948">
        <f ca="1">ROUNDDOWN(staff[[#This Row],[X-Age]],0)</f>
        <v>56</v>
      </c>
    </row>
    <row r="2949" spans="3:16" x14ac:dyDescent="0.3">
      <c r="C2949" t="s">
        <v>3038</v>
      </c>
      <c r="D2949" t="s">
        <v>55</v>
      </c>
      <c r="E2949">
        <v>1</v>
      </c>
      <c r="F2949" t="s">
        <v>56</v>
      </c>
      <c r="G2949" t="s">
        <v>14</v>
      </c>
      <c r="H2949" t="s">
        <v>141</v>
      </c>
      <c r="I2949" s="4">
        <v>74315</v>
      </c>
      <c r="J2949">
        <v>6</v>
      </c>
      <c r="K2949" s="3">
        <v>44202</v>
      </c>
      <c r="L2949" s="3">
        <v>22967</v>
      </c>
      <c r="M2949" s="5">
        <f ca="1">(TODAY()-staff[[#This Row],[Date of Join]])/365</f>
        <v>1.6958904109589041</v>
      </c>
      <c r="N2949" t="str">
        <f ca="1">IF(staff[[#This Row],[Tenure]]&lt;0.25,"1. New", IF(staff[[#This Row],[Tenure]]&lt;1, "2. Under 1 yr", IF(staff[[#This Row],[Tenure]]&lt;2, "3. Under 2 yrs","4. Over 2 yrs")))</f>
        <v>3. Under 2 yrs</v>
      </c>
      <c r="O2949" s="5">
        <f ca="1">(TODAY()-staff[[#This Row],[Date of Birth]])/365</f>
        <v>59.873972602739727</v>
      </c>
      <c r="P2949">
        <f ca="1">ROUNDDOWN(staff[[#This Row],[X-Age]],0)</f>
        <v>59</v>
      </c>
    </row>
    <row r="2950" spans="3:16" x14ac:dyDescent="0.3">
      <c r="C2950" t="s">
        <v>3039</v>
      </c>
      <c r="D2950" t="s">
        <v>55</v>
      </c>
      <c r="E2950">
        <v>1</v>
      </c>
      <c r="F2950" t="s">
        <v>56</v>
      </c>
      <c r="G2950" t="s">
        <v>18</v>
      </c>
      <c r="H2950" t="s">
        <v>71</v>
      </c>
      <c r="I2950" s="4">
        <v>48230</v>
      </c>
      <c r="J2950">
        <v>7</v>
      </c>
      <c r="K2950" s="3">
        <v>44445</v>
      </c>
      <c r="L2950" s="3">
        <v>19630</v>
      </c>
      <c r="M2950" s="5">
        <f ca="1">(TODAY()-staff[[#This Row],[Date of Join]])/365</f>
        <v>1.0301369863013699</v>
      </c>
      <c r="N2950" t="str">
        <f ca="1">IF(staff[[#This Row],[Tenure]]&lt;0.25,"1. New", IF(staff[[#This Row],[Tenure]]&lt;1, "2. Under 1 yr", IF(staff[[#This Row],[Tenure]]&lt;2, "3. Under 2 yrs","4. Over 2 yrs")))</f>
        <v>3. Under 2 yrs</v>
      </c>
      <c r="O2950" s="5">
        <f ca="1">(TODAY()-staff[[#This Row],[Date of Birth]])/365</f>
        <v>69.016438356164386</v>
      </c>
      <c r="P2950">
        <f ca="1">ROUNDDOWN(staff[[#This Row],[X-Age]],0)</f>
        <v>69</v>
      </c>
    </row>
    <row r="2951" spans="3:16" x14ac:dyDescent="0.3">
      <c r="C2951" t="s">
        <v>3040</v>
      </c>
      <c r="D2951" t="s">
        <v>55</v>
      </c>
      <c r="E2951">
        <v>1</v>
      </c>
      <c r="F2951" t="s">
        <v>56</v>
      </c>
      <c r="G2951" t="s">
        <v>6</v>
      </c>
      <c r="H2951" t="s">
        <v>93</v>
      </c>
      <c r="I2951" s="4">
        <v>89500</v>
      </c>
      <c r="J2951">
        <v>11</v>
      </c>
      <c r="K2951" s="3">
        <v>44412</v>
      </c>
      <c r="L2951" s="3">
        <v>21328</v>
      </c>
      <c r="M2951" s="5">
        <f ca="1">(TODAY()-staff[[#This Row],[Date of Join]])/365</f>
        <v>1.1205479452054794</v>
      </c>
      <c r="N2951" t="str">
        <f ca="1">IF(staff[[#This Row],[Tenure]]&lt;0.25,"1. New", IF(staff[[#This Row],[Tenure]]&lt;1, "2. Under 1 yr", IF(staff[[#This Row],[Tenure]]&lt;2, "3. Under 2 yrs","4. Over 2 yrs")))</f>
        <v>3. Under 2 yrs</v>
      </c>
      <c r="O2951" s="5">
        <f ca="1">(TODAY()-staff[[#This Row],[Date of Birth]])/365</f>
        <v>64.364383561643834</v>
      </c>
      <c r="P2951">
        <f ca="1">ROUNDDOWN(staff[[#This Row],[X-Age]],0)</f>
        <v>64</v>
      </c>
    </row>
    <row r="2952" spans="3:16" x14ac:dyDescent="0.3">
      <c r="C2952" t="s">
        <v>3041</v>
      </c>
      <c r="D2952" t="s">
        <v>59</v>
      </c>
      <c r="E2952">
        <v>1</v>
      </c>
      <c r="F2952" t="s">
        <v>61</v>
      </c>
      <c r="G2952" t="s">
        <v>6</v>
      </c>
      <c r="H2952" t="s">
        <v>68</v>
      </c>
      <c r="I2952" s="4">
        <v>65925</v>
      </c>
      <c r="J2952">
        <v>18</v>
      </c>
      <c r="K2952" s="3">
        <v>44763</v>
      </c>
      <c r="L2952" s="3">
        <v>7278</v>
      </c>
      <c r="M2952" s="5">
        <f ca="1">(TODAY()-staff[[#This Row],[Date of Join]])/365</f>
        <v>0.15890410958904111</v>
      </c>
      <c r="N2952" t="str">
        <f ca="1">IF(staff[[#This Row],[Tenure]]&lt;0.25,"1. New", IF(staff[[#This Row],[Tenure]]&lt;1, "2. Under 1 yr", IF(staff[[#This Row],[Tenure]]&lt;2, "3. Under 2 yrs","4. Over 2 yrs")))</f>
        <v>1. New</v>
      </c>
      <c r="O2952" s="5">
        <f ca="1">(TODAY()-staff[[#This Row],[Date of Birth]])/365</f>
        <v>102.85753424657534</v>
      </c>
      <c r="P2952">
        <f ca="1">ROUNDDOWN(staff[[#This Row],[X-Age]],0)</f>
        <v>102</v>
      </c>
    </row>
    <row r="2953" spans="3:16" x14ac:dyDescent="0.3">
      <c r="C2953" t="s">
        <v>3042</v>
      </c>
      <c r="D2953" t="s">
        <v>59</v>
      </c>
      <c r="E2953">
        <v>1</v>
      </c>
      <c r="F2953" t="s">
        <v>56</v>
      </c>
      <c r="G2953" t="s">
        <v>6</v>
      </c>
      <c r="H2953" t="s">
        <v>68</v>
      </c>
      <c r="I2953" s="4">
        <v>87345</v>
      </c>
      <c r="J2953">
        <v>9</v>
      </c>
      <c r="K2953" s="3">
        <v>44655</v>
      </c>
      <c r="L2953" s="3">
        <v>7256</v>
      </c>
      <c r="M2953" s="5">
        <f ca="1">(TODAY()-staff[[#This Row],[Date of Join]])/365</f>
        <v>0.45479452054794522</v>
      </c>
      <c r="N2953" t="str">
        <f ca="1">IF(staff[[#This Row],[Tenure]]&lt;0.25,"1. New", IF(staff[[#This Row],[Tenure]]&lt;1, "2. Under 1 yr", IF(staff[[#This Row],[Tenure]]&lt;2, "3. Under 2 yrs","4. Over 2 yrs")))</f>
        <v>2. Under 1 yr</v>
      </c>
      <c r="O2953" s="5">
        <f ca="1">(TODAY()-staff[[#This Row],[Date of Birth]])/365</f>
        <v>102.91780821917808</v>
      </c>
      <c r="P2953">
        <f ca="1">ROUNDDOWN(staff[[#This Row],[X-Age]],0)</f>
        <v>102</v>
      </c>
    </row>
    <row r="2954" spans="3:16" x14ac:dyDescent="0.3">
      <c r="C2954" t="s">
        <v>3043</v>
      </c>
      <c r="D2954" t="s">
        <v>59</v>
      </c>
      <c r="E2954">
        <v>1</v>
      </c>
      <c r="F2954" t="s">
        <v>56</v>
      </c>
      <c r="G2954" t="s">
        <v>18</v>
      </c>
      <c r="H2954" t="s">
        <v>78</v>
      </c>
      <c r="I2954" s="4">
        <v>85245</v>
      </c>
      <c r="J2954">
        <v>12</v>
      </c>
      <c r="K2954" s="3">
        <v>44070</v>
      </c>
      <c r="L2954" s="3">
        <v>22323</v>
      </c>
      <c r="M2954" s="5">
        <f ca="1">(TODAY()-staff[[#This Row],[Date of Join]])/365</f>
        <v>2.0575342465753423</v>
      </c>
      <c r="N2954" t="str">
        <f ca="1">IF(staff[[#This Row],[Tenure]]&lt;0.25,"1. New", IF(staff[[#This Row],[Tenure]]&lt;1, "2. Under 1 yr", IF(staff[[#This Row],[Tenure]]&lt;2, "3. Under 2 yrs","4. Over 2 yrs")))</f>
        <v>4. Over 2 yrs</v>
      </c>
      <c r="O2954" s="5">
        <f ca="1">(TODAY()-staff[[#This Row],[Date of Birth]])/365</f>
        <v>61.638356164383559</v>
      </c>
      <c r="P2954">
        <f ca="1">ROUNDDOWN(staff[[#This Row],[X-Age]],0)</f>
        <v>61</v>
      </c>
    </row>
    <row r="2955" spans="3:16" x14ac:dyDescent="0.3">
      <c r="C2955" t="s">
        <v>3044</v>
      </c>
      <c r="D2955" t="s">
        <v>55</v>
      </c>
      <c r="E2955">
        <v>1</v>
      </c>
      <c r="F2955" t="s">
        <v>56</v>
      </c>
      <c r="G2955" t="s">
        <v>20</v>
      </c>
      <c r="H2955" t="s">
        <v>102</v>
      </c>
      <c r="I2955" s="4">
        <v>80590</v>
      </c>
      <c r="J2955">
        <v>18</v>
      </c>
      <c r="K2955" s="3">
        <v>44655</v>
      </c>
      <c r="L2955" s="3">
        <v>24569</v>
      </c>
      <c r="M2955" s="5">
        <f ca="1">(TODAY()-staff[[#This Row],[Date of Join]])/365</f>
        <v>0.45479452054794522</v>
      </c>
      <c r="N2955" t="str">
        <f ca="1">IF(staff[[#This Row],[Tenure]]&lt;0.25,"1. New", IF(staff[[#This Row],[Tenure]]&lt;1, "2. Under 1 yr", IF(staff[[#This Row],[Tenure]]&lt;2, "3. Under 2 yrs","4. Over 2 yrs")))</f>
        <v>2. Under 1 yr</v>
      </c>
      <c r="O2955" s="5">
        <f ca="1">(TODAY()-staff[[#This Row],[Date of Birth]])/365</f>
        <v>55.484931506849314</v>
      </c>
      <c r="P2955">
        <f ca="1">ROUNDDOWN(staff[[#This Row],[X-Age]],0)</f>
        <v>55</v>
      </c>
    </row>
    <row r="2956" spans="3:16" x14ac:dyDescent="0.3">
      <c r="C2956" t="s">
        <v>3045</v>
      </c>
      <c r="D2956" t="s">
        <v>59</v>
      </c>
      <c r="E2956">
        <v>1</v>
      </c>
      <c r="F2956" t="s">
        <v>56</v>
      </c>
      <c r="G2956" t="s">
        <v>18</v>
      </c>
      <c r="H2956" t="s">
        <v>71</v>
      </c>
      <c r="I2956" s="4">
        <v>88115</v>
      </c>
      <c r="J2956">
        <v>10</v>
      </c>
      <c r="K2956" s="3">
        <v>44608</v>
      </c>
      <c r="L2956" s="3">
        <v>23987</v>
      </c>
      <c r="M2956" s="5">
        <f ca="1">(TODAY()-staff[[#This Row],[Date of Join]])/365</f>
        <v>0.58356164383561648</v>
      </c>
      <c r="N2956" t="str">
        <f ca="1">IF(staff[[#This Row],[Tenure]]&lt;0.25,"1. New", IF(staff[[#This Row],[Tenure]]&lt;1, "2. Under 1 yr", IF(staff[[#This Row],[Tenure]]&lt;2, "3. Under 2 yrs","4. Over 2 yrs")))</f>
        <v>2. Under 1 yr</v>
      </c>
      <c r="O2956" s="5">
        <f ca="1">(TODAY()-staff[[#This Row],[Date of Birth]])/365</f>
        <v>57.079452054794523</v>
      </c>
      <c r="P2956">
        <f ca="1">ROUNDDOWN(staff[[#This Row],[X-Age]],0)</f>
        <v>57</v>
      </c>
    </row>
    <row r="2957" spans="3:16" x14ac:dyDescent="0.3">
      <c r="C2957" t="s">
        <v>3046</v>
      </c>
      <c r="D2957" t="s">
        <v>59</v>
      </c>
      <c r="E2957">
        <v>1</v>
      </c>
      <c r="F2957" t="s">
        <v>56</v>
      </c>
      <c r="G2957" t="s">
        <v>18</v>
      </c>
      <c r="H2957" t="s">
        <v>96</v>
      </c>
      <c r="I2957" s="4">
        <v>80365</v>
      </c>
      <c r="J2957">
        <v>18</v>
      </c>
      <c r="K2957" s="3">
        <v>44615</v>
      </c>
      <c r="L2957" s="3">
        <v>31451</v>
      </c>
      <c r="M2957" s="5">
        <f ca="1">(TODAY()-staff[[#This Row],[Date of Join]])/365</f>
        <v>0.56438356164383563</v>
      </c>
      <c r="N2957" t="str">
        <f ca="1">IF(staff[[#This Row],[Tenure]]&lt;0.25,"1. New", IF(staff[[#This Row],[Tenure]]&lt;1, "2. Under 1 yr", IF(staff[[#This Row],[Tenure]]&lt;2, "3. Under 2 yrs","4. Over 2 yrs")))</f>
        <v>2. Under 1 yr</v>
      </c>
      <c r="O2957" s="5">
        <f ca="1">(TODAY()-staff[[#This Row],[Date of Birth]])/365</f>
        <v>36.630136986301373</v>
      </c>
      <c r="P2957">
        <f ca="1">ROUNDDOWN(staff[[#This Row],[X-Age]],0)</f>
        <v>36</v>
      </c>
    </row>
    <row r="2958" spans="3:16" x14ac:dyDescent="0.3">
      <c r="C2958" t="s">
        <v>3047</v>
      </c>
      <c r="D2958" t="s">
        <v>55</v>
      </c>
      <c r="E2958">
        <v>1</v>
      </c>
      <c r="F2958" t="s">
        <v>56</v>
      </c>
      <c r="G2958" t="s">
        <v>18</v>
      </c>
      <c r="H2958" t="s">
        <v>71</v>
      </c>
      <c r="I2958" s="4">
        <v>54665</v>
      </c>
      <c r="J2958">
        <v>15</v>
      </c>
      <c r="K2958" s="3">
        <v>44694</v>
      </c>
      <c r="L2958" s="3">
        <v>22701</v>
      </c>
      <c r="M2958" s="5">
        <f ca="1">(TODAY()-staff[[#This Row],[Date of Join]])/365</f>
        <v>0.34794520547945207</v>
      </c>
      <c r="N2958" t="str">
        <f ca="1">IF(staff[[#This Row],[Tenure]]&lt;0.25,"1. New", IF(staff[[#This Row],[Tenure]]&lt;1, "2. Under 1 yr", IF(staff[[#This Row],[Tenure]]&lt;2, "3. Under 2 yrs","4. Over 2 yrs")))</f>
        <v>2. Under 1 yr</v>
      </c>
      <c r="O2958" s="5">
        <f ca="1">(TODAY()-staff[[#This Row],[Date of Birth]])/365</f>
        <v>60.602739726027394</v>
      </c>
      <c r="P2958">
        <f ca="1">ROUNDDOWN(staff[[#This Row],[X-Age]],0)</f>
        <v>60</v>
      </c>
    </row>
    <row r="2959" spans="3:16" x14ac:dyDescent="0.3">
      <c r="C2959" t="s">
        <v>3048</v>
      </c>
      <c r="D2959" t="s">
        <v>59</v>
      </c>
      <c r="E2959">
        <v>1</v>
      </c>
      <c r="F2959" t="s">
        <v>56</v>
      </c>
      <c r="G2959" t="s">
        <v>6</v>
      </c>
      <c r="H2959" t="s">
        <v>68</v>
      </c>
      <c r="I2959" s="4">
        <v>75010</v>
      </c>
      <c r="J2959">
        <v>14</v>
      </c>
      <c r="K2959" s="3">
        <v>44322</v>
      </c>
      <c r="L2959" s="3">
        <v>23442</v>
      </c>
      <c r="M2959" s="5">
        <f ca="1">(TODAY()-staff[[#This Row],[Date of Join]])/365</f>
        <v>1.3671232876712329</v>
      </c>
      <c r="N2959" t="str">
        <f ca="1">IF(staff[[#This Row],[Tenure]]&lt;0.25,"1. New", IF(staff[[#This Row],[Tenure]]&lt;1, "2. Under 1 yr", IF(staff[[#This Row],[Tenure]]&lt;2, "3. Under 2 yrs","4. Over 2 yrs")))</f>
        <v>3. Under 2 yrs</v>
      </c>
      <c r="O2959" s="5">
        <f ca="1">(TODAY()-staff[[#This Row],[Date of Birth]])/365</f>
        <v>58.57260273972603</v>
      </c>
      <c r="P2959">
        <f ca="1">ROUNDDOWN(staff[[#This Row],[X-Age]],0)</f>
        <v>58</v>
      </c>
    </row>
    <row r="2960" spans="3:16" x14ac:dyDescent="0.3">
      <c r="C2960" t="s">
        <v>3049</v>
      </c>
      <c r="D2960" t="s">
        <v>59</v>
      </c>
      <c r="E2960">
        <v>1</v>
      </c>
      <c r="F2960" t="s">
        <v>56</v>
      </c>
      <c r="G2960" t="s">
        <v>18</v>
      </c>
      <c r="H2960" t="s">
        <v>64</v>
      </c>
      <c r="I2960" s="4">
        <v>48300</v>
      </c>
      <c r="J2960">
        <v>23</v>
      </c>
      <c r="K2960" s="3">
        <v>44621</v>
      </c>
      <c r="L2960" s="3">
        <v>33061</v>
      </c>
      <c r="M2960" s="5">
        <f ca="1">(TODAY()-staff[[#This Row],[Date of Join]])/365</f>
        <v>0.54794520547945202</v>
      </c>
      <c r="N2960" t="str">
        <f ca="1">IF(staff[[#This Row],[Tenure]]&lt;0.25,"1. New", IF(staff[[#This Row],[Tenure]]&lt;1, "2. Under 1 yr", IF(staff[[#This Row],[Tenure]]&lt;2, "3. Under 2 yrs","4. Over 2 yrs")))</f>
        <v>2. Under 1 yr</v>
      </c>
      <c r="O2960" s="5">
        <f ca="1">(TODAY()-staff[[#This Row],[Date of Birth]])/365</f>
        <v>32.219178082191782</v>
      </c>
      <c r="P2960">
        <f ca="1">ROUNDDOWN(staff[[#This Row],[X-Age]],0)</f>
        <v>32</v>
      </c>
    </row>
    <row r="2961" spans="3:16" x14ac:dyDescent="0.3">
      <c r="C2961" t="s">
        <v>3050</v>
      </c>
      <c r="D2961" t="s">
        <v>59</v>
      </c>
      <c r="E2961">
        <v>1</v>
      </c>
      <c r="F2961" t="s">
        <v>124</v>
      </c>
      <c r="G2961" t="s">
        <v>6</v>
      </c>
      <c r="H2961" t="s">
        <v>246</v>
      </c>
      <c r="I2961" s="4">
        <v>95535</v>
      </c>
      <c r="J2961">
        <v>18</v>
      </c>
      <c r="K2961" s="3">
        <v>44673</v>
      </c>
      <c r="L2961" s="3">
        <v>26311</v>
      </c>
      <c r="M2961" s="5">
        <f ca="1">(TODAY()-staff[[#This Row],[Date of Join]])/365</f>
        <v>0.40547945205479452</v>
      </c>
      <c r="N2961" t="str">
        <f ca="1">IF(staff[[#This Row],[Tenure]]&lt;0.25,"1. New", IF(staff[[#This Row],[Tenure]]&lt;1, "2. Under 1 yr", IF(staff[[#This Row],[Tenure]]&lt;2, "3. Under 2 yrs","4. Over 2 yrs")))</f>
        <v>2. Under 1 yr</v>
      </c>
      <c r="O2961" s="5">
        <f ca="1">(TODAY()-staff[[#This Row],[Date of Birth]])/365</f>
        <v>50.712328767123289</v>
      </c>
      <c r="P2961">
        <f ca="1">ROUNDDOWN(staff[[#This Row],[X-Age]],0)</f>
        <v>50</v>
      </c>
    </row>
    <row r="2962" spans="3:16" x14ac:dyDescent="0.3">
      <c r="C2962" t="s">
        <v>3051</v>
      </c>
      <c r="D2962" t="s">
        <v>59</v>
      </c>
      <c r="E2962">
        <v>0.84</v>
      </c>
      <c r="F2962" t="s">
        <v>56</v>
      </c>
      <c r="G2962" t="s">
        <v>6</v>
      </c>
      <c r="H2962" t="s">
        <v>68</v>
      </c>
      <c r="I2962" s="4">
        <v>63575</v>
      </c>
      <c r="J2962">
        <v>9</v>
      </c>
      <c r="K2962" s="3">
        <v>44678</v>
      </c>
      <c r="L2962" s="3">
        <v>28319</v>
      </c>
      <c r="M2962" s="5">
        <f ca="1">(TODAY()-staff[[#This Row],[Date of Join]])/365</f>
        <v>0.39178082191780822</v>
      </c>
      <c r="N2962" t="str">
        <f ca="1">IF(staff[[#This Row],[Tenure]]&lt;0.25,"1. New", IF(staff[[#This Row],[Tenure]]&lt;1, "2. Under 1 yr", IF(staff[[#This Row],[Tenure]]&lt;2, "3. Under 2 yrs","4. Over 2 yrs")))</f>
        <v>2. Under 1 yr</v>
      </c>
      <c r="O2962" s="5">
        <f ca="1">(TODAY()-staff[[#This Row],[Date of Birth]])/365</f>
        <v>45.210958904109589</v>
      </c>
      <c r="P2962">
        <f ca="1">ROUNDDOWN(staff[[#This Row],[X-Age]],0)</f>
        <v>45</v>
      </c>
    </row>
    <row r="2963" spans="3:16" x14ac:dyDescent="0.3">
      <c r="C2963" t="s">
        <v>3052</v>
      </c>
      <c r="D2963" t="s">
        <v>59</v>
      </c>
      <c r="E2963">
        <v>1</v>
      </c>
      <c r="F2963" t="s">
        <v>56</v>
      </c>
      <c r="G2963" t="s">
        <v>6</v>
      </c>
      <c r="H2963" t="s">
        <v>68</v>
      </c>
      <c r="I2963" s="4">
        <v>72790</v>
      </c>
      <c r="J2963">
        <v>5</v>
      </c>
      <c r="K2963" s="3">
        <v>44599</v>
      </c>
      <c r="L2963" s="3">
        <v>31068</v>
      </c>
      <c r="M2963" s="5">
        <f ca="1">(TODAY()-staff[[#This Row],[Date of Join]])/365</f>
        <v>0.60821917808219184</v>
      </c>
      <c r="N2963" t="str">
        <f ca="1">IF(staff[[#This Row],[Tenure]]&lt;0.25,"1. New", IF(staff[[#This Row],[Tenure]]&lt;1, "2. Under 1 yr", IF(staff[[#This Row],[Tenure]]&lt;2, "3. Under 2 yrs","4. Over 2 yrs")))</f>
        <v>2. Under 1 yr</v>
      </c>
      <c r="O2963" s="5">
        <f ca="1">(TODAY()-staff[[#This Row],[Date of Birth]])/365</f>
        <v>37.679452054794524</v>
      </c>
      <c r="P2963">
        <f ca="1">ROUNDDOWN(staff[[#This Row],[X-Age]],0)</f>
        <v>37</v>
      </c>
    </row>
    <row r="2964" spans="3:16" x14ac:dyDescent="0.3">
      <c r="C2964" t="s">
        <v>3053</v>
      </c>
      <c r="D2964" t="s">
        <v>59</v>
      </c>
      <c r="E2964">
        <v>1</v>
      </c>
      <c r="F2964" t="s">
        <v>56</v>
      </c>
      <c r="G2964" t="s">
        <v>18</v>
      </c>
      <c r="H2964" t="s">
        <v>96</v>
      </c>
      <c r="I2964" s="4">
        <v>78395</v>
      </c>
      <c r="J2964">
        <v>8</v>
      </c>
      <c r="K2964" s="3">
        <v>44634</v>
      </c>
      <c r="L2964" s="3">
        <v>28519</v>
      </c>
      <c r="M2964" s="5">
        <f ca="1">(TODAY()-staff[[#This Row],[Date of Join]])/365</f>
        <v>0.51232876712328768</v>
      </c>
      <c r="N2964" t="str">
        <f ca="1">IF(staff[[#This Row],[Tenure]]&lt;0.25,"1. New", IF(staff[[#This Row],[Tenure]]&lt;1, "2. Under 1 yr", IF(staff[[#This Row],[Tenure]]&lt;2, "3. Under 2 yrs","4. Over 2 yrs")))</f>
        <v>2. Under 1 yr</v>
      </c>
      <c r="O2964" s="5">
        <f ca="1">(TODAY()-staff[[#This Row],[Date of Birth]])/365</f>
        <v>44.663013698630138</v>
      </c>
      <c r="P2964">
        <f ca="1">ROUNDDOWN(staff[[#This Row],[X-Age]],0)</f>
        <v>44</v>
      </c>
    </row>
    <row r="2965" spans="3:16" x14ac:dyDescent="0.3">
      <c r="C2965" t="s">
        <v>3054</v>
      </c>
      <c r="D2965" t="s">
        <v>59</v>
      </c>
      <c r="E2965">
        <v>1</v>
      </c>
      <c r="F2965" t="s">
        <v>56</v>
      </c>
      <c r="G2965" t="s">
        <v>6</v>
      </c>
      <c r="H2965" t="s">
        <v>68</v>
      </c>
      <c r="I2965" s="4">
        <v>87450</v>
      </c>
      <c r="J2965">
        <v>1</v>
      </c>
      <c r="K2965" s="3">
        <v>44431</v>
      </c>
      <c r="L2965" s="3">
        <v>29528</v>
      </c>
      <c r="M2965" s="5">
        <f ca="1">(TODAY()-staff[[#This Row],[Date of Join]])/365</f>
        <v>1.0684931506849316</v>
      </c>
      <c r="N2965" t="str">
        <f ca="1">IF(staff[[#This Row],[Tenure]]&lt;0.25,"1. New", IF(staff[[#This Row],[Tenure]]&lt;1, "2. Under 1 yr", IF(staff[[#This Row],[Tenure]]&lt;2, "3. Under 2 yrs","4. Over 2 yrs")))</f>
        <v>3. Under 2 yrs</v>
      </c>
      <c r="O2965" s="5">
        <f ca="1">(TODAY()-staff[[#This Row],[Date of Birth]])/365</f>
        <v>41.898630136986299</v>
      </c>
      <c r="P2965">
        <f ca="1">ROUNDDOWN(staff[[#This Row],[X-Age]],0)</f>
        <v>41</v>
      </c>
    </row>
    <row r="2966" spans="3:16" x14ac:dyDescent="0.3">
      <c r="C2966" t="s">
        <v>3055</v>
      </c>
      <c r="D2966" t="s">
        <v>55</v>
      </c>
      <c r="E2966">
        <v>1</v>
      </c>
      <c r="F2966" t="s">
        <v>124</v>
      </c>
      <c r="G2966" t="s">
        <v>18</v>
      </c>
      <c r="H2966" t="s">
        <v>117</v>
      </c>
      <c r="I2966" s="4">
        <v>50620</v>
      </c>
      <c r="J2966">
        <v>13</v>
      </c>
      <c r="K2966" s="3">
        <v>44755</v>
      </c>
      <c r="L2966" s="3">
        <v>34843</v>
      </c>
      <c r="M2966" s="5">
        <f ca="1">(TODAY()-staff[[#This Row],[Date of Join]])/365</f>
        <v>0.18082191780821918</v>
      </c>
      <c r="N2966" t="str">
        <f ca="1">IF(staff[[#This Row],[Tenure]]&lt;0.25,"1. New", IF(staff[[#This Row],[Tenure]]&lt;1, "2. Under 1 yr", IF(staff[[#This Row],[Tenure]]&lt;2, "3. Under 2 yrs","4. Over 2 yrs")))</f>
        <v>1. New</v>
      </c>
      <c r="O2966" s="5">
        <f ca="1">(TODAY()-staff[[#This Row],[Date of Birth]])/365</f>
        <v>27.336986301369862</v>
      </c>
      <c r="P2966">
        <f ca="1">ROUNDDOWN(staff[[#This Row],[X-Age]],0)</f>
        <v>27</v>
      </c>
    </row>
    <row r="2967" spans="3:16" x14ac:dyDescent="0.3">
      <c r="C2967" t="s">
        <v>3056</v>
      </c>
      <c r="D2967" t="s">
        <v>55</v>
      </c>
      <c r="E2967">
        <v>0</v>
      </c>
      <c r="F2967" t="s">
        <v>61</v>
      </c>
      <c r="G2967" t="s">
        <v>18</v>
      </c>
      <c r="H2967" t="s">
        <v>96</v>
      </c>
      <c r="I2967" s="4">
        <v>81605</v>
      </c>
      <c r="J2967">
        <v>21</v>
      </c>
      <c r="K2967" s="3">
        <v>44326</v>
      </c>
      <c r="L2967" s="3">
        <v>17608</v>
      </c>
      <c r="M2967" s="5">
        <f ca="1">(TODAY()-staff[[#This Row],[Date of Join]])/365</f>
        <v>1.3561643835616439</v>
      </c>
      <c r="N2967" t="str">
        <f ca="1">IF(staff[[#This Row],[Tenure]]&lt;0.25,"1. New", IF(staff[[#This Row],[Tenure]]&lt;1, "2. Under 1 yr", IF(staff[[#This Row],[Tenure]]&lt;2, "3. Under 2 yrs","4. Over 2 yrs")))</f>
        <v>3. Under 2 yrs</v>
      </c>
      <c r="O2967" s="5">
        <f ca="1">(TODAY()-staff[[#This Row],[Date of Birth]])/365</f>
        <v>74.556164383561651</v>
      </c>
      <c r="P2967">
        <f ca="1">ROUNDDOWN(staff[[#This Row],[X-Age]],0)</f>
        <v>74</v>
      </c>
    </row>
    <row r="2968" spans="3:16" x14ac:dyDescent="0.3">
      <c r="C2968" t="s">
        <v>3057</v>
      </c>
      <c r="D2968" t="s">
        <v>55</v>
      </c>
      <c r="E2968">
        <v>1</v>
      </c>
      <c r="F2968" t="s">
        <v>56</v>
      </c>
      <c r="G2968" t="s">
        <v>6</v>
      </c>
      <c r="H2968" t="s">
        <v>71</v>
      </c>
      <c r="I2968" s="4">
        <v>103140</v>
      </c>
      <c r="J2968">
        <v>20</v>
      </c>
      <c r="K2968" s="3">
        <v>44732</v>
      </c>
      <c r="L2968" s="3">
        <v>32285</v>
      </c>
      <c r="M2968" s="5">
        <f ca="1">(TODAY()-staff[[#This Row],[Date of Join]])/365</f>
        <v>0.24383561643835616</v>
      </c>
      <c r="N2968" t="str">
        <f ca="1">IF(staff[[#This Row],[Tenure]]&lt;0.25,"1. New", IF(staff[[#This Row],[Tenure]]&lt;1, "2. Under 1 yr", IF(staff[[#This Row],[Tenure]]&lt;2, "3. Under 2 yrs","4. Over 2 yrs")))</f>
        <v>1. New</v>
      </c>
      <c r="O2968" s="5">
        <f ca="1">(TODAY()-staff[[#This Row],[Date of Birth]])/365</f>
        <v>34.345205479452055</v>
      </c>
      <c r="P2968">
        <f ca="1">ROUNDDOWN(staff[[#This Row],[X-Age]],0)</f>
        <v>34</v>
      </c>
    </row>
    <row r="2969" spans="3:16" x14ac:dyDescent="0.3">
      <c r="C2969" t="s">
        <v>3058</v>
      </c>
      <c r="D2969" t="s">
        <v>55</v>
      </c>
      <c r="E2969">
        <v>1</v>
      </c>
      <c r="F2969" t="s">
        <v>56</v>
      </c>
      <c r="G2969" t="s">
        <v>11</v>
      </c>
      <c r="H2969" t="s">
        <v>242</v>
      </c>
      <c r="I2969" s="4">
        <v>87180</v>
      </c>
      <c r="J2969">
        <v>15</v>
      </c>
      <c r="K2969" s="3">
        <v>44424</v>
      </c>
      <c r="L2969" s="3">
        <v>24104</v>
      </c>
      <c r="M2969" s="5">
        <f ca="1">(TODAY()-staff[[#This Row],[Date of Join]])/365</f>
        <v>1.0876712328767124</v>
      </c>
      <c r="N2969" t="str">
        <f ca="1">IF(staff[[#This Row],[Tenure]]&lt;0.25,"1. New", IF(staff[[#This Row],[Tenure]]&lt;1, "2. Under 1 yr", IF(staff[[#This Row],[Tenure]]&lt;2, "3. Under 2 yrs","4. Over 2 yrs")))</f>
        <v>3. Under 2 yrs</v>
      </c>
      <c r="O2969" s="5">
        <f ca="1">(TODAY()-staff[[#This Row],[Date of Birth]])/365</f>
        <v>56.758904109589039</v>
      </c>
      <c r="P2969">
        <f ca="1">ROUNDDOWN(staff[[#This Row],[X-Age]],0)</f>
        <v>56</v>
      </c>
    </row>
    <row r="2970" spans="3:16" x14ac:dyDescent="0.3">
      <c r="C2970" t="s">
        <v>3059</v>
      </c>
      <c r="D2970" t="s">
        <v>59</v>
      </c>
      <c r="E2970">
        <v>1</v>
      </c>
      <c r="F2970" t="s">
        <v>56</v>
      </c>
      <c r="G2970" t="s">
        <v>6</v>
      </c>
      <c r="H2970" t="s">
        <v>98</v>
      </c>
      <c r="I2970" s="4">
        <v>75600</v>
      </c>
      <c r="J2970">
        <v>20</v>
      </c>
      <c r="K2970" s="3">
        <v>44655</v>
      </c>
      <c r="L2970" s="3">
        <v>23418</v>
      </c>
      <c r="M2970" s="5">
        <f ca="1">(TODAY()-staff[[#This Row],[Date of Join]])/365</f>
        <v>0.45479452054794522</v>
      </c>
      <c r="N2970" t="str">
        <f ca="1">IF(staff[[#This Row],[Tenure]]&lt;0.25,"1. New", IF(staff[[#This Row],[Tenure]]&lt;1, "2. Under 1 yr", IF(staff[[#This Row],[Tenure]]&lt;2, "3. Under 2 yrs","4. Over 2 yrs")))</f>
        <v>2. Under 1 yr</v>
      </c>
      <c r="O2970" s="5">
        <f ca="1">(TODAY()-staff[[#This Row],[Date of Birth]])/365</f>
        <v>58.638356164383559</v>
      </c>
      <c r="P2970">
        <f ca="1">ROUNDDOWN(staff[[#This Row],[X-Age]],0)</f>
        <v>58</v>
      </c>
    </row>
    <row r="2971" spans="3:16" x14ac:dyDescent="0.3">
      <c r="C2971" t="s">
        <v>3060</v>
      </c>
      <c r="D2971" t="s">
        <v>59</v>
      </c>
      <c r="E2971">
        <v>1</v>
      </c>
      <c r="F2971" t="s">
        <v>56</v>
      </c>
      <c r="G2971" t="s">
        <v>9</v>
      </c>
      <c r="H2971" t="s">
        <v>62</v>
      </c>
      <c r="I2971" s="4">
        <v>87395</v>
      </c>
      <c r="J2971">
        <v>15</v>
      </c>
      <c r="K2971" s="3">
        <v>44272</v>
      </c>
      <c r="L2971" s="3">
        <v>24899</v>
      </c>
      <c r="M2971" s="5">
        <f ca="1">(TODAY()-staff[[#This Row],[Date of Join]])/365</f>
        <v>1.5041095890410958</v>
      </c>
      <c r="N2971" t="str">
        <f ca="1">IF(staff[[#This Row],[Tenure]]&lt;0.25,"1. New", IF(staff[[#This Row],[Tenure]]&lt;1, "2. Under 1 yr", IF(staff[[#This Row],[Tenure]]&lt;2, "3. Under 2 yrs","4. Over 2 yrs")))</f>
        <v>3. Under 2 yrs</v>
      </c>
      <c r="O2971" s="5">
        <f ca="1">(TODAY()-staff[[#This Row],[Date of Birth]])/365</f>
        <v>54.580821917808223</v>
      </c>
      <c r="P2971">
        <f ca="1">ROUNDDOWN(staff[[#This Row],[X-Age]],0)</f>
        <v>54</v>
      </c>
    </row>
    <row r="2972" spans="3:16" x14ac:dyDescent="0.3">
      <c r="C2972" t="s">
        <v>3061</v>
      </c>
      <c r="D2972" t="s">
        <v>55</v>
      </c>
      <c r="E2972">
        <v>1</v>
      </c>
      <c r="F2972" t="s">
        <v>56</v>
      </c>
      <c r="G2972" t="s">
        <v>6</v>
      </c>
      <c r="H2972" t="s">
        <v>68</v>
      </c>
      <c r="I2972" s="4">
        <v>68895</v>
      </c>
      <c r="J2972">
        <v>8</v>
      </c>
      <c r="K2972" s="3">
        <v>44690</v>
      </c>
      <c r="L2972" s="3">
        <v>33329</v>
      </c>
      <c r="M2972" s="5">
        <f ca="1">(TODAY()-staff[[#This Row],[Date of Join]])/365</f>
        <v>0.35890410958904112</v>
      </c>
      <c r="N2972" t="str">
        <f ca="1">IF(staff[[#This Row],[Tenure]]&lt;0.25,"1. New", IF(staff[[#This Row],[Tenure]]&lt;1, "2. Under 1 yr", IF(staff[[#This Row],[Tenure]]&lt;2, "3. Under 2 yrs","4. Over 2 yrs")))</f>
        <v>2. Under 1 yr</v>
      </c>
      <c r="O2972" s="5">
        <f ca="1">(TODAY()-staff[[#This Row],[Date of Birth]])/365</f>
        <v>31.484931506849314</v>
      </c>
      <c r="P2972">
        <f ca="1">ROUNDDOWN(staff[[#This Row],[X-Age]],0)</f>
        <v>31</v>
      </c>
    </row>
    <row r="2973" spans="3:16" x14ac:dyDescent="0.3">
      <c r="C2973" t="s">
        <v>3062</v>
      </c>
      <c r="D2973" t="s">
        <v>55</v>
      </c>
      <c r="E2973">
        <v>1</v>
      </c>
      <c r="F2973" t="s">
        <v>56</v>
      </c>
      <c r="G2973" t="s">
        <v>6</v>
      </c>
      <c r="H2973" t="s">
        <v>68</v>
      </c>
      <c r="I2973" s="4">
        <v>74015</v>
      </c>
      <c r="J2973">
        <v>19</v>
      </c>
      <c r="K2973" s="3">
        <v>44564</v>
      </c>
      <c r="L2973" s="3">
        <v>21643</v>
      </c>
      <c r="M2973" s="5">
        <f ca="1">(TODAY()-staff[[#This Row],[Date of Join]])/365</f>
        <v>0.70410958904109588</v>
      </c>
      <c r="N2973" t="str">
        <f ca="1">IF(staff[[#This Row],[Tenure]]&lt;0.25,"1. New", IF(staff[[#This Row],[Tenure]]&lt;1, "2. Under 1 yr", IF(staff[[#This Row],[Tenure]]&lt;2, "3. Under 2 yrs","4. Over 2 yrs")))</f>
        <v>2. Under 1 yr</v>
      </c>
      <c r="O2973" s="5">
        <f ca="1">(TODAY()-staff[[#This Row],[Date of Birth]])/365</f>
        <v>63.5013698630137</v>
      </c>
      <c r="P2973">
        <f ca="1">ROUNDDOWN(staff[[#This Row],[X-Age]],0)</f>
        <v>63</v>
      </c>
    </row>
    <row r="2974" spans="3:16" x14ac:dyDescent="0.3">
      <c r="C2974" t="s">
        <v>3063</v>
      </c>
      <c r="D2974" t="s">
        <v>59</v>
      </c>
      <c r="E2974">
        <v>1</v>
      </c>
      <c r="F2974" t="s">
        <v>56</v>
      </c>
      <c r="G2974" t="s">
        <v>18</v>
      </c>
      <c r="H2974" t="s">
        <v>64</v>
      </c>
      <c r="I2974" s="4">
        <v>105265</v>
      </c>
      <c r="J2974">
        <v>5</v>
      </c>
      <c r="K2974" s="3">
        <v>44446</v>
      </c>
      <c r="L2974" s="3">
        <v>24351</v>
      </c>
      <c r="M2974" s="5">
        <f ca="1">(TODAY()-staff[[#This Row],[Date of Join]])/365</f>
        <v>1.0273972602739727</v>
      </c>
      <c r="N2974" t="str">
        <f ca="1">IF(staff[[#This Row],[Tenure]]&lt;0.25,"1. New", IF(staff[[#This Row],[Tenure]]&lt;1, "2. Under 1 yr", IF(staff[[#This Row],[Tenure]]&lt;2, "3. Under 2 yrs","4. Over 2 yrs")))</f>
        <v>3. Under 2 yrs</v>
      </c>
      <c r="O2974" s="5">
        <f ca="1">(TODAY()-staff[[#This Row],[Date of Birth]])/365</f>
        <v>56.082191780821915</v>
      </c>
      <c r="P2974">
        <f ca="1">ROUNDDOWN(staff[[#This Row],[X-Age]],0)</f>
        <v>56</v>
      </c>
    </row>
    <row r="2975" spans="3:16" x14ac:dyDescent="0.3">
      <c r="C2975" t="s">
        <v>3064</v>
      </c>
      <c r="D2975" t="s">
        <v>55</v>
      </c>
      <c r="E2975">
        <v>1</v>
      </c>
      <c r="F2975" t="s">
        <v>61</v>
      </c>
      <c r="G2975" t="s">
        <v>20</v>
      </c>
      <c r="H2975" t="s">
        <v>66</v>
      </c>
      <c r="I2975" s="4">
        <v>80100</v>
      </c>
      <c r="J2975">
        <v>16</v>
      </c>
      <c r="K2975" s="3">
        <v>44762</v>
      </c>
      <c r="L2975" s="3">
        <v>7282</v>
      </c>
      <c r="M2975" s="5">
        <f ca="1">(TODAY()-staff[[#This Row],[Date of Join]])/365</f>
        <v>0.16164383561643836</v>
      </c>
      <c r="N2975" t="str">
        <f ca="1">IF(staff[[#This Row],[Tenure]]&lt;0.25,"1. New", IF(staff[[#This Row],[Tenure]]&lt;1, "2. Under 1 yr", IF(staff[[#This Row],[Tenure]]&lt;2, "3. Under 2 yrs","4. Over 2 yrs")))</f>
        <v>1. New</v>
      </c>
      <c r="O2975" s="5">
        <f ca="1">(TODAY()-staff[[#This Row],[Date of Birth]])/365</f>
        <v>102.84657534246575</v>
      </c>
      <c r="P2975">
        <f ca="1">ROUNDDOWN(staff[[#This Row],[X-Age]],0)</f>
        <v>102</v>
      </c>
    </row>
    <row r="2976" spans="3:16" x14ac:dyDescent="0.3">
      <c r="C2976" t="s">
        <v>3065</v>
      </c>
      <c r="D2976" t="s">
        <v>59</v>
      </c>
      <c r="E2976">
        <v>1</v>
      </c>
      <c r="F2976" t="s">
        <v>56</v>
      </c>
      <c r="G2976" t="s">
        <v>6</v>
      </c>
      <c r="H2976" t="s">
        <v>71</v>
      </c>
      <c r="I2976" s="4">
        <v>78365</v>
      </c>
      <c r="J2976">
        <v>21</v>
      </c>
      <c r="K2976" s="3">
        <v>43969</v>
      </c>
      <c r="L2976" s="3">
        <v>24831</v>
      </c>
      <c r="M2976" s="5">
        <f ca="1">(TODAY()-staff[[#This Row],[Date of Join]])/365</f>
        <v>2.3342465753424659</v>
      </c>
      <c r="N2976" t="str">
        <f ca="1">IF(staff[[#This Row],[Tenure]]&lt;0.25,"1. New", IF(staff[[#This Row],[Tenure]]&lt;1, "2. Under 1 yr", IF(staff[[#This Row],[Tenure]]&lt;2, "3. Under 2 yrs","4. Over 2 yrs")))</f>
        <v>4. Over 2 yrs</v>
      </c>
      <c r="O2976" s="5">
        <f ca="1">(TODAY()-staff[[#This Row],[Date of Birth]])/365</f>
        <v>54.767123287671232</v>
      </c>
      <c r="P2976">
        <f ca="1">ROUNDDOWN(staff[[#This Row],[X-Age]],0)</f>
        <v>54</v>
      </c>
    </row>
    <row r="2977" spans="3:16" x14ac:dyDescent="0.3">
      <c r="C2977" t="s">
        <v>3066</v>
      </c>
      <c r="D2977" t="s">
        <v>55</v>
      </c>
      <c r="E2977">
        <v>1</v>
      </c>
      <c r="F2977" t="s">
        <v>56</v>
      </c>
      <c r="G2977" t="s">
        <v>20</v>
      </c>
      <c r="H2977" t="s">
        <v>66</v>
      </c>
      <c r="I2977" s="4">
        <v>87840</v>
      </c>
      <c r="J2977">
        <v>9</v>
      </c>
      <c r="K2977" s="3">
        <v>44739</v>
      </c>
      <c r="L2977" s="3">
        <v>33497</v>
      </c>
      <c r="M2977" s="5">
        <f ca="1">(TODAY()-staff[[#This Row],[Date of Join]])/365</f>
        <v>0.22465753424657534</v>
      </c>
      <c r="N2977" t="str">
        <f ca="1">IF(staff[[#This Row],[Tenure]]&lt;0.25,"1. New", IF(staff[[#This Row],[Tenure]]&lt;1, "2. Under 1 yr", IF(staff[[#This Row],[Tenure]]&lt;2, "3. Under 2 yrs","4. Over 2 yrs")))</f>
        <v>1. New</v>
      </c>
      <c r="O2977" s="5">
        <f ca="1">(TODAY()-staff[[#This Row],[Date of Birth]])/365</f>
        <v>31.024657534246575</v>
      </c>
      <c r="P2977">
        <f ca="1">ROUNDDOWN(staff[[#This Row],[X-Age]],0)</f>
        <v>31</v>
      </c>
    </row>
    <row r="2978" spans="3:16" x14ac:dyDescent="0.3">
      <c r="C2978" t="s">
        <v>3067</v>
      </c>
      <c r="D2978" t="s">
        <v>55</v>
      </c>
      <c r="E2978">
        <v>1</v>
      </c>
      <c r="F2978" t="s">
        <v>56</v>
      </c>
      <c r="G2978" t="s">
        <v>18</v>
      </c>
      <c r="H2978" t="s">
        <v>64</v>
      </c>
      <c r="I2978" s="4">
        <v>77040</v>
      </c>
      <c r="J2978">
        <v>5</v>
      </c>
      <c r="K2978" s="3">
        <v>44585</v>
      </c>
      <c r="L2978" s="3">
        <v>32534</v>
      </c>
      <c r="M2978" s="5">
        <f ca="1">(TODAY()-staff[[#This Row],[Date of Join]])/365</f>
        <v>0.64657534246575343</v>
      </c>
      <c r="N2978" t="str">
        <f ca="1">IF(staff[[#This Row],[Tenure]]&lt;0.25,"1. New", IF(staff[[#This Row],[Tenure]]&lt;1, "2. Under 1 yr", IF(staff[[#This Row],[Tenure]]&lt;2, "3. Under 2 yrs","4. Over 2 yrs")))</f>
        <v>2. Under 1 yr</v>
      </c>
      <c r="O2978" s="5">
        <f ca="1">(TODAY()-staff[[#This Row],[Date of Birth]])/365</f>
        <v>33.663013698630138</v>
      </c>
      <c r="P2978">
        <f ca="1">ROUNDDOWN(staff[[#This Row],[X-Age]],0)</f>
        <v>33</v>
      </c>
    </row>
    <row r="2979" spans="3:16" x14ac:dyDescent="0.3">
      <c r="C2979" t="s">
        <v>3068</v>
      </c>
      <c r="D2979" t="s">
        <v>59</v>
      </c>
      <c r="E2979">
        <v>1</v>
      </c>
      <c r="F2979" t="s">
        <v>56</v>
      </c>
      <c r="G2979" t="s">
        <v>6</v>
      </c>
      <c r="H2979" t="s">
        <v>246</v>
      </c>
      <c r="I2979" s="4">
        <v>86495</v>
      </c>
      <c r="J2979">
        <v>18</v>
      </c>
      <c r="K2979" s="3">
        <v>44662</v>
      </c>
      <c r="L2979" s="3">
        <v>27151</v>
      </c>
      <c r="M2979" s="5">
        <f ca="1">(TODAY()-staff[[#This Row],[Date of Join]])/365</f>
        <v>0.43561643835616437</v>
      </c>
      <c r="N2979" t="str">
        <f ca="1">IF(staff[[#This Row],[Tenure]]&lt;0.25,"1. New", IF(staff[[#This Row],[Tenure]]&lt;1, "2. Under 1 yr", IF(staff[[#This Row],[Tenure]]&lt;2, "3. Under 2 yrs","4. Over 2 yrs")))</f>
        <v>2. Under 1 yr</v>
      </c>
      <c r="O2979" s="5">
        <f ca="1">(TODAY()-staff[[#This Row],[Date of Birth]])/365</f>
        <v>48.410958904109592</v>
      </c>
      <c r="P2979">
        <f ca="1">ROUNDDOWN(staff[[#This Row],[X-Age]],0)</f>
        <v>48</v>
      </c>
    </row>
    <row r="2980" spans="3:16" x14ac:dyDescent="0.3">
      <c r="C2980" t="s">
        <v>3069</v>
      </c>
      <c r="D2980" t="s">
        <v>59</v>
      </c>
      <c r="E2980">
        <v>1</v>
      </c>
      <c r="F2980" t="s">
        <v>56</v>
      </c>
      <c r="G2980" t="s">
        <v>18</v>
      </c>
      <c r="H2980" t="s">
        <v>71</v>
      </c>
      <c r="I2980" s="4">
        <v>81415</v>
      </c>
      <c r="J2980">
        <v>8</v>
      </c>
      <c r="K2980" s="3">
        <v>43472</v>
      </c>
      <c r="L2980" s="3">
        <v>19326</v>
      </c>
      <c r="M2980" s="5">
        <f ca="1">(TODAY()-staff[[#This Row],[Date of Join]])/365</f>
        <v>3.6958904109589041</v>
      </c>
      <c r="N2980" t="str">
        <f ca="1">IF(staff[[#This Row],[Tenure]]&lt;0.25,"1. New", IF(staff[[#This Row],[Tenure]]&lt;1, "2. Under 1 yr", IF(staff[[#This Row],[Tenure]]&lt;2, "3. Under 2 yrs","4. Over 2 yrs")))</f>
        <v>4. Over 2 yrs</v>
      </c>
      <c r="O2980" s="5">
        <f ca="1">(TODAY()-staff[[#This Row],[Date of Birth]])/365</f>
        <v>69.849315068493155</v>
      </c>
      <c r="P2980">
        <f ca="1">ROUNDDOWN(staff[[#This Row],[X-Age]],0)</f>
        <v>69</v>
      </c>
    </row>
    <row r="2981" spans="3:16" x14ac:dyDescent="0.3">
      <c r="C2981" t="s">
        <v>3070</v>
      </c>
      <c r="D2981" t="s">
        <v>59</v>
      </c>
      <c r="E2981">
        <v>1</v>
      </c>
      <c r="F2981" t="s">
        <v>56</v>
      </c>
      <c r="G2981" t="s">
        <v>18</v>
      </c>
      <c r="H2981" t="s">
        <v>71</v>
      </c>
      <c r="I2981" s="4">
        <v>77855</v>
      </c>
      <c r="J2981">
        <v>14</v>
      </c>
      <c r="K2981" s="3">
        <v>44669</v>
      </c>
      <c r="L2981" s="3">
        <v>30202</v>
      </c>
      <c r="M2981" s="5">
        <f ca="1">(TODAY()-staff[[#This Row],[Date of Join]])/365</f>
        <v>0.41643835616438357</v>
      </c>
      <c r="N2981" t="str">
        <f ca="1">IF(staff[[#This Row],[Tenure]]&lt;0.25,"1. New", IF(staff[[#This Row],[Tenure]]&lt;1, "2. Under 1 yr", IF(staff[[#This Row],[Tenure]]&lt;2, "3. Under 2 yrs","4. Over 2 yrs")))</f>
        <v>2. Under 1 yr</v>
      </c>
      <c r="O2981" s="5">
        <f ca="1">(TODAY()-staff[[#This Row],[Date of Birth]])/365</f>
        <v>40.052054794520551</v>
      </c>
      <c r="P2981">
        <f ca="1">ROUNDDOWN(staff[[#This Row],[X-Age]],0)</f>
        <v>40</v>
      </c>
    </row>
    <row r="2982" spans="3:16" x14ac:dyDescent="0.3">
      <c r="C2982" t="s">
        <v>3071</v>
      </c>
      <c r="D2982" t="s">
        <v>59</v>
      </c>
      <c r="E2982">
        <v>1</v>
      </c>
      <c r="F2982" t="s">
        <v>56</v>
      </c>
      <c r="G2982" t="s">
        <v>6</v>
      </c>
      <c r="H2982" t="s">
        <v>68</v>
      </c>
      <c r="I2982" s="4">
        <v>48230</v>
      </c>
      <c r="J2982">
        <v>11</v>
      </c>
      <c r="K2982" s="3">
        <v>44739</v>
      </c>
      <c r="L2982" s="3">
        <v>33428</v>
      </c>
      <c r="M2982" s="5">
        <f ca="1">(TODAY()-staff[[#This Row],[Date of Join]])/365</f>
        <v>0.22465753424657534</v>
      </c>
      <c r="N2982" t="str">
        <f ca="1">IF(staff[[#This Row],[Tenure]]&lt;0.25,"1. New", IF(staff[[#This Row],[Tenure]]&lt;1, "2. Under 1 yr", IF(staff[[#This Row],[Tenure]]&lt;2, "3. Under 2 yrs","4. Over 2 yrs")))</f>
        <v>1. New</v>
      </c>
      <c r="O2982" s="5">
        <f ca="1">(TODAY()-staff[[#This Row],[Date of Birth]])/365</f>
        <v>31.213698630136985</v>
      </c>
      <c r="P2982">
        <f ca="1">ROUNDDOWN(staff[[#This Row],[X-Age]],0)</f>
        <v>31</v>
      </c>
    </row>
    <row r="2983" spans="3:16" x14ac:dyDescent="0.3">
      <c r="C2983" t="s">
        <v>3072</v>
      </c>
      <c r="D2983" t="s">
        <v>55</v>
      </c>
      <c r="E2983">
        <v>1</v>
      </c>
      <c r="F2983" t="s">
        <v>56</v>
      </c>
      <c r="G2983" t="s">
        <v>20</v>
      </c>
      <c r="H2983" t="s">
        <v>102</v>
      </c>
      <c r="I2983" s="4">
        <v>76270</v>
      </c>
      <c r="J2983">
        <v>14</v>
      </c>
      <c r="K2983" s="3">
        <v>44690</v>
      </c>
      <c r="L2983" s="3">
        <v>26846</v>
      </c>
      <c r="M2983" s="5">
        <f ca="1">(TODAY()-staff[[#This Row],[Date of Join]])/365</f>
        <v>0.35890410958904112</v>
      </c>
      <c r="N2983" t="str">
        <f ca="1">IF(staff[[#This Row],[Tenure]]&lt;0.25,"1. New", IF(staff[[#This Row],[Tenure]]&lt;1, "2. Under 1 yr", IF(staff[[#This Row],[Tenure]]&lt;2, "3. Under 2 yrs","4. Over 2 yrs")))</f>
        <v>2. Under 1 yr</v>
      </c>
      <c r="O2983" s="5">
        <f ca="1">(TODAY()-staff[[#This Row],[Date of Birth]])/365</f>
        <v>49.246575342465754</v>
      </c>
      <c r="P2983">
        <f ca="1">ROUNDDOWN(staff[[#This Row],[X-Age]],0)</f>
        <v>49</v>
      </c>
    </row>
    <row r="2984" spans="3:16" x14ac:dyDescent="0.3">
      <c r="C2984" t="s">
        <v>3073</v>
      </c>
      <c r="D2984" t="s">
        <v>55</v>
      </c>
      <c r="E2984">
        <v>1</v>
      </c>
      <c r="F2984" t="s">
        <v>56</v>
      </c>
      <c r="G2984" t="s">
        <v>20</v>
      </c>
      <c r="H2984" t="s">
        <v>133</v>
      </c>
      <c r="I2984" s="4">
        <v>56515</v>
      </c>
      <c r="J2984">
        <v>18</v>
      </c>
      <c r="K2984" s="3">
        <v>44634</v>
      </c>
      <c r="L2984" s="3">
        <v>27492</v>
      </c>
      <c r="M2984" s="5">
        <f ca="1">(TODAY()-staff[[#This Row],[Date of Join]])/365</f>
        <v>0.51232876712328768</v>
      </c>
      <c r="N2984" t="str">
        <f ca="1">IF(staff[[#This Row],[Tenure]]&lt;0.25,"1. New", IF(staff[[#This Row],[Tenure]]&lt;1, "2. Under 1 yr", IF(staff[[#This Row],[Tenure]]&lt;2, "3. Under 2 yrs","4. Over 2 yrs")))</f>
        <v>2. Under 1 yr</v>
      </c>
      <c r="O2984" s="5">
        <f ca="1">(TODAY()-staff[[#This Row],[Date of Birth]])/365</f>
        <v>47.476712328767121</v>
      </c>
      <c r="P2984">
        <f ca="1">ROUNDDOWN(staff[[#This Row],[X-Age]],0)</f>
        <v>47</v>
      </c>
    </row>
    <row r="2985" spans="3:16" x14ac:dyDescent="0.3">
      <c r="C2985" t="s">
        <v>3074</v>
      </c>
      <c r="D2985" t="s">
        <v>59</v>
      </c>
      <c r="E2985">
        <v>1</v>
      </c>
      <c r="F2985" t="s">
        <v>56</v>
      </c>
      <c r="G2985" t="s">
        <v>11</v>
      </c>
      <c r="H2985" t="s">
        <v>83</v>
      </c>
      <c r="I2985" s="4">
        <v>69610</v>
      </c>
      <c r="J2985">
        <v>13</v>
      </c>
      <c r="K2985" s="3">
        <v>44641</v>
      </c>
      <c r="L2985" s="3">
        <v>27092</v>
      </c>
      <c r="M2985" s="5">
        <f ca="1">(TODAY()-staff[[#This Row],[Date of Join]])/365</f>
        <v>0.49315068493150682</v>
      </c>
      <c r="N2985" t="str">
        <f ca="1">IF(staff[[#This Row],[Tenure]]&lt;0.25,"1. New", IF(staff[[#This Row],[Tenure]]&lt;1, "2. Under 1 yr", IF(staff[[#This Row],[Tenure]]&lt;2, "3. Under 2 yrs","4. Over 2 yrs")))</f>
        <v>2. Under 1 yr</v>
      </c>
      <c r="O2985" s="5">
        <f ca="1">(TODAY()-staff[[#This Row],[Date of Birth]])/365</f>
        <v>48.57260273972603</v>
      </c>
      <c r="P2985">
        <f ca="1">ROUNDDOWN(staff[[#This Row],[X-Age]],0)</f>
        <v>48</v>
      </c>
    </row>
    <row r="2986" spans="3:16" x14ac:dyDescent="0.3">
      <c r="C2986" t="s">
        <v>3075</v>
      </c>
      <c r="D2986" t="s">
        <v>55</v>
      </c>
      <c r="E2986">
        <v>1</v>
      </c>
      <c r="F2986" t="s">
        <v>56</v>
      </c>
      <c r="G2986" t="s">
        <v>6</v>
      </c>
      <c r="H2986" t="s">
        <v>68</v>
      </c>
      <c r="I2986" s="4">
        <v>71255</v>
      </c>
      <c r="J2986">
        <v>15</v>
      </c>
      <c r="K2986" s="3">
        <v>44760</v>
      </c>
      <c r="L2986" s="3">
        <v>32494</v>
      </c>
      <c r="M2986" s="5">
        <f ca="1">(TODAY()-staff[[#This Row],[Date of Join]])/365</f>
        <v>0.16712328767123288</v>
      </c>
      <c r="N2986" t="str">
        <f ca="1">IF(staff[[#This Row],[Tenure]]&lt;0.25,"1. New", IF(staff[[#This Row],[Tenure]]&lt;1, "2. Under 1 yr", IF(staff[[#This Row],[Tenure]]&lt;2, "3. Under 2 yrs","4. Over 2 yrs")))</f>
        <v>1. New</v>
      </c>
      <c r="O2986" s="5">
        <f ca="1">(TODAY()-staff[[#This Row],[Date of Birth]])/365</f>
        <v>33.772602739726025</v>
      </c>
      <c r="P2986">
        <f ca="1">ROUNDDOWN(staff[[#This Row],[X-Age]],0)</f>
        <v>33</v>
      </c>
    </row>
    <row r="2987" spans="3:16" x14ac:dyDescent="0.3">
      <c r="C2987" t="s">
        <v>3076</v>
      </c>
      <c r="D2987" t="s">
        <v>59</v>
      </c>
      <c r="E2987">
        <v>1</v>
      </c>
      <c r="F2987" t="s">
        <v>56</v>
      </c>
      <c r="G2987" t="s">
        <v>18</v>
      </c>
      <c r="H2987" t="s">
        <v>71</v>
      </c>
      <c r="I2987" s="4">
        <v>81325</v>
      </c>
      <c r="J2987">
        <v>28</v>
      </c>
      <c r="K2987" s="3">
        <v>44039</v>
      </c>
      <c r="L2987" s="3">
        <v>20578</v>
      </c>
      <c r="M2987" s="5">
        <f ca="1">(TODAY()-staff[[#This Row],[Date of Join]])/365</f>
        <v>2.1424657534246574</v>
      </c>
      <c r="N2987" t="str">
        <f ca="1">IF(staff[[#This Row],[Tenure]]&lt;0.25,"1. New", IF(staff[[#This Row],[Tenure]]&lt;1, "2. Under 1 yr", IF(staff[[#This Row],[Tenure]]&lt;2, "3. Under 2 yrs","4. Over 2 yrs")))</f>
        <v>4. Over 2 yrs</v>
      </c>
      <c r="O2987" s="5">
        <f ca="1">(TODAY()-staff[[#This Row],[Date of Birth]])/365</f>
        <v>66.419178082191777</v>
      </c>
      <c r="P2987">
        <f ca="1">ROUNDDOWN(staff[[#This Row],[X-Age]],0)</f>
        <v>66</v>
      </c>
    </row>
    <row r="2988" spans="3:16" x14ac:dyDescent="0.3">
      <c r="C2988" t="s">
        <v>3077</v>
      </c>
      <c r="D2988" t="s">
        <v>55</v>
      </c>
      <c r="E2988">
        <v>1</v>
      </c>
      <c r="F2988" t="s">
        <v>56</v>
      </c>
      <c r="G2988" t="s">
        <v>18</v>
      </c>
      <c r="H2988" t="s">
        <v>78</v>
      </c>
      <c r="I2988" s="4">
        <v>82820</v>
      </c>
      <c r="J2988">
        <v>3</v>
      </c>
      <c r="K2988" s="3">
        <v>44662</v>
      </c>
      <c r="L2988" s="3">
        <v>25298</v>
      </c>
      <c r="M2988" s="5">
        <f ca="1">(TODAY()-staff[[#This Row],[Date of Join]])/365</f>
        <v>0.43561643835616437</v>
      </c>
      <c r="N2988" t="str">
        <f ca="1">IF(staff[[#This Row],[Tenure]]&lt;0.25,"1. New", IF(staff[[#This Row],[Tenure]]&lt;1, "2. Under 1 yr", IF(staff[[#This Row],[Tenure]]&lt;2, "3. Under 2 yrs","4. Over 2 yrs")))</f>
        <v>2. Under 1 yr</v>
      </c>
      <c r="O2988" s="5">
        <f ca="1">(TODAY()-staff[[#This Row],[Date of Birth]])/365</f>
        <v>53.487671232876714</v>
      </c>
      <c r="P2988">
        <f ca="1">ROUNDDOWN(staff[[#This Row],[X-Age]],0)</f>
        <v>53</v>
      </c>
    </row>
    <row r="2989" spans="3:16" x14ac:dyDescent="0.3">
      <c r="C2989" t="s">
        <v>3078</v>
      </c>
      <c r="D2989" t="s">
        <v>59</v>
      </c>
      <c r="E2989">
        <v>1</v>
      </c>
      <c r="F2989" t="s">
        <v>56</v>
      </c>
      <c r="G2989" t="s">
        <v>18</v>
      </c>
      <c r="H2989" t="s">
        <v>64</v>
      </c>
      <c r="I2989" s="4">
        <v>73805</v>
      </c>
      <c r="J2989">
        <v>18</v>
      </c>
      <c r="K2989" s="3">
        <v>44011</v>
      </c>
      <c r="L2989" s="3">
        <v>17121</v>
      </c>
      <c r="M2989" s="5">
        <f ca="1">(TODAY()-staff[[#This Row],[Date of Join]])/365</f>
        <v>2.2191780821917808</v>
      </c>
      <c r="N2989" t="str">
        <f ca="1">IF(staff[[#This Row],[Tenure]]&lt;0.25,"1. New", IF(staff[[#This Row],[Tenure]]&lt;1, "2. Under 1 yr", IF(staff[[#This Row],[Tenure]]&lt;2, "3. Under 2 yrs","4. Over 2 yrs")))</f>
        <v>4. Over 2 yrs</v>
      </c>
      <c r="O2989" s="5">
        <f ca="1">(TODAY()-staff[[#This Row],[Date of Birth]])/365</f>
        <v>75.890410958904113</v>
      </c>
      <c r="P2989">
        <f ca="1">ROUNDDOWN(staff[[#This Row],[X-Age]],0)</f>
        <v>75</v>
      </c>
    </row>
    <row r="2990" spans="3:16" x14ac:dyDescent="0.3">
      <c r="C2990" t="s">
        <v>3079</v>
      </c>
      <c r="D2990" t="s">
        <v>55</v>
      </c>
      <c r="E2990">
        <v>1</v>
      </c>
      <c r="F2990" t="s">
        <v>56</v>
      </c>
      <c r="G2990" t="s">
        <v>9</v>
      </c>
      <c r="H2990" t="s">
        <v>106</v>
      </c>
      <c r="I2990" s="4">
        <v>87265</v>
      </c>
      <c r="J2990">
        <v>5</v>
      </c>
      <c r="K2990" s="3">
        <v>44645</v>
      </c>
      <c r="L2990" s="3">
        <v>32399</v>
      </c>
      <c r="M2990" s="5">
        <f ca="1">(TODAY()-staff[[#This Row],[Date of Join]])/365</f>
        <v>0.48219178082191783</v>
      </c>
      <c r="N2990" t="str">
        <f ca="1">IF(staff[[#This Row],[Tenure]]&lt;0.25,"1. New", IF(staff[[#This Row],[Tenure]]&lt;1, "2. Under 1 yr", IF(staff[[#This Row],[Tenure]]&lt;2, "3. Under 2 yrs","4. Over 2 yrs")))</f>
        <v>2. Under 1 yr</v>
      </c>
      <c r="O2990" s="5">
        <f ca="1">(TODAY()-staff[[#This Row],[Date of Birth]])/365</f>
        <v>34.032876712328765</v>
      </c>
      <c r="P2990">
        <f ca="1">ROUNDDOWN(staff[[#This Row],[X-Age]],0)</f>
        <v>34</v>
      </c>
    </row>
    <row r="2991" spans="3:16" x14ac:dyDescent="0.3">
      <c r="C2991" t="s">
        <v>3080</v>
      </c>
      <c r="D2991" t="s">
        <v>59</v>
      </c>
      <c r="E2991">
        <v>1</v>
      </c>
      <c r="F2991" t="s">
        <v>56</v>
      </c>
      <c r="G2991" t="s">
        <v>9</v>
      </c>
      <c r="H2991" t="s">
        <v>62</v>
      </c>
      <c r="I2991" s="4">
        <v>71460</v>
      </c>
      <c r="J2991">
        <v>6</v>
      </c>
      <c r="K2991" s="3">
        <v>44685</v>
      </c>
      <c r="L2991" s="3">
        <v>22200</v>
      </c>
      <c r="M2991" s="5">
        <f ca="1">(TODAY()-staff[[#This Row],[Date of Join]])/365</f>
        <v>0.37260273972602742</v>
      </c>
      <c r="N2991" t="str">
        <f ca="1">IF(staff[[#This Row],[Tenure]]&lt;0.25,"1. New", IF(staff[[#This Row],[Tenure]]&lt;1, "2. Under 1 yr", IF(staff[[#This Row],[Tenure]]&lt;2, "3. Under 2 yrs","4. Over 2 yrs")))</f>
        <v>2. Under 1 yr</v>
      </c>
      <c r="O2991" s="5">
        <f ca="1">(TODAY()-staff[[#This Row],[Date of Birth]])/365</f>
        <v>61.975342465753428</v>
      </c>
      <c r="P2991">
        <f ca="1">ROUNDDOWN(staff[[#This Row],[X-Age]],0)</f>
        <v>61</v>
      </c>
    </row>
    <row r="2992" spans="3:16" x14ac:dyDescent="0.3">
      <c r="C2992" t="s">
        <v>3081</v>
      </c>
      <c r="D2992" t="s">
        <v>59</v>
      </c>
      <c r="E2992">
        <v>1</v>
      </c>
      <c r="F2992" t="s">
        <v>56</v>
      </c>
      <c r="G2992" t="s">
        <v>9</v>
      </c>
      <c r="H2992" t="s">
        <v>62</v>
      </c>
      <c r="I2992" s="4">
        <v>48230</v>
      </c>
      <c r="J2992">
        <v>8</v>
      </c>
      <c r="K2992" s="3">
        <v>44770</v>
      </c>
      <c r="L2992" s="3">
        <v>22790</v>
      </c>
      <c r="M2992" s="5">
        <f ca="1">(TODAY()-staff[[#This Row],[Date of Join]])/365</f>
        <v>0.13972602739726028</v>
      </c>
      <c r="N2992" t="str">
        <f ca="1">IF(staff[[#This Row],[Tenure]]&lt;0.25,"1. New", IF(staff[[#This Row],[Tenure]]&lt;1, "2. Under 1 yr", IF(staff[[#This Row],[Tenure]]&lt;2, "3. Under 2 yrs","4. Over 2 yrs")))</f>
        <v>1. New</v>
      </c>
      <c r="O2992" s="5">
        <f ca="1">(TODAY()-staff[[#This Row],[Date of Birth]])/365</f>
        <v>60.358904109589041</v>
      </c>
      <c r="P2992">
        <f ca="1">ROUNDDOWN(staff[[#This Row],[X-Age]],0)</f>
        <v>60</v>
      </c>
    </row>
    <row r="2993" spans="3:16" x14ac:dyDescent="0.3">
      <c r="C2993" t="s">
        <v>3082</v>
      </c>
      <c r="D2993" t="s">
        <v>55</v>
      </c>
      <c r="E2993">
        <v>1</v>
      </c>
      <c r="F2993" t="s">
        <v>56</v>
      </c>
      <c r="G2993" t="s">
        <v>9</v>
      </c>
      <c r="H2993" t="s">
        <v>106</v>
      </c>
      <c r="I2993" s="4">
        <v>69160</v>
      </c>
      <c r="J2993">
        <v>18</v>
      </c>
      <c r="K2993" s="3">
        <v>44609</v>
      </c>
      <c r="L2993" s="3">
        <v>26404</v>
      </c>
      <c r="M2993" s="5">
        <f ca="1">(TODAY()-staff[[#This Row],[Date of Join]])/365</f>
        <v>0.58082191780821912</v>
      </c>
      <c r="N2993" t="str">
        <f ca="1">IF(staff[[#This Row],[Tenure]]&lt;0.25,"1. New", IF(staff[[#This Row],[Tenure]]&lt;1, "2. Under 1 yr", IF(staff[[#This Row],[Tenure]]&lt;2, "3. Under 2 yrs","4. Over 2 yrs")))</f>
        <v>2. Under 1 yr</v>
      </c>
      <c r="O2993" s="5">
        <f ca="1">(TODAY()-staff[[#This Row],[Date of Birth]])/365</f>
        <v>50.457534246575342</v>
      </c>
      <c r="P2993">
        <f ca="1">ROUNDDOWN(staff[[#This Row],[X-Age]],0)</f>
        <v>50</v>
      </c>
    </row>
    <row r="2994" spans="3:16" x14ac:dyDescent="0.3">
      <c r="C2994" t="s">
        <v>3083</v>
      </c>
      <c r="D2994" t="s">
        <v>59</v>
      </c>
      <c r="E2994">
        <v>1</v>
      </c>
      <c r="F2994" t="s">
        <v>61</v>
      </c>
      <c r="G2994" t="s">
        <v>9</v>
      </c>
      <c r="H2994" t="s">
        <v>62</v>
      </c>
      <c r="I2994" s="4">
        <v>80705</v>
      </c>
      <c r="J2994">
        <v>11</v>
      </c>
      <c r="K2994" s="3">
        <v>44725</v>
      </c>
      <c r="L2994" s="3">
        <v>7251</v>
      </c>
      <c r="M2994" s="5">
        <f ca="1">(TODAY()-staff[[#This Row],[Date of Join]])/365</f>
        <v>0.26301369863013696</v>
      </c>
      <c r="N2994" t="str">
        <f ca="1">IF(staff[[#This Row],[Tenure]]&lt;0.25,"1. New", IF(staff[[#This Row],[Tenure]]&lt;1, "2. Under 1 yr", IF(staff[[#This Row],[Tenure]]&lt;2, "3. Under 2 yrs","4. Over 2 yrs")))</f>
        <v>2. Under 1 yr</v>
      </c>
      <c r="O2994" s="5">
        <f ca="1">(TODAY()-staff[[#This Row],[Date of Birth]])/365</f>
        <v>102.93150684931507</v>
      </c>
      <c r="P2994">
        <f ca="1">ROUNDDOWN(staff[[#This Row],[X-Age]],0)</f>
        <v>102</v>
      </c>
    </row>
    <row r="2995" spans="3:16" x14ac:dyDescent="0.3">
      <c r="C2995" t="s">
        <v>3084</v>
      </c>
      <c r="D2995" t="s">
        <v>59</v>
      </c>
      <c r="E2995">
        <v>1</v>
      </c>
      <c r="F2995" t="s">
        <v>56</v>
      </c>
      <c r="G2995" t="s">
        <v>6</v>
      </c>
      <c r="H2995" t="s">
        <v>68</v>
      </c>
      <c r="I2995" s="4">
        <v>78910</v>
      </c>
      <c r="J2995">
        <v>20</v>
      </c>
      <c r="K2995" s="3">
        <v>44245</v>
      </c>
      <c r="L2995" s="3">
        <v>28423</v>
      </c>
      <c r="M2995" s="5">
        <f ca="1">(TODAY()-staff[[#This Row],[Date of Join]])/365</f>
        <v>1.5780821917808219</v>
      </c>
      <c r="N2995" t="str">
        <f ca="1">IF(staff[[#This Row],[Tenure]]&lt;0.25,"1. New", IF(staff[[#This Row],[Tenure]]&lt;1, "2. Under 1 yr", IF(staff[[#This Row],[Tenure]]&lt;2, "3. Under 2 yrs","4. Over 2 yrs")))</f>
        <v>3. Under 2 yrs</v>
      </c>
      <c r="O2995" s="5">
        <f ca="1">(TODAY()-staff[[#This Row],[Date of Birth]])/365</f>
        <v>44.926027397260277</v>
      </c>
      <c r="P2995">
        <f ca="1">ROUNDDOWN(staff[[#This Row],[X-Age]],0)</f>
        <v>44</v>
      </c>
    </row>
    <row r="2996" spans="3:16" x14ac:dyDescent="0.3">
      <c r="C2996" t="s">
        <v>3085</v>
      </c>
      <c r="D2996" t="s">
        <v>59</v>
      </c>
      <c r="E2996">
        <v>1</v>
      </c>
      <c r="F2996" t="s">
        <v>56</v>
      </c>
      <c r="G2996" t="s">
        <v>20</v>
      </c>
      <c r="H2996" t="s">
        <v>66</v>
      </c>
      <c r="I2996" s="4">
        <v>49205</v>
      </c>
      <c r="J2996">
        <v>17</v>
      </c>
      <c r="K2996" s="3">
        <v>44755</v>
      </c>
      <c r="L2996" s="3">
        <v>33925</v>
      </c>
      <c r="M2996" s="5">
        <f ca="1">(TODAY()-staff[[#This Row],[Date of Join]])/365</f>
        <v>0.18082191780821918</v>
      </c>
      <c r="N2996" t="str">
        <f ca="1">IF(staff[[#This Row],[Tenure]]&lt;0.25,"1. New", IF(staff[[#This Row],[Tenure]]&lt;1, "2. Under 1 yr", IF(staff[[#This Row],[Tenure]]&lt;2, "3. Under 2 yrs","4. Over 2 yrs")))</f>
        <v>1. New</v>
      </c>
      <c r="O2996" s="5">
        <f ca="1">(TODAY()-staff[[#This Row],[Date of Birth]])/365</f>
        <v>29.852054794520548</v>
      </c>
      <c r="P2996">
        <f ca="1">ROUNDDOWN(staff[[#This Row],[X-Age]],0)</f>
        <v>29</v>
      </c>
    </row>
    <row r="2997" spans="3:16" x14ac:dyDescent="0.3">
      <c r="C2997" t="s">
        <v>3086</v>
      </c>
      <c r="D2997" t="s">
        <v>59</v>
      </c>
      <c r="E2997">
        <v>1</v>
      </c>
      <c r="F2997" t="s">
        <v>56</v>
      </c>
      <c r="G2997" t="s">
        <v>6</v>
      </c>
      <c r="H2997" t="s">
        <v>68</v>
      </c>
      <c r="I2997" s="4">
        <v>87195</v>
      </c>
      <c r="J2997">
        <v>16</v>
      </c>
      <c r="K2997" s="3">
        <v>44760</v>
      </c>
      <c r="L2997" s="3">
        <v>35714</v>
      </c>
      <c r="M2997" s="5">
        <f ca="1">(TODAY()-staff[[#This Row],[Date of Join]])/365</f>
        <v>0.16712328767123288</v>
      </c>
      <c r="N2997" t="str">
        <f ca="1">IF(staff[[#This Row],[Tenure]]&lt;0.25,"1. New", IF(staff[[#This Row],[Tenure]]&lt;1, "2. Under 1 yr", IF(staff[[#This Row],[Tenure]]&lt;2, "3. Under 2 yrs","4. Over 2 yrs")))</f>
        <v>1. New</v>
      </c>
      <c r="O2997" s="5">
        <f ca="1">(TODAY()-staff[[#This Row],[Date of Birth]])/365</f>
        <v>24.950684931506849</v>
      </c>
      <c r="P2997">
        <f ca="1">ROUNDDOWN(staff[[#This Row],[X-Age]],0)</f>
        <v>24</v>
      </c>
    </row>
    <row r="2998" spans="3:16" x14ac:dyDescent="0.3">
      <c r="C2998" t="s">
        <v>3087</v>
      </c>
      <c r="D2998" t="s">
        <v>59</v>
      </c>
      <c r="E2998">
        <v>1</v>
      </c>
      <c r="F2998" t="s">
        <v>56</v>
      </c>
      <c r="G2998" t="s">
        <v>18</v>
      </c>
      <c r="H2998" t="s">
        <v>64</v>
      </c>
      <c r="I2998" s="4">
        <v>50705</v>
      </c>
      <c r="J2998">
        <v>19</v>
      </c>
      <c r="K2998" s="3">
        <v>44742</v>
      </c>
      <c r="L2998" s="3">
        <v>29902</v>
      </c>
      <c r="M2998" s="5">
        <f ca="1">(TODAY()-staff[[#This Row],[Date of Join]])/365</f>
        <v>0.21643835616438356</v>
      </c>
      <c r="N2998" t="str">
        <f ca="1">IF(staff[[#This Row],[Tenure]]&lt;0.25,"1. New", IF(staff[[#This Row],[Tenure]]&lt;1, "2. Under 1 yr", IF(staff[[#This Row],[Tenure]]&lt;2, "3. Under 2 yrs","4. Over 2 yrs")))</f>
        <v>1. New</v>
      </c>
      <c r="O2998" s="5">
        <f ca="1">(TODAY()-staff[[#This Row],[Date of Birth]])/365</f>
        <v>40.873972602739727</v>
      </c>
      <c r="P2998">
        <f ca="1">ROUNDDOWN(staff[[#This Row],[X-Age]],0)</f>
        <v>40</v>
      </c>
    </row>
    <row r="2999" spans="3:16" x14ac:dyDescent="0.3">
      <c r="C2999" t="s">
        <v>3088</v>
      </c>
      <c r="D2999" t="s">
        <v>59</v>
      </c>
      <c r="E2999">
        <v>1</v>
      </c>
      <c r="F2999" t="s">
        <v>56</v>
      </c>
      <c r="G2999" t="s">
        <v>18</v>
      </c>
      <c r="H2999" t="s">
        <v>96</v>
      </c>
      <c r="I2999" s="4">
        <v>54620</v>
      </c>
      <c r="J2999">
        <v>0</v>
      </c>
      <c r="K2999" s="3">
        <v>44629</v>
      </c>
      <c r="L2999" s="3">
        <v>32055</v>
      </c>
      <c r="M2999" s="5">
        <f ca="1">(TODAY()-staff[[#This Row],[Date of Join]])/365</f>
        <v>0.52602739726027392</v>
      </c>
      <c r="N2999" t="str">
        <f ca="1">IF(staff[[#This Row],[Tenure]]&lt;0.25,"1. New", IF(staff[[#This Row],[Tenure]]&lt;1, "2. Under 1 yr", IF(staff[[#This Row],[Tenure]]&lt;2, "3. Under 2 yrs","4. Over 2 yrs")))</f>
        <v>2. Under 1 yr</v>
      </c>
      <c r="O2999" s="5">
        <f ca="1">(TODAY()-staff[[#This Row],[Date of Birth]])/365</f>
        <v>34.975342465753428</v>
      </c>
      <c r="P2999">
        <f ca="1">ROUNDDOWN(staff[[#This Row],[X-Age]],0)</f>
        <v>34</v>
      </c>
    </row>
    <row r="3000" spans="3:16" x14ac:dyDescent="0.3">
      <c r="C3000" t="s">
        <v>3089</v>
      </c>
      <c r="D3000" t="s">
        <v>59</v>
      </c>
      <c r="E3000">
        <v>1</v>
      </c>
      <c r="F3000" t="s">
        <v>56</v>
      </c>
      <c r="G3000" t="s">
        <v>6</v>
      </c>
      <c r="H3000" t="s">
        <v>68</v>
      </c>
      <c r="I3000" s="4">
        <v>74815</v>
      </c>
      <c r="J3000">
        <v>9</v>
      </c>
      <c r="K3000" s="3">
        <v>44326</v>
      </c>
      <c r="L3000" s="3">
        <v>30858</v>
      </c>
      <c r="M3000" s="5">
        <f ca="1">(TODAY()-staff[[#This Row],[Date of Join]])/365</f>
        <v>1.3561643835616439</v>
      </c>
      <c r="N3000" t="str">
        <f ca="1">IF(staff[[#This Row],[Tenure]]&lt;0.25,"1. New", IF(staff[[#This Row],[Tenure]]&lt;1, "2. Under 1 yr", IF(staff[[#This Row],[Tenure]]&lt;2, "3. Under 2 yrs","4. Over 2 yrs")))</f>
        <v>3. Under 2 yrs</v>
      </c>
      <c r="O3000" s="5">
        <f ca="1">(TODAY()-staff[[#This Row],[Date of Birth]])/365</f>
        <v>38.254794520547946</v>
      </c>
      <c r="P3000">
        <f ca="1">ROUNDDOWN(staff[[#This Row],[X-Age]],0)</f>
        <v>38</v>
      </c>
    </row>
    <row r="3001" spans="3:16" x14ac:dyDescent="0.3">
      <c r="C3001" t="s">
        <v>3090</v>
      </c>
      <c r="D3001" t="s">
        <v>55</v>
      </c>
      <c r="E3001">
        <v>1</v>
      </c>
      <c r="F3001" t="s">
        <v>56</v>
      </c>
      <c r="G3001" t="s">
        <v>6</v>
      </c>
      <c r="H3001" t="s">
        <v>68</v>
      </c>
      <c r="I3001" s="4">
        <v>55235</v>
      </c>
      <c r="J3001">
        <v>25</v>
      </c>
      <c r="K3001" s="3">
        <v>44594</v>
      </c>
      <c r="L3001" s="3">
        <v>29136</v>
      </c>
      <c r="M3001" s="5">
        <f ca="1">(TODAY()-staff[[#This Row],[Date of Join]])/365</f>
        <v>0.62191780821917808</v>
      </c>
      <c r="N3001" t="str">
        <f ca="1">IF(staff[[#This Row],[Tenure]]&lt;0.25,"1. New", IF(staff[[#This Row],[Tenure]]&lt;1, "2. Under 1 yr", IF(staff[[#This Row],[Tenure]]&lt;2, "3. Under 2 yrs","4. Over 2 yrs")))</f>
        <v>2. Under 1 yr</v>
      </c>
      <c r="O3001" s="5">
        <f ca="1">(TODAY()-staff[[#This Row],[Date of Birth]])/365</f>
        <v>42.972602739726028</v>
      </c>
      <c r="P3001">
        <f ca="1">ROUNDDOWN(staff[[#This Row],[X-Age]],0)</f>
        <v>42</v>
      </c>
    </row>
    <row r="3002" spans="3:16" x14ac:dyDescent="0.3">
      <c r="C3002" t="s">
        <v>3091</v>
      </c>
      <c r="D3002" t="s">
        <v>59</v>
      </c>
      <c r="E3002">
        <v>1</v>
      </c>
      <c r="F3002" t="s">
        <v>56</v>
      </c>
      <c r="G3002" t="s">
        <v>20</v>
      </c>
      <c r="H3002" t="s">
        <v>102</v>
      </c>
      <c r="I3002" s="4">
        <v>96460</v>
      </c>
      <c r="J3002">
        <v>10</v>
      </c>
      <c r="K3002" s="3">
        <v>44242</v>
      </c>
      <c r="L3002" s="3">
        <v>27355</v>
      </c>
      <c r="M3002" s="5">
        <f ca="1">(TODAY()-staff[[#This Row],[Date of Join]])/365</f>
        <v>1.5863013698630137</v>
      </c>
      <c r="N3002" t="str">
        <f ca="1">IF(staff[[#This Row],[Tenure]]&lt;0.25,"1. New", IF(staff[[#This Row],[Tenure]]&lt;1, "2. Under 1 yr", IF(staff[[#This Row],[Tenure]]&lt;2, "3. Under 2 yrs","4. Over 2 yrs")))</f>
        <v>3. Under 2 yrs</v>
      </c>
      <c r="O3002" s="5">
        <f ca="1">(TODAY()-staff[[#This Row],[Date of Birth]])/365</f>
        <v>47.852054794520548</v>
      </c>
      <c r="P3002">
        <f ca="1">ROUNDDOWN(staff[[#This Row],[X-Age]],0)</f>
        <v>47</v>
      </c>
    </row>
    <row r="3003" spans="3:16" x14ac:dyDescent="0.3">
      <c r="C3003" t="s">
        <v>3092</v>
      </c>
      <c r="D3003" t="s">
        <v>55</v>
      </c>
      <c r="E3003">
        <v>1</v>
      </c>
      <c r="F3003" t="s">
        <v>56</v>
      </c>
      <c r="G3003" t="s">
        <v>6</v>
      </c>
      <c r="H3003" t="s">
        <v>98</v>
      </c>
      <c r="I3003" s="4">
        <v>96170</v>
      </c>
      <c r="J3003">
        <v>12</v>
      </c>
      <c r="K3003" s="3">
        <v>44599</v>
      </c>
      <c r="L3003" s="3">
        <v>30047</v>
      </c>
      <c r="M3003" s="5">
        <f ca="1">(TODAY()-staff[[#This Row],[Date of Join]])/365</f>
        <v>0.60821917808219184</v>
      </c>
      <c r="N3003" t="str">
        <f ca="1">IF(staff[[#This Row],[Tenure]]&lt;0.25,"1. New", IF(staff[[#This Row],[Tenure]]&lt;1, "2. Under 1 yr", IF(staff[[#This Row],[Tenure]]&lt;2, "3. Under 2 yrs","4. Over 2 yrs")))</f>
        <v>2. Under 1 yr</v>
      </c>
      <c r="O3003" s="5">
        <f ca="1">(TODAY()-staff[[#This Row],[Date of Birth]])/365</f>
        <v>40.476712328767121</v>
      </c>
      <c r="P3003">
        <f ca="1">ROUNDDOWN(staff[[#This Row],[X-Age]],0)</f>
        <v>40</v>
      </c>
    </row>
    <row r="3004" spans="3:16" x14ac:dyDescent="0.3">
      <c r="C3004" t="s">
        <v>3093</v>
      </c>
      <c r="D3004" t="s">
        <v>59</v>
      </c>
      <c r="E3004">
        <v>1</v>
      </c>
      <c r="F3004" t="s">
        <v>61</v>
      </c>
      <c r="G3004" t="s">
        <v>6</v>
      </c>
      <c r="H3004" t="s">
        <v>68</v>
      </c>
      <c r="I3004" s="4">
        <v>87520</v>
      </c>
      <c r="J3004">
        <v>12</v>
      </c>
      <c r="K3004" s="3">
        <v>44753</v>
      </c>
      <c r="L3004" s="3">
        <v>7269</v>
      </c>
      <c r="M3004" s="5">
        <f ca="1">(TODAY()-staff[[#This Row],[Date of Join]])/365</f>
        <v>0.18630136986301371</v>
      </c>
      <c r="N3004" t="str">
        <f ca="1">IF(staff[[#This Row],[Tenure]]&lt;0.25,"1. New", IF(staff[[#This Row],[Tenure]]&lt;1, "2. Under 1 yr", IF(staff[[#This Row],[Tenure]]&lt;2, "3. Under 2 yrs","4. Over 2 yrs")))</f>
        <v>1. New</v>
      </c>
      <c r="O3004" s="5">
        <f ca="1">(TODAY()-staff[[#This Row],[Date of Birth]])/365</f>
        <v>102.88219178082191</v>
      </c>
      <c r="P3004">
        <f ca="1">ROUNDDOWN(staff[[#This Row],[X-Age]],0)</f>
        <v>102</v>
      </c>
    </row>
    <row r="3005" spans="3:16" x14ac:dyDescent="0.3">
      <c r="C3005" t="s">
        <v>3094</v>
      </c>
      <c r="D3005" t="s">
        <v>59</v>
      </c>
      <c r="E3005">
        <v>0.4</v>
      </c>
      <c r="F3005" t="s">
        <v>56</v>
      </c>
      <c r="G3005" t="s">
        <v>11</v>
      </c>
      <c r="H3005" t="s">
        <v>242</v>
      </c>
      <c r="I3005" s="4">
        <v>71185</v>
      </c>
      <c r="J3005">
        <v>25</v>
      </c>
      <c r="K3005" s="3">
        <v>44642</v>
      </c>
      <c r="L3005" s="3">
        <v>26646</v>
      </c>
      <c r="M3005" s="5">
        <f ca="1">(TODAY()-staff[[#This Row],[Date of Join]])/365</f>
        <v>0.49041095890410957</v>
      </c>
      <c r="N3005" t="str">
        <f ca="1">IF(staff[[#This Row],[Tenure]]&lt;0.25,"1. New", IF(staff[[#This Row],[Tenure]]&lt;1, "2. Under 1 yr", IF(staff[[#This Row],[Tenure]]&lt;2, "3. Under 2 yrs","4. Over 2 yrs")))</f>
        <v>2. Under 1 yr</v>
      </c>
      <c r="O3005" s="5">
        <f ca="1">(TODAY()-staff[[#This Row],[Date of Birth]])/365</f>
        <v>49.794520547945204</v>
      </c>
      <c r="P3005">
        <f ca="1">ROUNDDOWN(staff[[#This Row],[X-Age]],0)</f>
        <v>49</v>
      </c>
    </row>
    <row r="3006" spans="3:16" x14ac:dyDescent="0.3">
      <c r="C3006" t="s">
        <v>3095</v>
      </c>
      <c r="D3006" t="s">
        <v>59</v>
      </c>
      <c r="E3006">
        <v>1</v>
      </c>
      <c r="F3006" t="s">
        <v>56</v>
      </c>
      <c r="G3006" t="s">
        <v>6</v>
      </c>
      <c r="H3006" t="s">
        <v>68</v>
      </c>
      <c r="I3006" s="4">
        <v>98990</v>
      </c>
      <c r="J3006">
        <v>10</v>
      </c>
      <c r="K3006" s="3">
        <v>44517</v>
      </c>
      <c r="L3006" s="3">
        <v>22084</v>
      </c>
      <c r="M3006" s="5">
        <f ca="1">(TODAY()-staff[[#This Row],[Date of Join]])/365</f>
        <v>0.83287671232876714</v>
      </c>
      <c r="N3006" t="str">
        <f ca="1">IF(staff[[#This Row],[Tenure]]&lt;0.25,"1. New", IF(staff[[#This Row],[Tenure]]&lt;1, "2. Under 1 yr", IF(staff[[#This Row],[Tenure]]&lt;2, "3. Under 2 yrs","4. Over 2 yrs")))</f>
        <v>2. Under 1 yr</v>
      </c>
      <c r="O3006" s="5">
        <f ca="1">(TODAY()-staff[[#This Row],[Date of Birth]])/365</f>
        <v>62.293150684931504</v>
      </c>
      <c r="P3006">
        <f ca="1">ROUNDDOWN(staff[[#This Row],[X-Age]],0)</f>
        <v>62</v>
      </c>
    </row>
    <row r="3007" spans="3:16" x14ac:dyDescent="0.3">
      <c r="C3007" t="s">
        <v>3096</v>
      </c>
      <c r="D3007" t="s">
        <v>59</v>
      </c>
      <c r="E3007">
        <v>1</v>
      </c>
      <c r="F3007" t="s">
        <v>56</v>
      </c>
      <c r="G3007" t="s">
        <v>6</v>
      </c>
      <c r="H3007" t="s">
        <v>68</v>
      </c>
      <c r="I3007" s="4">
        <v>89485</v>
      </c>
      <c r="J3007">
        <v>15</v>
      </c>
      <c r="K3007" s="3">
        <v>44732</v>
      </c>
      <c r="L3007" s="3">
        <v>28624</v>
      </c>
      <c r="M3007" s="5">
        <f ca="1">(TODAY()-staff[[#This Row],[Date of Join]])/365</f>
        <v>0.24383561643835616</v>
      </c>
      <c r="N3007" t="str">
        <f ca="1">IF(staff[[#This Row],[Tenure]]&lt;0.25,"1. New", IF(staff[[#This Row],[Tenure]]&lt;1, "2. Under 1 yr", IF(staff[[#This Row],[Tenure]]&lt;2, "3. Under 2 yrs","4. Over 2 yrs")))</f>
        <v>1. New</v>
      </c>
      <c r="O3007" s="5">
        <f ca="1">(TODAY()-staff[[#This Row],[Date of Birth]])/365</f>
        <v>44.375342465753427</v>
      </c>
      <c r="P3007">
        <f ca="1">ROUNDDOWN(staff[[#This Row],[X-Age]],0)</f>
        <v>44</v>
      </c>
    </row>
    <row r="3008" spans="3:16" x14ac:dyDescent="0.3">
      <c r="C3008" t="s">
        <v>3097</v>
      </c>
      <c r="D3008" t="s">
        <v>55</v>
      </c>
      <c r="E3008">
        <v>1</v>
      </c>
      <c r="F3008" t="s">
        <v>56</v>
      </c>
      <c r="G3008" t="s">
        <v>6</v>
      </c>
      <c r="H3008" t="s">
        <v>68</v>
      </c>
      <c r="I3008" s="4">
        <v>86390</v>
      </c>
      <c r="J3008">
        <v>6</v>
      </c>
      <c r="K3008" s="3">
        <v>44697</v>
      </c>
      <c r="L3008" s="3">
        <v>29252</v>
      </c>
      <c r="M3008" s="5">
        <f ca="1">(TODAY()-staff[[#This Row],[Date of Join]])/365</f>
        <v>0.33972602739726027</v>
      </c>
      <c r="N3008" t="str">
        <f ca="1">IF(staff[[#This Row],[Tenure]]&lt;0.25,"1. New", IF(staff[[#This Row],[Tenure]]&lt;1, "2. Under 1 yr", IF(staff[[#This Row],[Tenure]]&lt;2, "3. Under 2 yrs","4. Over 2 yrs")))</f>
        <v>2. Under 1 yr</v>
      </c>
      <c r="O3008" s="5">
        <f ca="1">(TODAY()-staff[[#This Row],[Date of Birth]])/365</f>
        <v>42.654794520547945</v>
      </c>
      <c r="P3008">
        <f ca="1">ROUNDDOWN(staff[[#This Row],[X-Age]],0)</f>
        <v>42</v>
      </c>
    </row>
    <row r="3009" spans="3:16" x14ac:dyDescent="0.3">
      <c r="C3009" t="s">
        <v>3098</v>
      </c>
      <c r="D3009" t="s">
        <v>59</v>
      </c>
      <c r="E3009">
        <v>1</v>
      </c>
      <c r="F3009" t="s">
        <v>56</v>
      </c>
      <c r="G3009" t="s">
        <v>6</v>
      </c>
      <c r="H3009" t="s">
        <v>68</v>
      </c>
      <c r="I3009" s="4">
        <v>95960</v>
      </c>
      <c r="J3009">
        <v>8</v>
      </c>
      <c r="K3009" s="3">
        <v>44328</v>
      </c>
      <c r="L3009" s="3">
        <v>30216</v>
      </c>
      <c r="M3009" s="5">
        <f ca="1">(TODAY()-staff[[#This Row],[Date of Join]])/365</f>
        <v>1.3506849315068492</v>
      </c>
      <c r="N3009" t="str">
        <f ca="1">IF(staff[[#This Row],[Tenure]]&lt;0.25,"1. New", IF(staff[[#This Row],[Tenure]]&lt;1, "2. Under 1 yr", IF(staff[[#This Row],[Tenure]]&lt;2, "3. Under 2 yrs","4. Over 2 yrs")))</f>
        <v>3. Under 2 yrs</v>
      </c>
      <c r="O3009" s="5">
        <f ca="1">(TODAY()-staff[[#This Row],[Date of Birth]])/365</f>
        <v>40.013698630136986</v>
      </c>
      <c r="P3009">
        <f ca="1">ROUNDDOWN(staff[[#This Row],[X-Age]],0)</f>
        <v>40</v>
      </c>
    </row>
    <row r="3010" spans="3:16" x14ac:dyDescent="0.3">
      <c r="C3010" t="s">
        <v>3099</v>
      </c>
      <c r="D3010" t="s">
        <v>55</v>
      </c>
      <c r="E3010">
        <v>1</v>
      </c>
      <c r="F3010" t="s">
        <v>56</v>
      </c>
      <c r="G3010" t="s">
        <v>6</v>
      </c>
      <c r="H3010" t="s">
        <v>68</v>
      </c>
      <c r="I3010" s="4">
        <v>80025</v>
      </c>
      <c r="J3010">
        <v>10</v>
      </c>
      <c r="K3010" s="3">
        <v>44741</v>
      </c>
      <c r="L3010" s="3">
        <v>7299</v>
      </c>
      <c r="M3010" s="5">
        <f ca="1">(TODAY()-staff[[#This Row],[Date of Join]])/365</f>
        <v>0.21917808219178081</v>
      </c>
      <c r="N3010" t="str">
        <f ca="1">IF(staff[[#This Row],[Tenure]]&lt;0.25,"1. New", IF(staff[[#This Row],[Tenure]]&lt;1, "2. Under 1 yr", IF(staff[[#This Row],[Tenure]]&lt;2, "3. Under 2 yrs","4. Over 2 yrs")))</f>
        <v>1. New</v>
      </c>
      <c r="O3010" s="5">
        <f ca="1">(TODAY()-staff[[#This Row],[Date of Birth]])/365</f>
        <v>102.8</v>
      </c>
      <c r="P3010">
        <f ca="1">ROUNDDOWN(staff[[#This Row],[X-Age]],0)</f>
        <v>102</v>
      </c>
    </row>
    <row r="3011" spans="3:16" x14ac:dyDescent="0.3">
      <c r="C3011" t="s">
        <v>3100</v>
      </c>
      <c r="D3011" t="s">
        <v>59</v>
      </c>
      <c r="E3011">
        <v>1</v>
      </c>
      <c r="F3011" t="s">
        <v>56</v>
      </c>
      <c r="G3011" t="s">
        <v>9</v>
      </c>
      <c r="H3011" t="s">
        <v>57</v>
      </c>
      <c r="I3011" s="4">
        <v>94635</v>
      </c>
      <c r="J3011">
        <v>6</v>
      </c>
      <c r="K3011" s="3">
        <v>44750</v>
      </c>
      <c r="L3011" s="3">
        <v>7291</v>
      </c>
      <c r="M3011" s="5">
        <f ca="1">(TODAY()-staff[[#This Row],[Date of Join]])/365</f>
        <v>0.19452054794520549</v>
      </c>
      <c r="N3011" t="str">
        <f ca="1">IF(staff[[#This Row],[Tenure]]&lt;0.25,"1. New", IF(staff[[#This Row],[Tenure]]&lt;1, "2. Under 1 yr", IF(staff[[#This Row],[Tenure]]&lt;2, "3. Under 2 yrs","4. Over 2 yrs")))</f>
        <v>1. New</v>
      </c>
      <c r="O3011" s="5">
        <f ca="1">(TODAY()-staff[[#This Row],[Date of Birth]])/365</f>
        <v>102.82191780821918</v>
      </c>
      <c r="P3011">
        <f ca="1">ROUNDDOWN(staff[[#This Row],[X-Age]],0)</f>
        <v>102</v>
      </c>
    </row>
    <row r="3012" spans="3:16" x14ac:dyDescent="0.3">
      <c r="C3012" t="s">
        <v>3101</v>
      </c>
      <c r="D3012" t="s">
        <v>59</v>
      </c>
      <c r="E3012">
        <v>1</v>
      </c>
      <c r="F3012" t="s">
        <v>56</v>
      </c>
      <c r="G3012" t="s">
        <v>6</v>
      </c>
      <c r="H3012" t="s">
        <v>68</v>
      </c>
      <c r="I3012" s="4">
        <v>67885</v>
      </c>
      <c r="J3012">
        <v>6</v>
      </c>
      <c r="K3012" s="3">
        <v>44683</v>
      </c>
      <c r="L3012" s="3">
        <v>20948</v>
      </c>
      <c r="M3012" s="5">
        <f ca="1">(TODAY()-staff[[#This Row],[Date of Join]])/365</f>
        <v>0.37808219178082192</v>
      </c>
      <c r="N3012" t="str">
        <f ca="1">IF(staff[[#This Row],[Tenure]]&lt;0.25,"1. New", IF(staff[[#This Row],[Tenure]]&lt;1, "2. Under 1 yr", IF(staff[[#This Row],[Tenure]]&lt;2, "3. Under 2 yrs","4. Over 2 yrs")))</f>
        <v>2. Under 1 yr</v>
      </c>
      <c r="O3012" s="5">
        <f ca="1">(TODAY()-staff[[#This Row],[Date of Birth]])/365</f>
        <v>65.405479452054792</v>
      </c>
      <c r="P3012">
        <f ca="1">ROUNDDOWN(staff[[#This Row],[X-Age]],0)</f>
        <v>65</v>
      </c>
    </row>
    <row r="3013" spans="3:16" x14ac:dyDescent="0.3">
      <c r="C3013" t="s">
        <v>3102</v>
      </c>
      <c r="D3013" t="s">
        <v>55</v>
      </c>
      <c r="E3013">
        <v>1</v>
      </c>
      <c r="F3013" t="s">
        <v>61</v>
      </c>
      <c r="G3013" t="s">
        <v>9</v>
      </c>
      <c r="H3013" t="s">
        <v>62</v>
      </c>
      <c r="I3013" s="4">
        <v>77295</v>
      </c>
      <c r="J3013">
        <v>20</v>
      </c>
      <c r="K3013" s="3">
        <v>44697</v>
      </c>
      <c r="L3013" s="3">
        <v>7275</v>
      </c>
      <c r="M3013" s="5">
        <f ca="1">(TODAY()-staff[[#This Row],[Date of Join]])/365</f>
        <v>0.33972602739726027</v>
      </c>
      <c r="N3013" t="str">
        <f ca="1">IF(staff[[#This Row],[Tenure]]&lt;0.25,"1. New", IF(staff[[#This Row],[Tenure]]&lt;1, "2. Under 1 yr", IF(staff[[#This Row],[Tenure]]&lt;2, "3. Under 2 yrs","4. Over 2 yrs")))</f>
        <v>2. Under 1 yr</v>
      </c>
      <c r="O3013" s="5">
        <f ca="1">(TODAY()-staff[[#This Row],[Date of Birth]])/365</f>
        <v>102.86575342465754</v>
      </c>
      <c r="P3013">
        <f ca="1">ROUNDDOWN(staff[[#This Row],[X-Age]],0)</f>
        <v>102</v>
      </c>
    </row>
    <row r="3014" spans="3:16" x14ac:dyDescent="0.3">
      <c r="C3014" t="s">
        <v>3103</v>
      </c>
      <c r="D3014" t="s">
        <v>55</v>
      </c>
      <c r="E3014">
        <v>1</v>
      </c>
      <c r="F3014" t="s">
        <v>56</v>
      </c>
      <c r="G3014" t="s">
        <v>6</v>
      </c>
      <c r="H3014" t="s">
        <v>68</v>
      </c>
      <c r="I3014" s="4">
        <v>79460</v>
      </c>
      <c r="J3014">
        <v>22</v>
      </c>
      <c r="K3014" s="3">
        <v>44524</v>
      </c>
      <c r="L3014" s="3">
        <v>30556</v>
      </c>
      <c r="M3014" s="5">
        <f ca="1">(TODAY()-staff[[#This Row],[Date of Join]])/365</f>
        <v>0.81369863013698629</v>
      </c>
      <c r="N3014" t="str">
        <f ca="1">IF(staff[[#This Row],[Tenure]]&lt;0.25,"1. New", IF(staff[[#This Row],[Tenure]]&lt;1, "2. Under 1 yr", IF(staff[[#This Row],[Tenure]]&lt;2, "3. Under 2 yrs","4. Over 2 yrs")))</f>
        <v>2. Under 1 yr</v>
      </c>
      <c r="O3014" s="5">
        <f ca="1">(TODAY()-staff[[#This Row],[Date of Birth]])/365</f>
        <v>39.082191780821915</v>
      </c>
      <c r="P3014">
        <f ca="1">ROUNDDOWN(staff[[#This Row],[X-Age]],0)</f>
        <v>39</v>
      </c>
    </row>
    <row r="3015" spans="3:16" x14ac:dyDescent="0.3">
      <c r="C3015" t="s">
        <v>3104</v>
      </c>
      <c r="D3015" t="s">
        <v>55</v>
      </c>
      <c r="E3015">
        <v>1</v>
      </c>
      <c r="F3015" t="s">
        <v>56</v>
      </c>
      <c r="G3015" t="s">
        <v>6</v>
      </c>
      <c r="H3015" t="s">
        <v>68</v>
      </c>
      <c r="I3015" s="4">
        <v>68885</v>
      </c>
      <c r="J3015">
        <v>3</v>
      </c>
      <c r="K3015" s="3">
        <v>44767</v>
      </c>
      <c r="L3015" s="3">
        <v>35462</v>
      </c>
      <c r="M3015" s="5">
        <f ca="1">(TODAY()-staff[[#This Row],[Date of Join]])/365</f>
        <v>0.14794520547945206</v>
      </c>
      <c r="N3015" t="str">
        <f ca="1">IF(staff[[#This Row],[Tenure]]&lt;0.25,"1. New", IF(staff[[#This Row],[Tenure]]&lt;1, "2. Under 1 yr", IF(staff[[#This Row],[Tenure]]&lt;2, "3. Under 2 yrs","4. Over 2 yrs")))</f>
        <v>1. New</v>
      </c>
      <c r="O3015" s="5">
        <f ca="1">(TODAY()-staff[[#This Row],[Date of Birth]])/365</f>
        <v>25.641095890410959</v>
      </c>
      <c r="P3015">
        <f ca="1">ROUNDDOWN(staff[[#This Row],[X-Age]],0)</f>
        <v>25</v>
      </c>
    </row>
    <row r="3016" spans="3:16" x14ac:dyDescent="0.3">
      <c r="C3016" t="s">
        <v>3105</v>
      </c>
      <c r="D3016" t="s">
        <v>55</v>
      </c>
      <c r="E3016">
        <v>1</v>
      </c>
      <c r="F3016" t="s">
        <v>56</v>
      </c>
      <c r="G3016" t="s">
        <v>6</v>
      </c>
      <c r="H3016" t="s">
        <v>68</v>
      </c>
      <c r="I3016" s="4">
        <v>52390</v>
      </c>
      <c r="J3016">
        <v>8</v>
      </c>
      <c r="K3016" s="3">
        <v>43140</v>
      </c>
      <c r="L3016" s="3">
        <v>19236</v>
      </c>
      <c r="M3016" s="5">
        <f ca="1">(TODAY()-staff[[#This Row],[Date of Join]])/365</f>
        <v>4.6054794520547944</v>
      </c>
      <c r="N3016" t="str">
        <f ca="1">IF(staff[[#This Row],[Tenure]]&lt;0.25,"1. New", IF(staff[[#This Row],[Tenure]]&lt;1, "2. Under 1 yr", IF(staff[[#This Row],[Tenure]]&lt;2, "3. Under 2 yrs","4. Over 2 yrs")))</f>
        <v>4. Over 2 yrs</v>
      </c>
      <c r="O3016" s="5">
        <f ca="1">(TODAY()-staff[[#This Row],[Date of Birth]])/365</f>
        <v>70.095890410958901</v>
      </c>
      <c r="P3016">
        <f ca="1">ROUNDDOWN(staff[[#This Row],[X-Age]],0)</f>
        <v>70</v>
      </c>
    </row>
    <row r="3017" spans="3:16" x14ac:dyDescent="0.3">
      <c r="C3017" t="s">
        <v>3106</v>
      </c>
      <c r="D3017" t="s">
        <v>59</v>
      </c>
      <c r="E3017">
        <v>1</v>
      </c>
      <c r="F3017" t="s">
        <v>56</v>
      </c>
      <c r="G3017" t="s">
        <v>18</v>
      </c>
      <c r="H3017" t="s">
        <v>64</v>
      </c>
      <c r="I3017" s="4">
        <v>97965</v>
      </c>
      <c r="J3017">
        <v>22</v>
      </c>
      <c r="K3017" s="3">
        <v>44700</v>
      </c>
      <c r="L3017" s="3">
        <v>32239</v>
      </c>
      <c r="M3017" s="5">
        <f ca="1">(TODAY()-staff[[#This Row],[Date of Join]])/365</f>
        <v>0.33150684931506852</v>
      </c>
      <c r="N3017" t="str">
        <f ca="1">IF(staff[[#This Row],[Tenure]]&lt;0.25,"1. New", IF(staff[[#This Row],[Tenure]]&lt;1, "2. Under 1 yr", IF(staff[[#This Row],[Tenure]]&lt;2, "3. Under 2 yrs","4. Over 2 yrs")))</f>
        <v>2. Under 1 yr</v>
      </c>
      <c r="O3017" s="5">
        <f ca="1">(TODAY()-staff[[#This Row],[Date of Birth]])/365</f>
        <v>34.471232876712328</v>
      </c>
      <c r="P3017">
        <f ca="1">ROUNDDOWN(staff[[#This Row],[X-Age]],0)</f>
        <v>34</v>
      </c>
    </row>
    <row r="3018" spans="3:16" x14ac:dyDescent="0.3">
      <c r="C3018" t="s">
        <v>3107</v>
      </c>
      <c r="D3018" t="s">
        <v>59</v>
      </c>
      <c r="E3018">
        <v>1</v>
      </c>
      <c r="F3018" t="s">
        <v>56</v>
      </c>
      <c r="G3018" t="s">
        <v>11</v>
      </c>
      <c r="H3018" t="s">
        <v>83</v>
      </c>
      <c r="I3018" s="4">
        <v>66535</v>
      </c>
      <c r="J3018">
        <v>9</v>
      </c>
      <c r="K3018" s="3">
        <v>44711</v>
      </c>
      <c r="L3018" s="3">
        <v>30683</v>
      </c>
      <c r="M3018" s="5">
        <f ca="1">(TODAY()-staff[[#This Row],[Date of Join]])/365</f>
        <v>0.30136986301369861</v>
      </c>
      <c r="N3018" t="str">
        <f ca="1">IF(staff[[#This Row],[Tenure]]&lt;0.25,"1. New", IF(staff[[#This Row],[Tenure]]&lt;1, "2. Under 1 yr", IF(staff[[#This Row],[Tenure]]&lt;2, "3. Under 2 yrs","4. Over 2 yrs")))</f>
        <v>2. Under 1 yr</v>
      </c>
      <c r="O3018" s="5">
        <f ca="1">(TODAY()-staff[[#This Row],[Date of Birth]])/365</f>
        <v>38.734246575342468</v>
      </c>
      <c r="P3018">
        <f ca="1">ROUNDDOWN(staff[[#This Row],[X-Age]],0)</f>
        <v>38</v>
      </c>
    </row>
    <row r="3019" spans="3:16" x14ac:dyDescent="0.3">
      <c r="C3019" t="s">
        <v>3108</v>
      </c>
      <c r="D3019" t="s">
        <v>59</v>
      </c>
      <c r="E3019">
        <v>1</v>
      </c>
      <c r="F3019" t="s">
        <v>56</v>
      </c>
      <c r="G3019" t="s">
        <v>18</v>
      </c>
      <c r="H3019" t="s">
        <v>96</v>
      </c>
      <c r="I3019" s="4">
        <v>75345</v>
      </c>
      <c r="J3019">
        <v>12</v>
      </c>
      <c r="K3019" s="3">
        <v>44760</v>
      </c>
      <c r="L3019" s="3">
        <v>31302</v>
      </c>
      <c r="M3019" s="5">
        <f ca="1">(TODAY()-staff[[#This Row],[Date of Join]])/365</f>
        <v>0.16712328767123288</v>
      </c>
      <c r="N3019" t="str">
        <f ca="1">IF(staff[[#This Row],[Tenure]]&lt;0.25,"1. New", IF(staff[[#This Row],[Tenure]]&lt;1, "2. Under 1 yr", IF(staff[[#This Row],[Tenure]]&lt;2, "3. Under 2 yrs","4. Over 2 yrs")))</f>
        <v>1. New</v>
      </c>
      <c r="O3019" s="5">
        <f ca="1">(TODAY()-staff[[#This Row],[Date of Birth]])/365</f>
        <v>37.038356164383565</v>
      </c>
      <c r="P3019">
        <f ca="1">ROUNDDOWN(staff[[#This Row],[X-Age]],0)</f>
        <v>37</v>
      </c>
    </row>
    <row r="3020" spans="3:16" x14ac:dyDescent="0.3">
      <c r="C3020" t="s">
        <v>3109</v>
      </c>
      <c r="D3020" t="s">
        <v>59</v>
      </c>
      <c r="E3020">
        <v>0.71</v>
      </c>
      <c r="F3020" t="s">
        <v>56</v>
      </c>
      <c r="G3020" t="s">
        <v>6</v>
      </c>
      <c r="H3020" t="s">
        <v>98</v>
      </c>
      <c r="I3020" s="4">
        <v>85675</v>
      </c>
      <c r="J3020">
        <v>9</v>
      </c>
      <c r="K3020" s="3">
        <v>44480</v>
      </c>
      <c r="L3020" s="3">
        <v>28901</v>
      </c>
      <c r="M3020" s="5">
        <f ca="1">(TODAY()-staff[[#This Row],[Date of Join]])/365</f>
        <v>0.9342465753424658</v>
      </c>
      <c r="N3020" t="str">
        <f ca="1">IF(staff[[#This Row],[Tenure]]&lt;0.25,"1. New", IF(staff[[#This Row],[Tenure]]&lt;1, "2. Under 1 yr", IF(staff[[#This Row],[Tenure]]&lt;2, "3. Under 2 yrs","4. Over 2 yrs")))</f>
        <v>2. Under 1 yr</v>
      </c>
      <c r="O3020" s="5">
        <f ca="1">(TODAY()-staff[[#This Row],[Date of Birth]])/365</f>
        <v>43.61643835616438</v>
      </c>
      <c r="P3020">
        <f ca="1">ROUNDDOWN(staff[[#This Row],[X-Age]],0)</f>
        <v>43</v>
      </c>
    </row>
    <row r="3021" spans="3:16" x14ac:dyDescent="0.3">
      <c r="C3021" t="s">
        <v>3110</v>
      </c>
      <c r="D3021" t="s">
        <v>59</v>
      </c>
      <c r="E3021">
        <v>1</v>
      </c>
      <c r="F3021" t="s">
        <v>61</v>
      </c>
      <c r="G3021" t="s">
        <v>20</v>
      </c>
      <c r="H3021" t="s">
        <v>133</v>
      </c>
      <c r="I3021" s="4">
        <v>92270</v>
      </c>
      <c r="J3021">
        <v>22</v>
      </c>
      <c r="K3021" s="3">
        <v>44762</v>
      </c>
      <c r="L3021" s="3">
        <v>7246</v>
      </c>
      <c r="M3021" s="5">
        <f ca="1">(TODAY()-staff[[#This Row],[Date of Join]])/365</f>
        <v>0.16164383561643836</v>
      </c>
      <c r="N3021" t="str">
        <f ca="1">IF(staff[[#This Row],[Tenure]]&lt;0.25,"1. New", IF(staff[[#This Row],[Tenure]]&lt;1, "2. Under 1 yr", IF(staff[[#This Row],[Tenure]]&lt;2, "3. Under 2 yrs","4. Over 2 yrs")))</f>
        <v>1. New</v>
      </c>
      <c r="O3021" s="5">
        <f ca="1">(TODAY()-staff[[#This Row],[Date of Birth]])/365</f>
        <v>102.94520547945206</v>
      </c>
      <c r="P3021">
        <f ca="1">ROUNDDOWN(staff[[#This Row],[X-Age]],0)</f>
        <v>102</v>
      </c>
    </row>
    <row r="3022" spans="3:16" x14ac:dyDescent="0.3">
      <c r="C3022" t="s">
        <v>3111</v>
      </c>
      <c r="D3022" t="s">
        <v>59</v>
      </c>
      <c r="E3022">
        <v>1</v>
      </c>
      <c r="F3022" t="s">
        <v>56</v>
      </c>
      <c r="G3022" t="s">
        <v>6</v>
      </c>
      <c r="H3022" t="s">
        <v>68</v>
      </c>
      <c r="I3022" s="4">
        <v>87915</v>
      </c>
      <c r="J3022">
        <v>4</v>
      </c>
      <c r="K3022" s="3">
        <v>44704</v>
      </c>
      <c r="L3022" s="3">
        <v>7246</v>
      </c>
      <c r="M3022" s="5">
        <f ca="1">(TODAY()-staff[[#This Row],[Date of Join]])/365</f>
        <v>0.32054794520547947</v>
      </c>
      <c r="N3022" t="str">
        <f ca="1">IF(staff[[#This Row],[Tenure]]&lt;0.25,"1. New", IF(staff[[#This Row],[Tenure]]&lt;1, "2. Under 1 yr", IF(staff[[#This Row],[Tenure]]&lt;2, "3. Under 2 yrs","4. Over 2 yrs")))</f>
        <v>2. Under 1 yr</v>
      </c>
      <c r="O3022" s="5">
        <f ca="1">(TODAY()-staff[[#This Row],[Date of Birth]])/365</f>
        <v>102.94520547945206</v>
      </c>
      <c r="P3022">
        <f ca="1">ROUNDDOWN(staff[[#This Row],[X-Age]],0)</f>
        <v>102</v>
      </c>
    </row>
    <row r="3023" spans="3:16" x14ac:dyDescent="0.3">
      <c r="C3023" t="s">
        <v>3112</v>
      </c>
      <c r="D3023" t="s">
        <v>59</v>
      </c>
      <c r="E3023">
        <v>1</v>
      </c>
      <c r="F3023" t="s">
        <v>56</v>
      </c>
      <c r="G3023" t="s">
        <v>18</v>
      </c>
      <c r="H3023" t="s">
        <v>71</v>
      </c>
      <c r="I3023" s="4">
        <v>69345</v>
      </c>
      <c r="J3023">
        <v>15</v>
      </c>
      <c r="K3023" s="3">
        <v>44333</v>
      </c>
      <c r="L3023" s="3">
        <v>30026</v>
      </c>
      <c r="M3023" s="5">
        <f ca="1">(TODAY()-staff[[#This Row],[Date of Join]])/365</f>
        <v>1.3369863013698631</v>
      </c>
      <c r="N3023" t="str">
        <f ca="1">IF(staff[[#This Row],[Tenure]]&lt;0.25,"1. New", IF(staff[[#This Row],[Tenure]]&lt;1, "2. Under 1 yr", IF(staff[[#This Row],[Tenure]]&lt;2, "3. Under 2 yrs","4. Over 2 yrs")))</f>
        <v>3. Under 2 yrs</v>
      </c>
      <c r="O3023" s="5">
        <f ca="1">(TODAY()-staff[[#This Row],[Date of Birth]])/365</f>
        <v>40.534246575342465</v>
      </c>
      <c r="P3023">
        <f ca="1">ROUNDDOWN(staff[[#This Row],[X-Age]],0)</f>
        <v>40</v>
      </c>
    </row>
    <row r="3024" spans="3:16" x14ac:dyDescent="0.3">
      <c r="C3024" t="s">
        <v>3113</v>
      </c>
      <c r="D3024" t="s">
        <v>59</v>
      </c>
      <c r="E3024">
        <v>1</v>
      </c>
      <c r="F3024" t="s">
        <v>56</v>
      </c>
      <c r="G3024" t="s">
        <v>14</v>
      </c>
      <c r="H3024" t="s">
        <v>115</v>
      </c>
      <c r="I3024" s="4">
        <v>69065</v>
      </c>
      <c r="J3024">
        <v>12</v>
      </c>
      <c r="K3024" s="3">
        <v>44685</v>
      </c>
      <c r="L3024" s="3">
        <v>29916</v>
      </c>
      <c r="M3024" s="5">
        <f ca="1">(TODAY()-staff[[#This Row],[Date of Join]])/365</f>
        <v>0.37260273972602742</v>
      </c>
      <c r="N3024" t="str">
        <f ca="1">IF(staff[[#This Row],[Tenure]]&lt;0.25,"1. New", IF(staff[[#This Row],[Tenure]]&lt;1, "2. Under 1 yr", IF(staff[[#This Row],[Tenure]]&lt;2, "3. Under 2 yrs","4. Over 2 yrs")))</f>
        <v>2. Under 1 yr</v>
      </c>
      <c r="O3024" s="5">
        <f ca="1">(TODAY()-staff[[#This Row],[Date of Birth]])/365</f>
        <v>40.835616438356162</v>
      </c>
      <c r="P3024">
        <f ca="1">ROUNDDOWN(staff[[#This Row],[X-Age]],0)</f>
        <v>40</v>
      </c>
    </row>
    <row r="3025" spans="3:16" x14ac:dyDescent="0.3">
      <c r="C3025" t="s">
        <v>3114</v>
      </c>
      <c r="D3025" t="s">
        <v>59</v>
      </c>
      <c r="E3025">
        <v>1</v>
      </c>
      <c r="F3025" t="s">
        <v>56</v>
      </c>
      <c r="G3025" t="s">
        <v>9</v>
      </c>
      <c r="H3025" t="s">
        <v>330</v>
      </c>
      <c r="I3025" s="4">
        <v>80380</v>
      </c>
      <c r="J3025">
        <v>23</v>
      </c>
      <c r="K3025" s="3">
        <v>44729</v>
      </c>
      <c r="L3025" s="3">
        <v>30561</v>
      </c>
      <c r="M3025" s="5">
        <f ca="1">(TODAY()-staff[[#This Row],[Date of Join]])/365</f>
        <v>0.25205479452054796</v>
      </c>
      <c r="N3025" t="str">
        <f ca="1">IF(staff[[#This Row],[Tenure]]&lt;0.25,"1. New", IF(staff[[#This Row],[Tenure]]&lt;1, "2. Under 1 yr", IF(staff[[#This Row],[Tenure]]&lt;2, "3. Under 2 yrs","4. Over 2 yrs")))</f>
        <v>2. Under 1 yr</v>
      </c>
      <c r="O3025" s="5">
        <f ca="1">(TODAY()-staff[[#This Row],[Date of Birth]])/365</f>
        <v>39.06849315068493</v>
      </c>
      <c r="P3025">
        <f ca="1">ROUNDDOWN(staff[[#This Row],[X-Age]],0)</f>
        <v>39</v>
      </c>
    </row>
    <row r="3026" spans="3:16" x14ac:dyDescent="0.3">
      <c r="C3026" t="s">
        <v>3115</v>
      </c>
      <c r="D3026" t="s">
        <v>59</v>
      </c>
      <c r="E3026">
        <v>1</v>
      </c>
      <c r="F3026" t="s">
        <v>61</v>
      </c>
      <c r="G3026" t="s">
        <v>14</v>
      </c>
      <c r="H3026" t="s">
        <v>166</v>
      </c>
      <c r="I3026" s="4">
        <v>75935</v>
      </c>
      <c r="J3026">
        <v>11</v>
      </c>
      <c r="K3026" s="3">
        <v>44755</v>
      </c>
      <c r="L3026" s="3">
        <v>7273</v>
      </c>
      <c r="M3026" s="5">
        <f ca="1">(TODAY()-staff[[#This Row],[Date of Join]])/365</f>
        <v>0.18082191780821918</v>
      </c>
      <c r="N3026" t="str">
        <f ca="1">IF(staff[[#This Row],[Tenure]]&lt;0.25,"1. New", IF(staff[[#This Row],[Tenure]]&lt;1, "2. Under 1 yr", IF(staff[[#This Row],[Tenure]]&lt;2, "3. Under 2 yrs","4. Over 2 yrs")))</f>
        <v>1. New</v>
      </c>
      <c r="O3026" s="5">
        <f ca="1">(TODAY()-staff[[#This Row],[Date of Birth]])/365</f>
        <v>102.87123287671233</v>
      </c>
      <c r="P3026">
        <f ca="1">ROUNDDOWN(staff[[#This Row],[X-Age]],0)</f>
        <v>102</v>
      </c>
    </row>
    <row r="3027" spans="3:16" x14ac:dyDescent="0.3">
      <c r="C3027" t="s">
        <v>3116</v>
      </c>
      <c r="D3027" t="s">
        <v>59</v>
      </c>
      <c r="E3027">
        <v>1</v>
      </c>
      <c r="F3027" t="s">
        <v>56</v>
      </c>
      <c r="G3027" t="s">
        <v>6</v>
      </c>
      <c r="H3027" t="s">
        <v>71</v>
      </c>
      <c r="I3027" s="4">
        <v>80825</v>
      </c>
      <c r="J3027">
        <v>25</v>
      </c>
      <c r="K3027" s="3">
        <v>44405</v>
      </c>
      <c r="L3027" s="3">
        <v>28606</v>
      </c>
      <c r="M3027" s="5">
        <f ca="1">(TODAY()-staff[[#This Row],[Date of Join]])/365</f>
        <v>1.1397260273972603</v>
      </c>
      <c r="N3027" t="str">
        <f ca="1">IF(staff[[#This Row],[Tenure]]&lt;0.25,"1. New", IF(staff[[#This Row],[Tenure]]&lt;1, "2. Under 1 yr", IF(staff[[#This Row],[Tenure]]&lt;2, "3. Under 2 yrs","4. Over 2 yrs")))</f>
        <v>3. Under 2 yrs</v>
      </c>
      <c r="O3027" s="5">
        <f ca="1">(TODAY()-staff[[#This Row],[Date of Birth]])/365</f>
        <v>44.424657534246577</v>
      </c>
      <c r="P3027">
        <f ca="1">ROUNDDOWN(staff[[#This Row],[X-Age]],0)</f>
        <v>44</v>
      </c>
    </row>
    <row r="3028" spans="3:16" x14ac:dyDescent="0.3">
      <c r="C3028" t="s">
        <v>3117</v>
      </c>
      <c r="D3028" t="s">
        <v>59</v>
      </c>
      <c r="E3028">
        <v>1</v>
      </c>
      <c r="F3028" t="s">
        <v>56</v>
      </c>
      <c r="G3028" t="s">
        <v>20</v>
      </c>
      <c r="H3028" t="s">
        <v>75</v>
      </c>
      <c r="I3028" s="4">
        <v>88630</v>
      </c>
      <c r="J3028">
        <v>11</v>
      </c>
      <c r="K3028" s="3">
        <v>44711</v>
      </c>
      <c r="L3028" s="3">
        <v>30694</v>
      </c>
      <c r="M3028" s="5">
        <f ca="1">(TODAY()-staff[[#This Row],[Date of Join]])/365</f>
        <v>0.30136986301369861</v>
      </c>
      <c r="N3028" t="str">
        <f ca="1">IF(staff[[#This Row],[Tenure]]&lt;0.25,"1. New", IF(staff[[#This Row],[Tenure]]&lt;1, "2. Under 1 yr", IF(staff[[#This Row],[Tenure]]&lt;2, "3. Under 2 yrs","4. Over 2 yrs")))</f>
        <v>2. Under 1 yr</v>
      </c>
      <c r="O3028" s="5">
        <f ca="1">(TODAY()-staff[[#This Row],[Date of Birth]])/365</f>
        <v>38.704109589041096</v>
      </c>
      <c r="P3028">
        <f ca="1">ROUNDDOWN(staff[[#This Row],[X-Age]],0)</f>
        <v>38</v>
      </c>
    </row>
    <row r="3029" spans="3:16" x14ac:dyDescent="0.3">
      <c r="C3029" t="s">
        <v>3118</v>
      </c>
      <c r="D3029" t="s">
        <v>55</v>
      </c>
      <c r="E3029">
        <v>1</v>
      </c>
      <c r="F3029" t="s">
        <v>56</v>
      </c>
      <c r="G3029" t="s">
        <v>11</v>
      </c>
      <c r="H3029" t="s">
        <v>98</v>
      </c>
      <c r="I3029" s="4">
        <v>87175</v>
      </c>
      <c r="J3029">
        <v>9</v>
      </c>
      <c r="K3029" s="3">
        <v>44739</v>
      </c>
      <c r="L3029" s="3">
        <v>29237</v>
      </c>
      <c r="M3029" s="5">
        <f ca="1">(TODAY()-staff[[#This Row],[Date of Join]])/365</f>
        <v>0.22465753424657534</v>
      </c>
      <c r="N3029" t="str">
        <f ca="1">IF(staff[[#This Row],[Tenure]]&lt;0.25,"1. New", IF(staff[[#This Row],[Tenure]]&lt;1, "2. Under 1 yr", IF(staff[[#This Row],[Tenure]]&lt;2, "3. Under 2 yrs","4. Over 2 yrs")))</f>
        <v>1. New</v>
      </c>
      <c r="O3029" s="5">
        <f ca="1">(TODAY()-staff[[#This Row],[Date of Birth]])/365</f>
        <v>42.695890410958903</v>
      </c>
      <c r="P3029">
        <f ca="1">ROUNDDOWN(staff[[#This Row],[X-Age]],0)</f>
        <v>42</v>
      </c>
    </row>
    <row r="3030" spans="3:16" x14ac:dyDescent="0.3">
      <c r="C3030" t="s">
        <v>3119</v>
      </c>
      <c r="D3030" t="s">
        <v>55</v>
      </c>
      <c r="E3030">
        <v>1</v>
      </c>
      <c r="F3030" t="s">
        <v>56</v>
      </c>
      <c r="G3030" t="s">
        <v>11</v>
      </c>
      <c r="H3030" t="s">
        <v>98</v>
      </c>
      <c r="I3030" s="4">
        <v>48230</v>
      </c>
      <c r="J3030">
        <v>19</v>
      </c>
      <c r="K3030" s="3">
        <v>44756</v>
      </c>
      <c r="L3030" s="3">
        <v>28845</v>
      </c>
      <c r="M3030" s="5">
        <f ca="1">(TODAY()-staff[[#This Row],[Date of Join]])/365</f>
        <v>0.17808219178082191</v>
      </c>
      <c r="N3030" t="str">
        <f ca="1">IF(staff[[#This Row],[Tenure]]&lt;0.25,"1. New", IF(staff[[#This Row],[Tenure]]&lt;1, "2. Under 1 yr", IF(staff[[#This Row],[Tenure]]&lt;2, "3. Under 2 yrs","4. Over 2 yrs")))</f>
        <v>1. New</v>
      </c>
      <c r="O3030" s="5">
        <f ca="1">(TODAY()-staff[[#This Row],[Date of Birth]])/365</f>
        <v>43.769863013698632</v>
      </c>
      <c r="P3030">
        <f ca="1">ROUNDDOWN(staff[[#This Row],[X-Age]],0)</f>
        <v>43</v>
      </c>
    </row>
    <row r="3031" spans="3:16" x14ac:dyDescent="0.3">
      <c r="C3031" t="s">
        <v>3120</v>
      </c>
      <c r="D3031" t="s">
        <v>55</v>
      </c>
      <c r="E3031">
        <v>1</v>
      </c>
      <c r="F3031" t="s">
        <v>56</v>
      </c>
      <c r="G3031" t="s">
        <v>20</v>
      </c>
      <c r="H3031" t="s">
        <v>102</v>
      </c>
      <c r="I3031" s="4">
        <v>84120</v>
      </c>
      <c r="J3031">
        <v>14</v>
      </c>
      <c r="K3031" s="3">
        <v>44768</v>
      </c>
      <c r="L3031" s="3">
        <v>29926</v>
      </c>
      <c r="M3031" s="5">
        <f ca="1">(TODAY()-staff[[#This Row],[Date of Join]])/365</f>
        <v>0.14520547945205478</v>
      </c>
      <c r="N3031" t="str">
        <f ca="1">IF(staff[[#This Row],[Tenure]]&lt;0.25,"1. New", IF(staff[[#This Row],[Tenure]]&lt;1, "2. Under 1 yr", IF(staff[[#This Row],[Tenure]]&lt;2, "3. Under 2 yrs","4. Over 2 yrs")))</f>
        <v>1. New</v>
      </c>
      <c r="O3031" s="5">
        <f ca="1">(TODAY()-staff[[#This Row],[Date of Birth]])/365</f>
        <v>40.80821917808219</v>
      </c>
      <c r="P3031">
        <f ca="1">ROUNDDOWN(staff[[#This Row],[X-Age]],0)</f>
        <v>40</v>
      </c>
    </row>
    <row r="3032" spans="3:16" x14ac:dyDescent="0.3">
      <c r="C3032" t="s">
        <v>3121</v>
      </c>
      <c r="D3032" t="s">
        <v>55</v>
      </c>
      <c r="E3032">
        <v>1</v>
      </c>
      <c r="F3032" t="s">
        <v>56</v>
      </c>
      <c r="G3032" t="s">
        <v>6</v>
      </c>
      <c r="H3032" t="s">
        <v>68</v>
      </c>
      <c r="I3032" s="4">
        <v>93690</v>
      </c>
      <c r="J3032">
        <v>17</v>
      </c>
      <c r="K3032" s="3">
        <v>44543</v>
      </c>
      <c r="L3032" s="3">
        <v>27342</v>
      </c>
      <c r="M3032" s="5">
        <f ca="1">(TODAY()-staff[[#This Row],[Date of Join]])/365</f>
        <v>0.76164383561643834</v>
      </c>
      <c r="N3032" t="str">
        <f ca="1">IF(staff[[#This Row],[Tenure]]&lt;0.25,"1. New", IF(staff[[#This Row],[Tenure]]&lt;1, "2. Under 1 yr", IF(staff[[#This Row],[Tenure]]&lt;2, "3. Under 2 yrs","4. Over 2 yrs")))</f>
        <v>2. Under 1 yr</v>
      </c>
      <c r="O3032" s="5">
        <f ca="1">(TODAY()-staff[[#This Row],[Date of Birth]])/365</f>
        <v>47.887671232876713</v>
      </c>
      <c r="P3032">
        <f ca="1">ROUNDDOWN(staff[[#This Row],[X-Age]],0)</f>
        <v>47</v>
      </c>
    </row>
    <row r="3033" spans="3:16" x14ac:dyDescent="0.3">
      <c r="C3033" t="s">
        <v>3122</v>
      </c>
      <c r="D3033" t="s">
        <v>59</v>
      </c>
      <c r="E3033">
        <v>1</v>
      </c>
      <c r="F3033" t="s">
        <v>56</v>
      </c>
      <c r="G3033" t="s">
        <v>6</v>
      </c>
      <c r="H3033" t="s">
        <v>68</v>
      </c>
      <c r="I3033" s="4">
        <v>65975</v>
      </c>
      <c r="J3033">
        <v>18</v>
      </c>
      <c r="K3033" s="3">
        <v>44718</v>
      </c>
      <c r="L3033" s="3">
        <v>7282</v>
      </c>
      <c r="M3033" s="5">
        <f ca="1">(TODAY()-staff[[#This Row],[Date of Join]])/365</f>
        <v>0.28219178082191781</v>
      </c>
      <c r="N3033" t="str">
        <f ca="1">IF(staff[[#This Row],[Tenure]]&lt;0.25,"1. New", IF(staff[[#This Row],[Tenure]]&lt;1, "2. Under 1 yr", IF(staff[[#This Row],[Tenure]]&lt;2, "3. Under 2 yrs","4. Over 2 yrs")))</f>
        <v>2. Under 1 yr</v>
      </c>
      <c r="O3033" s="5">
        <f ca="1">(TODAY()-staff[[#This Row],[Date of Birth]])/365</f>
        <v>102.84657534246575</v>
      </c>
      <c r="P3033">
        <f ca="1">ROUNDDOWN(staff[[#This Row],[X-Age]],0)</f>
        <v>102</v>
      </c>
    </row>
    <row r="3034" spans="3:16" x14ac:dyDescent="0.3">
      <c r="C3034" t="s">
        <v>3123</v>
      </c>
      <c r="D3034" t="s">
        <v>55</v>
      </c>
      <c r="E3034">
        <v>1</v>
      </c>
      <c r="F3034" t="s">
        <v>56</v>
      </c>
      <c r="G3034" t="s">
        <v>6</v>
      </c>
      <c r="H3034" t="s">
        <v>71</v>
      </c>
      <c r="I3034" s="4">
        <v>97170</v>
      </c>
      <c r="J3034">
        <v>13</v>
      </c>
      <c r="K3034" s="3">
        <v>44701</v>
      </c>
      <c r="L3034" s="3">
        <v>30909</v>
      </c>
      <c r="M3034" s="5">
        <f ca="1">(TODAY()-staff[[#This Row],[Date of Join]])/365</f>
        <v>0.32876712328767121</v>
      </c>
      <c r="N3034" t="str">
        <f ca="1">IF(staff[[#This Row],[Tenure]]&lt;0.25,"1. New", IF(staff[[#This Row],[Tenure]]&lt;1, "2. Under 1 yr", IF(staff[[#This Row],[Tenure]]&lt;2, "3. Under 2 yrs","4. Over 2 yrs")))</f>
        <v>2. Under 1 yr</v>
      </c>
      <c r="O3034" s="5">
        <f ca="1">(TODAY()-staff[[#This Row],[Date of Birth]])/365</f>
        <v>38.115068493150687</v>
      </c>
      <c r="P3034">
        <f ca="1">ROUNDDOWN(staff[[#This Row],[X-Age]],0)</f>
        <v>38</v>
      </c>
    </row>
    <row r="3035" spans="3:16" x14ac:dyDescent="0.3">
      <c r="C3035" t="s">
        <v>3124</v>
      </c>
      <c r="D3035" t="s">
        <v>55</v>
      </c>
      <c r="E3035">
        <v>1</v>
      </c>
      <c r="F3035" t="s">
        <v>56</v>
      </c>
      <c r="G3035" t="s">
        <v>6</v>
      </c>
      <c r="H3035" t="s">
        <v>71</v>
      </c>
      <c r="I3035" s="4">
        <v>59055</v>
      </c>
      <c r="J3035">
        <v>6</v>
      </c>
      <c r="K3035" s="3">
        <v>44522</v>
      </c>
      <c r="L3035" s="3">
        <v>28394</v>
      </c>
      <c r="M3035" s="5">
        <f ca="1">(TODAY()-staff[[#This Row],[Date of Join]])/365</f>
        <v>0.81917808219178079</v>
      </c>
      <c r="N3035" t="str">
        <f ca="1">IF(staff[[#This Row],[Tenure]]&lt;0.25,"1. New", IF(staff[[#This Row],[Tenure]]&lt;1, "2. Under 1 yr", IF(staff[[#This Row],[Tenure]]&lt;2, "3. Under 2 yrs","4. Over 2 yrs")))</f>
        <v>2. Under 1 yr</v>
      </c>
      <c r="O3035" s="5">
        <f ca="1">(TODAY()-staff[[#This Row],[Date of Birth]])/365</f>
        <v>45.005479452054793</v>
      </c>
      <c r="P3035">
        <f ca="1">ROUNDDOWN(staff[[#This Row],[X-Age]],0)</f>
        <v>45</v>
      </c>
    </row>
    <row r="3036" spans="3:16" x14ac:dyDescent="0.3">
      <c r="C3036" t="s">
        <v>3125</v>
      </c>
      <c r="D3036" t="s">
        <v>59</v>
      </c>
      <c r="E3036">
        <v>1</v>
      </c>
      <c r="F3036" t="s">
        <v>56</v>
      </c>
      <c r="G3036" t="s">
        <v>18</v>
      </c>
      <c r="H3036" t="s">
        <v>96</v>
      </c>
      <c r="I3036" s="4">
        <v>48230</v>
      </c>
      <c r="J3036">
        <v>14</v>
      </c>
      <c r="K3036" s="3">
        <v>44651</v>
      </c>
      <c r="L3036" s="3">
        <v>26504</v>
      </c>
      <c r="M3036" s="5">
        <f ca="1">(TODAY()-staff[[#This Row],[Date of Join]])/365</f>
        <v>0.46575342465753422</v>
      </c>
      <c r="N3036" t="str">
        <f ca="1">IF(staff[[#This Row],[Tenure]]&lt;0.25,"1. New", IF(staff[[#This Row],[Tenure]]&lt;1, "2. Under 1 yr", IF(staff[[#This Row],[Tenure]]&lt;2, "3. Under 2 yrs","4. Over 2 yrs")))</f>
        <v>2. Under 1 yr</v>
      </c>
      <c r="O3036" s="5">
        <f ca="1">(TODAY()-staff[[#This Row],[Date of Birth]])/365</f>
        <v>50.183561643835617</v>
      </c>
      <c r="P3036">
        <f ca="1">ROUNDDOWN(staff[[#This Row],[X-Age]],0)</f>
        <v>50</v>
      </c>
    </row>
    <row r="3037" spans="3:16" x14ac:dyDescent="0.3">
      <c r="C3037" t="s">
        <v>3126</v>
      </c>
      <c r="D3037" t="s">
        <v>59</v>
      </c>
      <c r="E3037">
        <v>1</v>
      </c>
      <c r="F3037" t="s">
        <v>56</v>
      </c>
      <c r="G3037" t="s">
        <v>6</v>
      </c>
      <c r="H3037" t="s">
        <v>68</v>
      </c>
      <c r="I3037" s="4">
        <v>78715</v>
      </c>
      <c r="J3037">
        <v>17</v>
      </c>
      <c r="K3037" s="3">
        <v>44641</v>
      </c>
      <c r="L3037" s="3">
        <v>21154</v>
      </c>
      <c r="M3037" s="5">
        <f ca="1">(TODAY()-staff[[#This Row],[Date of Join]])/365</f>
        <v>0.49315068493150682</v>
      </c>
      <c r="N3037" t="str">
        <f ca="1">IF(staff[[#This Row],[Tenure]]&lt;0.25,"1. New", IF(staff[[#This Row],[Tenure]]&lt;1, "2. Under 1 yr", IF(staff[[#This Row],[Tenure]]&lt;2, "3. Under 2 yrs","4. Over 2 yrs")))</f>
        <v>2. Under 1 yr</v>
      </c>
      <c r="O3037" s="5">
        <f ca="1">(TODAY()-staff[[#This Row],[Date of Birth]])/365</f>
        <v>64.841095890410955</v>
      </c>
      <c r="P3037">
        <f ca="1">ROUNDDOWN(staff[[#This Row],[X-Age]],0)</f>
        <v>64</v>
      </c>
    </row>
    <row r="3038" spans="3:16" x14ac:dyDescent="0.3">
      <c r="C3038" t="s">
        <v>3127</v>
      </c>
      <c r="D3038" t="s">
        <v>59</v>
      </c>
      <c r="E3038">
        <v>1</v>
      </c>
      <c r="F3038" t="s">
        <v>56</v>
      </c>
      <c r="G3038" t="s">
        <v>18</v>
      </c>
      <c r="H3038" t="s">
        <v>78</v>
      </c>
      <c r="I3038" s="4">
        <v>74735</v>
      </c>
      <c r="J3038">
        <v>4</v>
      </c>
      <c r="K3038" s="3">
        <v>44011</v>
      </c>
      <c r="L3038" s="3">
        <v>23664</v>
      </c>
      <c r="M3038" s="5">
        <f ca="1">(TODAY()-staff[[#This Row],[Date of Join]])/365</f>
        <v>2.2191780821917808</v>
      </c>
      <c r="N3038" t="str">
        <f ca="1">IF(staff[[#This Row],[Tenure]]&lt;0.25,"1. New", IF(staff[[#This Row],[Tenure]]&lt;1, "2. Under 1 yr", IF(staff[[#This Row],[Tenure]]&lt;2, "3. Under 2 yrs","4. Over 2 yrs")))</f>
        <v>4. Over 2 yrs</v>
      </c>
      <c r="O3038" s="5">
        <f ca="1">(TODAY()-staff[[#This Row],[Date of Birth]])/365</f>
        <v>57.964383561643835</v>
      </c>
      <c r="P3038">
        <f ca="1">ROUNDDOWN(staff[[#This Row],[X-Age]],0)</f>
        <v>57</v>
      </c>
    </row>
    <row r="3039" spans="3:16" x14ac:dyDescent="0.3">
      <c r="C3039" t="s">
        <v>3128</v>
      </c>
      <c r="D3039" t="s">
        <v>55</v>
      </c>
      <c r="E3039">
        <v>1</v>
      </c>
      <c r="F3039" t="s">
        <v>56</v>
      </c>
      <c r="G3039" t="s">
        <v>9</v>
      </c>
      <c r="H3039" t="s">
        <v>62</v>
      </c>
      <c r="I3039" s="4">
        <v>81600</v>
      </c>
      <c r="J3039">
        <v>18</v>
      </c>
      <c r="K3039" s="3">
        <v>44439</v>
      </c>
      <c r="L3039" s="3">
        <v>30242</v>
      </c>
      <c r="M3039" s="5">
        <f ca="1">(TODAY()-staff[[#This Row],[Date of Join]])/365</f>
        <v>1.0465753424657533</v>
      </c>
      <c r="N3039" t="str">
        <f ca="1">IF(staff[[#This Row],[Tenure]]&lt;0.25,"1. New", IF(staff[[#This Row],[Tenure]]&lt;1, "2. Under 1 yr", IF(staff[[#This Row],[Tenure]]&lt;2, "3. Under 2 yrs","4. Over 2 yrs")))</f>
        <v>3. Under 2 yrs</v>
      </c>
      <c r="O3039" s="5">
        <f ca="1">(TODAY()-staff[[#This Row],[Date of Birth]])/365</f>
        <v>39.942465753424656</v>
      </c>
      <c r="P3039">
        <f ca="1">ROUNDDOWN(staff[[#This Row],[X-Age]],0)</f>
        <v>39</v>
      </c>
    </row>
    <row r="3040" spans="3:16" x14ac:dyDescent="0.3">
      <c r="C3040" t="s">
        <v>3129</v>
      </c>
      <c r="D3040" t="s">
        <v>59</v>
      </c>
      <c r="E3040">
        <v>1</v>
      </c>
      <c r="F3040" t="s">
        <v>56</v>
      </c>
      <c r="G3040" t="s">
        <v>18</v>
      </c>
      <c r="H3040" t="s">
        <v>117</v>
      </c>
      <c r="I3040" s="4">
        <v>69865</v>
      </c>
      <c r="J3040">
        <v>9</v>
      </c>
      <c r="K3040" s="3">
        <v>44754</v>
      </c>
      <c r="L3040" s="3">
        <v>34833</v>
      </c>
      <c r="M3040" s="5">
        <f ca="1">(TODAY()-staff[[#This Row],[Date of Join]])/365</f>
        <v>0.18356164383561643</v>
      </c>
      <c r="N3040" t="str">
        <f ca="1">IF(staff[[#This Row],[Tenure]]&lt;0.25,"1. New", IF(staff[[#This Row],[Tenure]]&lt;1, "2. Under 1 yr", IF(staff[[#This Row],[Tenure]]&lt;2, "3. Under 2 yrs","4. Over 2 yrs")))</f>
        <v>1. New</v>
      </c>
      <c r="O3040" s="5">
        <f ca="1">(TODAY()-staff[[#This Row],[Date of Birth]])/365</f>
        <v>27.364383561643837</v>
      </c>
      <c r="P3040">
        <f ca="1">ROUNDDOWN(staff[[#This Row],[X-Age]],0)</f>
        <v>27</v>
      </c>
    </row>
    <row r="3041" spans="3:16" x14ac:dyDescent="0.3">
      <c r="C3041" t="s">
        <v>3130</v>
      </c>
      <c r="D3041" t="s">
        <v>59</v>
      </c>
      <c r="E3041">
        <v>1</v>
      </c>
      <c r="F3041" t="s">
        <v>56</v>
      </c>
      <c r="G3041" t="s">
        <v>6</v>
      </c>
      <c r="H3041" t="s">
        <v>68</v>
      </c>
      <c r="I3041" s="4">
        <v>63885</v>
      </c>
      <c r="J3041">
        <v>17</v>
      </c>
      <c r="K3041" s="3">
        <v>44628</v>
      </c>
      <c r="L3041" s="3">
        <v>32453</v>
      </c>
      <c r="M3041" s="5">
        <f ca="1">(TODAY()-staff[[#This Row],[Date of Join]])/365</f>
        <v>0.52876712328767128</v>
      </c>
      <c r="N3041" t="str">
        <f ca="1">IF(staff[[#This Row],[Tenure]]&lt;0.25,"1. New", IF(staff[[#This Row],[Tenure]]&lt;1, "2. Under 1 yr", IF(staff[[#This Row],[Tenure]]&lt;2, "3. Under 2 yrs","4. Over 2 yrs")))</f>
        <v>2. Under 1 yr</v>
      </c>
      <c r="O3041" s="5">
        <f ca="1">(TODAY()-staff[[#This Row],[Date of Birth]])/365</f>
        <v>33.884931506849313</v>
      </c>
      <c r="P3041">
        <f ca="1">ROUNDDOWN(staff[[#This Row],[X-Age]],0)</f>
        <v>33</v>
      </c>
    </row>
    <row r="3042" spans="3:16" x14ac:dyDescent="0.3">
      <c r="C3042" t="s">
        <v>3131</v>
      </c>
      <c r="D3042" t="s">
        <v>59</v>
      </c>
      <c r="E3042">
        <v>1</v>
      </c>
      <c r="F3042" t="s">
        <v>56</v>
      </c>
      <c r="G3042" t="s">
        <v>9</v>
      </c>
      <c r="H3042" t="s">
        <v>201</v>
      </c>
      <c r="I3042" s="4">
        <v>62815</v>
      </c>
      <c r="J3042">
        <v>9</v>
      </c>
      <c r="K3042" s="3">
        <v>44701</v>
      </c>
      <c r="L3042" s="3">
        <v>26344</v>
      </c>
      <c r="M3042" s="5">
        <f ca="1">(TODAY()-staff[[#This Row],[Date of Join]])/365</f>
        <v>0.32876712328767121</v>
      </c>
      <c r="N3042" t="str">
        <f ca="1">IF(staff[[#This Row],[Tenure]]&lt;0.25,"1. New", IF(staff[[#This Row],[Tenure]]&lt;1, "2. Under 1 yr", IF(staff[[#This Row],[Tenure]]&lt;2, "3. Under 2 yrs","4. Over 2 yrs")))</f>
        <v>2. Under 1 yr</v>
      </c>
      <c r="O3042" s="5">
        <f ca="1">(TODAY()-staff[[#This Row],[Date of Birth]])/365</f>
        <v>50.62191780821918</v>
      </c>
      <c r="P3042">
        <f ca="1">ROUNDDOWN(staff[[#This Row],[X-Age]],0)</f>
        <v>50</v>
      </c>
    </row>
    <row r="3043" spans="3:16" x14ac:dyDescent="0.3">
      <c r="C3043" t="s">
        <v>3132</v>
      </c>
      <c r="D3043" t="s">
        <v>59</v>
      </c>
      <c r="E3043">
        <v>1</v>
      </c>
      <c r="F3043" t="s">
        <v>56</v>
      </c>
      <c r="G3043" t="s">
        <v>6</v>
      </c>
      <c r="H3043" t="s">
        <v>93</v>
      </c>
      <c r="I3043" s="4">
        <v>84885</v>
      </c>
      <c r="J3043">
        <v>12</v>
      </c>
      <c r="K3043" s="3">
        <v>44725</v>
      </c>
      <c r="L3043" s="3">
        <v>25001</v>
      </c>
      <c r="M3043" s="5">
        <f ca="1">(TODAY()-staff[[#This Row],[Date of Join]])/365</f>
        <v>0.26301369863013696</v>
      </c>
      <c r="N3043" t="str">
        <f ca="1">IF(staff[[#This Row],[Tenure]]&lt;0.25,"1. New", IF(staff[[#This Row],[Tenure]]&lt;1, "2. Under 1 yr", IF(staff[[#This Row],[Tenure]]&lt;2, "3. Under 2 yrs","4. Over 2 yrs")))</f>
        <v>2. Under 1 yr</v>
      </c>
      <c r="O3043" s="5">
        <f ca="1">(TODAY()-staff[[#This Row],[Date of Birth]])/365</f>
        <v>54.301369863013697</v>
      </c>
      <c r="P3043">
        <f ca="1">ROUNDDOWN(staff[[#This Row],[X-Age]],0)</f>
        <v>54</v>
      </c>
    </row>
    <row r="3044" spans="3:16" x14ac:dyDescent="0.3">
      <c r="C3044" t="s">
        <v>3133</v>
      </c>
      <c r="D3044" t="s">
        <v>55</v>
      </c>
      <c r="E3044">
        <v>1</v>
      </c>
      <c r="F3044" t="s">
        <v>56</v>
      </c>
      <c r="G3044" t="s">
        <v>18</v>
      </c>
      <c r="H3044" t="s">
        <v>64</v>
      </c>
      <c r="I3044" s="4">
        <v>91410</v>
      </c>
      <c r="J3044">
        <v>20</v>
      </c>
      <c r="K3044" s="3">
        <v>44634</v>
      </c>
      <c r="L3044" s="3">
        <v>22268</v>
      </c>
      <c r="M3044" s="5">
        <f ca="1">(TODAY()-staff[[#This Row],[Date of Join]])/365</f>
        <v>0.51232876712328768</v>
      </c>
      <c r="N3044" t="str">
        <f ca="1">IF(staff[[#This Row],[Tenure]]&lt;0.25,"1. New", IF(staff[[#This Row],[Tenure]]&lt;1, "2. Under 1 yr", IF(staff[[#This Row],[Tenure]]&lt;2, "3. Under 2 yrs","4. Over 2 yrs")))</f>
        <v>2. Under 1 yr</v>
      </c>
      <c r="O3044" s="5">
        <f ca="1">(TODAY()-staff[[#This Row],[Date of Birth]])/365</f>
        <v>61.789041095890411</v>
      </c>
      <c r="P3044">
        <f ca="1">ROUNDDOWN(staff[[#This Row],[X-Age]],0)</f>
        <v>61</v>
      </c>
    </row>
    <row r="3045" spans="3:16" x14ac:dyDescent="0.3">
      <c r="C3045" t="s">
        <v>3134</v>
      </c>
      <c r="D3045" t="s">
        <v>59</v>
      </c>
      <c r="E3045">
        <v>1</v>
      </c>
      <c r="F3045" t="s">
        <v>56</v>
      </c>
      <c r="G3045" t="s">
        <v>9</v>
      </c>
      <c r="H3045" t="s">
        <v>205</v>
      </c>
      <c r="I3045" s="4">
        <v>69610</v>
      </c>
      <c r="J3045">
        <v>8</v>
      </c>
      <c r="K3045" s="3">
        <v>44670</v>
      </c>
      <c r="L3045" s="3">
        <v>32865</v>
      </c>
      <c r="M3045" s="5">
        <f ca="1">(TODAY()-staff[[#This Row],[Date of Join]])/365</f>
        <v>0.41369863013698632</v>
      </c>
      <c r="N3045" t="str">
        <f ca="1">IF(staff[[#This Row],[Tenure]]&lt;0.25,"1. New", IF(staff[[#This Row],[Tenure]]&lt;1, "2. Under 1 yr", IF(staff[[#This Row],[Tenure]]&lt;2, "3. Under 2 yrs","4. Over 2 yrs")))</f>
        <v>2. Under 1 yr</v>
      </c>
      <c r="O3045" s="5">
        <f ca="1">(TODAY()-staff[[#This Row],[Date of Birth]])/365</f>
        <v>32.756164383561647</v>
      </c>
      <c r="P3045">
        <f ca="1">ROUNDDOWN(staff[[#This Row],[X-Age]],0)</f>
        <v>32</v>
      </c>
    </row>
    <row r="3046" spans="3:16" x14ac:dyDescent="0.3">
      <c r="C3046" t="s">
        <v>3135</v>
      </c>
      <c r="D3046" t="s">
        <v>59</v>
      </c>
      <c r="E3046">
        <v>1</v>
      </c>
      <c r="F3046" t="s">
        <v>56</v>
      </c>
      <c r="G3046" t="s">
        <v>9</v>
      </c>
      <c r="H3046" t="s">
        <v>330</v>
      </c>
      <c r="I3046" s="4">
        <v>86580</v>
      </c>
      <c r="J3046">
        <v>13</v>
      </c>
      <c r="K3046" s="3">
        <v>44424</v>
      </c>
      <c r="L3046" s="3">
        <v>30848</v>
      </c>
      <c r="M3046" s="5">
        <f ca="1">(TODAY()-staff[[#This Row],[Date of Join]])/365</f>
        <v>1.0876712328767124</v>
      </c>
      <c r="N3046" t="str">
        <f ca="1">IF(staff[[#This Row],[Tenure]]&lt;0.25,"1. New", IF(staff[[#This Row],[Tenure]]&lt;1, "2. Under 1 yr", IF(staff[[#This Row],[Tenure]]&lt;2, "3. Under 2 yrs","4. Over 2 yrs")))</f>
        <v>3. Under 2 yrs</v>
      </c>
      <c r="O3046" s="5">
        <f ca="1">(TODAY()-staff[[#This Row],[Date of Birth]])/365</f>
        <v>38.282191780821918</v>
      </c>
      <c r="P3046">
        <f ca="1">ROUNDDOWN(staff[[#This Row],[X-Age]],0)</f>
        <v>38</v>
      </c>
    </row>
    <row r="3047" spans="3:16" x14ac:dyDescent="0.3">
      <c r="C3047" t="s">
        <v>3136</v>
      </c>
      <c r="D3047" t="s">
        <v>55</v>
      </c>
      <c r="E3047">
        <v>1</v>
      </c>
      <c r="F3047" t="s">
        <v>56</v>
      </c>
      <c r="G3047" t="s">
        <v>14</v>
      </c>
      <c r="H3047" t="s">
        <v>166</v>
      </c>
      <c r="I3047" s="4">
        <v>71400</v>
      </c>
      <c r="J3047">
        <v>3</v>
      </c>
      <c r="K3047" s="3">
        <v>44033</v>
      </c>
      <c r="L3047" s="3">
        <v>19460</v>
      </c>
      <c r="M3047" s="5">
        <f ca="1">(TODAY()-staff[[#This Row],[Date of Join]])/365</f>
        <v>2.1589041095890411</v>
      </c>
      <c r="N3047" t="str">
        <f ca="1">IF(staff[[#This Row],[Tenure]]&lt;0.25,"1. New", IF(staff[[#This Row],[Tenure]]&lt;1, "2. Under 1 yr", IF(staff[[#This Row],[Tenure]]&lt;2, "3. Under 2 yrs","4. Over 2 yrs")))</f>
        <v>4. Over 2 yrs</v>
      </c>
      <c r="O3047" s="5">
        <f ca="1">(TODAY()-staff[[#This Row],[Date of Birth]])/365</f>
        <v>69.482191780821921</v>
      </c>
      <c r="P3047">
        <f ca="1">ROUNDDOWN(staff[[#This Row],[X-Age]],0)</f>
        <v>69</v>
      </c>
    </row>
    <row r="3048" spans="3:16" x14ac:dyDescent="0.3">
      <c r="C3048" t="s">
        <v>3137</v>
      </c>
      <c r="D3048" t="s">
        <v>55</v>
      </c>
      <c r="E3048">
        <v>1</v>
      </c>
      <c r="F3048" t="s">
        <v>56</v>
      </c>
      <c r="G3048" t="s">
        <v>9</v>
      </c>
      <c r="H3048" t="s">
        <v>57</v>
      </c>
      <c r="I3048" s="4">
        <v>89050</v>
      </c>
      <c r="J3048">
        <v>8</v>
      </c>
      <c r="K3048" s="3">
        <v>44705</v>
      </c>
      <c r="L3048" s="3">
        <v>33371</v>
      </c>
      <c r="M3048" s="5">
        <f ca="1">(TODAY()-staff[[#This Row],[Date of Join]])/365</f>
        <v>0.31780821917808222</v>
      </c>
      <c r="N3048" t="str">
        <f ca="1">IF(staff[[#This Row],[Tenure]]&lt;0.25,"1. New", IF(staff[[#This Row],[Tenure]]&lt;1, "2. Under 1 yr", IF(staff[[#This Row],[Tenure]]&lt;2, "3. Under 2 yrs","4. Over 2 yrs")))</f>
        <v>2. Under 1 yr</v>
      </c>
      <c r="O3048" s="5">
        <f ca="1">(TODAY()-staff[[#This Row],[Date of Birth]])/365</f>
        <v>31.36986301369863</v>
      </c>
      <c r="P3048">
        <f ca="1">ROUNDDOWN(staff[[#This Row],[X-Age]],0)</f>
        <v>31</v>
      </c>
    </row>
    <row r="3049" spans="3:16" x14ac:dyDescent="0.3">
      <c r="C3049" t="s">
        <v>3138</v>
      </c>
      <c r="D3049" t="s">
        <v>59</v>
      </c>
      <c r="E3049">
        <v>1</v>
      </c>
      <c r="F3049" t="s">
        <v>56</v>
      </c>
      <c r="G3049" t="s">
        <v>6</v>
      </c>
      <c r="H3049" t="s">
        <v>71</v>
      </c>
      <c r="I3049" s="4">
        <v>73155</v>
      </c>
      <c r="J3049">
        <v>22</v>
      </c>
      <c r="K3049" s="3">
        <v>44691</v>
      </c>
      <c r="L3049" s="3">
        <v>33300</v>
      </c>
      <c r="M3049" s="5">
        <f ca="1">(TODAY()-staff[[#This Row],[Date of Join]])/365</f>
        <v>0.35616438356164382</v>
      </c>
      <c r="N3049" t="str">
        <f ca="1">IF(staff[[#This Row],[Tenure]]&lt;0.25,"1. New", IF(staff[[#This Row],[Tenure]]&lt;1, "2. Under 1 yr", IF(staff[[#This Row],[Tenure]]&lt;2, "3. Under 2 yrs","4. Over 2 yrs")))</f>
        <v>2. Under 1 yr</v>
      </c>
      <c r="O3049" s="5">
        <f ca="1">(TODAY()-staff[[#This Row],[Date of Birth]])/365</f>
        <v>31.564383561643837</v>
      </c>
      <c r="P3049">
        <f ca="1">ROUNDDOWN(staff[[#This Row],[X-Age]],0)</f>
        <v>31</v>
      </c>
    </row>
    <row r="3050" spans="3:16" x14ac:dyDescent="0.3">
      <c r="C3050" t="s">
        <v>3139</v>
      </c>
      <c r="D3050" t="s">
        <v>59</v>
      </c>
      <c r="E3050">
        <v>0</v>
      </c>
      <c r="F3050" t="s">
        <v>61</v>
      </c>
      <c r="G3050" t="s">
        <v>6</v>
      </c>
      <c r="H3050" t="s">
        <v>68</v>
      </c>
      <c r="I3050" s="4">
        <v>71670</v>
      </c>
      <c r="J3050">
        <v>3</v>
      </c>
      <c r="K3050" s="3">
        <v>44768</v>
      </c>
      <c r="L3050" s="3">
        <v>34923</v>
      </c>
      <c r="M3050" s="5">
        <f ca="1">(TODAY()-staff[[#This Row],[Date of Join]])/365</f>
        <v>0.14520547945205478</v>
      </c>
      <c r="N3050" t="str">
        <f ca="1">IF(staff[[#This Row],[Tenure]]&lt;0.25,"1. New", IF(staff[[#This Row],[Tenure]]&lt;1, "2. Under 1 yr", IF(staff[[#This Row],[Tenure]]&lt;2, "3. Under 2 yrs","4. Over 2 yrs")))</f>
        <v>1. New</v>
      </c>
      <c r="O3050" s="5">
        <f ca="1">(TODAY()-staff[[#This Row],[Date of Birth]])/365</f>
        <v>27.117808219178084</v>
      </c>
      <c r="P3050">
        <f ca="1">ROUNDDOWN(staff[[#This Row],[X-Age]],0)</f>
        <v>27</v>
      </c>
    </row>
    <row r="3051" spans="3:16" x14ac:dyDescent="0.3">
      <c r="C3051" t="s">
        <v>3140</v>
      </c>
      <c r="D3051" t="s">
        <v>59</v>
      </c>
      <c r="E3051">
        <v>1</v>
      </c>
      <c r="F3051" t="s">
        <v>56</v>
      </c>
      <c r="G3051" t="s">
        <v>9</v>
      </c>
      <c r="H3051" t="s">
        <v>57</v>
      </c>
      <c r="I3051" s="4">
        <v>74355</v>
      </c>
      <c r="J3051">
        <v>10</v>
      </c>
      <c r="K3051" s="3">
        <v>44739</v>
      </c>
      <c r="L3051" s="3">
        <v>30982</v>
      </c>
      <c r="M3051" s="5">
        <f ca="1">(TODAY()-staff[[#This Row],[Date of Join]])/365</f>
        <v>0.22465753424657534</v>
      </c>
      <c r="N3051" t="str">
        <f ca="1">IF(staff[[#This Row],[Tenure]]&lt;0.25,"1. New", IF(staff[[#This Row],[Tenure]]&lt;1, "2. Under 1 yr", IF(staff[[#This Row],[Tenure]]&lt;2, "3. Under 2 yrs","4. Over 2 yrs")))</f>
        <v>1. New</v>
      </c>
      <c r="O3051" s="5">
        <f ca="1">(TODAY()-staff[[#This Row],[Date of Birth]])/365</f>
        <v>37.915068493150685</v>
      </c>
      <c r="P3051">
        <f ca="1">ROUNDDOWN(staff[[#This Row],[X-Age]],0)</f>
        <v>37</v>
      </c>
    </row>
    <row r="3052" spans="3:16" x14ac:dyDescent="0.3">
      <c r="C3052" t="s">
        <v>3141</v>
      </c>
      <c r="D3052" t="s">
        <v>59</v>
      </c>
      <c r="E3052">
        <v>1</v>
      </c>
      <c r="F3052" t="s">
        <v>56</v>
      </c>
      <c r="G3052" t="s">
        <v>18</v>
      </c>
      <c r="H3052" t="s">
        <v>96</v>
      </c>
      <c r="I3052" s="4">
        <v>78730</v>
      </c>
      <c r="J3052">
        <v>27</v>
      </c>
      <c r="K3052" s="3">
        <v>44567</v>
      </c>
      <c r="L3052" s="3">
        <v>29390</v>
      </c>
      <c r="M3052" s="5">
        <f ca="1">(TODAY()-staff[[#This Row],[Date of Join]])/365</f>
        <v>0.69589041095890414</v>
      </c>
      <c r="N3052" t="str">
        <f ca="1">IF(staff[[#This Row],[Tenure]]&lt;0.25,"1. New", IF(staff[[#This Row],[Tenure]]&lt;1, "2. Under 1 yr", IF(staff[[#This Row],[Tenure]]&lt;2, "3. Under 2 yrs","4. Over 2 yrs")))</f>
        <v>2. Under 1 yr</v>
      </c>
      <c r="O3052" s="5">
        <f ca="1">(TODAY()-staff[[#This Row],[Date of Birth]])/365</f>
        <v>42.276712328767125</v>
      </c>
      <c r="P3052">
        <f ca="1">ROUNDDOWN(staff[[#This Row],[X-Age]],0)</f>
        <v>42</v>
      </c>
    </row>
    <row r="3053" spans="3:16" x14ac:dyDescent="0.3">
      <c r="C3053" t="s">
        <v>3142</v>
      </c>
      <c r="D3053" t="s">
        <v>59</v>
      </c>
      <c r="E3053">
        <v>1</v>
      </c>
      <c r="F3053" t="s">
        <v>56</v>
      </c>
      <c r="G3053" t="s">
        <v>20</v>
      </c>
      <c r="H3053" t="s">
        <v>133</v>
      </c>
      <c r="I3053" s="4">
        <v>83180</v>
      </c>
      <c r="J3053">
        <v>10</v>
      </c>
      <c r="K3053" s="3">
        <v>44770</v>
      </c>
      <c r="L3053" s="3">
        <v>34452</v>
      </c>
      <c r="M3053" s="5">
        <f ca="1">(TODAY()-staff[[#This Row],[Date of Join]])/365</f>
        <v>0.13972602739726028</v>
      </c>
      <c r="N3053" t="str">
        <f ca="1">IF(staff[[#This Row],[Tenure]]&lt;0.25,"1. New", IF(staff[[#This Row],[Tenure]]&lt;1, "2. Under 1 yr", IF(staff[[#This Row],[Tenure]]&lt;2, "3. Under 2 yrs","4. Over 2 yrs")))</f>
        <v>1. New</v>
      </c>
      <c r="O3053" s="5">
        <f ca="1">(TODAY()-staff[[#This Row],[Date of Birth]])/365</f>
        <v>28.408219178082192</v>
      </c>
      <c r="P3053">
        <f ca="1">ROUNDDOWN(staff[[#This Row],[X-Age]],0)</f>
        <v>28</v>
      </c>
    </row>
    <row r="3054" spans="3:16" x14ac:dyDescent="0.3">
      <c r="C3054" t="s">
        <v>3143</v>
      </c>
      <c r="D3054" t="s">
        <v>55</v>
      </c>
      <c r="E3054">
        <v>1</v>
      </c>
      <c r="F3054" t="s">
        <v>56</v>
      </c>
      <c r="G3054" t="s">
        <v>18</v>
      </c>
      <c r="H3054" t="s">
        <v>71</v>
      </c>
      <c r="I3054" s="4">
        <v>68445</v>
      </c>
      <c r="J3054">
        <v>8</v>
      </c>
      <c r="K3054" s="3">
        <v>44389</v>
      </c>
      <c r="L3054" s="3">
        <v>20621</v>
      </c>
      <c r="M3054" s="5">
        <f ca="1">(TODAY()-staff[[#This Row],[Date of Join]])/365</f>
        <v>1.1835616438356165</v>
      </c>
      <c r="N3054" t="str">
        <f ca="1">IF(staff[[#This Row],[Tenure]]&lt;0.25,"1. New", IF(staff[[#This Row],[Tenure]]&lt;1, "2. Under 1 yr", IF(staff[[#This Row],[Tenure]]&lt;2, "3. Under 2 yrs","4. Over 2 yrs")))</f>
        <v>3. Under 2 yrs</v>
      </c>
      <c r="O3054" s="5">
        <f ca="1">(TODAY()-staff[[#This Row],[Date of Birth]])/365</f>
        <v>66.301369863013704</v>
      </c>
      <c r="P3054">
        <f ca="1">ROUNDDOWN(staff[[#This Row],[X-Age]],0)</f>
        <v>66</v>
      </c>
    </row>
    <row r="3055" spans="3:16" x14ac:dyDescent="0.3">
      <c r="C3055" t="s">
        <v>3144</v>
      </c>
      <c r="D3055" t="s">
        <v>55</v>
      </c>
      <c r="E3055">
        <v>1</v>
      </c>
      <c r="F3055" t="s">
        <v>56</v>
      </c>
      <c r="G3055" t="s">
        <v>6</v>
      </c>
      <c r="H3055" t="s">
        <v>93</v>
      </c>
      <c r="I3055" s="4">
        <v>48230</v>
      </c>
      <c r="J3055">
        <v>18</v>
      </c>
      <c r="K3055" s="3">
        <v>44707</v>
      </c>
      <c r="L3055" s="3">
        <v>25307</v>
      </c>
      <c r="M3055" s="5">
        <f ca="1">(TODAY()-staff[[#This Row],[Date of Join]])/365</f>
        <v>0.31232876712328766</v>
      </c>
      <c r="N3055" t="str">
        <f ca="1">IF(staff[[#This Row],[Tenure]]&lt;0.25,"1. New", IF(staff[[#This Row],[Tenure]]&lt;1, "2. Under 1 yr", IF(staff[[#This Row],[Tenure]]&lt;2, "3. Under 2 yrs","4. Over 2 yrs")))</f>
        <v>2. Under 1 yr</v>
      </c>
      <c r="O3055" s="5">
        <f ca="1">(TODAY()-staff[[#This Row],[Date of Birth]])/365</f>
        <v>53.463013698630135</v>
      </c>
      <c r="P3055">
        <f ca="1">ROUNDDOWN(staff[[#This Row],[X-Age]],0)</f>
        <v>53</v>
      </c>
    </row>
    <row r="3056" spans="3:16" x14ac:dyDescent="0.3">
      <c r="C3056" t="s">
        <v>3145</v>
      </c>
      <c r="D3056" t="s">
        <v>59</v>
      </c>
      <c r="E3056">
        <v>1</v>
      </c>
      <c r="F3056" t="s">
        <v>56</v>
      </c>
      <c r="G3056" t="s">
        <v>9</v>
      </c>
      <c r="H3056" t="s">
        <v>62</v>
      </c>
      <c r="I3056" s="4">
        <v>88000</v>
      </c>
      <c r="J3056">
        <v>15</v>
      </c>
      <c r="K3056" s="3">
        <v>44736</v>
      </c>
      <c r="L3056" s="3">
        <v>32317</v>
      </c>
      <c r="M3056" s="5">
        <f ca="1">(TODAY()-staff[[#This Row],[Date of Join]])/365</f>
        <v>0.23287671232876711</v>
      </c>
      <c r="N3056" t="str">
        <f ca="1">IF(staff[[#This Row],[Tenure]]&lt;0.25,"1. New", IF(staff[[#This Row],[Tenure]]&lt;1, "2. Under 1 yr", IF(staff[[#This Row],[Tenure]]&lt;2, "3. Under 2 yrs","4. Over 2 yrs")))</f>
        <v>1. New</v>
      </c>
      <c r="O3056" s="5">
        <f ca="1">(TODAY()-staff[[#This Row],[Date of Birth]])/365</f>
        <v>34.257534246575339</v>
      </c>
      <c r="P3056">
        <f ca="1">ROUNDDOWN(staff[[#This Row],[X-Age]],0)</f>
        <v>34</v>
      </c>
    </row>
    <row r="3057" spans="3:16" x14ac:dyDescent="0.3">
      <c r="C3057" t="s">
        <v>3146</v>
      </c>
      <c r="D3057" t="s">
        <v>59</v>
      </c>
      <c r="E3057">
        <v>1</v>
      </c>
      <c r="F3057" t="s">
        <v>56</v>
      </c>
      <c r="G3057" t="s">
        <v>18</v>
      </c>
      <c r="H3057" t="s">
        <v>71</v>
      </c>
      <c r="I3057" s="4">
        <v>87645</v>
      </c>
      <c r="J3057">
        <v>13</v>
      </c>
      <c r="K3057" s="3">
        <v>44449</v>
      </c>
      <c r="L3057" s="3">
        <v>25317</v>
      </c>
      <c r="M3057" s="5">
        <f ca="1">(TODAY()-staff[[#This Row],[Date of Join]])/365</f>
        <v>1.0191780821917809</v>
      </c>
      <c r="N3057" t="str">
        <f ca="1">IF(staff[[#This Row],[Tenure]]&lt;0.25,"1. New", IF(staff[[#This Row],[Tenure]]&lt;1, "2. Under 1 yr", IF(staff[[#This Row],[Tenure]]&lt;2, "3. Under 2 yrs","4. Over 2 yrs")))</f>
        <v>3. Under 2 yrs</v>
      </c>
      <c r="O3057" s="5">
        <f ca="1">(TODAY()-staff[[#This Row],[Date of Birth]])/365</f>
        <v>53.435616438356163</v>
      </c>
      <c r="P3057">
        <f ca="1">ROUNDDOWN(staff[[#This Row],[X-Age]],0)</f>
        <v>53</v>
      </c>
    </row>
    <row r="3058" spans="3:16" x14ac:dyDescent="0.3">
      <c r="C3058" t="s">
        <v>3147</v>
      </c>
      <c r="D3058" t="s">
        <v>59</v>
      </c>
      <c r="E3058">
        <v>1</v>
      </c>
      <c r="F3058" t="s">
        <v>56</v>
      </c>
      <c r="G3058" t="s">
        <v>6</v>
      </c>
      <c r="H3058" t="s">
        <v>246</v>
      </c>
      <c r="I3058" s="4">
        <v>93250</v>
      </c>
      <c r="J3058">
        <v>12</v>
      </c>
      <c r="K3058" s="3">
        <v>44613</v>
      </c>
      <c r="L3058" s="3">
        <v>23364</v>
      </c>
      <c r="M3058" s="5">
        <f ca="1">(TODAY()-staff[[#This Row],[Date of Join]])/365</f>
        <v>0.56986301369863013</v>
      </c>
      <c r="N3058" t="str">
        <f ca="1">IF(staff[[#This Row],[Tenure]]&lt;0.25,"1. New", IF(staff[[#This Row],[Tenure]]&lt;1, "2. Under 1 yr", IF(staff[[#This Row],[Tenure]]&lt;2, "3. Under 2 yrs","4. Over 2 yrs")))</f>
        <v>2. Under 1 yr</v>
      </c>
      <c r="O3058" s="5">
        <f ca="1">(TODAY()-staff[[#This Row],[Date of Birth]])/365</f>
        <v>58.786301369863011</v>
      </c>
      <c r="P3058">
        <f ca="1">ROUNDDOWN(staff[[#This Row],[X-Age]],0)</f>
        <v>58</v>
      </c>
    </row>
    <row r="3059" spans="3:16" x14ac:dyDescent="0.3">
      <c r="C3059" t="s">
        <v>3148</v>
      </c>
      <c r="D3059" t="s">
        <v>55</v>
      </c>
      <c r="E3059">
        <v>1</v>
      </c>
      <c r="F3059" t="s">
        <v>56</v>
      </c>
      <c r="G3059" t="s">
        <v>18</v>
      </c>
      <c r="H3059" t="s">
        <v>78</v>
      </c>
      <c r="I3059" s="4">
        <v>81230</v>
      </c>
      <c r="J3059">
        <v>21</v>
      </c>
      <c r="K3059" s="3">
        <v>44746</v>
      </c>
      <c r="L3059" s="3">
        <v>33591</v>
      </c>
      <c r="M3059" s="5">
        <f ca="1">(TODAY()-staff[[#This Row],[Date of Join]])/365</f>
        <v>0.20547945205479451</v>
      </c>
      <c r="N3059" t="str">
        <f ca="1">IF(staff[[#This Row],[Tenure]]&lt;0.25,"1. New", IF(staff[[#This Row],[Tenure]]&lt;1, "2. Under 1 yr", IF(staff[[#This Row],[Tenure]]&lt;2, "3. Under 2 yrs","4. Over 2 yrs")))</f>
        <v>1. New</v>
      </c>
      <c r="O3059" s="5">
        <f ca="1">(TODAY()-staff[[#This Row],[Date of Birth]])/365</f>
        <v>30.767123287671232</v>
      </c>
      <c r="P3059">
        <f ca="1">ROUNDDOWN(staff[[#This Row],[X-Age]],0)</f>
        <v>30</v>
      </c>
    </row>
    <row r="3060" spans="3:16" x14ac:dyDescent="0.3">
      <c r="C3060" t="s">
        <v>3149</v>
      </c>
      <c r="D3060" t="s">
        <v>59</v>
      </c>
      <c r="E3060">
        <v>1</v>
      </c>
      <c r="F3060" t="s">
        <v>61</v>
      </c>
      <c r="G3060" t="s">
        <v>18</v>
      </c>
      <c r="H3060" t="s">
        <v>78</v>
      </c>
      <c r="I3060" s="4">
        <v>75330</v>
      </c>
      <c r="J3060">
        <v>3</v>
      </c>
      <c r="K3060" s="3">
        <v>44743</v>
      </c>
      <c r="L3060" s="3">
        <v>7289</v>
      </c>
      <c r="M3060" s="5">
        <f ca="1">(TODAY()-staff[[#This Row],[Date of Join]])/365</f>
        <v>0.21369863013698631</v>
      </c>
      <c r="N3060" t="str">
        <f ca="1">IF(staff[[#This Row],[Tenure]]&lt;0.25,"1. New", IF(staff[[#This Row],[Tenure]]&lt;1, "2. Under 1 yr", IF(staff[[#This Row],[Tenure]]&lt;2, "3. Under 2 yrs","4. Over 2 yrs")))</f>
        <v>1. New</v>
      </c>
      <c r="O3060" s="5">
        <f ca="1">(TODAY()-staff[[#This Row],[Date of Birth]])/365</f>
        <v>102.82739726027397</v>
      </c>
      <c r="P3060">
        <f ca="1">ROUNDDOWN(staff[[#This Row],[X-Age]],0)</f>
        <v>102</v>
      </c>
    </row>
    <row r="3061" spans="3:16" x14ac:dyDescent="0.3">
      <c r="C3061" t="s">
        <v>3150</v>
      </c>
      <c r="D3061" t="s">
        <v>59</v>
      </c>
      <c r="E3061">
        <v>1</v>
      </c>
      <c r="F3061" t="s">
        <v>56</v>
      </c>
      <c r="G3061" t="s">
        <v>9</v>
      </c>
      <c r="H3061" t="s">
        <v>330</v>
      </c>
      <c r="I3061" s="4">
        <v>77575</v>
      </c>
      <c r="J3061">
        <v>21</v>
      </c>
      <c r="K3061" s="3">
        <v>44677</v>
      </c>
      <c r="L3061" s="3">
        <v>26189</v>
      </c>
      <c r="M3061" s="5">
        <f ca="1">(TODAY()-staff[[#This Row],[Date of Join]])/365</f>
        <v>0.39452054794520547</v>
      </c>
      <c r="N3061" t="str">
        <f ca="1">IF(staff[[#This Row],[Tenure]]&lt;0.25,"1. New", IF(staff[[#This Row],[Tenure]]&lt;1, "2. Under 1 yr", IF(staff[[#This Row],[Tenure]]&lt;2, "3. Under 2 yrs","4. Over 2 yrs")))</f>
        <v>2. Under 1 yr</v>
      </c>
      <c r="O3061" s="5">
        <f ca="1">(TODAY()-staff[[#This Row],[Date of Birth]])/365</f>
        <v>51.046575342465751</v>
      </c>
      <c r="P3061">
        <f ca="1">ROUNDDOWN(staff[[#This Row],[X-Age]],0)</f>
        <v>51</v>
      </c>
    </row>
    <row r="3062" spans="3:16" x14ac:dyDescent="0.3">
      <c r="C3062" t="s">
        <v>3151</v>
      </c>
      <c r="D3062" t="s">
        <v>59</v>
      </c>
      <c r="E3062">
        <v>0</v>
      </c>
      <c r="F3062" t="s">
        <v>61</v>
      </c>
      <c r="G3062" t="s">
        <v>6</v>
      </c>
      <c r="H3062" t="s">
        <v>68</v>
      </c>
      <c r="I3062" s="4">
        <v>80455</v>
      </c>
      <c r="J3062">
        <v>18</v>
      </c>
      <c r="K3062" s="3">
        <v>44760</v>
      </c>
      <c r="L3062" s="3">
        <v>28354</v>
      </c>
      <c r="M3062" s="5">
        <f ca="1">(TODAY()-staff[[#This Row],[Date of Join]])/365</f>
        <v>0.16712328767123288</v>
      </c>
      <c r="N3062" t="str">
        <f ca="1">IF(staff[[#This Row],[Tenure]]&lt;0.25,"1. New", IF(staff[[#This Row],[Tenure]]&lt;1, "2. Under 1 yr", IF(staff[[#This Row],[Tenure]]&lt;2, "3. Under 2 yrs","4. Over 2 yrs")))</f>
        <v>1. New</v>
      </c>
      <c r="O3062" s="5">
        <f ca="1">(TODAY()-staff[[#This Row],[Date of Birth]])/365</f>
        <v>45.115068493150687</v>
      </c>
      <c r="P3062">
        <f ca="1">ROUNDDOWN(staff[[#This Row],[X-Age]],0)</f>
        <v>45</v>
      </c>
    </row>
    <row r="3063" spans="3:16" x14ac:dyDescent="0.3">
      <c r="C3063" t="s">
        <v>3152</v>
      </c>
      <c r="D3063" t="s">
        <v>55</v>
      </c>
      <c r="E3063">
        <v>1</v>
      </c>
      <c r="F3063" t="s">
        <v>56</v>
      </c>
      <c r="G3063" t="s">
        <v>18</v>
      </c>
      <c r="H3063" t="s">
        <v>78</v>
      </c>
      <c r="I3063" s="4">
        <v>63805</v>
      </c>
      <c r="J3063">
        <v>6</v>
      </c>
      <c r="K3063" s="3">
        <v>44652</v>
      </c>
      <c r="L3063" s="3">
        <v>26355</v>
      </c>
      <c r="M3063" s="5">
        <f ca="1">(TODAY()-staff[[#This Row],[Date of Join]])/365</f>
        <v>0.46301369863013697</v>
      </c>
      <c r="N3063" t="str">
        <f ca="1">IF(staff[[#This Row],[Tenure]]&lt;0.25,"1. New", IF(staff[[#This Row],[Tenure]]&lt;1, "2. Under 1 yr", IF(staff[[#This Row],[Tenure]]&lt;2, "3. Under 2 yrs","4. Over 2 yrs")))</f>
        <v>2. Under 1 yr</v>
      </c>
      <c r="O3063" s="5">
        <f ca="1">(TODAY()-staff[[#This Row],[Date of Birth]])/365</f>
        <v>50.591780821917808</v>
      </c>
      <c r="P3063">
        <f ca="1">ROUNDDOWN(staff[[#This Row],[X-Age]],0)</f>
        <v>50</v>
      </c>
    </row>
    <row r="3064" spans="3:16" x14ac:dyDescent="0.3">
      <c r="C3064" t="s">
        <v>3153</v>
      </c>
      <c r="D3064" t="s">
        <v>55</v>
      </c>
      <c r="E3064">
        <v>1</v>
      </c>
      <c r="F3064" t="s">
        <v>124</v>
      </c>
      <c r="G3064" t="s">
        <v>6</v>
      </c>
      <c r="H3064" t="s">
        <v>71</v>
      </c>
      <c r="I3064" s="4">
        <v>83865</v>
      </c>
      <c r="J3064">
        <v>16</v>
      </c>
      <c r="K3064" s="3">
        <v>44761</v>
      </c>
      <c r="L3064" s="3">
        <v>7273</v>
      </c>
      <c r="M3064" s="5">
        <f ca="1">(TODAY()-staff[[#This Row],[Date of Join]])/365</f>
        <v>0.16438356164383561</v>
      </c>
      <c r="N3064" t="str">
        <f ca="1">IF(staff[[#This Row],[Tenure]]&lt;0.25,"1. New", IF(staff[[#This Row],[Tenure]]&lt;1, "2. Under 1 yr", IF(staff[[#This Row],[Tenure]]&lt;2, "3. Under 2 yrs","4. Over 2 yrs")))</f>
        <v>1. New</v>
      </c>
      <c r="O3064" s="5">
        <f ca="1">(TODAY()-staff[[#This Row],[Date of Birth]])/365</f>
        <v>102.87123287671233</v>
      </c>
      <c r="P3064">
        <f ca="1">ROUNDDOWN(staff[[#This Row],[X-Age]],0)</f>
        <v>102</v>
      </c>
    </row>
    <row r="3065" spans="3:16" x14ac:dyDescent="0.3">
      <c r="C3065" t="s">
        <v>3154</v>
      </c>
      <c r="D3065" t="s">
        <v>55</v>
      </c>
      <c r="E3065">
        <v>1</v>
      </c>
      <c r="F3065" t="s">
        <v>61</v>
      </c>
      <c r="G3065" t="s">
        <v>9</v>
      </c>
      <c r="H3065" t="s">
        <v>62</v>
      </c>
      <c r="I3065" s="4">
        <v>85955</v>
      </c>
      <c r="J3065">
        <v>18</v>
      </c>
      <c r="K3065" s="3">
        <v>44770</v>
      </c>
      <c r="L3065" s="3">
        <v>7247</v>
      </c>
      <c r="M3065" s="5">
        <f ca="1">(TODAY()-staff[[#This Row],[Date of Join]])/365</f>
        <v>0.13972602739726028</v>
      </c>
      <c r="N3065" t="str">
        <f ca="1">IF(staff[[#This Row],[Tenure]]&lt;0.25,"1. New", IF(staff[[#This Row],[Tenure]]&lt;1, "2. Under 1 yr", IF(staff[[#This Row],[Tenure]]&lt;2, "3. Under 2 yrs","4. Over 2 yrs")))</f>
        <v>1. New</v>
      </c>
      <c r="O3065" s="5">
        <f ca="1">(TODAY()-staff[[#This Row],[Date of Birth]])/365</f>
        <v>102.94246575342466</v>
      </c>
      <c r="P3065">
        <f ca="1">ROUNDDOWN(staff[[#This Row],[X-Age]],0)</f>
        <v>102</v>
      </c>
    </row>
    <row r="3066" spans="3:16" x14ac:dyDescent="0.3">
      <c r="C3066" t="s">
        <v>3155</v>
      </c>
      <c r="D3066" t="s">
        <v>55</v>
      </c>
      <c r="E3066">
        <v>1</v>
      </c>
      <c r="F3066" t="s">
        <v>56</v>
      </c>
      <c r="G3066" t="s">
        <v>6</v>
      </c>
      <c r="H3066" t="s">
        <v>68</v>
      </c>
      <c r="I3066" s="4">
        <v>78920</v>
      </c>
      <c r="J3066">
        <v>12</v>
      </c>
      <c r="K3066" s="3">
        <v>44589</v>
      </c>
      <c r="L3066" s="3">
        <v>32493</v>
      </c>
      <c r="M3066" s="5">
        <f ca="1">(TODAY()-staff[[#This Row],[Date of Join]])/365</f>
        <v>0.63561643835616444</v>
      </c>
      <c r="N3066" t="str">
        <f ca="1">IF(staff[[#This Row],[Tenure]]&lt;0.25,"1. New", IF(staff[[#This Row],[Tenure]]&lt;1, "2. Under 1 yr", IF(staff[[#This Row],[Tenure]]&lt;2, "3. Under 2 yrs","4. Over 2 yrs")))</f>
        <v>2. Under 1 yr</v>
      </c>
      <c r="O3066" s="5">
        <f ca="1">(TODAY()-staff[[#This Row],[Date of Birth]])/365</f>
        <v>33.775342465753425</v>
      </c>
      <c r="P3066">
        <f ca="1">ROUNDDOWN(staff[[#This Row],[X-Age]],0)</f>
        <v>33</v>
      </c>
    </row>
    <row r="3067" spans="3:16" x14ac:dyDescent="0.3">
      <c r="C3067" t="s">
        <v>3156</v>
      </c>
      <c r="D3067" t="s">
        <v>766</v>
      </c>
      <c r="E3067">
        <v>1</v>
      </c>
      <c r="F3067" t="s">
        <v>56</v>
      </c>
      <c r="G3067" t="s">
        <v>6</v>
      </c>
      <c r="H3067" t="s">
        <v>68</v>
      </c>
      <c r="I3067" s="4">
        <v>97465</v>
      </c>
      <c r="J3067">
        <v>18</v>
      </c>
      <c r="K3067" s="3">
        <v>44680</v>
      </c>
      <c r="L3067" s="3">
        <v>7264</v>
      </c>
      <c r="M3067" s="5">
        <f ca="1">(TODAY()-staff[[#This Row],[Date of Join]])/365</f>
        <v>0.38630136986301372</v>
      </c>
      <c r="N3067" t="str">
        <f ca="1">IF(staff[[#This Row],[Tenure]]&lt;0.25,"1. New", IF(staff[[#This Row],[Tenure]]&lt;1, "2. Under 1 yr", IF(staff[[#This Row],[Tenure]]&lt;2, "3. Under 2 yrs","4. Over 2 yrs")))</f>
        <v>2. Under 1 yr</v>
      </c>
      <c r="O3067" s="5">
        <f ca="1">(TODAY()-staff[[#This Row],[Date of Birth]])/365</f>
        <v>102.8958904109589</v>
      </c>
      <c r="P3067">
        <f ca="1">ROUNDDOWN(staff[[#This Row],[X-Age]],0)</f>
        <v>102</v>
      </c>
    </row>
    <row r="3068" spans="3:16" x14ac:dyDescent="0.3">
      <c r="C3068" t="s">
        <v>3157</v>
      </c>
      <c r="D3068" t="s">
        <v>55</v>
      </c>
      <c r="E3068">
        <v>1</v>
      </c>
      <c r="F3068" t="s">
        <v>56</v>
      </c>
      <c r="G3068" t="s">
        <v>6</v>
      </c>
      <c r="H3068" t="s">
        <v>68</v>
      </c>
      <c r="I3068" s="4">
        <v>66895</v>
      </c>
      <c r="J3068">
        <v>21</v>
      </c>
      <c r="K3068" s="3">
        <v>44760</v>
      </c>
      <c r="L3068" s="3">
        <v>29176</v>
      </c>
      <c r="M3068" s="5">
        <f ca="1">(TODAY()-staff[[#This Row],[Date of Join]])/365</f>
        <v>0.16712328767123288</v>
      </c>
      <c r="N3068" t="str">
        <f ca="1">IF(staff[[#This Row],[Tenure]]&lt;0.25,"1. New", IF(staff[[#This Row],[Tenure]]&lt;1, "2. Under 1 yr", IF(staff[[#This Row],[Tenure]]&lt;2, "3. Under 2 yrs","4. Over 2 yrs")))</f>
        <v>1. New</v>
      </c>
      <c r="O3068" s="5">
        <f ca="1">(TODAY()-staff[[#This Row],[Date of Birth]])/365</f>
        <v>42.863013698630134</v>
      </c>
      <c r="P3068">
        <f ca="1">ROUNDDOWN(staff[[#This Row],[X-Age]],0)</f>
        <v>42</v>
      </c>
    </row>
    <row r="3069" spans="3:16" x14ac:dyDescent="0.3">
      <c r="C3069" t="s">
        <v>3158</v>
      </c>
      <c r="D3069" t="s">
        <v>55</v>
      </c>
      <c r="E3069">
        <v>1</v>
      </c>
      <c r="F3069" t="s">
        <v>61</v>
      </c>
      <c r="G3069" t="s">
        <v>20</v>
      </c>
      <c r="H3069" t="s">
        <v>133</v>
      </c>
      <c r="I3069" s="4">
        <v>83330</v>
      </c>
      <c r="J3069">
        <v>12</v>
      </c>
      <c r="K3069" s="3">
        <v>44762</v>
      </c>
      <c r="L3069" s="3">
        <v>7262</v>
      </c>
      <c r="M3069" s="5">
        <f ca="1">(TODAY()-staff[[#This Row],[Date of Join]])/365</f>
        <v>0.16164383561643836</v>
      </c>
      <c r="N3069" t="str">
        <f ca="1">IF(staff[[#This Row],[Tenure]]&lt;0.25,"1. New", IF(staff[[#This Row],[Tenure]]&lt;1, "2. Under 1 yr", IF(staff[[#This Row],[Tenure]]&lt;2, "3. Under 2 yrs","4. Over 2 yrs")))</f>
        <v>1. New</v>
      </c>
      <c r="O3069" s="5">
        <f ca="1">(TODAY()-staff[[#This Row],[Date of Birth]])/365</f>
        <v>102.9013698630137</v>
      </c>
      <c r="P3069">
        <f ca="1">ROUNDDOWN(staff[[#This Row],[X-Age]],0)</f>
        <v>102</v>
      </c>
    </row>
    <row r="3070" spans="3:16" x14ac:dyDescent="0.3">
      <c r="C3070" t="s">
        <v>3159</v>
      </c>
      <c r="D3070" t="s">
        <v>59</v>
      </c>
      <c r="E3070">
        <v>1</v>
      </c>
      <c r="F3070" t="s">
        <v>56</v>
      </c>
      <c r="G3070" t="s">
        <v>6</v>
      </c>
      <c r="H3070" t="s">
        <v>68</v>
      </c>
      <c r="I3070" s="4">
        <v>91955</v>
      </c>
      <c r="J3070">
        <v>7</v>
      </c>
      <c r="K3070" s="3">
        <v>44676</v>
      </c>
      <c r="L3070" s="3">
        <v>7302</v>
      </c>
      <c r="M3070" s="5">
        <f ca="1">(TODAY()-staff[[#This Row],[Date of Join]])/365</f>
        <v>0.39726027397260272</v>
      </c>
      <c r="N3070" t="str">
        <f ca="1">IF(staff[[#This Row],[Tenure]]&lt;0.25,"1. New", IF(staff[[#This Row],[Tenure]]&lt;1, "2. Under 1 yr", IF(staff[[#This Row],[Tenure]]&lt;2, "3. Under 2 yrs","4. Over 2 yrs")))</f>
        <v>2. Under 1 yr</v>
      </c>
      <c r="O3070" s="5">
        <f ca="1">(TODAY()-staff[[#This Row],[Date of Birth]])/365</f>
        <v>102.79178082191781</v>
      </c>
      <c r="P3070">
        <f ca="1">ROUNDDOWN(staff[[#This Row],[X-Age]],0)</f>
        <v>102</v>
      </c>
    </row>
    <row r="3071" spans="3:16" x14ac:dyDescent="0.3">
      <c r="C3071" t="s">
        <v>3160</v>
      </c>
      <c r="D3071" t="s">
        <v>59</v>
      </c>
      <c r="E3071">
        <v>1</v>
      </c>
      <c r="F3071" t="s">
        <v>56</v>
      </c>
      <c r="G3071" t="s">
        <v>6</v>
      </c>
      <c r="H3071" t="s">
        <v>68</v>
      </c>
      <c r="I3071" s="4">
        <v>81660</v>
      </c>
      <c r="J3071">
        <v>12</v>
      </c>
      <c r="K3071" s="3">
        <v>44736</v>
      </c>
      <c r="L3071" s="3">
        <v>32056</v>
      </c>
      <c r="M3071" s="5">
        <f ca="1">(TODAY()-staff[[#This Row],[Date of Join]])/365</f>
        <v>0.23287671232876711</v>
      </c>
      <c r="N3071" t="str">
        <f ca="1">IF(staff[[#This Row],[Tenure]]&lt;0.25,"1. New", IF(staff[[#This Row],[Tenure]]&lt;1, "2. Under 1 yr", IF(staff[[#This Row],[Tenure]]&lt;2, "3. Under 2 yrs","4. Over 2 yrs")))</f>
        <v>1. New</v>
      </c>
      <c r="O3071" s="5">
        <f ca="1">(TODAY()-staff[[#This Row],[Date of Birth]])/365</f>
        <v>34.972602739726028</v>
      </c>
      <c r="P3071">
        <f ca="1">ROUNDDOWN(staff[[#This Row],[X-Age]],0)</f>
        <v>34</v>
      </c>
    </row>
    <row r="3072" spans="3:16" x14ac:dyDescent="0.3">
      <c r="C3072" t="s">
        <v>3161</v>
      </c>
      <c r="D3072" t="s">
        <v>59</v>
      </c>
      <c r="E3072">
        <v>1</v>
      </c>
      <c r="F3072" t="s">
        <v>56</v>
      </c>
      <c r="G3072" t="s">
        <v>18</v>
      </c>
      <c r="H3072" t="s">
        <v>96</v>
      </c>
      <c r="I3072" s="4">
        <v>70035</v>
      </c>
      <c r="J3072">
        <v>9</v>
      </c>
      <c r="K3072" s="3">
        <v>44278</v>
      </c>
      <c r="L3072" s="3">
        <v>21154</v>
      </c>
      <c r="M3072" s="5">
        <f ca="1">(TODAY()-staff[[#This Row],[Date of Join]])/365</f>
        <v>1.4876712328767123</v>
      </c>
      <c r="N3072" t="str">
        <f ca="1">IF(staff[[#This Row],[Tenure]]&lt;0.25,"1. New", IF(staff[[#This Row],[Tenure]]&lt;1, "2. Under 1 yr", IF(staff[[#This Row],[Tenure]]&lt;2, "3. Under 2 yrs","4. Over 2 yrs")))</f>
        <v>3. Under 2 yrs</v>
      </c>
      <c r="O3072" s="5">
        <f ca="1">(TODAY()-staff[[#This Row],[Date of Birth]])/365</f>
        <v>64.841095890410955</v>
      </c>
      <c r="P3072">
        <f ca="1">ROUNDDOWN(staff[[#This Row],[X-Age]],0)</f>
        <v>64</v>
      </c>
    </row>
    <row r="3073" spans="3:16" x14ac:dyDescent="0.3">
      <c r="C3073" t="s">
        <v>3162</v>
      </c>
      <c r="D3073" t="s">
        <v>59</v>
      </c>
      <c r="E3073">
        <v>1</v>
      </c>
      <c r="F3073" t="s">
        <v>56</v>
      </c>
      <c r="G3073" t="s">
        <v>6</v>
      </c>
      <c r="H3073" t="s">
        <v>68</v>
      </c>
      <c r="I3073" s="4">
        <v>102535</v>
      </c>
      <c r="J3073">
        <v>16</v>
      </c>
      <c r="K3073" s="3">
        <v>44711</v>
      </c>
      <c r="L3073" s="3">
        <v>21698</v>
      </c>
      <c r="M3073" s="5">
        <f ca="1">(TODAY()-staff[[#This Row],[Date of Join]])/365</f>
        <v>0.30136986301369861</v>
      </c>
      <c r="N3073" t="str">
        <f ca="1">IF(staff[[#This Row],[Tenure]]&lt;0.25,"1. New", IF(staff[[#This Row],[Tenure]]&lt;1, "2. Under 1 yr", IF(staff[[#This Row],[Tenure]]&lt;2, "3. Under 2 yrs","4. Over 2 yrs")))</f>
        <v>2. Under 1 yr</v>
      </c>
      <c r="O3073" s="5">
        <f ca="1">(TODAY()-staff[[#This Row],[Date of Birth]])/365</f>
        <v>63.350684931506848</v>
      </c>
      <c r="P3073">
        <f ca="1">ROUNDDOWN(staff[[#This Row],[X-Age]],0)</f>
        <v>63</v>
      </c>
    </row>
    <row r="3074" spans="3:16" x14ac:dyDescent="0.3">
      <c r="C3074" t="s">
        <v>3163</v>
      </c>
      <c r="D3074" t="s">
        <v>59</v>
      </c>
      <c r="E3074">
        <v>0.74</v>
      </c>
      <c r="F3074" t="s">
        <v>56</v>
      </c>
      <c r="G3074" t="s">
        <v>6</v>
      </c>
      <c r="H3074" t="s">
        <v>68</v>
      </c>
      <c r="I3074" s="4">
        <v>48405</v>
      </c>
      <c r="J3074">
        <v>18</v>
      </c>
      <c r="K3074" s="3">
        <v>44371</v>
      </c>
      <c r="L3074" s="3">
        <v>30205</v>
      </c>
      <c r="M3074" s="5">
        <f ca="1">(TODAY()-staff[[#This Row],[Date of Join]])/365</f>
        <v>1.2328767123287672</v>
      </c>
      <c r="N3074" t="str">
        <f ca="1">IF(staff[[#This Row],[Tenure]]&lt;0.25,"1. New", IF(staff[[#This Row],[Tenure]]&lt;1, "2. Under 1 yr", IF(staff[[#This Row],[Tenure]]&lt;2, "3. Under 2 yrs","4. Over 2 yrs")))</f>
        <v>3. Under 2 yrs</v>
      </c>
      <c r="O3074" s="5">
        <f ca="1">(TODAY()-staff[[#This Row],[Date of Birth]])/365</f>
        <v>40.043835616438358</v>
      </c>
      <c r="P3074">
        <f ca="1">ROUNDDOWN(staff[[#This Row],[X-Age]],0)</f>
        <v>40</v>
      </c>
    </row>
    <row r="3075" spans="3:16" x14ac:dyDescent="0.3">
      <c r="C3075" t="s">
        <v>3164</v>
      </c>
      <c r="D3075" t="s">
        <v>59</v>
      </c>
      <c r="E3075">
        <v>1</v>
      </c>
      <c r="F3075" t="s">
        <v>56</v>
      </c>
      <c r="G3075" t="s">
        <v>6</v>
      </c>
      <c r="H3075" t="s">
        <v>68</v>
      </c>
      <c r="I3075" s="4">
        <v>69265</v>
      </c>
      <c r="J3075">
        <v>8</v>
      </c>
      <c r="K3075" s="3">
        <v>44736</v>
      </c>
      <c r="L3075" s="3">
        <v>35867</v>
      </c>
      <c r="M3075" s="5">
        <f ca="1">(TODAY()-staff[[#This Row],[Date of Join]])/365</f>
        <v>0.23287671232876711</v>
      </c>
      <c r="N3075" t="str">
        <f ca="1">IF(staff[[#This Row],[Tenure]]&lt;0.25,"1. New", IF(staff[[#This Row],[Tenure]]&lt;1, "2. Under 1 yr", IF(staff[[#This Row],[Tenure]]&lt;2, "3. Under 2 yrs","4. Over 2 yrs")))</f>
        <v>1. New</v>
      </c>
      <c r="O3075" s="5">
        <f ca="1">(TODAY()-staff[[#This Row],[Date of Birth]])/365</f>
        <v>24.531506849315068</v>
      </c>
      <c r="P3075">
        <f ca="1">ROUNDDOWN(staff[[#This Row],[X-Age]],0)</f>
        <v>24</v>
      </c>
    </row>
    <row r="3076" spans="3:16" x14ac:dyDescent="0.3">
      <c r="C3076" t="s">
        <v>3165</v>
      </c>
      <c r="D3076" t="s">
        <v>59</v>
      </c>
      <c r="E3076">
        <v>1</v>
      </c>
      <c r="F3076" t="s">
        <v>61</v>
      </c>
      <c r="G3076" t="s">
        <v>20</v>
      </c>
      <c r="H3076" t="s">
        <v>102</v>
      </c>
      <c r="I3076" s="4">
        <v>106010</v>
      </c>
      <c r="J3076">
        <v>14</v>
      </c>
      <c r="K3076" s="3">
        <v>44741</v>
      </c>
      <c r="L3076" s="3">
        <v>7290</v>
      </c>
      <c r="M3076" s="5">
        <f ca="1">(TODAY()-staff[[#This Row],[Date of Join]])/365</f>
        <v>0.21917808219178081</v>
      </c>
      <c r="N3076" t="str">
        <f ca="1">IF(staff[[#This Row],[Tenure]]&lt;0.25,"1. New", IF(staff[[#This Row],[Tenure]]&lt;1, "2. Under 1 yr", IF(staff[[#This Row],[Tenure]]&lt;2, "3. Under 2 yrs","4. Over 2 yrs")))</f>
        <v>1. New</v>
      </c>
      <c r="O3076" s="5">
        <f ca="1">(TODAY()-staff[[#This Row],[Date of Birth]])/365</f>
        <v>102.82465753424657</v>
      </c>
      <c r="P3076">
        <f ca="1">ROUNDDOWN(staff[[#This Row],[X-Age]],0)</f>
        <v>102</v>
      </c>
    </row>
    <row r="3077" spans="3:16" x14ac:dyDescent="0.3">
      <c r="C3077" t="s">
        <v>3166</v>
      </c>
      <c r="D3077" t="s">
        <v>59</v>
      </c>
      <c r="E3077">
        <v>1</v>
      </c>
      <c r="F3077" t="s">
        <v>56</v>
      </c>
      <c r="G3077" t="s">
        <v>18</v>
      </c>
      <c r="H3077" t="s">
        <v>78</v>
      </c>
      <c r="I3077" s="4">
        <v>52570</v>
      </c>
      <c r="J3077">
        <v>9</v>
      </c>
      <c r="K3077" s="3">
        <v>44735</v>
      </c>
      <c r="L3077" s="3">
        <v>31026</v>
      </c>
      <c r="M3077" s="5">
        <f ca="1">(TODAY()-staff[[#This Row],[Date of Join]])/365</f>
        <v>0.23561643835616439</v>
      </c>
      <c r="N3077" t="str">
        <f ca="1">IF(staff[[#This Row],[Tenure]]&lt;0.25,"1. New", IF(staff[[#This Row],[Tenure]]&lt;1, "2. Under 1 yr", IF(staff[[#This Row],[Tenure]]&lt;2, "3. Under 2 yrs","4. Over 2 yrs")))</f>
        <v>1. New</v>
      </c>
      <c r="O3077" s="5">
        <f ca="1">(TODAY()-staff[[#This Row],[Date of Birth]])/365</f>
        <v>37.794520547945204</v>
      </c>
      <c r="P3077">
        <f ca="1">ROUNDDOWN(staff[[#This Row],[X-Age]],0)</f>
        <v>37</v>
      </c>
    </row>
    <row r="3078" spans="3:16" x14ac:dyDescent="0.3">
      <c r="C3078" t="s">
        <v>3167</v>
      </c>
      <c r="D3078" t="s">
        <v>59</v>
      </c>
      <c r="E3078">
        <v>1</v>
      </c>
      <c r="F3078" t="s">
        <v>56</v>
      </c>
      <c r="G3078" t="s">
        <v>14</v>
      </c>
      <c r="H3078" t="s">
        <v>166</v>
      </c>
      <c r="I3078" s="4">
        <v>76345</v>
      </c>
      <c r="J3078">
        <v>15</v>
      </c>
      <c r="K3078" s="3">
        <v>44699</v>
      </c>
      <c r="L3078" s="3">
        <v>27502</v>
      </c>
      <c r="M3078" s="5">
        <f ca="1">(TODAY()-staff[[#This Row],[Date of Join]])/365</f>
        <v>0.33424657534246577</v>
      </c>
      <c r="N3078" t="str">
        <f ca="1">IF(staff[[#This Row],[Tenure]]&lt;0.25,"1. New", IF(staff[[#This Row],[Tenure]]&lt;1, "2. Under 1 yr", IF(staff[[#This Row],[Tenure]]&lt;2, "3. Under 2 yrs","4. Over 2 yrs")))</f>
        <v>2. Under 1 yr</v>
      </c>
      <c r="O3078" s="5">
        <f ca="1">(TODAY()-staff[[#This Row],[Date of Birth]])/365</f>
        <v>47.449315068493149</v>
      </c>
      <c r="P3078">
        <f ca="1">ROUNDDOWN(staff[[#This Row],[X-Age]],0)</f>
        <v>47</v>
      </c>
    </row>
    <row r="3079" spans="3:16" x14ac:dyDescent="0.3">
      <c r="C3079" t="s">
        <v>3168</v>
      </c>
      <c r="D3079" t="s">
        <v>55</v>
      </c>
      <c r="E3079">
        <v>1</v>
      </c>
      <c r="F3079" t="s">
        <v>56</v>
      </c>
      <c r="G3079" t="s">
        <v>6</v>
      </c>
      <c r="H3079" t="s">
        <v>68</v>
      </c>
      <c r="I3079" s="4">
        <v>69290</v>
      </c>
      <c r="J3079">
        <v>8</v>
      </c>
      <c r="K3079" s="3">
        <v>44655</v>
      </c>
      <c r="L3079" s="3">
        <v>7263</v>
      </c>
      <c r="M3079" s="5">
        <f ca="1">(TODAY()-staff[[#This Row],[Date of Join]])/365</f>
        <v>0.45479452054794522</v>
      </c>
      <c r="N3079" t="str">
        <f ca="1">IF(staff[[#This Row],[Tenure]]&lt;0.25,"1. New", IF(staff[[#This Row],[Tenure]]&lt;1, "2. Under 1 yr", IF(staff[[#This Row],[Tenure]]&lt;2, "3. Under 2 yrs","4. Over 2 yrs")))</f>
        <v>2. Under 1 yr</v>
      </c>
      <c r="O3079" s="5">
        <f ca="1">(TODAY()-staff[[#This Row],[Date of Birth]])/365</f>
        <v>102.8986301369863</v>
      </c>
      <c r="P3079">
        <f ca="1">ROUNDDOWN(staff[[#This Row],[X-Age]],0)</f>
        <v>102</v>
      </c>
    </row>
    <row r="3080" spans="3:16" x14ac:dyDescent="0.3">
      <c r="C3080" t="s">
        <v>3169</v>
      </c>
      <c r="D3080" t="s">
        <v>59</v>
      </c>
      <c r="E3080">
        <v>1</v>
      </c>
      <c r="F3080" t="s">
        <v>56</v>
      </c>
      <c r="G3080" t="s">
        <v>6</v>
      </c>
      <c r="H3080" t="s">
        <v>68</v>
      </c>
      <c r="I3080" s="4">
        <v>108835</v>
      </c>
      <c r="J3080">
        <v>25</v>
      </c>
      <c r="K3080" s="3">
        <v>44761</v>
      </c>
      <c r="L3080" s="3">
        <v>29059</v>
      </c>
      <c r="M3080" s="5">
        <f ca="1">(TODAY()-staff[[#This Row],[Date of Join]])/365</f>
        <v>0.16438356164383561</v>
      </c>
      <c r="N3080" t="str">
        <f ca="1">IF(staff[[#This Row],[Tenure]]&lt;0.25,"1. New", IF(staff[[#This Row],[Tenure]]&lt;1, "2. Under 1 yr", IF(staff[[#This Row],[Tenure]]&lt;2, "3. Under 2 yrs","4. Over 2 yrs")))</f>
        <v>1. New</v>
      </c>
      <c r="O3080" s="5">
        <f ca="1">(TODAY()-staff[[#This Row],[Date of Birth]])/365</f>
        <v>43.183561643835617</v>
      </c>
      <c r="P3080">
        <f ca="1">ROUNDDOWN(staff[[#This Row],[X-Age]],0)</f>
        <v>43</v>
      </c>
    </row>
    <row r="3081" spans="3:16" x14ac:dyDescent="0.3">
      <c r="C3081" t="s">
        <v>3170</v>
      </c>
      <c r="D3081" t="s">
        <v>59</v>
      </c>
      <c r="E3081">
        <v>0</v>
      </c>
      <c r="F3081" t="s">
        <v>61</v>
      </c>
      <c r="G3081" t="s">
        <v>6</v>
      </c>
      <c r="H3081" t="s">
        <v>68</v>
      </c>
      <c r="I3081" s="4">
        <v>68675</v>
      </c>
      <c r="J3081">
        <v>2</v>
      </c>
      <c r="K3081" s="3">
        <v>44768</v>
      </c>
      <c r="L3081" s="3">
        <v>36223</v>
      </c>
      <c r="M3081" s="5">
        <f ca="1">(TODAY()-staff[[#This Row],[Date of Join]])/365</f>
        <v>0.14520547945205478</v>
      </c>
      <c r="N3081" t="str">
        <f ca="1">IF(staff[[#This Row],[Tenure]]&lt;0.25,"1. New", IF(staff[[#This Row],[Tenure]]&lt;1, "2. Under 1 yr", IF(staff[[#This Row],[Tenure]]&lt;2, "3. Under 2 yrs","4. Over 2 yrs")))</f>
        <v>1. New</v>
      </c>
      <c r="O3081" s="5">
        <f ca="1">(TODAY()-staff[[#This Row],[Date of Birth]])/365</f>
        <v>23.556164383561644</v>
      </c>
      <c r="P3081">
        <f ca="1">ROUNDDOWN(staff[[#This Row],[X-Age]],0)</f>
        <v>23</v>
      </c>
    </row>
    <row r="3082" spans="3:16" x14ac:dyDescent="0.3">
      <c r="C3082" t="s">
        <v>3171</v>
      </c>
      <c r="D3082" t="s">
        <v>55</v>
      </c>
      <c r="E3082">
        <v>1</v>
      </c>
      <c r="F3082" t="s">
        <v>56</v>
      </c>
      <c r="G3082" t="s">
        <v>6</v>
      </c>
      <c r="H3082" t="s">
        <v>68</v>
      </c>
      <c r="I3082" s="4">
        <v>78210</v>
      </c>
      <c r="J3082">
        <v>18</v>
      </c>
      <c r="K3082" s="3">
        <v>44764</v>
      </c>
      <c r="L3082" s="3">
        <v>30289</v>
      </c>
      <c r="M3082" s="5">
        <f ca="1">(TODAY()-staff[[#This Row],[Date of Join]])/365</f>
        <v>0.15616438356164383</v>
      </c>
      <c r="N3082" t="str">
        <f ca="1">IF(staff[[#This Row],[Tenure]]&lt;0.25,"1. New", IF(staff[[#This Row],[Tenure]]&lt;1, "2. Under 1 yr", IF(staff[[#This Row],[Tenure]]&lt;2, "3. Under 2 yrs","4. Over 2 yrs")))</f>
        <v>1. New</v>
      </c>
      <c r="O3082" s="5">
        <f ca="1">(TODAY()-staff[[#This Row],[Date of Birth]])/365</f>
        <v>39.813698630136983</v>
      </c>
      <c r="P3082">
        <f ca="1">ROUNDDOWN(staff[[#This Row],[X-Age]],0)</f>
        <v>39</v>
      </c>
    </row>
    <row r="3083" spans="3:16" x14ac:dyDescent="0.3">
      <c r="C3083" t="s">
        <v>3172</v>
      </c>
      <c r="D3083" t="s">
        <v>55</v>
      </c>
      <c r="E3083">
        <v>1</v>
      </c>
      <c r="F3083" t="s">
        <v>56</v>
      </c>
      <c r="G3083" t="s">
        <v>6</v>
      </c>
      <c r="H3083" t="s">
        <v>68</v>
      </c>
      <c r="I3083" s="4">
        <v>48230</v>
      </c>
      <c r="J3083">
        <v>12</v>
      </c>
      <c r="K3083" s="3">
        <v>44361</v>
      </c>
      <c r="L3083" s="3">
        <v>25924</v>
      </c>
      <c r="M3083" s="5">
        <f ca="1">(TODAY()-staff[[#This Row],[Date of Join]])/365</f>
        <v>1.2602739726027397</v>
      </c>
      <c r="N3083" t="str">
        <f ca="1">IF(staff[[#This Row],[Tenure]]&lt;0.25,"1. New", IF(staff[[#This Row],[Tenure]]&lt;1, "2. Under 1 yr", IF(staff[[#This Row],[Tenure]]&lt;2, "3. Under 2 yrs","4. Over 2 yrs")))</f>
        <v>3. Under 2 yrs</v>
      </c>
      <c r="O3083" s="5">
        <f ca="1">(TODAY()-staff[[#This Row],[Date of Birth]])/365</f>
        <v>51.772602739726025</v>
      </c>
      <c r="P3083">
        <f ca="1">ROUNDDOWN(staff[[#This Row],[X-Age]],0)</f>
        <v>51</v>
      </c>
    </row>
    <row r="3084" spans="3:16" x14ac:dyDescent="0.3">
      <c r="C3084" t="s">
        <v>3173</v>
      </c>
      <c r="D3084" t="s">
        <v>55</v>
      </c>
      <c r="E3084">
        <v>1</v>
      </c>
      <c r="F3084" t="s">
        <v>56</v>
      </c>
      <c r="G3084" t="s">
        <v>6</v>
      </c>
      <c r="H3084" t="s">
        <v>93</v>
      </c>
      <c r="I3084" s="4">
        <v>77090</v>
      </c>
      <c r="J3084">
        <v>8</v>
      </c>
      <c r="K3084" s="3">
        <v>44496</v>
      </c>
      <c r="L3084" s="3">
        <v>30395</v>
      </c>
      <c r="M3084" s="5">
        <f ca="1">(TODAY()-staff[[#This Row],[Date of Join]])/365</f>
        <v>0.8904109589041096</v>
      </c>
      <c r="N3084" t="str">
        <f ca="1">IF(staff[[#This Row],[Tenure]]&lt;0.25,"1. New", IF(staff[[#This Row],[Tenure]]&lt;1, "2. Under 1 yr", IF(staff[[#This Row],[Tenure]]&lt;2, "3. Under 2 yrs","4. Over 2 yrs")))</f>
        <v>2. Under 1 yr</v>
      </c>
      <c r="O3084" s="5">
        <f ca="1">(TODAY()-staff[[#This Row],[Date of Birth]])/365</f>
        <v>39.523287671232879</v>
      </c>
      <c r="P3084">
        <f ca="1">ROUNDDOWN(staff[[#This Row],[X-Age]],0)</f>
        <v>39</v>
      </c>
    </row>
    <row r="3085" spans="3:16" x14ac:dyDescent="0.3">
      <c r="C3085" t="s">
        <v>3174</v>
      </c>
      <c r="D3085" t="s">
        <v>59</v>
      </c>
      <c r="E3085">
        <v>1</v>
      </c>
      <c r="F3085" t="s">
        <v>56</v>
      </c>
      <c r="G3085" t="s">
        <v>11</v>
      </c>
      <c r="H3085" t="s">
        <v>98</v>
      </c>
      <c r="I3085" s="4">
        <v>90095</v>
      </c>
      <c r="J3085">
        <v>7</v>
      </c>
      <c r="K3085" s="3">
        <v>44733</v>
      </c>
      <c r="L3085" s="3">
        <v>25933</v>
      </c>
      <c r="M3085" s="5">
        <f ca="1">(TODAY()-staff[[#This Row],[Date of Join]])/365</f>
        <v>0.24109589041095891</v>
      </c>
      <c r="N3085" t="str">
        <f ca="1">IF(staff[[#This Row],[Tenure]]&lt;0.25,"1. New", IF(staff[[#This Row],[Tenure]]&lt;1, "2. Under 1 yr", IF(staff[[#This Row],[Tenure]]&lt;2, "3. Under 2 yrs","4. Over 2 yrs")))</f>
        <v>1. New</v>
      </c>
      <c r="O3085" s="5">
        <f ca="1">(TODAY()-staff[[#This Row],[Date of Birth]])/365</f>
        <v>51.747945205479454</v>
      </c>
      <c r="P3085">
        <f ca="1">ROUNDDOWN(staff[[#This Row],[X-Age]],0)</f>
        <v>51</v>
      </c>
    </row>
    <row r="3086" spans="3:16" x14ac:dyDescent="0.3">
      <c r="C3086" t="s">
        <v>3175</v>
      </c>
      <c r="D3086" t="s">
        <v>59</v>
      </c>
      <c r="E3086">
        <v>1</v>
      </c>
      <c r="F3086" t="s">
        <v>56</v>
      </c>
      <c r="G3086" t="s">
        <v>18</v>
      </c>
      <c r="H3086" t="s">
        <v>96</v>
      </c>
      <c r="I3086" s="4">
        <v>80125</v>
      </c>
      <c r="J3086">
        <v>8</v>
      </c>
      <c r="K3086" s="3">
        <v>44571</v>
      </c>
      <c r="L3086" s="3">
        <v>26258</v>
      </c>
      <c r="M3086" s="5">
        <f ca="1">(TODAY()-staff[[#This Row],[Date of Join]])/365</f>
        <v>0.68493150684931503</v>
      </c>
      <c r="N3086" t="str">
        <f ca="1">IF(staff[[#This Row],[Tenure]]&lt;0.25,"1. New", IF(staff[[#This Row],[Tenure]]&lt;1, "2. Under 1 yr", IF(staff[[#This Row],[Tenure]]&lt;2, "3. Under 2 yrs","4. Over 2 yrs")))</f>
        <v>2. Under 1 yr</v>
      </c>
      <c r="O3086" s="5">
        <f ca="1">(TODAY()-staff[[#This Row],[Date of Birth]])/365</f>
        <v>50.857534246575341</v>
      </c>
      <c r="P3086">
        <f ca="1">ROUNDDOWN(staff[[#This Row],[X-Age]],0)</f>
        <v>50</v>
      </c>
    </row>
    <row r="3087" spans="3:16" x14ac:dyDescent="0.3">
      <c r="C3087" t="s">
        <v>3176</v>
      </c>
      <c r="D3087" t="s">
        <v>59</v>
      </c>
      <c r="E3087">
        <v>1</v>
      </c>
      <c r="F3087" t="s">
        <v>56</v>
      </c>
      <c r="G3087" t="s">
        <v>9</v>
      </c>
      <c r="H3087" t="s">
        <v>62</v>
      </c>
      <c r="I3087" s="4">
        <v>62285</v>
      </c>
      <c r="J3087">
        <v>4</v>
      </c>
      <c r="K3087" s="3">
        <v>44308</v>
      </c>
      <c r="L3087" s="3">
        <v>28972</v>
      </c>
      <c r="M3087" s="5">
        <f ca="1">(TODAY()-staff[[#This Row],[Date of Join]])/365</f>
        <v>1.4054794520547946</v>
      </c>
      <c r="N3087" t="str">
        <f ca="1">IF(staff[[#This Row],[Tenure]]&lt;0.25,"1. New", IF(staff[[#This Row],[Tenure]]&lt;1, "2. Under 1 yr", IF(staff[[#This Row],[Tenure]]&lt;2, "3. Under 2 yrs","4. Over 2 yrs")))</f>
        <v>3. Under 2 yrs</v>
      </c>
      <c r="O3087" s="5">
        <f ca="1">(TODAY()-staff[[#This Row],[Date of Birth]])/365</f>
        <v>43.421917808219177</v>
      </c>
      <c r="P3087">
        <f ca="1">ROUNDDOWN(staff[[#This Row],[X-Age]],0)</f>
        <v>43</v>
      </c>
    </row>
    <row r="3088" spans="3:16" x14ac:dyDescent="0.3">
      <c r="C3088" t="s">
        <v>3177</v>
      </c>
      <c r="D3088" t="s">
        <v>59</v>
      </c>
      <c r="E3088">
        <v>0.84</v>
      </c>
      <c r="F3088" t="s">
        <v>56</v>
      </c>
      <c r="G3088" t="s">
        <v>9</v>
      </c>
      <c r="H3088" t="s">
        <v>106</v>
      </c>
      <c r="I3088" s="4">
        <v>70535</v>
      </c>
      <c r="J3088">
        <v>13</v>
      </c>
      <c r="K3088" s="3">
        <v>44732</v>
      </c>
      <c r="L3088" s="3">
        <v>25914</v>
      </c>
      <c r="M3088" s="5">
        <f ca="1">(TODAY()-staff[[#This Row],[Date of Join]])/365</f>
        <v>0.24383561643835616</v>
      </c>
      <c r="N3088" t="str">
        <f ca="1">IF(staff[[#This Row],[Tenure]]&lt;0.25,"1. New", IF(staff[[#This Row],[Tenure]]&lt;1, "2. Under 1 yr", IF(staff[[#This Row],[Tenure]]&lt;2, "3. Under 2 yrs","4. Over 2 yrs")))</f>
        <v>1. New</v>
      </c>
      <c r="O3088" s="5">
        <f ca="1">(TODAY()-staff[[#This Row],[Date of Birth]])/365</f>
        <v>51.8</v>
      </c>
      <c r="P3088">
        <f ca="1">ROUNDDOWN(staff[[#This Row],[X-Age]],0)</f>
        <v>51</v>
      </c>
    </row>
    <row r="3089" spans="3:16" x14ac:dyDescent="0.3">
      <c r="C3089" t="s">
        <v>3178</v>
      </c>
      <c r="D3089" t="s">
        <v>59</v>
      </c>
      <c r="E3089">
        <v>1</v>
      </c>
      <c r="F3089" t="s">
        <v>56</v>
      </c>
      <c r="G3089" t="s">
        <v>18</v>
      </c>
      <c r="H3089" t="s">
        <v>71</v>
      </c>
      <c r="I3089" s="4">
        <v>86225</v>
      </c>
      <c r="J3089">
        <v>7</v>
      </c>
      <c r="K3089" s="3">
        <v>44162</v>
      </c>
      <c r="L3089" s="3">
        <v>23496</v>
      </c>
      <c r="M3089" s="5">
        <f ca="1">(TODAY()-staff[[#This Row],[Date of Join]])/365</f>
        <v>1.8054794520547945</v>
      </c>
      <c r="N3089" t="str">
        <f ca="1">IF(staff[[#This Row],[Tenure]]&lt;0.25,"1. New", IF(staff[[#This Row],[Tenure]]&lt;1, "2. Under 1 yr", IF(staff[[#This Row],[Tenure]]&lt;2, "3. Under 2 yrs","4. Over 2 yrs")))</f>
        <v>3. Under 2 yrs</v>
      </c>
      <c r="O3089" s="5">
        <f ca="1">(TODAY()-staff[[#This Row],[Date of Birth]])/365</f>
        <v>58.424657534246577</v>
      </c>
      <c r="P3089">
        <f ca="1">ROUNDDOWN(staff[[#This Row],[X-Age]],0)</f>
        <v>58</v>
      </c>
    </row>
    <row r="3090" spans="3:16" x14ac:dyDescent="0.3">
      <c r="C3090" t="s">
        <v>3179</v>
      </c>
      <c r="D3090" t="s">
        <v>59</v>
      </c>
      <c r="E3090">
        <v>0.8</v>
      </c>
      <c r="F3090" t="s">
        <v>56</v>
      </c>
      <c r="G3090" t="s">
        <v>20</v>
      </c>
      <c r="H3090" t="s">
        <v>66</v>
      </c>
      <c r="I3090" s="4">
        <v>48230</v>
      </c>
      <c r="J3090">
        <v>8</v>
      </c>
      <c r="K3090" s="3">
        <v>44523</v>
      </c>
      <c r="L3090" s="3">
        <v>30162</v>
      </c>
      <c r="M3090" s="5">
        <f ca="1">(TODAY()-staff[[#This Row],[Date of Join]])/365</f>
        <v>0.81643835616438354</v>
      </c>
      <c r="N3090" t="str">
        <f ca="1">IF(staff[[#This Row],[Tenure]]&lt;0.25,"1. New", IF(staff[[#This Row],[Tenure]]&lt;1, "2. Under 1 yr", IF(staff[[#This Row],[Tenure]]&lt;2, "3. Under 2 yrs","4. Over 2 yrs")))</f>
        <v>2. Under 1 yr</v>
      </c>
      <c r="O3090" s="5">
        <f ca="1">(TODAY()-staff[[#This Row],[Date of Birth]])/365</f>
        <v>40.161643835616438</v>
      </c>
      <c r="P3090">
        <f ca="1">ROUNDDOWN(staff[[#This Row],[X-Age]],0)</f>
        <v>40</v>
      </c>
    </row>
    <row r="3091" spans="3:16" x14ac:dyDescent="0.3">
      <c r="C3091" t="s">
        <v>3180</v>
      </c>
      <c r="D3091" t="s">
        <v>59</v>
      </c>
      <c r="E3091">
        <v>1</v>
      </c>
      <c r="F3091" t="s">
        <v>56</v>
      </c>
      <c r="G3091" t="s">
        <v>18</v>
      </c>
      <c r="H3091" t="s">
        <v>71</v>
      </c>
      <c r="I3091" s="4">
        <v>64275</v>
      </c>
      <c r="J3091">
        <v>9</v>
      </c>
      <c r="K3091" s="3">
        <v>44683</v>
      </c>
      <c r="L3091" s="3">
        <v>27012</v>
      </c>
      <c r="M3091" s="5">
        <f ca="1">(TODAY()-staff[[#This Row],[Date of Join]])/365</f>
        <v>0.37808219178082192</v>
      </c>
      <c r="N3091" t="str">
        <f ca="1">IF(staff[[#This Row],[Tenure]]&lt;0.25,"1. New", IF(staff[[#This Row],[Tenure]]&lt;1, "2. Under 1 yr", IF(staff[[#This Row],[Tenure]]&lt;2, "3. Under 2 yrs","4. Over 2 yrs")))</f>
        <v>2. Under 1 yr</v>
      </c>
      <c r="O3091" s="5">
        <f ca="1">(TODAY()-staff[[#This Row],[Date of Birth]])/365</f>
        <v>48.791780821917811</v>
      </c>
      <c r="P3091">
        <f ca="1">ROUNDDOWN(staff[[#This Row],[X-Age]],0)</f>
        <v>48</v>
      </c>
    </row>
    <row r="3092" spans="3:16" x14ac:dyDescent="0.3">
      <c r="C3092" t="s">
        <v>3181</v>
      </c>
      <c r="D3092" t="s">
        <v>59</v>
      </c>
      <c r="E3092">
        <v>1</v>
      </c>
      <c r="F3092" t="s">
        <v>61</v>
      </c>
      <c r="G3092" t="s">
        <v>18</v>
      </c>
      <c r="H3092" t="s">
        <v>78</v>
      </c>
      <c r="I3092" s="4">
        <v>83365</v>
      </c>
      <c r="J3092">
        <v>10</v>
      </c>
      <c r="K3092" s="3">
        <v>44741</v>
      </c>
      <c r="L3092" s="3">
        <v>7247</v>
      </c>
      <c r="M3092" s="5">
        <f ca="1">(TODAY()-staff[[#This Row],[Date of Join]])/365</f>
        <v>0.21917808219178081</v>
      </c>
      <c r="N3092" t="str">
        <f ca="1">IF(staff[[#This Row],[Tenure]]&lt;0.25,"1. New", IF(staff[[#This Row],[Tenure]]&lt;1, "2. Under 1 yr", IF(staff[[#This Row],[Tenure]]&lt;2, "3. Under 2 yrs","4. Over 2 yrs")))</f>
        <v>1. New</v>
      </c>
      <c r="O3092" s="5">
        <f ca="1">(TODAY()-staff[[#This Row],[Date of Birth]])/365</f>
        <v>102.94246575342466</v>
      </c>
      <c r="P3092">
        <f ca="1">ROUNDDOWN(staff[[#This Row],[X-Age]],0)</f>
        <v>102</v>
      </c>
    </row>
    <row r="3093" spans="3:16" x14ac:dyDescent="0.3">
      <c r="C3093" t="s">
        <v>3182</v>
      </c>
      <c r="D3093" t="s">
        <v>55</v>
      </c>
      <c r="E3093">
        <v>1</v>
      </c>
      <c r="F3093" t="s">
        <v>56</v>
      </c>
      <c r="G3093" t="s">
        <v>6</v>
      </c>
      <c r="H3093" t="s">
        <v>98</v>
      </c>
      <c r="I3093" s="4">
        <v>112835</v>
      </c>
      <c r="J3093">
        <v>10</v>
      </c>
      <c r="K3093" s="3">
        <v>44539</v>
      </c>
      <c r="L3093" s="3">
        <v>27549</v>
      </c>
      <c r="M3093" s="5">
        <f ca="1">(TODAY()-staff[[#This Row],[Date of Join]])/365</f>
        <v>0.77260273972602744</v>
      </c>
      <c r="N3093" t="str">
        <f ca="1">IF(staff[[#This Row],[Tenure]]&lt;0.25,"1. New", IF(staff[[#This Row],[Tenure]]&lt;1, "2. Under 1 yr", IF(staff[[#This Row],[Tenure]]&lt;2, "3. Under 2 yrs","4. Over 2 yrs")))</f>
        <v>2. Under 1 yr</v>
      </c>
      <c r="O3093" s="5">
        <f ca="1">(TODAY()-staff[[#This Row],[Date of Birth]])/365</f>
        <v>47.320547945205476</v>
      </c>
      <c r="P3093">
        <f ca="1">ROUNDDOWN(staff[[#This Row],[X-Age]],0)</f>
        <v>47</v>
      </c>
    </row>
    <row r="3094" spans="3:16" x14ac:dyDescent="0.3">
      <c r="C3094" t="s">
        <v>3183</v>
      </c>
      <c r="D3094" t="s">
        <v>59</v>
      </c>
      <c r="E3094">
        <v>1</v>
      </c>
      <c r="F3094" t="s">
        <v>56</v>
      </c>
      <c r="G3094" t="s">
        <v>6</v>
      </c>
      <c r="H3094" t="s">
        <v>98</v>
      </c>
      <c r="I3094" s="4">
        <v>79065</v>
      </c>
      <c r="J3094">
        <v>24</v>
      </c>
      <c r="K3094" s="3">
        <v>44608</v>
      </c>
      <c r="L3094" s="3">
        <v>21438</v>
      </c>
      <c r="M3094" s="5">
        <f ca="1">(TODAY()-staff[[#This Row],[Date of Join]])/365</f>
        <v>0.58356164383561648</v>
      </c>
      <c r="N3094" t="str">
        <f ca="1">IF(staff[[#This Row],[Tenure]]&lt;0.25,"1. New", IF(staff[[#This Row],[Tenure]]&lt;1, "2. Under 1 yr", IF(staff[[#This Row],[Tenure]]&lt;2, "3. Under 2 yrs","4. Over 2 yrs")))</f>
        <v>2. Under 1 yr</v>
      </c>
      <c r="O3094" s="5">
        <f ca="1">(TODAY()-staff[[#This Row],[Date of Birth]])/365</f>
        <v>64.063013698630144</v>
      </c>
      <c r="P3094">
        <f ca="1">ROUNDDOWN(staff[[#This Row],[X-Age]],0)</f>
        <v>64</v>
      </c>
    </row>
    <row r="3095" spans="3:16" x14ac:dyDescent="0.3">
      <c r="C3095" t="s">
        <v>3184</v>
      </c>
      <c r="D3095" t="s">
        <v>59</v>
      </c>
      <c r="E3095">
        <v>1</v>
      </c>
      <c r="F3095" t="s">
        <v>61</v>
      </c>
      <c r="G3095" t="s">
        <v>6</v>
      </c>
      <c r="H3095" t="s">
        <v>68</v>
      </c>
      <c r="I3095" s="4">
        <v>95130</v>
      </c>
      <c r="J3095">
        <v>5</v>
      </c>
      <c r="K3095" s="3">
        <v>44739</v>
      </c>
      <c r="L3095" s="3">
        <v>7269</v>
      </c>
      <c r="M3095" s="5">
        <f ca="1">(TODAY()-staff[[#This Row],[Date of Join]])/365</f>
        <v>0.22465753424657534</v>
      </c>
      <c r="N3095" t="str">
        <f ca="1">IF(staff[[#This Row],[Tenure]]&lt;0.25,"1. New", IF(staff[[#This Row],[Tenure]]&lt;1, "2. Under 1 yr", IF(staff[[#This Row],[Tenure]]&lt;2, "3. Under 2 yrs","4. Over 2 yrs")))</f>
        <v>1. New</v>
      </c>
      <c r="O3095" s="5">
        <f ca="1">(TODAY()-staff[[#This Row],[Date of Birth]])/365</f>
        <v>102.88219178082191</v>
      </c>
      <c r="P3095">
        <f ca="1">ROUNDDOWN(staff[[#This Row],[X-Age]],0)</f>
        <v>102</v>
      </c>
    </row>
    <row r="3096" spans="3:16" x14ac:dyDescent="0.3">
      <c r="C3096" t="s">
        <v>3185</v>
      </c>
      <c r="D3096" t="s">
        <v>59</v>
      </c>
      <c r="E3096">
        <v>1</v>
      </c>
      <c r="F3096" t="s">
        <v>56</v>
      </c>
      <c r="G3096" t="s">
        <v>18</v>
      </c>
      <c r="H3096" t="s">
        <v>78</v>
      </c>
      <c r="I3096" s="4">
        <v>61050</v>
      </c>
      <c r="J3096">
        <v>16</v>
      </c>
      <c r="K3096" s="3">
        <v>44732</v>
      </c>
      <c r="L3096" s="3">
        <v>35681</v>
      </c>
      <c r="M3096" s="5">
        <f ca="1">(TODAY()-staff[[#This Row],[Date of Join]])/365</f>
        <v>0.24383561643835616</v>
      </c>
      <c r="N3096" t="str">
        <f ca="1">IF(staff[[#This Row],[Tenure]]&lt;0.25,"1. New", IF(staff[[#This Row],[Tenure]]&lt;1, "2. Under 1 yr", IF(staff[[#This Row],[Tenure]]&lt;2, "3. Under 2 yrs","4. Over 2 yrs")))</f>
        <v>1. New</v>
      </c>
      <c r="O3096" s="5">
        <f ca="1">(TODAY()-staff[[#This Row],[Date of Birth]])/365</f>
        <v>25.041095890410958</v>
      </c>
      <c r="P3096">
        <f ca="1">ROUNDDOWN(staff[[#This Row],[X-Age]],0)</f>
        <v>25</v>
      </c>
    </row>
    <row r="3097" spans="3:16" x14ac:dyDescent="0.3">
      <c r="C3097" t="s">
        <v>3186</v>
      </c>
      <c r="D3097" t="s">
        <v>59</v>
      </c>
      <c r="E3097">
        <v>1</v>
      </c>
      <c r="F3097" t="s">
        <v>56</v>
      </c>
      <c r="G3097" t="s">
        <v>18</v>
      </c>
      <c r="H3097" t="s">
        <v>78</v>
      </c>
      <c r="I3097" s="4">
        <v>84190</v>
      </c>
      <c r="J3097">
        <v>18</v>
      </c>
      <c r="K3097" s="3">
        <v>44704</v>
      </c>
      <c r="L3097" s="3">
        <v>31892</v>
      </c>
      <c r="M3097" s="5">
        <f ca="1">(TODAY()-staff[[#This Row],[Date of Join]])/365</f>
        <v>0.32054794520547947</v>
      </c>
      <c r="N3097" t="str">
        <f ca="1">IF(staff[[#This Row],[Tenure]]&lt;0.25,"1. New", IF(staff[[#This Row],[Tenure]]&lt;1, "2. Under 1 yr", IF(staff[[#This Row],[Tenure]]&lt;2, "3. Under 2 yrs","4. Over 2 yrs")))</f>
        <v>2. Under 1 yr</v>
      </c>
      <c r="O3097" s="5">
        <f ca="1">(TODAY()-staff[[#This Row],[Date of Birth]])/365</f>
        <v>35.421917808219177</v>
      </c>
      <c r="P3097">
        <f ca="1">ROUNDDOWN(staff[[#This Row],[X-Age]],0)</f>
        <v>35</v>
      </c>
    </row>
    <row r="3098" spans="3:16" x14ac:dyDescent="0.3">
      <c r="C3098" t="s">
        <v>3187</v>
      </c>
      <c r="D3098" t="s">
        <v>59</v>
      </c>
      <c r="E3098">
        <v>1</v>
      </c>
      <c r="F3098" t="s">
        <v>56</v>
      </c>
      <c r="G3098" t="s">
        <v>18</v>
      </c>
      <c r="H3098" t="s">
        <v>96</v>
      </c>
      <c r="I3098" s="4">
        <v>96195</v>
      </c>
      <c r="J3098">
        <v>13</v>
      </c>
      <c r="K3098" s="3">
        <v>44452</v>
      </c>
      <c r="L3098" s="3">
        <v>25088</v>
      </c>
      <c r="M3098" s="5">
        <f ca="1">(TODAY()-staff[[#This Row],[Date of Join]])/365</f>
        <v>1.010958904109589</v>
      </c>
      <c r="N3098" t="str">
        <f ca="1">IF(staff[[#This Row],[Tenure]]&lt;0.25,"1. New", IF(staff[[#This Row],[Tenure]]&lt;1, "2. Under 1 yr", IF(staff[[#This Row],[Tenure]]&lt;2, "3. Under 2 yrs","4. Over 2 yrs")))</f>
        <v>3. Under 2 yrs</v>
      </c>
      <c r="O3098" s="5">
        <f ca="1">(TODAY()-staff[[#This Row],[Date of Birth]])/365</f>
        <v>54.063013698630137</v>
      </c>
      <c r="P3098">
        <f ca="1">ROUNDDOWN(staff[[#This Row],[X-Age]],0)</f>
        <v>54</v>
      </c>
    </row>
    <row r="3099" spans="3:16" x14ac:dyDescent="0.3">
      <c r="C3099" t="s">
        <v>3188</v>
      </c>
      <c r="D3099" t="s">
        <v>59</v>
      </c>
      <c r="E3099">
        <v>0</v>
      </c>
      <c r="F3099" t="s">
        <v>61</v>
      </c>
      <c r="G3099" t="s">
        <v>18</v>
      </c>
      <c r="H3099" t="s">
        <v>64</v>
      </c>
      <c r="I3099" s="4">
        <v>63645</v>
      </c>
      <c r="J3099">
        <v>15</v>
      </c>
      <c r="K3099" s="3">
        <v>44279</v>
      </c>
      <c r="L3099" s="3">
        <v>7276</v>
      </c>
      <c r="M3099" s="5">
        <f ca="1">(TODAY()-staff[[#This Row],[Date of Join]])/365</f>
        <v>1.484931506849315</v>
      </c>
      <c r="N3099" t="str">
        <f ca="1">IF(staff[[#This Row],[Tenure]]&lt;0.25,"1. New", IF(staff[[#This Row],[Tenure]]&lt;1, "2. Under 1 yr", IF(staff[[#This Row],[Tenure]]&lt;2, "3. Under 2 yrs","4. Over 2 yrs")))</f>
        <v>3. Under 2 yrs</v>
      </c>
      <c r="O3099" s="5">
        <f ca="1">(TODAY()-staff[[#This Row],[Date of Birth]])/365</f>
        <v>102.86301369863014</v>
      </c>
      <c r="P3099">
        <f ca="1">ROUNDDOWN(staff[[#This Row],[X-Age]],0)</f>
        <v>102</v>
      </c>
    </row>
    <row r="3100" spans="3:16" x14ac:dyDescent="0.3">
      <c r="C3100" t="s">
        <v>3189</v>
      </c>
      <c r="D3100" t="s">
        <v>55</v>
      </c>
      <c r="E3100">
        <v>1</v>
      </c>
      <c r="F3100" t="s">
        <v>56</v>
      </c>
      <c r="G3100" t="s">
        <v>6</v>
      </c>
      <c r="H3100" t="s">
        <v>68</v>
      </c>
      <c r="I3100" s="4">
        <v>76430</v>
      </c>
      <c r="J3100">
        <v>15</v>
      </c>
      <c r="K3100" s="3">
        <v>44321</v>
      </c>
      <c r="L3100" s="3">
        <v>29393</v>
      </c>
      <c r="M3100" s="5">
        <f ca="1">(TODAY()-staff[[#This Row],[Date of Join]])/365</f>
        <v>1.3698630136986301</v>
      </c>
      <c r="N3100" t="str">
        <f ca="1">IF(staff[[#This Row],[Tenure]]&lt;0.25,"1. New", IF(staff[[#This Row],[Tenure]]&lt;1, "2. Under 1 yr", IF(staff[[#This Row],[Tenure]]&lt;2, "3. Under 2 yrs","4. Over 2 yrs")))</f>
        <v>3. Under 2 yrs</v>
      </c>
      <c r="O3100" s="5">
        <f ca="1">(TODAY()-staff[[#This Row],[Date of Birth]])/365</f>
        <v>42.268493150684932</v>
      </c>
      <c r="P3100">
        <f ca="1">ROUNDDOWN(staff[[#This Row],[X-Age]],0)</f>
        <v>42</v>
      </c>
    </row>
    <row r="3101" spans="3:16" x14ac:dyDescent="0.3">
      <c r="C3101" t="s">
        <v>3190</v>
      </c>
      <c r="D3101" t="s">
        <v>59</v>
      </c>
      <c r="E3101">
        <v>1</v>
      </c>
      <c r="F3101" t="s">
        <v>56</v>
      </c>
      <c r="G3101" t="s">
        <v>18</v>
      </c>
      <c r="H3101" t="s">
        <v>71</v>
      </c>
      <c r="I3101" s="4">
        <v>74000</v>
      </c>
      <c r="J3101">
        <v>9</v>
      </c>
      <c r="K3101" s="3">
        <v>44763</v>
      </c>
      <c r="L3101" s="3">
        <v>30755</v>
      </c>
      <c r="M3101" s="5">
        <f ca="1">(TODAY()-staff[[#This Row],[Date of Join]])/365</f>
        <v>0.15890410958904111</v>
      </c>
      <c r="N3101" t="str">
        <f ca="1">IF(staff[[#This Row],[Tenure]]&lt;0.25,"1. New", IF(staff[[#This Row],[Tenure]]&lt;1, "2. Under 1 yr", IF(staff[[#This Row],[Tenure]]&lt;2, "3. Under 2 yrs","4. Over 2 yrs")))</f>
        <v>1. New</v>
      </c>
      <c r="O3101" s="5">
        <f ca="1">(TODAY()-staff[[#This Row],[Date of Birth]])/365</f>
        <v>38.536986301369865</v>
      </c>
      <c r="P3101">
        <f ca="1">ROUNDDOWN(staff[[#This Row],[X-Age]],0)</f>
        <v>38</v>
      </c>
    </row>
    <row r="3102" spans="3:16" x14ac:dyDescent="0.3">
      <c r="C3102" t="s">
        <v>3191</v>
      </c>
      <c r="D3102" t="s">
        <v>59</v>
      </c>
      <c r="E3102">
        <v>1</v>
      </c>
      <c r="F3102" t="s">
        <v>56</v>
      </c>
      <c r="G3102" t="s">
        <v>6</v>
      </c>
      <c r="H3102" t="s">
        <v>68</v>
      </c>
      <c r="I3102" s="4">
        <v>85095</v>
      </c>
      <c r="J3102">
        <v>9</v>
      </c>
      <c r="K3102" s="3">
        <v>44371</v>
      </c>
      <c r="L3102" s="3">
        <v>21172</v>
      </c>
      <c r="M3102" s="5">
        <f ca="1">(TODAY()-staff[[#This Row],[Date of Join]])/365</f>
        <v>1.2328767123287672</v>
      </c>
      <c r="N3102" t="str">
        <f ca="1">IF(staff[[#This Row],[Tenure]]&lt;0.25,"1. New", IF(staff[[#This Row],[Tenure]]&lt;1, "2. Under 1 yr", IF(staff[[#This Row],[Tenure]]&lt;2, "3. Under 2 yrs","4. Over 2 yrs")))</f>
        <v>3. Under 2 yrs</v>
      </c>
      <c r="O3102" s="5">
        <f ca="1">(TODAY()-staff[[#This Row],[Date of Birth]])/365</f>
        <v>64.791780821917811</v>
      </c>
      <c r="P3102">
        <f ca="1">ROUNDDOWN(staff[[#This Row],[X-Age]],0)</f>
        <v>64</v>
      </c>
    </row>
    <row r="3103" spans="3:16" x14ac:dyDescent="0.3">
      <c r="C3103" t="s">
        <v>3192</v>
      </c>
      <c r="D3103" t="s">
        <v>59</v>
      </c>
      <c r="E3103">
        <v>1</v>
      </c>
      <c r="F3103" t="s">
        <v>56</v>
      </c>
      <c r="G3103" t="s">
        <v>6</v>
      </c>
      <c r="H3103" t="s">
        <v>68</v>
      </c>
      <c r="I3103" s="4">
        <v>86460</v>
      </c>
      <c r="J3103">
        <v>12</v>
      </c>
      <c r="K3103" s="3">
        <v>44693</v>
      </c>
      <c r="L3103" s="3">
        <v>-48</v>
      </c>
      <c r="M3103" s="5">
        <f ca="1">(TODAY()-staff[[#This Row],[Date of Join]])/365</f>
        <v>0.35068493150684932</v>
      </c>
      <c r="N3103" t="str">
        <f ca="1">IF(staff[[#This Row],[Tenure]]&lt;0.25,"1. New", IF(staff[[#This Row],[Tenure]]&lt;1, "2. Under 1 yr", IF(staff[[#This Row],[Tenure]]&lt;2, "3. Under 2 yrs","4. Over 2 yrs")))</f>
        <v>2. Under 1 yr</v>
      </c>
      <c r="O3103" s="5">
        <f ca="1">(TODAY()-staff[[#This Row],[Date of Birth]])/365</f>
        <v>122.92876712328767</v>
      </c>
      <c r="P3103">
        <f ca="1">ROUNDDOWN(staff[[#This Row],[X-Age]],0)</f>
        <v>122</v>
      </c>
    </row>
    <row r="3104" spans="3:16" x14ac:dyDescent="0.3">
      <c r="C3104" t="s">
        <v>3193</v>
      </c>
      <c r="D3104" t="s">
        <v>59</v>
      </c>
      <c r="E3104">
        <v>1</v>
      </c>
      <c r="F3104" t="s">
        <v>56</v>
      </c>
      <c r="G3104" t="s">
        <v>6</v>
      </c>
      <c r="H3104" t="s">
        <v>98</v>
      </c>
      <c r="I3104" s="4">
        <v>82330</v>
      </c>
      <c r="J3104">
        <v>18</v>
      </c>
      <c r="K3104" s="3">
        <v>44697</v>
      </c>
      <c r="L3104" s="3">
        <v>30220</v>
      </c>
      <c r="M3104" s="5">
        <f ca="1">(TODAY()-staff[[#This Row],[Date of Join]])/365</f>
        <v>0.33972602739726027</v>
      </c>
      <c r="N3104" t="str">
        <f ca="1">IF(staff[[#This Row],[Tenure]]&lt;0.25,"1. New", IF(staff[[#This Row],[Tenure]]&lt;1, "2. Under 1 yr", IF(staff[[#This Row],[Tenure]]&lt;2, "3. Under 2 yrs","4. Over 2 yrs")))</f>
        <v>2. Under 1 yr</v>
      </c>
      <c r="O3104" s="5">
        <f ca="1">(TODAY()-staff[[#This Row],[Date of Birth]])/365</f>
        <v>40.0027397260274</v>
      </c>
      <c r="P3104">
        <f ca="1">ROUNDDOWN(staff[[#This Row],[X-Age]],0)</f>
        <v>40</v>
      </c>
    </row>
    <row r="3105" spans="3:16" x14ac:dyDescent="0.3">
      <c r="C3105" t="s">
        <v>3194</v>
      </c>
      <c r="D3105" t="s">
        <v>59</v>
      </c>
      <c r="E3105">
        <v>1</v>
      </c>
      <c r="F3105" t="s">
        <v>56</v>
      </c>
      <c r="G3105" t="s">
        <v>6</v>
      </c>
      <c r="H3105" t="s">
        <v>68</v>
      </c>
      <c r="I3105" s="4">
        <v>50470</v>
      </c>
      <c r="J3105">
        <v>8</v>
      </c>
      <c r="K3105" s="3">
        <v>44116</v>
      </c>
      <c r="L3105" s="3">
        <v>26455</v>
      </c>
      <c r="M3105" s="5">
        <f ca="1">(TODAY()-staff[[#This Row],[Date of Join]])/365</f>
        <v>1.9315068493150684</v>
      </c>
      <c r="N3105" t="str">
        <f ca="1">IF(staff[[#This Row],[Tenure]]&lt;0.25,"1. New", IF(staff[[#This Row],[Tenure]]&lt;1, "2. Under 1 yr", IF(staff[[#This Row],[Tenure]]&lt;2, "3. Under 2 yrs","4. Over 2 yrs")))</f>
        <v>3. Under 2 yrs</v>
      </c>
      <c r="O3105" s="5">
        <f ca="1">(TODAY()-staff[[#This Row],[Date of Birth]])/365</f>
        <v>50.317808219178083</v>
      </c>
      <c r="P3105">
        <f ca="1">ROUNDDOWN(staff[[#This Row],[X-Age]],0)</f>
        <v>50</v>
      </c>
    </row>
    <row r="3106" spans="3:16" x14ac:dyDescent="0.3">
      <c r="C3106" t="s">
        <v>3195</v>
      </c>
      <c r="D3106" t="s">
        <v>59</v>
      </c>
      <c r="E3106">
        <v>0.8</v>
      </c>
      <c r="F3106" t="s">
        <v>56</v>
      </c>
      <c r="G3106" t="s">
        <v>18</v>
      </c>
      <c r="H3106" t="s">
        <v>64</v>
      </c>
      <c r="I3106" s="4">
        <v>48230</v>
      </c>
      <c r="J3106">
        <v>10</v>
      </c>
      <c r="K3106" s="3">
        <v>44536</v>
      </c>
      <c r="L3106" s="3">
        <v>25624</v>
      </c>
      <c r="M3106" s="5">
        <f ca="1">(TODAY()-staff[[#This Row],[Date of Join]])/365</f>
        <v>0.78082191780821919</v>
      </c>
      <c r="N3106" t="str">
        <f ca="1">IF(staff[[#This Row],[Tenure]]&lt;0.25,"1. New", IF(staff[[#This Row],[Tenure]]&lt;1, "2. Under 1 yr", IF(staff[[#This Row],[Tenure]]&lt;2, "3. Under 2 yrs","4. Over 2 yrs")))</f>
        <v>2. Under 1 yr</v>
      </c>
      <c r="O3106" s="5">
        <f ca="1">(TODAY()-staff[[#This Row],[Date of Birth]])/365</f>
        <v>52.594520547945208</v>
      </c>
      <c r="P3106">
        <f ca="1">ROUNDDOWN(staff[[#This Row],[X-Age]],0)</f>
        <v>52</v>
      </c>
    </row>
    <row r="3107" spans="3:16" x14ac:dyDescent="0.3">
      <c r="C3107" t="s">
        <v>3196</v>
      </c>
      <c r="D3107" t="s">
        <v>59</v>
      </c>
      <c r="E3107">
        <v>1</v>
      </c>
      <c r="F3107" t="s">
        <v>56</v>
      </c>
      <c r="G3107" t="s">
        <v>6</v>
      </c>
      <c r="H3107" t="s">
        <v>68</v>
      </c>
      <c r="I3107" s="4">
        <v>62305</v>
      </c>
      <c r="J3107">
        <v>17</v>
      </c>
      <c r="K3107" s="3">
        <v>44718</v>
      </c>
      <c r="L3107" s="3">
        <v>7263</v>
      </c>
      <c r="M3107" s="5">
        <f ca="1">(TODAY()-staff[[#This Row],[Date of Join]])/365</f>
        <v>0.28219178082191781</v>
      </c>
      <c r="N3107" t="str">
        <f ca="1">IF(staff[[#This Row],[Tenure]]&lt;0.25,"1. New", IF(staff[[#This Row],[Tenure]]&lt;1, "2. Under 1 yr", IF(staff[[#This Row],[Tenure]]&lt;2, "3. Under 2 yrs","4. Over 2 yrs")))</f>
        <v>2. Under 1 yr</v>
      </c>
      <c r="O3107" s="5">
        <f ca="1">(TODAY()-staff[[#This Row],[Date of Birth]])/365</f>
        <v>102.8986301369863</v>
      </c>
      <c r="P3107">
        <f ca="1">ROUNDDOWN(staff[[#This Row],[X-Age]],0)</f>
        <v>102</v>
      </c>
    </row>
    <row r="3108" spans="3:16" x14ac:dyDescent="0.3">
      <c r="C3108" t="s">
        <v>3197</v>
      </c>
      <c r="D3108" t="s">
        <v>55</v>
      </c>
      <c r="E3108">
        <v>1</v>
      </c>
      <c r="F3108" t="s">
        <v>56</v>
      </c>
      <c r="G3108" t="s">
        <v>14</v>
      </c>
      <c r="H3108" t="s">
        <v>115</v>
      </c>
      <c r="I3108" s="4">
        <v>115255</v>
      </c>
      <c r="J3108">
        <v>13</v>
      </c>
      <c r="K3108" s="3">
        <v>44715</v>
      </c>
      <c r="L3108" s="3">
        <v>28359</v>
      </c>
      <c r="M3108" s="5">
        <f ca="1">(TODAY()-staff[[#This Row],[Date of Join]])/365</f>
        <v>0.29041095890410956</v>
      </c>
      <c r="N3108" t="str">
        <f ca="1">IF(staff[[#This Row],[Tenure]]&lt;0.25,"1. New", IF(staff[[#This Row],[Tenure]]&lt;1, "2. Under 1 yr", IF(staff[[#This Row],[Tenure]]&lt;2, "3. Under 2 yrs","4. Over 2 yrs")))</f>
        <v>2. Under 1 yr</v>
      </c>
      <c r="O3108" s="5">
        <f ca="1">(TODAY()-staff[[#This Row],[Date of Birth]])/365</f>
        <v>45.101369863013701</v>
      </c>
      <c r="P3108">
        <f ca="1">ROUNDDOWN(staff[[#This Row],[X-Age]],0)</f>
        <v>45</v>
      </c>
    </row>
    <row r="3109" spans="3:16" x14ac:dyDescent="0.3">
      <c r="C3109" t="s">
        <v>3198</v>
      </c>
      <c r="D3109" t="s">
        <v>59</v>
      </c>
      <c r="E3109">
        <v>1</v>
      </c>
      <c r="F3109" t="s">
        <v>61</v>
      </c>
      <c r="G3109" t="s">
        <v>14</v>
      </c>
      <c r="H3109" t="s">
        <v>837</v>
      </c>
      <c r="I3109" s="4">
        <v>91445</v>
      </c>
      <c r="J3109">
        <v>17</v>
      </c>
      <c r="K3109" s="3">
        <v>44767</v>
      </c>
      <c r="L3109" s="3">
        <v>7281</v>
      </c>
      <c r="M3109" s="5">
        <f ca="1">(TODAY()-staff[[#This Row],[Date of Join]])/365</f>
        <v>0.14794520547945206</v>
      </c>
      <c r="N3109" t="str">
        <f ca="1">IF(staff[[#This Row],[Tenure]]&lt;0.25,"1. New", IF(staff[[#This Row],[Tenure]]&lt;1, "2. Under 1 yr", IF(staff[[#This Row],[Tenure]]&lt;2, "3. Under 2 yrs","4. Over 2 yrs")))</f>
        <v>1. New</v>
      </c>
      <c r="O3109" s="5">
        <f ca="1">(TODAY()-staff[[#This Row],[Date of Birth]])/365</f>
        <v>102.84931506849315</v>
      </c>
      <c r="P3109">
        <f ca="1">ROUNDDOWN(staff[[#This Row],[X-Age]],0)</f>
        <v>102</v>
      </c>
    </row>
    <row r="3110" spans="3:16" x14ac:dyDescent="0.3">
      <c r="C3110" t="s">
        <v>3199</v>
      </c>
      <c r="D3110" t="s">
        <v>59</v>
      </c>
      <c r="E3110">
        <v>1</v>
      </c>
      <c r="F3110" t="s">
        <v>56</v>
      </c>
      <c r="G3110" t="s">
        <v>6</v>
      </c>
      <c r="H3110" t="s">
        <v>68</v>
      </c>
      <c r="I3110" s="4">
        <v>84555</v>
      </c>
      <c r="J3110">
        <v>11</v>
      </c>
      <c r="K3110" s="3">
        <v>44697</v>
      </c>
      <c r="L3110" s="3">
        <v>33373</v>
      </c>
      <c r="M3110" s="5">
        <f ca="1">(TODAY()-staff[[#This Row],[Date of Join]])/365</f>
        <v>0.33972602739726027</v>
      </c>
      <c r="N3110" t="str">
        <f ca="1">IF(staff[[#This Row],[Tenure]]&lt;0.25,"1. New", IF(staff[[#This Row],[Tenure]]&lt;1, "2. Under 1 yr", IF(staff[[#This Row],[Tenure]]&lt;2, "3. Under 2 yrs","4. Over 2 yrs")))</f>
        <v>2. Under 1 yr</v>
      </c>
      <c r="O3110" s="5">
        <f ca="1">(TODAY()-staff[[#This Row],[Date of Birth]])/365</f>
        <v>31.364383561643837</v>
      </c>
      <c r="P3110">
        <f ca="1">ROUNDDOWN(staff[[#This Row],[X-Age]],0)</f>
        <v>31</v>
      </c>
    </row>
    <row r="3111" spans="3:16" x14ac:dyDescent="0.3">
      <c r="C3111" t="s">
        <v>3200</v>
      </c>
      <c r="D3111" t="s">
        <v>59</v>
      </c>
      <c r="E3111">
        <v>1</v>
      </c>
      <c r="F3111" t="s">
        <v>56</v>
      </c>
      <c r="G3111" t="s">
        <v>6</v>
      </c>
      <c r="H3111" t="s">
        <v>68</v>
      </c>
      <c r="I3111" s="4">
        <v>90205</v>
      </c>
      <c r="J3111">
        <v>21</v>
      </c>
      <c r="K3111" s="3">
        <v>44680</v>
      </c>
      <c r="L3111" s="3">
        <v>29944</v>
      </c>
      <c r="M3111" s="5">
        <f ca="1">(TODAY()-staff[[#This Row],[Date of Join]])/365</f>
        <v>0.38630136986301372</v>
      </c>
      <c r="N3111" t="str">
        <f ca="1">IF(staff[[#This Row],[Tenure]]&lt;0.25,"1. New", IF(staff[[#This Row],[Tenure]]&lt;1, "2. Under 1 yr", IF(staff[[#This Row],[Tenure]]&lt;2, "3. Under 2 yrs","4. Over 2 yrs")))</f>
        <v>2. Under 1 yr</v>
      </c>
      <c r="O3111" s="5">
        <f ca="1">(TODAY()-staff[[#This Row],[Date of Birth]])/365</f>
        <v>40.758904109589039</v>
      </c>
      <c r="P3111">
        <f ca="1">ROUNDDOWN(staff[[#This Row],[X-Age]],0)</f>
        <v>40</v>
      </c>
    </row>
    <row r="3112" spans="3:16" x14ac:dyDescent="0.3">
      <c r="C3112" t="s">
        <v>3201</v>
      </c>
      <c r="D3112" t="s">
        <v>55</v>
      </c>
      <c r="E3112">
        <v>1</v>
      </c>
      <c r="F3112" t="s">
        <v>56</v>
      </c>
      <c r="G3112" t="s">
        <v>6</v>
      </c>
      <c r="H3112" t="s">
        <v>98</v>
      </c>
      <c r="I3112" s="4">
        <v>63925</v>
      </c>
      <c r="J3112">
        <v>3</v>
      </c>
      <c r="K3112" s="3">
        <v>44490</v>
      </c>
      <c r="L3112" s="3">
        <v>23124</v>
      </c>
      <c r="M3112" s="5">
        <f ca="1">(TODAY()-staff[[#This Row],[Date of Join]])/365</f>
        <v>0.9068493150684932</v>
      </c>
      <c r="N3112" t="str">
        <f ca="1">IF(staff[[#This Row],[Tenure]]&lt;0.25,"1. New", IF(staff[[#This Row],[Tenure]]&lt;1, "2. Under 1 yr", IF(staff[[#This Row],[Tenure]]&lt;2, "3. Under 2 yrs","4. Over 2 yrs")))</f>
        <v>2. Under 1 yr</v>
      </c>
      <c r="O3112" s="5">
        <f ca="1">(TODAY()-staff[[#This Row],[Date of Birth]])/365</f>
        <v>59.443835616438356</v>
      </c>
      <c r="P3112">
        <f ca="1">ROUNDDOWN(staff[[#This Row],[X-Age]],0)</f>
        <v>59</v>
      </c>
    </row>
    <row r="3113" spans="3:16" x14ac:dyDescent="0.3">
      <c r="C3113" t="s">
        <v>3202</v>
      </c>
      <c r="D3113" t="s">
        <v>59</v>
      </c>
      <c r="E3113">
        <v>0.79</v>
      </c>
      <c r="F3113" t="s">
        <v>56</v>
      </c>
      <c r="G3113" t="s">
        <v>11</v>
      </c>
      <c r="H3113" t="s">
        <v>83</v>
      </c>
      <c r="I3113" s="4">
        <v>84660</v>
      </c>
      <c r="J3113">
        <v>8</v>
      </c>
      <c r="K3113" s="3">
        <v>44739</v>
      </c>
      <c r="L3113" s="3">
        <v>27964</v>
      </c>
      <c r="M3113" s="5">
        <f ca="1">(TODAY()-staff[[#This Row],[Date of Join]])/365</f>
        <v>0.22465753424657534</v>
      </c>
      <c r="N3113" t="str">
        <f ca="1">IF(staff[[#This Row],[Tenure]]&lt;0.25,"1. New", IF(staff[[#This Row],[Tenure]]&lt;1, "2. Under 1 yr", IF(staff[[#This Row],[Tenure]]&lt;2, "3. Under 2 yrs","4. Over 2 yrs")))</f>
        <v>1. New</v>
      </c>
      <c r="O3113" s="5">
        <f ca="1">(TODAY()-staff[[#This Row],[Date of Birth]])/365</f>
        <v>46.183561643835617</v>
      </c>
      <c r="P3113">
        <f ca="1">ROUNDDOWN(staff[[#This Row],[X-Age]],0)</f>
        <v>46</v>
      </c>
    </row>
    <row r="3114" spans="3:16" x14ac:dyDescent="0.3">
      <c r="C3114" t="s">
        <v>3203</v>
      </c>
      <c r="D3114" t="s">
        <v>55</v>
      </c>
      <c r="E3114">
        <v>1</v>
      </c>
      <c r="F3114" t="s">
        <v>56</v>
      </c>
      <c r="G3114" t="s">
        <v>9</v>
      </c>
      <c r="H3114" t="s">
        <v>330</v>
      </c>
      <c r="I3114" s="4">
        <v>83460</v>
      </c>
      <c r="J3114">
        <v>11</v>
      </c>
      <c r="K3114" s="3">
        <v>44566</v>
      </c>
      <c r="L3114" s="3">
        <v>30176</v>
      </c>
      <c r="M3114" s="5">
        <f ca="1">(TODAY()-staff[[#This Row],[Date of Join]])/365</f>
        <v>0.69863013698630139</v>
      </c>
      <c r="N3114" t="str">
        <f ca="1">IF(staff[[#This Row],[Tenure]]&lt;0.25,"1. New", IF(staff[[#This Row],[Tenure]]&lt;1, "2. Under 1 yr", IF(staff[[#This Row],[Tenure]]&lt;2, "3. Under 2 yrs","4. Over 2 yrs")))</f>
        <v>2. Under 1 yr</v>
      </c>
      <c r="O3114" s="5">
        <f ca="1">(TODAY()-staff[[#This Row],[Date of Birth]])/365</f>
        <v>40.123287671232873</v>
      </c>
      <c r="P3114">
        <f ca="1">ROUNDDOWN(staff[[#This Row],[X-Age]],0)</f>
        <v>40</v>
      </c>
    </row>
    <row r="3115" spans="3:16" x14ac:dyDescent="0.3">
      <c r="C3115" t="s">
        <v>3204</v>
      </c>
      <c r="D3115" t="s">
        <v>59</v>
      </c>
      <c r="E3115">
        <v>1</v>
      </c>
      <c r="F3115" t="s">
        <v>56</v>
      </c>
      <c r="G3115" t="s">
        <v>6</v>
      </c>
      <c r="H3115" t="s">
        <v>98</v>
      </c>
      <c r="I3115" s="4">
        <v>86430</v>
      </c>
      <c r="J3115">
        <v>9</v>
      </c>
      <c r="K3115" s="3">
        <v>44557</v>
      </c>
      <c r="L3115" s="3">
        <v>24340</v>
      </c>
      <c r="M3115" s="5">
        <f ca="1">(TODAY()-staff[[#This Row],[Date of Join]])/365</f>
        <v>0.72328767123287674</v>
      </c>
      <c r="N3115" t="str">
        <f ca="1">IF(staff[[#This Row],[Tenure]]&lt;0.25,"1. New", IF(staff[[#This Row],[Tenure]]&lt;1, "2. Under 1 yr", IF(staff[[#This Row],[Tenure]]&lt;2, "3. Under 2 yrs","4. Over 2 yrs")))</f>
        <v>2. Under 1 yr</v>
      </c>
      <c r="O3115" s="5">
        <f ca="1">(TODAY()-staff[[#This Row],[Date of Birth]])/365</f>
        <v>56.112328767123287</v>
      </c>
      <c r="P3115">
        <f ca="1">ROUNDDOWN(staff[[#This Row],[X-Age]],0)</f>
        <v>56</v>
      </c>
    </row>
    <row r="3116" spans="3:16" x14ac:dyDescent="0.3">
      <c r="C3116" t="s">
        <v>3205</v>
      </c>
      <c r="D3116" t="s">
        <v>59</v>
      </c>
      <c r="E3116">
        <v>1</v>
      </c>
      <c r="F3116" t="s">
        <v>61</v>
      </c>
      <c r="G3116" t="s">
        <v>17</v>
      </c>
      <c r="H3116" t="s">
        <v>280</v>
      </c>
      <c r="I3116" s="4">
        <v>65080</v>
      </c>
      <c r="J3116">
        <v>8</v>
      </c>
      <c r="K3116" s="3">
        <v>44704</v>
      </c>
      <c r="L3116" s="3">
        <v>7293</v>
      </c>
      <c r="M3116" s="5">
        <f ca="1">(TODAY()-staff[[#This Row],[Date of Join]])/365</f>
        <v>0.32054794520547947</v>
      </c>
      <c r="N3116" t="str">
        <f ca="1">IF(staff[[#This Row],[Tenure]]&lt;0.25,"1. New", IF(staff[[#This Row],[Tenure]]&lt;1, "2. Under 1 yr", IF(staff[[#This Row],[Tenure]]&lt;2, "3. Under 2 yrs","4. Over 2 yrs")))</f>
        <v>2. Under 1 yr</v>
      </c>
      <c r="O3116" s="5">
        <f ca="1">(TODAY()-staff[[#This Row],[Date of Birth]])/365</f>
        <v>102.81643835616438</v>
      </c>
      <c r="P3116">
        <f ca="1">ROUNDDOWN(staff[[#This Row],[X-Age]],0)</f>
        <v>102</v>
      </c>
    </row>
    <row r="3117" spans="3:16" x14ac:dyDescent="0.3">
      <c r="C3117" t="s">
        <v>3206</v>
      </c>
      <c r="D3117" t="s">
        <v>55</v>
      </c>
      <c r="E3117">
        <v>1</v>
      </c>
      <c r="F3117" t="s">
        <v>56</v>
      </c>
      <c r="G3117" t="s">
        <v>6</v>
      </c>
      <c r="H3117" t="s">
        <v>71</v>
      </c>
      <c r="I3117" s="4">
        <v>100870</v>
      </c>
      <c r="J3117">
        <v>6</v>
      </c>
      <c r="K3117" s="3">
        <v>44685</v>
      </c>
      <c r="L3117" s="3">
        <v>23645</v>
      </c>
      <c r="M3117" s="5">
        <f ca="1">(TODAY()-staff[[#This Row],[Date of Join]])/365</f>
        <v>0.37260273972602742</v>
      </c>
      <c r="N3117" t="str">
        <f ca="1">IF(staff[[#This Row],[Tenure]]&lt;0.25,"1. New", IF(staff[[#This Row],[Tenure]]&lt;1, "2. Under 1 yr", IF(staff[[#This Row],[Tenure]]&lt;2, "3. Under 2 yrs","4. Over 2 yrs")))</f>
        <v>2. Under 1 yr</v>
      </c>
      <c r="O3117" s="5">
        <f ca="1">(TODAY()-staff[[#This Row],[Date of Birth]])/365</f>
        <v>58.016438356164386</v>
      </c>
      <c r="P3117">
        <f ca="1">ROUNDDOWN(staff[[#This Row],[X-Age]],0)</f>
        <v>58</v>
      </c>
    </row>
    <row r="3118" spans="3:16" x14ac:dyDescent="0.3">
      <c r="C3118" t="s">
        <v>3207</v>
      </c>
      <c r="D3118" t="s">
        <v>55</v>
      </c>
      <c r="E3118">
        <v>1</v>
      </c>
      <c r="F3118" t="s">
        <v>56</v>
      </c>
      <c r="G3118" t="s">
        <v>6</v>
      </c>
      <c r="H3118" t="s">
        <v>71</v>
      </c>
      <c r="I3118" s="4">
        <v>133285</v>
      </c>
      <c r="J3118">
        <v>9</v>
      </c>
      <c r="K3118" s="3">
        <v>44700</v>
      </c>
      <c r="L3118" s="3">
        <v>26764</v>
      </c>
      <c r="M3118" s="5">
        <f ca="1">(TODAY()-staff[[#This Row],[Date of Join]])/365</f>
        <v>0.33150684931506852</v>
      </c>
      <c r="N3118" t="str">
        <f ca="1">IF(staff[[#This Row],[Tenure]]&lt;0.25,"1. New", IF(staff[[#This Row],[Tenure]]&lt;1, "2. Under 1 yr", IF(staff[[#This Row],[Tenure]]&lt;2, "3. Under 2 yrs","4. Over 2 yrs")))</f>
        <v>2. Under 1 yr</v>
      </c>
      <c r="O3118" s="5">
        <f ca="1">(TODAY()-staff[[#This Row],[Date of Birth]])/365</f>
        <v>49.471232876712328</v>
      </c>
      <c r="P3118">
        <f ca="1">ROUNDDOWN(staff[[#This Row],[X-Age]],0)</f>
        <v>49</v>
      </c>
    </row>
    <row r="3119" spans="3:16" x14ac:dyDescent="0.3">
      <c r="C3119" t="s">
        <v>3208</v>
      </c>
      <c r="D3119" t="s">
        <v>59</v>
      </c>
      <c r="E3119">
        <v>1</v>
      </c>
      <c r="F3119" t="s">
        <v>56</v>
      </c>
      <c r="G3119" t="s">
        <v>6</v>
      </c>
      <c r="H3119" t="s">
        <v>93</v>
      </c>
      <c r="I3119" s="4">
        <v>67510</v>
      </c>
      <c r="J3119">
        <v>19</v>
      </c>
      <c r="K3119" s="3">
        <v>44767</v>
      </c>
      <c r="L3119" s="3">
        <v>31356</v>
      </c>
      <c r="M3119" s="5">
        <f ca="1">(TODAY()-staff[[#This Row],[Date of Join]])/365</f>
        <v>0.14794520547945206</v>
      </c>
      <c r="N3119" t="str">
        <f ca="1">IF(staff[[#This Row],[Tenure]]&lt;0.25,"1. New", IF(staff[[#This Row],[Tenure]]&lt;1, "2. Under 1 yr", IF(staff[[#This Row],[Tenure]]&lt;2, "3. Under 2 yrs","4. Over 2 yrs")))</f>
        <v>1. New</v>
      </c>
      <c r="O3119" s="5">
        <f ca="1">(TODAY()-staff[[#This Row],[Date of Birth]])/365</f>
        <v>36.890410958904113</v>
      </c>
      <c r="P3119">
        <f ca="1">ROUNDDOWN(staff[[#This Row],[X-Age]],0)</f>
        <v>36</v>
      </c>
    </row>
    <row r="3120" spans="3:16" x14ac:dyDescent="0.3">
      <c r="C3120" t="s">
        <v>3209</v>
      </c>
      <c r="D3120" t="s">
        <v>59</v>
      </c>
      <c r="E3120">
        <v>1</v>
      </c>
      <c r="F3120" t="s">
        <v>56</v>
      </c>
      <c r="G3120" t="s">
        <v>6</v>
      </c>
      <c r="H3120" t="s">
        <v>68</v>
      </c>
      <c r="I3120" s="4">
        <v>66370</v>
      </c>
      <c r="J3120">
        <v>8</v>
      </c>
      <c r="K3120" s="3">
        <v>44750</v>
      </c>
      <c r="L3120" s="3">
        <v>34595</v>
      </c>
      <c r="M3120" s="5">
        <f ca="1">(TODAY()-staff[[#This Row],[Date of Join]])/365</f>
        <v>0.19452054794520549</v>
      </c>
      <c r="N3120" t="str">
        <f ca="1">IF(staff[[#This Row],[Tenure]]&lt;0.25,"1. New", IF(staff[[#This Row],[Tenure]]&lt;1, "2. Under 1 yr", IF(staff[[#This Row],[Tenure]]&lt;2, "3. Under 2 yrs","4. Over 2 yrs")))</f>
        <v>1. New</v>
      </c>
      <c r="O3120" s="5">
        <f ca="1">(TODAY()-staff[[#This Row],[Date of Birth]])/365</f>
        <v>28.016438356164382</v>
      </c>
      <c r="P3120">
        <f ca="1">ROUNDDOWN(staff[[#This Row],[X-Age]],0)</f>
        <v>28</v>
      </c>
    </row>
    <row r="3121" spans="3:16" x14ac:dyDescent="0.3">
      <c r="C3121" t="s">
        <v>3210</v>
      </c>
      <c r="D3121" t="s">
        <v>59</v>
      </c>
      <c r="E3121">
        <v>1</v>
      </c>
      <c r="F3121" t="s">
        <v>56</v>
      </c>
      <c r="G3121" t="s">
        <v>18</v>
      </c>
      <c r="H3121" t="s">
        <v>71</v>
      </c>
      <c r="I3121" s="4">
        <v>96770</v>
      </c>
      <c r="J3121">
        <v>13</v>
      </c>
      <c r="K3121" s="3">
        <v>44351</v>
      </c>
      <c r="L3121" s="3">
        <v>23903</v>
      </c>
      <c r="M3121" s="5">
        <f ca="1">(TODAY()-staff[[#This Row],[Date of Join]])/365</f>
        <v>1.2876712328767124</v>
      </c>
      <c r="N3121" t="str">
        <f ca="1">IF(staff[[#This Row],[Tenure]]&lt;0.25,"1. New", IF(staff[[#This Row],[Tenure]]&lt;1, "2. Under 1 yr", IF(staff[[#This Row],[Tenure]]&lt;2, "3. Under 2 yrs","4. Over 2 yrs")))</f>
        <v>3. Under 2 yrs</v>
      </c>
      <c r="O3121" s="5">
        <f ca="1">(TODAY()-staff[[#This Row],[Date of Birth]])/365</f>
        <v>57.30958904109589</v>
      </c>
      <c r="P3121">
        <f ca="1">ROUNDDOWN(staff[[#This Row],[X-Age]],0)</f>
        <v>57</v>
      </c>
    </row>
    <row r="3122" spans="3:16" x14ac:dyDescent="0.3">
      <c r="C3122" t="s">
        <v>3211</v>
      </c>
      <c r="D3122" t="s">
        <v>59</v>
      </c>
      <c r="E3122">
        <v>1</v>
      </c>
      <c r="F3122" t="s">
        <v>56</v>
      </c>
      <c r="G3122" t="s">
        <v>6</v>
      </c>
      <c r="H3122" t="s">
        <v>68</v>
      </c>
      <c r="I3122" s="4">
        <v>48230</v>
      </c>
      <c r="J3122">
        <v>9</v>
      </c>
      <c r="K3122" s="3">
        <v>44515</v>
      </c>
      <c r="L3122" s="3">
        <v>31227</v>
      </c>
      <c r="M3122" s="5">
        <f ca="1">(TODAY()-staff[[#This Row],[Date of Join]])/365</f>
        <v>0.83835616438356164</v>
      </c>
      <c r="N3122" t="str">
        <f ca="1">IF(staff[[#This Row],[Tenure]]&lt;0.25,"1. New", IF(staff[[#This Row],[Tenure]]&lt;1, "2. Under 1 yr", IF(staff[[#This Row],[Tenure]]&lt;2, "3. Under 2 yrs","4. Over 2 yrs")))</f>
        <v>2. Under 1 yr</v>
      </c>
      <c r="O3122" s="5">
        <f ca="1">(TODAY()-staff[[#This Row],[Date of Birth]])/365</f>
        <v>37.243835616438353</v>
      </c>
      <c r="P3122">
        <f ca="1">ROUNDDOWN(staff[[#This Row],[X-Age]],0)</f>
        <v>37</v>
      </c>
    </row>
    <row r="3123" spans="3:16" x14ac:dyDescent="0.3">
      <c r="C3123" t="s">
        <v>3212</v>
      </c>
      <c r="D3123" t="s">
        <v>55</v>
      </c>
      <c r="E3123">
        <v>1</v>
      </c>
      <c r="F3123" t="s">
        <v>56</v>
      </c>
      <c r="G3123" t="s">
        <v>6</v>
      </c>
      <c r="H3123" t="s">
        <v>68</v>
      </c>
      <c r="I3123" s="4">
        <v>97950</v>
      </c>
      <c r="J3123">
        <v>8</v>
      </c>
      <c r="K3123" s="3">
        <v>44739</v>
      </c>
      <c r="L3123" s="3">
        <v>34206</v>
      </c>
      <c r="M3123" s="5">
        <f ca="1">(TODAY()-staff[[#This Row],[Date of Join]])/365</f>
        <v>0.22465753424657534</v>
      </c>
      <c r="N3123" t="str">
        <f ca="1">IF(staff[[#This Row],[Tenure]]&lt;0.25,"1. New", IF(staff[[#This Row],[Tenure]]&lt;1, "2. Under 1 yr", IF(staff[[#This Row],[Tenure]]&lt;2, "3. Under 2 yrs","4. Over 2 yrs")))</f>
        <v>1. New</v>
      </c>
      <c r="O3123" s="5">
        <f ca="1">(TODAY()-staff[[#This Row],[Date of Birth]])/365</f>
        <v>29.082191780821919</v>
      </c>
      <c r="P3123">
        <f ca="1">ROUNDDOWN(staff[[#This Row],[X-Age]],0)</f>
        <v>29</v>
      </c>
    </row>
    <row r="3124" spans="3:16" x14ac:dyDescent="0.3">
      <c r="C3124" t="s">
        <v>3213</v>
      </c>
      <c r="D3124" t="s">
        <v>55</v>
      </c>
      <c r="E3124">
        <v>1</v>
      </c>
      <c r="F3124" t="s">
        <v>56</v>
      </c>
      <c r="G3124" t="s">
        <v>6</v>
      </c>
      <c r="H3124" t="s">
        <v>98</v>
      </c>
      <c r="I3124" s="4">
        <v>64275</v>
      </c>
      <c r="J3124">
        <v>12</v>
      </c>
      <c r="K3124" s="3">
        <v>43633</v>
      </c>
      <c r="L3124" s="3">
        <v>20964</v>
      </c>
      <c r="M3124" s="5">
        <f ca="1">(TODAY()-staff[[#This Row],[Date of Join]])/365</f>
        <v>3.2547945205479452</v>
      </c>
      <c r="N3124" t="str">
        <f ca="1">IF(staff[[#This Row],[Tenure]]&lt;0.25,"1. New", IF(staff[[#This Row],[Tenure]]&lt;1, "2. Under 1 yr", IF(staff[[#This Row],[Tenure]]&lt;2, "3. Under 2 yrs","4. Over 2 yrs")))</f>
        <v>4. Over 2 yrs</v>
      </c>
      <c r="O3124" s="5">
        <f ca="1">(TODAY()-staff[[#This Row],[Date of Birth]])/365</f>
        <v>65.361643835616434</v>
      </c>
      <c r="P3124">
        <f ca="1">ROUNDDOWN(staff[[#This Row],[X-Age]],0)</f>
        <v>65</v>
      </c>
    </row>
    <row r="3125" spans="3:16" x14ac:dyDescent="0.3">
      <c r="C3125" t="s">
        <v>3214</v>
      </c>
      <c r="D3125" t="s">
        <v>59</v>
      </c>
      <c r="E3125">
        <v>1</v>
      </c>
      <c r="F3125" t="s">
        <v>56</v>
      </c>
      <c r="G3125" t="s">
        <v>6</v>
      </c>
      <c r="H3125" t="s">
        <v>68</v>
      </c>
      <c r="I3125" s="4">
        <v>86235</v>
      </c>
      <c r="J3125">
        <v>6</v>
      </c>
      <c r="K3125" s="3">
        <v>44428</v>
      </c>
      <c r="L3125" s="3">
        <v>31499</v>
      </c>
      <c r="M3125" s="5">
        <f ca="1">(TODAY()-staff[[#This Row],[Date of Join]])/365</f>
        <v>1.0767123287671232</v>
      </c>
      <c r="N3125" t="str">
        <f ca="1">IF(staff[[#This Row],[Tenure]]&lt;0.25,"1. New", IF(staff[[#This Row],[Tenure]]&lt;1, "2. Under 1 yr", IF(staff[[#This Row],[Tenure]]&lt;2, "3. Under 2 yrs","4. Over 2 yrs")))</f>
        <v>3. Under 2 yrs</v>
      </c>
      <c r="O3125" s="5">
        <f ca="1">(TODAY()-staff[[#This Row],[Date of Birth]])/365</f>
        <v>36.4986301369863</v>
      </c>
      <c r="P3125">
        <f ca="1">ROUNDDOWN(staff[[#This Row],[X-Age]],0)</f>
        <v>36</v>
      </c>
    </row>
    <row r="3126" spans="3:16" x14ac:dyDescent="0.3">
      <c r="C3126" t="s">
        <v>3215</v>
      </c>
      <c r="D3126" t="s">
        <v>59</v>
      </c>
      <c r="E3126">
        <v>1</v>
      </c>
      <c r="F3126" t="s">
        <v>56</v>
      </c>
      <c r="G3126" t="s">
        <v>11</v>
      </c>
      <c r="H3126" t="s">
        <v>98</v>
      </c>
      <c r="I3126" s="4">
        <v>71660</v>
      </c>
      <c r="J3126">
        <v>24</v>
      </c>
      <c r="K3126" s="3">
        <v>44544</v>
      </c>
      <c r="L3126" s="3">
        <v>18861</v>
      </c>
      <c r="M3126" s="5">
        <f ca="1">(TODAY()-staff[[#This Row],[Date of Join]])/365</f>
        <v>0.75890410958904109</v>
      </c>
      <c r="N3126" t="str">
        <f ca="1">IF(staff[[#This Row],[Tenure]]&lt;0.25,"1. New", IF(staff[[#This Row],[Tenure]]&lt;1, "2. Under 1 yr", IF(staff[[#This Row],[Tenure]]&lt;2, "3. Under 2 yrs","4. Over 2 yrs")))</f>
        <v>2. Under 1 yr</v>
      </c>
      <c r="O3126" s="5">
        <f ca="1">(TODAY()-staff[[#This Row],[Date of Birth]])/365</f>
        <v>71.123287671232873</v>
      </c>
      <c r="P3126">
        <f ca="1">ROUNDDOWN(staff[[#This Row],[X-Age]],0)</f>
        <v>71</v>
      </c>
    </row>
    <row r="3127" spans="3:16" x14ac:dyDescent="0.3">
      <c r="C3127" t="s">
        <v>3216</v>
      </c>
      <c r="D3127" t="s">
        <v>59</v>
      </c>
      <c r="E3127">
        <v>1</v>
      </c>
      <c r="F3127" t="s">
        <v>56</v>
      </c>
      <c r="G3127" t="s">
        <v>6</v>
      </c>
      <c r="H3127" t="s">
        <v>68</v>
      </c>
      <c r="I3127" s="4">
        <v>84130</v>
      </c>
      <c r="J3127">
        <v>15</v>
      </c>
      <c r="K3127" s="3">
        <v>44663</v>
      </c>
      <c r="L3127" s="3">
        <v>-45</v>
      </c>
      <c r="M3127" s="5">
        <f ca="1">(TODAY()-staff[[#This Row],[Date of Join]])/365</f>
        <v>0.43287671232876712</v>
      </c>
      <c r="N3127" t="str">
        <f ca="1">IF(staff[[#This Row],[Tenure]]&lt;0.25,"1. New", IF(staff[[#This Row],[Tenure]]&lt;1, "2. Under 1 yr", IF(staff[[#This Row],[Tenure]]&lt;2, "3. Under 2 yrs","4. Over 2 yrs")))</f>
        <v>2. Under 1 yr</v>
      </c>
      <c r="O3127" s="5">
        <f ca="1">(TODAY()-staff[[#This Row],[Date of Birth]])/365</f>
        <v>122.92054794520548</v>
      </c>
      <c r="P3127">
        <f ca="1">ROUNDDOWN(staff[[#This Row],[X-Age]],0)</f>
        <v>122</v>
      </c>
    </row>
    <row r="3128" spans="3:16" x14ac:dyDescent="0.3">
      <c r="C3128" t="s">
        <v>3217</v>
      </c>
      <c r="D3128" t="s">
        <v>59</v>
      </c>
      <c r="E3128">
        <v>1</v>
      </c>
      <c r="F3128" t="s">
        <v>56</v>
      </c>
      <c r="G3128" t="s">
        <v>18</v>
      </c>
      <c r="H3128" t="s">
        <v>71</v>
      </c>
      <c r="I3128" s="4">
        <v>92675</v>
      </c>
      <c r="J3128">
        <v>22</v>
      </c>
      <c r="K3128" s="3">
        <v>44708</v>
      </c>
      <c r="L3128" s="3">
        <v>24250</v>
      </c>
      <c r="M3128" s="5">
        <f ca="1">(TODAY()-staff[[#This Row],[Date of Join]])/365</f>
        <v>0.30958904109589042</v>
      </c>
      <c r="N3128" t="str">
        <f ca="1">IF(staff[[#This Row],[Tenure]]&lt;0.25,"1. New", IF(staff[[#This Row],[Tenure]]&lt;1, "2. Under 1 yr", IF(staff[[#This Row],[Tenure]]&lt;2, "3. Under 2 yrs","4. Over 2 yrs")))</f>
        <v>2. Under 1 yr</v>
      </c>
      <c r="O3128" s="5">
        <f ca="1">(TODAY()-staff[[#This Row],[Date of Birth]])/365</f>
        <v>56.358904109589041</v>
      </c>
      <c r="P3128">
        <f ca="1">ROUNDDOWN(staff[[#This Row],[X-Age]],0)</f>
        <v>56</v>
      </c>
    </row>
    <row r="3129" spans="3:16" x14ac:dyDescent="0.3">
      <c r="C3129" t="s">
        <v>3218</v>
      </c>
      <c r="D3129" t="s">
        <v>55</v>
      </c>
      <c r="E3129">
        <v>1</v>
      </c>
      <c r="F3129" t="s">
        <v>56</v>
      </c>
      <c r="G3129" t="s">
        <v>11</v>
      </c>
      <c r="H3129" t="s">
        <v>83</v>
      </c>
      <c r="I3129" s="4">
        <v>54490</v>
      </c>
      <c r="J3129">
        <v>18</v>
      </c>
      <c r="K3129" s="3">
        <v>43607</v>
      </c>
      <c r="L3129" s="3">
        <v>21486</v>
      </c>
      <c r="M3129" s="5">
        <f ca="1">(TODAY()-staff[[#This Row],[Date of Join]])/365</f>
        <v>3.3260273972602739</v>
      </c>
      <c r="N3129" t="str">
        <f ca="1">IF(staff[[#This Row],[Tenure]]&lt;0.25,"1. New", IF(staff[[#This Row],[Tenure]]&lt;1, "2. Under 1 yr", IF(staff[[#This Row],[Tenure]]&lt;2, "3. Under 2 yrs","4. Over 2 yrs")))</f>
        <v>4. Over 2 yrs</v>
      </c>
      <c r="O3129" s="5">
        <f ca="1">(TODAY()-staff[[#This Row],[Date of Birth]])/365</f>
        <v>63.93150684931507</v>
      </c>
      <c r="P3129">
        <f ca="1">ROUNDDOWN(staff[[#This Row],[X-Age]],0)</f>
        <v>63</v>
      </c>
    </row>
    <row r="3130" spans="3:16" x14ac:dyDescent="0.3">
      <c r="C3130" t="s">
        <v>3219</v>
      </c>
      <c r="D3130" t="s">
        <v>59</v>
      </c>
      <c r="E3130">
        <v>1</v>
      </c>
      <c r="F3130" t="s">
        <v>124</v>
      </c>
      <c r="G3130" t="s">
        <v>18</v>
      </c>
      <c r="H3130" t="s">
        <v>117</v>
      </c>
      <c r="I3130" s="4">
        <v>94130</v>
      </c>
      <c r="J3130">
        <v>9</v>
      </c>
      <c r="K3130" s="3">
        <v>44756</v>
      </c>
      <c r="L3130" s="3">
        <v>31433</v>
      </c>
      <c r="M3130" s="5">
        <f ca="1">(TODAY()-staff[[#This Row],[Date of Join]])/365</f>
        <v>0.17808219178082191</v>
      </c>
      <c r="N3130" t="str">
        <f ca="1">IF(staff[[#This Row],[Tenure]]&lt;0.25,"1. New", IF(staff[[#This Row],[Tenure]]&lt;1, "2. Under 1 yr", IF(staff[[#This Row],[Tenure]]&lt;2, "3. Under 2 yrs","4. Over 2 yrs")))</f>
        <v>1. New</v>
      </c>
      <c r="O3130" s="5">
        <f ca="1">(TODAY()-staff[[#This Row],[Date of Birth]])/365</f>
        <v>36.679452054794524</v>
      </c>
      <c r="P3130">
        <f ca="1">ROUNDDOWN(staff[[#This Row],[X-Age]],0)</f>
        <v>36</v>
      </c>
    </row>
    <row r="3131" spans="3:16" x14ac:dyDescent="0.3">
      <c r="C3131" t="s">
        <v>3220</v>
      </c>
      <c r="D3131" t="s">
        <v>59</v>
      </c>
      <c r="E3131">
        <v>0.8</v>
      </c>
      <c r="F3131" t="s">
        <v>56</v>
      </c>
      <c r="G3131" t="s">
        <v>6</v>
      </c>
      <c r="H3131" t="s">
        <v>68</v>
      </c>
      <c r="I3131" s="4">
        <v>62325</v>
      </c>
      <c r="J3131">
        <v>17</v>
      </c>
      <c r="K3131" s="3">
        <v>44726</v>
      </c>
      <c r="L3131" s="3">
        <v>31625</v>
      </c>
      <c r="M3131" s="5">
        <f ca="1">(TODAY()-staff[[#This Row],[Date of Join]])/365</f>
        <v>0.26027397260273971</v>
      </c>
      <c r="N3131" t="str">
        <f ca="1">IF(staff[[#This Row],[Tenure]]&lt;0.25,"1. New", IF(staff[[#This Row],[Tenure]]&lt;1, "2. Under 1 yr", IF(staff[[#This Row],[Tenure]]&lt;2, "3. Under 2 yrs","4. Over 2 yrs")))</f>
        <v>2. Under 1 yr</v>
      </c>
      <c r="O3131" s="5">
        <f ca="1">(TODAY()-staff[[#This Row],[Date of Birth]])/365</f>
        <v>36.153424657534245</v>
      </c>
      <c r="P3131">
        <f ca="1">ROUNDDOWN(staff[[#This Row],[X-Age]],0)</f>
        <v>36</v>
      </c>
    </row>
    <row r="3132" spans="3:16" x14ac:dyDescent="0.3">
      <c r="C3132" t="s">
        <v>3221</v>
      </c>
      <c r="D3132" t="s">
        <v>59</v>
      </c>
      <c r="E3132">
        <v>1</v>
      </c>
      <c r="F3132" t="s">
        <v>56</v>
      </c>
      <c r="G3132" t="s">
        <v>9</v>
      </c>
      <c r="H3132" t="s">
        <v>62</v>
      </c>
      <c r="I3132" s="4">
        <v>49715</v>
      </c>
      <c r="J3132">
        <v>28</v>
      </c>
      <c r="K3132" s="3">
        <v>44469</v>
      </c>
      <c r="L3132" s="3">
        <v>22669</v>
      </c>
      <c r="M3132" s="5">
        <f ca="1">(TODAY()-staff[[#This Row],[Date of Join]])/365</f>
        <v>0.96438356164383565</v>
      </c>
      <c r="N3132" t="str">
        <f ca="1">IF(staff[[#This Row],[Tenure]]&lt;0.25,"1. New", IF(staff[[#This Row],[Tenure]]&lt;1, "2. Under 1 yr", IF(staff[[#This Row],[Tenure]]&lt;2, "3. Under 2 yrs","4. Over 2 yrs")))</f>
        <v>2. Under 1 yr</v>
      </c>
      <c r="O3132" s="5">
        <f ca="1">(TODAY()-staff[[#This Row],[Date of Birth]])/365</f>
        <v>60.69041095890411</v>
      </c>
      <c r="P3132">
        <f ca="1">ROUNDDOWN(staff[[#This Row],[X-Age]],0)</f>
        <v>60</v>
      </c>
    </row>
    <row r="3133" spans="3:16" x14ac:dyDescent="0.3">
      <c r="C3133" t="s">
        <v>3222</v>
      </c>
      <c r="D3133" t="s">
        <v>59</v>
      </c>
      <c r="E3133">
        <v>1</v>
      </c>
      <c r="F3133" t="s">
        <v>56</v>
      </c>
      <c r="G3133" t="s">
        <v>18</v>
      </c>
      <c r="H3133" t="s">
        <v>96</v>
      </c>
      <c r="I3133" s="4">
        <v>80030</v>
      </c>
      <c r="J3133">
        <v>7</v>
      </c>
      <c r="K3133" s="3">
        <v>44456</v>
      </c>
      <c r="L3133" s="3">
        <v>24544</v>
      </c>
      <c r="M3133" s="5">
        <f ca="1">(TODAY()-staff[[#This Row],[Date of Join]])/365</f>
        <v>1</v>
      </c>
      <c r="N3133" t="str">
        <f ca="1">IF(staff[[#This Row],[Tenure]]&lt;0.25,"1. New", IF(staff[[#This Row],[Tenure]]&lt;1, "2. Under 1 yr", IF(staff[[#This Row],[Tenure]]&lt;2, "3. Under 2 yrs","4. Over 2 yrs")))</f>
        <v>3. Under 2 yrs</v>
      </c>
      <c r="O3133" s="5">
        <f ca="1">(TODAY()-staff[[#This Row],[Date of Birth]])/365</f>
        <v>55.553424657534244</v>
      </c>
      <c r="P3133">
        <f ca="1">ROUNDDOWN(staff[[#This Row],[X-Age]],0)</f>
        <v>55</v>
      </c>
    </row>
    <row r="3134" spans="3:16" x14ac:dyDescent="0.3">
      <c r="C3134" t="s">
        <v>3223</v>
      </c>
      <c r="D3134" t="s">
        <v>59</v>
      </c>
      <c r="E3134">
        <v>1</v>
      </c>
      <c r="F3134" t="s">
        <v>56</v>
      </c>
      <c r="G3134" t="s">
        <v>18</v>
      </c>
      <c r="H3134" t="s">
        <v>71</v>
      </c>
      <c r="I3134" s="4">
        <v>102180</v>
      </c>
      <c r="J3134">
        <v>8</v>
      </c>
      <c r="K3134" s="3">
        <v>44671</v>
      </c>
      <c r="L3134" s="3">
        <v>26534</v>
      </c>
      <c r="M3134" s="5">
        <f ca="1">(TODAY()-staff[[#This Row],[Date of Join]])/365</f>
        <v>0.41095890410958902</v>
      </c>
      <c r="N3134" t="str">
        <f ca="1">IF(staff[[#This Row],[Tenure]]&lt;0.25,"1. New", IF(staff[[#This Row],[Tenure]]&lt;1, "2. Under 1 yr", IF(staff[[#This Row],[Tenure]]&lt;2, "3. Under 2 yrs","4. Over 2 yrs")))</f>
        <v>2. Under 1 yr</v>
      </c>
      <c r="O3134" s="5">
        <f ca="1">(TODAY()-staff[[#This Row],[Date of Birth]])/365</f>
        <v>50.101369863013701</v>
      </c>
      <c r="P3134">
        <f ca="1">ROUNDDOWN(staff[[#This Row],[X-Age]],0)</f>
        <v>50</v>
      </c>
    </row>
    <row r="3135" spans="3:16" x14ac:dyDescent="0.3">
      <c r="C3135" t="s">
        <v>3224</v>
      </c>
      <c r="D3135" t="s">
        <v>59</v>
      </c>
      <c r="E3135">
        <v>1</v>
      </c>
      <c r="F3135" t="s">
        <v>56</v>
      </c>
      <c r="G3135" t="s">
        <v>18</v>
      </c>
      <c r="H3135" t="s">
        <v>96</v>
      </c>
      <c r="I3135" s="4">
        <v>74675</v>
      </c>
      <c r="J3135">
        <v>18</v>
      </c>
      <c r="K3135" s="3">
        <v>44671</v>
      </c>
      <c r="L3135" s="3">
        <v>23231</v>
      </c>
      <c r="M3135" s="5">
        <f ca="1">(TODAY()-staff[[#This Row],[Date of Join]])/365</f>
        <v>0.41095890410958902</v>
      </c>
      <c r="N3135" t="str">
        <f ca="1">IF(staff[[#This Row],[Tenure]]&lt;0.25,"1. New", IF(staff[[#This Row],[Tenure]]&lt;1, "2. Under 1 yr", IF(staff[[#This Row],[Tenure]]&lt;2, "3. Under 2 yrs","4. Over 2 yrs")))</f>
        <v>2. Under 1 yr</v>
      </c>
      <c r="O3135" s="5">
        <f ca="1">(TODAY()-staff[[#This Row],[Date of Birth]])/365</f>
        <v>59.150684931506852</v>
      </c>
      <c r="P3135">
        <f ca="1">ROUNDDOWN(staff[[#This Row],[X-Age]],0)</f>
        <v>59</v>
      </c>
    </row>
    <row r="3136" spans="3:16" x14ac:dyDescent="0.3">
      <c r="C3136" t="s">
        <v>3225</v>
      </c>
      <c r="D3136" t="s">
        <v>55</v>
      </c>
      <c r="E3136">
        <v>1</v>
      </c>
      <c r="F3136" t="s">
        <v>61</v>
      </c>
      <c r="G3136" t="s">
        <v>9</v>
      </c>
      <c r="H3136" t="s">
        <v>62</v>
      </c>
      <c r="I3136" s="4">
        <v>92440</v>
      </c>
      <c r="J3136">
        <v>8</v>
      </c>
      <c r="K3136" s="3">
        <v>44700</v>
      </c>
      <c r="L3136" s="3">
        <v>7281</v>
      </c>
      <c r="M3136" s="5">
        <f ca="1">(TODAY()-staff[[#This Row],[Date of Join]])/365</f>
        <v>0.33150684931506852</v>
      </c>
      <c r="N3136" t="str">
        <f ca="1">IF(staff[[#This Row],[Tenure]]&lt;0.25,"1. New", IF(staff[[#This Row],[Tenure]]&lt;1, "2. Under 1 yr", IF(staff[[#This Row],[Tenure]]&lt;2, "3. Under 2 yrs","4. Over 2 yrs")))</f>
        <v>2. Under 1 yr</v>
      </c>
      <c r="O3136" s="5">
        <f ca="1">(TODAY()-staff[[#This Row],[Date of Birth]])/365</f>
        <v>102.84931506849315</v>
      </c>
      <c r="P3136">
        <f ca="1">ROUNDDOWN(staff[[#This Row],[X-Age]],0)</f>
        <v>102</v>
      </c>
    </row>
    <row r="3137" spans="3:16" x14ac:dyDescent="0.3">
      <c r="C3137" t="s">
        <v>3226</v>
      </c>
      <c r="D3137" t="s">
        <v>59</v>
      </c>
      <c r="E3137">
        <v>1</v>
      </c>
      <c r="F3137" t="s">
        <v>56</v>
      </c>
      <c r="G3137" t="s">
        <v>18</v>
      </c>
      <c r="H3137" t="s">
        <v>71</v>
      </c>
      <c r="I3137" s="4">
        <v>67615</v>
      </c>
      <c r="J3137">
        <v>5</v>
      </c>
      <c r="K3137" s="3">
        <v>44438</v>
      </c>
      <c r="L3137" s="3">
        <v>29118</v>
      </c>
      <c r="M3137" s="5">
        <f ca="1">(TODAY()-staff[[#This Row],[Date of Join]])/365</f>
        <v>1.0493150684931507</v>
      </c>
      <c r="N3137" t="str">
        <f ca="1">IF(staff[[#This Row],[Tenure]]&lt;0.25,"1. New", IF(staff[[#This Row],[Tenure]]&lt;1, "2. Under 1 yr", IF(staff[[#This Row],[Tenure]]&lt;2, "3. Under 2 yrs","4. Over 2 yrs")))</f>
        <v>3. Under 2 yrs</v>
      </c>
      <c r="O3137" s="5">
        <f ca="1">(TODAY()-staff[[#This Row],[Date of Birth]])/365</f>
        <v>43.021917808219179</v>
      </c>
      <c r="P3137">
        <f ca="1">ROUNDDOWN(staff[[#This Row],[X-Age]],0)</f>
        <v>43</v>
      </c>
    </row>
    <row r="3138" spans="3:16" x14ac:dyDescent="0.3">
      <c r="C3138" t="s">
        <v>3227</v>
      </c>
      <c r="D3138" t="s">
        <v>59</v>
      </c>
      <c r="E3138">
        <v>1</v>
      </c>
      <c r="F3138" t="s">
        <v>56</v>
      </c>
      <c r="G3138" t="s">
        <v>6</v>
      </c>
      <c r="H3138" t="s">
        <v>68</v>
      </c>
      <c r="I3138" s="4">
        <v>68890</v>
      </c>
      <c r="J3138">
        <v>8</v>
      </c>
      <c r="K3138" s="3">
        <v>44692</v>
      </c>
      <c r="L3138" s="3">
        <v>7246</v>
      </c>
      <c r="M3138" s="5">
        <f ca="1">(TODAY()-staff[[#This Row],[Date of Join]])/365</f>
        <v>0.35342465753424657</v>
      </c>
      <c r="N3138" t="str">
        <f ca="1">IF(staff[[#This Row],[Tenure]]&lt;0.25,"1. New", IF(staff[[#This Row],[Tenure]]&lt;1, "2. Under 1 yr", IF(staff[[#This Row],[Tenure]]&lt;2, "3. Under 2 yrs","4. Over 2 yrs")))</f>
        <v>2. Under 1 yr</v>
      </c>
      <c r="O3138" s="5">
        <f ca="1">(TODAY()-staff[[#This Row],[Date of Birth]])/365</f>
        <v>102.94520547945206</v>
      </c>
      <c r="P3138">
        <f ca="1">ROUNDDOWN(staff[[#This Row],[X-Age]],0)</f>
        <v>102</v>
      </c>
    </row>
    <row r="3139" spans="3:16" x14ac:dyDescent="0.3">
      <c r="C3139" t="s">
        <v>3228</v>
      </c>
      <c r="D3139" t="s">
        <v>55</v>
      </c>
      <c r="E3139">
        <v>1</v>
      </c>
      <c r="F3139" t="s">
        <v>56</v>
      </c>
      <c r="G3139" t="s">
        <v>6</v>
      </c>
      <c r="H3139" t="s">
        <v>71</v>
      </c>
      <c r="I3139" s="4">
        <v>90390</v>
      </c>
      <c r="J3139">
        <v>21</v>
      </c>
      <c r="K3139" s="3">
        <v>44760</v>
      </c>
      <c r="L3139" s="3">
        <v>31812</v>
      </c>
      <c r="M3139" s="5">
        <f ca="1">(TODAY()-staff[[#This Row],[Date of Join]])/365</f>
        <v>0.16712328767123288</v>
      </c>
      <c r="N3139" t="str">
        <f ca="1">IF(staff[[#This Row],[Tenure]]&lt;0.25,"1. New", IF(staff[[#This Row],[Tenure]]&lt;1, "2. Under 1 yr", IF(staff[[#This Row],[Tenure]]&lt;2, "3. Under 2 yrs","4. Over 2 yrs")))</f>
        <v>1. New</v>
      </c>
      <c r="O3139" s="5">
        <f ca="1">(TODAY()-staff[[#This Row],[Date of Birth]])/365</f>
        <v>35.641095890410959</v>
      </c>
      <c r="P3139">
        <f ca="1">ROUNDDOWN(staff[[#This Row],[X-Age]],0)</f>
        <v>35</v>
      </c>
    </row>
    <row r="3140" spans="3:16" x14ac:dyDescent="0.3">
      <c r="C3140" t="s">
        <v>3229</v>
      </c>
      <c r="D3140" t="s">
        <v>59</v>
      </c>
      <c r="E3140">
        <v>1</v>
      </c>
      <c r="F3140" t="s">
        <v>56</v>
      </c>
      <c r="G3140" t="s">
        <v>18</v>
      </c>
      <c r="H3140" t="s">
        <v>96</v>
      </c>
      <c r="I3140" s="4">
        <v>53860</v>
      </c>
      <c r="J3140">
        <v>21</v>
      </c>
      <c r="K3140" s="3">
        <v>44648</v>
      </c>
      <c r="L3140" s="3">
        <v>22973</v>
      </c>
      <c r="M3140" s="5">
        <f ca="1">(TODAY()-staff[[#This Row],[Date of Join]])/365</f>
        <v>0.47397260273972602</v>
      </c>
      <c r="N3140" t="str">
        <f ca="1">IF(staff[[#This Row],[Tenure]]&lt;0.25,"1. New", IF(staff[[#This Row],[Tenure]]&lt;1, "2. Under 1 yr", IF(staff[[#This Row],[Tenure]]&lt;2, "3. Under 2 yrs","4. Over 2 yrs")))</f>
        <v>2. Under 1 yr</v>
      </c>
      <c r="O3140" s="5">
        <f ca="1">(TODAY()-staff[[#This Row],[Date of Birth]])/365</f>
        <v>59.857534246575341</v>
      </c>
      <c r="P3140">
        <f ca="1">ROUNDDOWN(staff[[#This Row],[X-Age]],0)</f>
        <v>59</v>
      </c>
    </row>
    <row r="3141" spans="3:16" x14ac:dyDescent="0.3">
      <c r="C3141" t="s">
        <v>3230</v>
      </c>
      <c r="D3141" t="s">
        <v>59</v>
      </c>
      <c r="E3141">
        <v>1</v>
      </c>
      <c r="F3141" t="s">
        <v>56</v>
      </c>
      <c r="G3141" t="s">
        <v>9</v>
      </c>
      <c r="H3141" t="s">
        <v>57</v>
      </c>
      <c r="I3141" s="4">
        <v>74245</v>
      </c>
      <c r="J3141">
        <v>15</v>
      </c>
      <c r="K3141" s="3">
        <v>44561</v>
      </c>
      <c r="L3141" s="3">
        <v>23594</v>
      </c>
      <c r="M3141" s="5">
        <f ca="1">(TODAY()-staff[[#This Row],[Date of Join]])/365</f>
        <v>0.71232876712328763</v>
      </c>
      <c r="N3141" t="str">
        <f ca="1">IF(staff[[#This Row],[Tenure]]&lt;0.25,"1. New", IF(staff[[#This Row],[Tenure]]&lt;1, "2. Under 1 yr", IF(staff[[#This Row],[Tenure]]&lt;2, "3. Under 2 yrs","4. Over 2 yrs")))</f>
        <v>2. Under 1 yr</v>
      </c>
      <c r="O3141" s="5">
        <f ca="1">(TODAY()-staff[[#This Row],[Date of Birth]])/365</f>
        <v>58.156164383561645</v>
      </c>
      <c r="P3141">
        <f ca="1">ROUNDDOWN(staff[[#This Row],[X-Age]],0)</f>
        <v>58</v>
      </c>
    </row>
    <row r="3142" spans="3:16" x14ac:dyDescent="0.3">
      <c r="C3142" t="s">
        <v>3231</v>
      </c>
      <c r="D3142" t="s">
        <v>55</v>
      </c>
      <c r="E3142">
        <v>1</v>
      </c>
      <c r="F3142" t="s">
        <v>61</v>
      </c>
      <c r="G3142" t="s">
        <v>18</v>
      </c>
      <c r="H3142" t="s">
        <v>93</v>
      </c>
      <c r="I3142" s="4">
        <v>75660</v>
      </c>
      <c r="J3142">
        <v>10</v>
      </c>
      <c r="K3142" s="3">
        <v>44749</v>
      </c>
      <c r="L3142" s="3">
        <v>7275</v>
      </c>
      <c r="M3142" s="5">
        <f ca="1">(TODAY()-staff[[#This Row],[Date of Join]])/365</f>
        <v>0.19726027397260273</v>
      </c>
      <c r="N3142" t="str">
        <f ca="1">IF(staff[[#This Row],[Tenure]]&lt;0.25,"1. New", IF(staff[[#This Row],[Tenure]]&lt;1, "2. Under 1 yr", IF(staff[[#This Row],[Tenure]]&lt;2, "3. Under 2 yrs","4. Over 2 yrs")))</f>
        <v>1. New</v>
      </c>
      <c r="O3142" s="5">
        <f ca="1">(TODAY()-staff[[#This Row],[Date of Birth]])/365</f>
        <v>102.86575342465754</v>
      </c>
      <c r="P3142">
        <f ca="1">ROUNDDOWN(staff[[#This Row],[X-Age]],0)</f>
        <v>102</v>
      </c>
    </row>
    <row r="3143" spans="3:16" x14ac:dyDescent="0.3">
      <c r="C3143" t="s">
        <v>3232</v>
      </c>
      <c r="D3143" t="s">
        <v>55</v>
      </c>
      <c r="E3143">
        <v>1</v>
      </c>
      <c r="F3143" t="s">
        <v>56</v>
      </c>
      <c r="G3143" t="s">
        <v>6</v>
      </c>
      <c r="H3143" t="s">
        <v>68</v>
      </c>
      <c r="I3143" s="4">
        <v>82870</v>
      </c>
      <c r="J3143">
        <v>12</v>
      </c>
      <c r="K3143" s="3">
        <v>44196</v>
      </c>
      <c r="L3143" s="3">
        <v>21180</v>
      </c>
      <c r="M3143" s="5">
        <f ca="1">(TODAY()-staff[[#This Row],[Date of Join]])/365</f>
        <v>1.7123287671232876</v>
      </c>
      <c r="N3143" t="str">
        <f ca="1">IF(staff[[#This Row],[Tenure]]&lt;0.25,"1. New", IF(staff[[#This Row],[Tenure]]&lt;1, "2. Under 1 yr", IF(staff[[#This Row],[Tenure]]&lt;2, "3. Under 2 yrs","4. Over 2 yrs")))</f>
        <v>3. Under 2 yrs</v>
      </c>
      <c r="O3143" s="5">
        <f ca="1">(TODAY()-staff[[#This Row],[Date of Birth]])/365</f>
        <v>64.769863013698625</v>
      </c>
      <c r="P3143">
        <f ca="1">ROUNDDOWN(staff[[#This Row],[X-Age]],0)</f>
        <v>64</v>
      </c>
    </row>
    <row r="3144" spans="3:16" x14ac:dyDescent="0.3">
      <c r="C3144" t="s">
        <v>3233</v>
      </c>
      <c r="D3144" t="s">
        <v>59</v>
      </c>
      <c r="E3144">
        <v>1</v>
      </c>
      <c r="F3144" t="s">
        <v>56</v>
      </c>
      <c r="G3144" t="s">
        <v>6</v>
      </c>
      <c r="H3144" t="s">
        <v>68</v>
      </c>
      <c r="I3144" s="4">
        <v>83930</v>
      </c>
      <c r="J3144">
        <v>10</v>
      </c>
      <c r="K3144" s="3">
        <v>44684</v>
      </c>
      <c r="L3144" s="3">
        <v>33291</v>
      </c>
      <c r="M3144" s="5">
        <f ca="1">(TODAY()-staff[[#This Row],[Date of Join]])/365</f>
        <v>0.37534246575342467</v>
      </c>
      <c r="N3144" t="str">
        <f ca="1">IF(staff[[#This Row],[Tenure]]&lt;0.25,"1. New", IF(staff[[#This Row],[Tenure]]&lt;1, "2. Under 1 yr", IF(staff[[#This Row],[Tenure]]&lt;2, "3. Under 2 yrs","4. Over 2 yrs")))</f>
        <v>2. Under 1 yr</v>
      </c>
      <c r="O3144" s="5">
        <f ca="1">(TODAY()-staff[[#This Row],[Date of Birth]])/365</f>
        <v>31.589041095890412</v>
      </c>
      <c r="P3144">
        <f ca="1">ROUNDDOWN(staff[[#This Row],[X-Age]],0)</f>
        <v>31</v>
      </c>
    </row>
    <row r="3145" spans="3:16" x14ac:dyDescent="0.3">
      <c r="C3145" t="s">
        <v>3234</v>
      </c>
      <c r="D3145" t="s">
        <v>59</v>
      </c>
      <c r="E3145">
        <v>1</v>
      </c>
      <c r="F3145" t="s">
        <v>56</v>
      </c>
      <c r="G3145" t="s">
        <v>6</v>
      </c>
      <c r="H3145" t="s">
        <v>68</v>
      </c>
      <c r="I3145" s="4">
        <v>55450</v>
      </c>
      <c r="J3145">
        <v>13</v>
      </c>
      <c r="K3145" s="3">
        <v>44718</v>
      </c>
      <c r="L3145" s="3">
        <v>7255</v>
      </c>
      <c r="M3145" s="5">
        <f ca="1">(TODAY()-staff[[#This Row],[Date of Join]])/365</f>
        <v>0.28219178082191781</v>
      </c>
      <c r="N3145" t="str">
        <f ca="1">IF(staff[[#This Row],[Tenure]]&lt;0.25,"1. New", IF(staff[[#This Row],[Tenure]]&lt;1, "2. Under 1 yr", IF(staff[[#This Row],[Tenure]]&lt;2, "3. Under 2 yrs","4. Over 2 yrs")))</f>
        <v>2. Under 1 yr</v>
      </c>
      <c r="O3145" s="5">
        <f ca="1">(TODAY()-staff[[#This Row],[Date of Birth]])/365</f>
        <v>102.92054794520548</v>
      </c>
      <c r="P3145">
        <f ca="1">ROUNDDOWN(staff[[#This Row],[X-Age]],0)</f>
        <v>102</v>
      </c>
    </row>
    <row r="3146" spans="3:16" x14ac:dyDescent="0.3">
      <c r="C3146" t="s">
        <v>3235</v>
      </c>
      <c r="D3146" t="s">
        <v>59</v>
      </c>
      <c r="E3146">
        <v>1</v>
      </c>
      <c r="F3146" t="s">
        <v>56</v>
      </c>
      <c r="G3146" t="s">
        <v>6</v>
      </c>
      <c r="H3146" t="s">
        <v>68</v>
      </c>
      <c r="I3146" s="4">
        <v>74410</v>
      </c>
      <c r="J3146">
        <v>10</v>
      </c>
      <c r="K3146" s="3">
        <v>44620</v>
      </c>
      <c r="L3146" s="3">
        <v>30070</v>
      </c>
      <c r="M3146" s="5">
        <f ca="1">(TODAY()-staff[[#This Row],[Date of Join]])/365</f>
        <v>0.55068493150684927</v>
      </c>
      <c r="N3146" t="str">
        <f ca="1">IF(staff[[#This Row],[Tenure]]&lt;0.25,"1. New", IF(staff[[#This Row],[Tenure]]&lt;1, "2. Under 1 yr", IF(staff[[#This Row],[Tenure]]&lt;2, "3. Under 2 yrs","4. Over 2 yrs")))</f>
        <v>2. Under 1 yr</v>
      </c>
      <c r="O3146" s="5">
        <f ca="1">(TODAY()-staff[[#This Row],[Date of Birth]])/365</f>
        <v>40.413698630136984</v>
      </c>
      <c r="P3146">
        <f ca="1">ROUNDDOWN(staff[[#This Row],[X-Age]],0)</f>
        <v>40</v>
      </c>
    </row>
    <row r="3147" spans="3:16" x14ac:dyDescent="0.3">
      <c r="C3147" t="s">
        <v>3236</v>
      </c>
      <c r="D3147" t="s">
        <v>59</v>
      </c>
      <c r="E3147">
        <v>1</v>
      </c>
      <c r="F3147" t="s">
        <v>56</v>
      </c>
      <c r="G3147" t="s">
        <v>9</v>
      </c>
      <c r="H3147" t="s">
        <v>57</v>
      </c>
      <c r="I3147" s="4">
        <v>69470</v>
      </c>
      <c r="J3147">
        <v>23</v>
      </c>
      <c r="K3147" s="3">
        <v>44733</v>
      </c>
      <c r="L3147" s="3">
        <v>33761</v>
      </c>
      <c r="M3147" s="5">
        <f ca="1">(TODAY()-staff[[#This Row],[Date of Join]])/365</f>
        <v>0.24109589041095891</v>
      </c>
      <c r="N3147" t="str">
        <f ca="1">IF(staff[[#This Row],[Tenure]]&lt;0.25,"1. New", IF(staff[[#This Row],[Tenure]]&lt;1, "2. Under 1 yr", IF(staff[[#This Row],[Tenure]]&lt;2, "3. Under 2 yrs","4. Over 2 yrs")))</f>
        <v>1. New</v>
      </c>
      <c r="O3147" s="5">
        <f ca="1">(TODAY()-staff[[#This Row],[Date of Birth]])/365</f>
        <v>30.301369863013697</v>
      </c>
      <c r="P3147">
        <f ca="1">ROUNDDOWN(staff[[#This Row],[X-Age]],0)</f>
        <v>30</v>
      </c>
    </row>
    <row r="3148" spans="3:16" x14ac:dyDescent="0.3">
      <c r="C3148" t="s">
        <v>3237</v>
      </c>
      <c r="D3148" t="s">
        <v>59</v>
      </c>
      <c r="E3148">
        <v>1</v>
      </c>
      <c r="F3148" t="s">
        <v>56</v>
      </c>
      <c r="G3148" t="s">
        <v>6</v>
      </c>
      <c r="H3148" t="s">
        <v>68</v>
      </c>
      <c r="I3148" s="4">
        <v>87950</v>
      </c>
      <c r="J3148">
        <v>20</v>
      </c>
      <c r="K3148" s="3">
        <v>44677</v>
      </c>
      <c r="L3148" s="3">
        <v>29091</v>
      </c>
      <c r="M3148" s="5">
        <f ca="1">(TODAY()-staff[[#This Row],[Date of Join]])/365</f>
        <v>0.39452054794520547</v>
      </c>
      <c r="N3148" t="str">
        <f ca="1">IF(staff[[#This Row],[Tenure]]&lt;0.25,"1. New", IF(staff[[#This Row],[Tenure]]&lt;1, "2. Under 1 yr", IF(staff[[#This Row],[Tenure]]&lt;2, "3. Under 2 yrs","4. Over 2 yrs")))</f>
        <v>2. Under 1 yr</v>
      </c>
      <c r="O3148" s="5">
        <f ca="1">(TODAY()-staff[[#This Row],[Date of Birth]])/365</f>
        <v>43.095890410958901</v>
      </c>
      <c r="P3148">
        <f ca="1">ROUNDDOWN(staff[[#This Row],[X-Age]],0)</f>
        <v>43</v>
      </c>
    </row>
    <row r="3149" spans="3:16" x14ac:dyDescent="0.3">
      <c r="C3149" t="s">
        <v>3238</v>
      </c>
      <c r="D3149" t="s">
        <v>59</v>
      </c>
      <c r="E3149">
        <v>1</v>
      </c>
      <c r="F3149" t="s">
        <v>56</v>
      </c>
      <c r="G3149" t="s">
        <v>6</v>
      </c>
      <c r="H3149" t="s">
        <v>68</v>
      </c>
      <c r="I3149" s="4">
        <v>71215</v>
      </c>
      <c r="J3149">
        <v>20</v>
      </c>
      <c r="K3149" s="3">
        <v>44706</v>
      </c>
      <c r="L3149" s="3">
        <v>33543</v>
      </c>
      <c r="M3149" s="5">
        <f ca="1">(TODAY()-staff[[#This Row],[Date of Join]])/365</f>
        <v>0.31506849315068491</v>
      </c>
      <c r="N3149" t="str">
        <f ca="1">IF(staff[[#This Row],[Tenure]]&lt;0.25,"1. New", IF(staff[[#This Row],[Tenure]]&lt;1, "2. Under 1 yr", IF(staff[[#This Row],[Tenure]]&lt;2, "3. Under 2 yrs","4. Over 2 yrs")))</f>
        <v>2. Under 1 yr</v>
      </c>
      <c r="O3149" s="5">
        <f ca="1">(TODAY()-staff[[#This Row],[Date of Birth]])/365</f>
        <v>30.898630136986302</v>
      </c>
      <c r="P3149">
        <f ca="1">ROUNDDOWN(staff[[#This Row],[X-Age]],0)</f>
        <v>30</v>
      </c>
    </row>
    <row r="3150" spans="3:16" x14ac:dyDescent="0.3">
      <c r="C3150" t="s">
        <v>3239</v>
      </c>
      <c r="D3150" t="s">
        <v>59</v>
      </c>
      <c r="E3150">
        <v>1</v>
      </c>
      <c r="F3150" t="s">
        <v>56</v>
      </c>
      <c r="G3150" t="s">
        <v>6</v>
      </c>
      <c r="H3150" t="s">
        <v>68</v>
      </c>
      <c r="I3150" s="4">
        <v>57640</v>
      </c>
      <c r="J3150">
        <v>16</v>
      </c>
      <c r="K3150" s="3">
        <v>44116</v>
      </c>
      <c r="L3150" s="3">
        <v>22504</v>
      </c>
      <c r="M3150" s="5">
        <f ca="1">(TODAY()-staff[[#This Row],[Date of Join]])/365</f>
        <v>1.9315068493150684</v>
      </c>
      <c r="N3150" t="str">
        <f ca="1">IF(staff[[#This Row],[Tenure]]&lt;0.25,"1. New", IF(staff[[#This Row],[Tenure]]&lt;1, "2. Under 1 yr", IF(staff[[#This Row],[Tenure]]&lt;2, "3. Under 2 yrs","4. Over 2 yrs")))</f>
        <v>3. Under 2 yrs</v>
      </c>
      <c r="O3150" s="5">
        <f ca="1">(TODAY()-staff[[#This Row],[Date of Birth]])/365</f>
        <v>61.142465753424659</v>
      </c>
      <c r="P3150">
        <f ca="1">ROUNDDOWN(staff[[#This Row],[X-Age]],0)</f>
        <v>61</v>
      </c>
    </row>
    <row r="3151" spans="3:16" x14ac:dyDescent="0.3">
      <c r="C3151" t="s">
        <v>3240</v>
      </c>
      <c r="D3151" t="s">
        <v>59</v>
      </c>
      <c r="E3151">
        <v>1</v>
      </c>
      <c r="F3151" t="s">
        <v>56</v>
      </c>
      <c r="G3151" t="s">
        <v>20</v>
      </c>
      <c r="H3151" t="s">
        <v>102</v>
      </c>
      <c r="I3151" s="4">
        <v>87555</v>
      </c>
      <c r="J3151">
        <v>9</v>
      </c>
      <c r="K3151" s="3">
        <v>44662</v>
      </c>
      <c r="L3151" s="3">
        <v>28461</v>
      </c>
      <c r="M3151" s="5">
        <f ca="1">(TODAY()-staff[[#This Row],[Date of Join]])/365</f>
        <v>0.43561643835616437</v>
      </c>
      <c r="N3151" t="str">
        <f ca="1">IF(staff[[#This Row],[Tenure]]&lt;0.25,"1. New", IF(staff[[#This Row],[Tenure]]&lt;1, "2. Under 1 yr", IF(staff[[#This Row],[Tenure]]&lt;2, "3. Under 2 yrs","4. Over 2 yrs")))</f>
        <v>2. Under 1 yr</v>
      </c>
      <c r="O3151" s="5">
        <f ca="1">(TODAY()-staff[[#This Row],[Date of Birth]])/365</f>
        <v>44.821917808219176</v>
      </c>
      <c r="P3151">
        <f ca="1">ROUNDDOWN(staff[[#This Row],[X-Age]],0)</f>
        <v>44</v>
      </c>
    </row>
    <row r="3152" spans="3:16" x14ac:dyDescent="0.3">
      <c r="C3152" t="s">
        <v>3241</v>
      </c>
      <c r="D3152" t="s">
        <v>55</v>
      </c>
      <c r="E3152">
        <v>1</v>
      </c>
      <c r="F3152" t="s">
        <v>56</v>
      </c>
      <c r="G3152" t="s">
        <v>6</v>
      </c>
      <c r="H3152" t="s">
        <v>71</v>
      </c>
      <c r="I3152" s="4">
        <v>53275</v>
      </c>
      <c r="J3152">
        <v>23</v>
      </c>
      <c r="K3152" s="3">
        <v>44599</v>
      </c>
      <c r="L3152" s="3">
        <v>28307</v>
      </c>
      <c r="M3152" s="5">
        <f ca="1">(TODAY()-staff[[#This Row],[Date of Join]])/365</f>
        <v>0.60821917808219184</v>
      </c>
      <c r="N3152" t="str">
        <f ca="1">IF(staff[[#This Row],[Tenure]]&lt;0.25,"1. New", IF(staff[[#This Row],[Tenure]]&lt;1, "2. Under 1 yr", IF(staff[[#This Row],[Tenure]]&lt;2, "3. Under 2 yrs","4. Over 2 yrs")))</f>
        <v>2. Under 1 yr</v>
      </c>
      <c r="O3152" s="5">
        <f ca="1">(TODAY()-staff[[#This Row],[Date of Birth]])/365</f>
        <v>45.243835616438353</v>
      </c>
      <c r="P3152">
        <f ca="1">ROUNDDOWN(staff[[#This Row],[X-Age]],0)</f>
        <v>45</v>
      </c>
    </row>
    <row r="3153" spans="3:16" x14ac:dyDescent="0.3">
      <c r="C3153" t="s">
        <v>3242</v>
      </c>
      <c r="D3153" t="s">
        <v>59</v>
      </c>
      <c r="E3153">
        <v>1</v>
      </c>
      <c r="F3153" t="s">
        <v>56</v>
      </c>
      <c r="G3153" t="s">
        <v>6</v>
      </c>
      <c r="H3153" t="s">
        <v>71</v>
      </c>
      <c r="I3153" s="4">
        <v>66555</v>
      </c>
      <c r="J3153">
        <v>5</v>
      </c>
      <c r="K3153" s="3">
        <v>43711</v>
      </c>
      <c r="L3153" s="3">
        <v>25295</v>
      </c>
      <c r="M3153" s="5">
        <f ca="1">(TODAY()-staff[[#This Row],[Date of Join]])/365</f>
        <v>3.0410958904109591</v>
      </c>
      <c r="N3153" t="str">
        <f ca="1">IF(staff[[#This Row],[Tenure]]&lt;0.25,"1. New", IF(staff[[#This Row],[Tenure]]&lt;1, "2. Under 1 yr", IF(staff[[#This Row],[Tenure]]&lt;2, "3. Under 2 yrs","4. Over 2 yrs")))</f>
        <v>4. Over 2 yrs</v>
      </c>
      <c r="O3153" s="5">
        <f ca="1">(TODAY()-staff[[#This Row],[Date of Birth]])/365</f>
        <v>53.495890410958907</v>
      </c>
      <c r="P3153">
        <f ca="1">ROUNDDOWN(staff[[#This Row],[X-Age]],0)</f>
        <v>53</v>
      </c>
    </row>
    <row r="3154" spans="3:16" x14ac:dyDescent="0.3">
      <c r="C3154" t="s">
        <v>3243</v>
      </c>
      <c r="D3154" t="s">
        <v>59</v>
      </c>
      <c r="E3154">
        <v>1</v>
      </c>
      <c r="F3154" t="s">
        <v>56</v>
      </c>
      <c r="G3154" t="s">
        <v>14</v>
      </c>
      <c r="H3154" t="s">
        <v>115</v>
      </c>
      <c r="I3154" s="4">
        <v>126340</v>
      </c>
      <c r="J3154">
        <v>10</v>
      </c>
      <c r="K3154" s="3">
        <v>44732</v>
      </c>
      <c r="L3154" s="3">
        <v>7255</v>
      </c>
      <c r="M3154" s="5">
        <f ca="1">(TODAY()-staff[[#This Row],[Date of Join]])/365</f>
        <v>0.24383561643835616</v>
      </c>
      <c r="N3154" t="str">
        <f ca="1">IF(staff[[#This Row],[Tenure]]&lt;0.25,"1. New", IF(staff[[#This Row],[Tenure]]&lt;1, "2. Under 1 yr", IF(staff[[#This Row],[Tenure]]&lt;2, "3. Under 2 yrs","4. Over 2 yrs")))</f>
        <v>1. New</v>
      </c>
      <c r="O3154" s="5">
        <f ca="1">(TODAY()-staff[[#This Row],[Date of Birth]])/365</f>
        <v>102.92054794520548</v>
      </c>
      <c r="P3154">
        <f ca="1">ROUNDDOWN(staff[[#This Row],[X-Age]],0)</f>
        <v>102</v>
      </c>
    </row>
    <row r="3155" spans="3:16" x14ac:dyDescent="0.3">
      <c r="C3155" t="s">
        <v>3244</v>
      </c>
      <c r="D3155" t="s">
        <v>59</v>
      </c>
      <c r="E3155">
        <v>1</v>
      </c>
      <c r="F3155" t="s">
        <v>61</v>
      </c>
      <c r="G3155" t="s">
        <v>6</v>
      </c>
      <c r="H3155" t="s">
        <v>68</v>
      </c>
      <c r="I3155" s="4">
        <v>58270</v>
      </c>
      <c r="J3155">
        <v>10</v>
      </c>
      <c r="K3155" s="3">
        <v>44739</v>
      </c>
      <c r="L3155" s="3">
        <v>7287</v>
      </c>
      <c r="M3155" s="5">
        <f ca="1">(TODAY()-staff[[#This Row],[Date of Join]])/365</f>
        <v>0.22465753424657534</v>
      </c>
      <c r="N3155" t="str">
        <f ca="1">IF(staff[[#This Row],[Tenure]]&lt;0.25,"1. New", IF(staff[[#This Row],[Tenure]]&lt;1, "2. Under 1 yr", IF(staff[[#This Row],[Tenure]]&lt;2, "3. Under 2 yrs","4. Over 2 yrs")))</f>
        <v>1. New</v>
      </c>
      <c r="O3155" s="5">
        <f ca="1">(TODAY()-staff[[#This Row],[Date of Birth]])/365</f>
        <v>102.83287671232877</v>
      </c>
      <c r="P3155">
        <f ca="1">ROUNDDOWN(staff[[#This Row],[X-Age]],0)</f>
        <v>102</v>
      </c>
    </row>
    <row r="3156" spans="3:16" x14ac:dyDescent="0.3">
      <c r="C3156" t="s">
        <v>3245</v>
      </c>
      <c r="D3156" t="s">
        <v>59</v>
      </c>
      <c r="E3156">
        <v>1</v>
      </c>
      <c r="F3156" t="s">
        <v>61</v>
      </c>
      <c r="G3156" t="s">
        <v>18</v>
      </c>
      <c r="H3156" t="s">
        <v>78</v>
      </c>
      <c r="I3156" s="4">
        <v>100455</v>
      </c>
      <c r="J3156">
        <v>21</v>
      </c>
      <c r="K3156" s="3">
        <v>44740</v>
      </c>
      <c r="L3156" s="3">
        <v>7281</v>
      </c>
      <c r="M3156" s="5">
        <f ca="1">(TODAY()-staff[[#This Row],[Date of Join]])/365</f>
        <v>0.22191780821917809</v>
      </c>
      <c r="N3156" t="str">
        <f ca="1">IF(staff[[#This Row],[Tenure]]&lt;0.25,"1. New", IF(staff[[#This Row],[Tenure]]&lt;1, "2. Under 1 yr", IF(staff[[#This Row],[Tenure]]&lt;2, "3. Under 2 yrs","4. Over 2 yrs")))</f>
        <v>1. New</v>
      </c>
      <c r="O3156" s="5">
        <f ca="1">(TODAY()-staff[[#This Row],[Date of Birth]])/365</f>
        <v>102.84931506849315</v>
      </c>
      <c r="P3156">
        <f ca="1">ROUNDDOWN(staff[[#This Row],[X-Age]],0)</f>
        <v>102</v>
      </c>
    </row>
    <row r="3157" spans="3:16" x14ac:dyDescent="0.3">
      <c r="C3157" t="s">
        <v>3246</v>
      </c>
      <c r="D3157" t="s">
        <v>55</v>
      </c>
      <c r="E3157">
        <v>1</v>
      </c>
      <c r="F3157" t="s">
        <v>56</v>
      </c>
      <c r="G3157" t="s">
        <v>20</v>
      </c>
      <c r="H3157" t="s">
        <v>102</v>
      </c>
      <c r="I3157" s="4">
        <v>74810</v>
      </c>
      <c r="J3157">
        <v>8</v>
      </c>
      <c r="K3157" s="3">
        <v>44728</v>
      </c>
      <c r="L3157" s="3">
        <v>25689</v>
      </c>
      <c r="M3157" s="5">
        <f ca="1">(TODAY()-staff[[#This Row],[Date of Join]])/365</f>
        <v>0.25479452054794521</v>
      </c>
      <c r="N3157" t="str">
        <f ca="1">IF(staff[[#This Row],[Tenure]]&lt;0.25,"1. New", IF(staff[[#This Row],[Tenure]]&lt;1, "2. Under 1 yr", IF(staff[[#This Row],[Tenure]]&lt;2, "3. Under 2 yrs","4. Over 2 yrs")))</f>
        <v>2. Under 1 yr</v>
      </c>
      <c r="O3157" s="5">
        <f ca="1">(TODAY()-staff[[#This Row],[Date of Birth]])/365</f>
        <v>52.416438356164385</v>
      </c>
      <c r="P3157">
        <f ca="1">ROUNDDOWN(staff[[#This Row],[X-Age]],0)</f>
        <v>52</v>
      </c>
    </row>
    <row r="3158" spans="3:16" x14ac:dyDescent="0.3">
      <c r="C3158" t="s">
        <v>3247</v>
      </c>
      <c r="D3158" t="s">
        <v>59</v>
      </c>
      <c r="E3158">
        <v>1</v>
      </c>
      <c r="F3158" t="s">
        <v>56</v>
      </c>
      <c r="G3158" t="s">
        <v>18</v>
      </c>
      <c r="H3158" t="s">
        <v>117</v>
      </c>
      <c r="I3158" s="4">
        <v>83225</v>
      </c>
      <c r="J3158">
        <v>13</v>
      </c>
      <c r="K3158" s="3">
        <v>44679</v>
      </c>
      <c r="L3158" s="3">
        <v>31900</v>
      </c>
      <c r="M3158" s="5">
        <f ca="1">(TODAY()-staff[[#This Row],[Date of Join]])/365</f>
        <v>0.38904109589041097</v>
      </c>
      <c r="N3158" t="str">
        <f ca="1">IF(staff[[#This Row],[Tenure]]&lt;0.25,"1. New", IF(staff[[#This Row],[Tenure]]&lt;1, "2. Under 1 yr", IF(staff[[#This Row],[Tenure]]&lt;2, "3. Under 2 yrs","4. Over 2 yrs")))</f>
        <v>2. Under 1 yr</v>
      </c>
      <c r="O3158" s="5">
        <f ca="1">(TODAY()-staff[[#This Row],[Date of Birth]])/365</f>
        <v>35.4</v>
      </c>
      <c r="P3158">
        <f ca="1">ROUNDDOWN(staff[[#This Row],[X-Age]],0)</f>
        <v>35</v>
      </c>
    </row>
    <row r="3159" spans="3:16" x14ac:dyDescent="0.3">
      <c r="C3159" t="s">
        <v>3248</v>
      </c>
      <c r="D3159" t="s">
        <v>59</v>
      </c>
      <c r="E3159">
        <v>1</v>
      </c>
      <c r="F3159" t="s">
        <v>56</v>
      </c>
      <c r="G3159" t="s">
        <v>6</v>
      </c>
      <c r="H3159" t="s">
        <v>71</v>
      </c>
      <c r="I3159" s="4">
        <v>69820</v>
      </c>
      <c r="J3159">
        <v>7</v>
      </c>
      <c r="K3159" s="3">
        <v>44729</v>
      </c>
      <c r="L3159" s="3">
        <v>7269</v>
      </c>
      <c r="M3159" s="5">
        <f ca="1">(TODAY()-staff[[#This Row],[Date of Join]])/365</f>
        <v>0.25205479452054796</v>
      </c>
      <c r="N3159" t="str">
        <f ca="1">IF(staff[[#This Row],[Tenure]]&lt;0.25,"1. New", IF(staff[[#This Row],[Tenure]]&lt;1, "2. Under 1 yr", IF(staff[[#This Row],[Tenure]]&lt;2, "3. Under 2 yrs","4. Over 2 yrs")))</f>
        <v>2. Under 1 yr</v>
      </c>
      <c r="O3159" s="5">
        <f ca="1">(TODAY()-staff[[#This Row],[Date of Birth]])/365</f>
        <v>102.88219178082191</v>
      </c>
      <c r="P3159">
        <f ca="1">ROUNDDOWN(staff[[#This Row],[X-Age]],0)</f>
        <v>102</v>
      </c>
    </row>
    <row r="3160" spans="3:16" x14ac:dyDescent="0.3">
      <c r="C3160" t="s">
        <v>3249</v>
      </c>
      <c r="D3160" t="s">
        <v>59</v>
      </c>
      <c r="E3160">
        <v>1</v>
      </c>
      <c r="F3160" t="s">
        <v>124</v>
      </c>
      <c r="G3160" t="s">
        <v>6</v>
      </c>
      <c r="H3160" t="s">
        <v>98</v>
      </c>
      <c r="I3160" s="4">
        <v>81120</v>
      </c>
      <c r="J3160">
        <v>9</v>
      </c>
      <c r="K3160" s="3">
        <v>44767</v>
      </c>
      <c r="L3160" s="3">
        <v>32927</v>
      </c>
      <c r="M3160" s="5">
        <f ca="1">(TODAY()-staff[[#This Row],[Date of Join]])/365</f>
        <v>0.14794520547945206</v>
      </c>
      <c r="N3160" t="str">
        <f ca="1">IF(staff[[#This Row],[Tenure]]&lt;0.25,"1. New", IF(staff[[#This Row],[Tenure]]&lt;1, "2. Under 1 yr", IF(staff[[#This Row],[Tenure]]&lt;2, "3. Under 2 yrs","4. Over 2 yrs")))</f>
        <v>1. New</v>
      </c>
      <c r="O3160" s="5">
        <f ca="1">(TODAY()-staff[[#This Row],[Date of Birth]])/365</f>
        <v>32.586301369863016</v>
      </c>
      <c r="P3160">
        <f ca="1">ROUNDDOWN(staff[[#This Row],[X-Age]],0)</f>
        <v>32</v>
      </c>
    </row>
    <row r="3161" spans="3:16" x14ac:dyDescent="0.3">
      <c r="C3161" t="s">
        <v>3250</v>
      </c>
      <c r="D3161" t="s">
        <v>59</v>
      </c>
      <c r="E3161">
        <v>1</v>
      </c>
      <c r="F3161" t="s">
        <v>124</v>
      </c>
      <c r="G3161" t="s">
        <v>18</v>
      </c>
      <c r="H3161" t="s">
        <v>117</v>
      </c>
      <c r="I3161" s="4">
        <v>65445</v>
      </c>
      <c r="J3161">
        <v>17</v>
      </c>
      <c r="K3161" s="3">
        <v>44771</v>
      </c>
      <c r="L3161" s="3">
        <v>34809</v>
      </c>
      <c r="M3161" s="5">
        <f ca="1">(TODAY()-staff[[#This Row],[Date of Join]])/365</f>
        <v>0.13698630136986301</v>
      </c>
      <c r="N3161" t="str">
        <f ca="1">IF(staff[[#This Row],[Tenure]]&lt;0.25,"1. New", IF(staff[[#This Row],[Tenure]]&lt;1, "2. Under 1 yr", IF(staff[[#This Row],[Tenure]]&lt;2, "3. Under 2 yrs","4. Over 2 yrs")))</f>
        <v>1. New</v>
      </c>
      <c r="O3161" s="5">
        <f ca="1">(TODAY()-staff[[#This Row],[Date of Birth]])/365</f>
        <v>27.43013698630137</v>
      </c>
      <c r="P3161">
        <f ca="1">ROUNDDOWN(staff[[#This Row],[X-Age]],0)</f>
        <v>27</v>
      </c>
    </row>
    <row r="3162" spans="3:16" x14ac:dyDescent="0.3">
      <c r="C3162" t="s">
        <v>3251</v>
      </c>
      <c r="D3162" t="s">
        <v>59</v>
      </c>
      <c r="E3162">
        <v>1</v>
      </c>
      <c r="F3162" t="s">
        <v>56</v>
      </c>
      <c r="G3162" t="s">
        <v>6</v>
      </c>
      <c r="H3162" t="s">
        <v>68</v>
      </c>
      <c r="I3162" s="4">
        <v>88305</v>
      </c>
      <c r="J3162">
        <v>20</v>
      </c>
      <c r="K3162" s="3">
        <v>44641</v>
      </c>
      <c r="L3162" s="3">
        <v>30066</v>
      </c>
      <c r="M3162" s="5">
        <f ca="1">(TODAY()-staff[[#This Row],[Date of Join]])/365</f>
        <v>0.49315068493150682</v>
      </c>
      <c r="N3162" t="str">
        <f ca="1">IF(staff[[#This Row],[Tenure]]&lt;0.25,"1. New", IF(staff[[#This Row],[Tenure]]&lt;1, "2. Under 1 yr", IF(staff[[#This Row],[Tenure]]&lt;2, "3. Under 2 yrs","4. Over 2 yrs")))</f>
        <v>2. Under 1 yr</v>
      </c>
      <c r="O3162" s="5">
        <f ca="1">(TODAY()-staff[[#This Row],[Date of Birth]])/365</f>
        <v>40.424657534246577</v>
      </c>
      <c r="P3162">
        <f ca="1">ROUNDDOWN(staff[[#This Row],[X-Age]],0)</f>
        <v>40</v>
      </c>
    </row>
    <row r="3163" spans="3:16" x14ac:dyDescent="0.3">
      <c r="C3163" t="s">
        <v>3252</v>
      </c>
      <c r="D3163" t="s">
        <v>55</v>
      </c>
      <c r="E3163">
        <v>1</v>
      </c>
      <c r="F3163" t="s">
        <v>56</v>
      </c>
      <c r="G3163" t="s">
        <v>6</v>
      </c>
      <c r="H3163" t="s">
        <v>68</v>
      </c>
      <c r="I3163" s="4">
        <v>59280</v>
      </c>
      <c r="J3163">
        <v>22</v>
      </c>
      <c r="K3163" s="3">
        <v>44595</v>
      </c>
      <c r="L3163" s="3">
        <v>31292</v>
      </c>
      <c r="M3163" s="5">
        <f ca="1">(TODAY()-staff[[#This Row],[Date of Join]])/365</f>
        <v>0.61917808219178083</v>
      </c>
      <c r="N3163" t="str">
        <f ca="1">IF(staff[[#This Row],[Tenure]]&lt;0.25,"1. New", IF(staff[[#This Row],[Tenure]]&lt;1, "2. Under 1 yr", IF(staff[[#This Row],[Tenure]]&lt;2, "3. Under 2 yrs","4. Over 2 yrs")))</f>
        <v>2. Under 1 yr</v>
      </c>
      <c r="O3163" s="5">
        <f ca="1">(TODAY()-staff[[#This Row],[Date of Birth]])/365</f>
        <v>37.065753424657537</v>
      </c>
      <c r="P3163">
        <f ca="1">ROUNDDOWN(staff[[#This Row],[X-Age]],0)</f>
        <v>37</v>
      </c>
    </row>
    <row r="3164" spans="3:16" x14ac:dyDescent="0.3">
      <c r="C3164" t="s">
        <v>3253</v>
      </c>
      <c r="D3164" t="s">
        <v>55</v>
      </c>
      <c r="E3164">
        <v>1</v>
      </c>
      <c r="F3164" t="s">
        <v>56</v>
      </c>
      <c r="G3164" t="s">
        <v>6</v>
      </c>
      <c r="H3164" t="s">
        <v>68</v>
      </c>
      <c r="I3164" s="4">
        <v>63490</v>
      </c>
      <c r="J3164">
        <v>16</v>
      </c>
      <c r="K3164" s="3">
        <v>44477</v>
      </c>
      <c r="L3164" s="3">
        <v>18603</v>
      </c>
      <c r="M3164" s="5">
        <f ca="1">(TODAY()-staff[[#This Row],[Date of Join]])/365</f>
        <v>0.94246575342465755</v>
      </c>
      <c r="N3164" t="str">
        <f ca="1">IF(staff[[#This Row],[Tenure]]&lt;0.25,"1. New", IF(staff[[#This Row],[Tenure]]&lt;1, "2. Under 1 yr", IF(staff[[#This Row],[Tenure]]&lt;2, "3. Under 2 yrs","4. Over 2 yrs")))</f>
        <v>2. Under 1 yr</v>
      </c>
      <c r="O3164" s="5">
        <f ca="1">(TODAY()-staff[[#This Row],[Date of Birth]])/365</f>
        <v>71.830136986301369</v>
      </c>
      <c r="P3164">
        <f ca="1">ROUNDDOWN(staff[[#This Row],[X-Age]],0)</f>
        <v>71</v>
      </c>
    </row>
    <row r="3165" spans="3:16" x14ac:dyDescent="0.3">
      <c r="C3165" t="s">
        <v>3254</v>
      </c>
      <c r="D3165" t="s">
        <v>55</v>
      </c>
      <c r="E3165">
        <v>1</v>
      </c>
      <c r="F3165" t="s">
        <v>56</v>
      </c>
      <c r="G3165" t="s">
        <v>18</v>
      </c>
      <c r="H3165" t="s">
        <v>71</v>
      </c>
      <c r="I3165" s="4">
        <v>70800</v>
      </c>
      <c r="J3165">
        <v>5</v>
      </c>
      <c r="K3165" s="3">
        <v>44732</v>
      </c>
      <c r="L3165" s="3">
        <v>27124</v>
      </c>
      <c r="M3165" s="5">
        <f ca="1">(TODAY()-staff[[#This Row],[Date of Join]])/365</f>
        <v>0.24383561643835616</v>
      </c>
      <c r="N3165" t="str">
        <f ca="1">IF(staff[[#This Row],[Tenure]]&lt;0.25,"1. New", IF(staff[[#This Row],[Tenure]]&lt;1, "2. Under 1 yr", IF(staff[[#This Row],[Tenure]]&lt;2, "3. Under 2 yrs","4. Over 2 yrs")))</f>
        <v>1. New</v>
      </c>
      <c r="O3165" s="5">
        <f ca="1">(TODAY()-staff[[#This Row],[Date of Birth]])/365</f>
        <v>48.484931506849314</v>
      </c>
      <c r="P3165">
        <f ca="1">ROUNDDOWN(staff[[#This Row],[X-Age]],0)</f>
        <v>48</v>
      </c>
    </row>
    <row r="3166" spans="3:16" x14ac:dyDescent="0.3">
      <c r="C3166" t="s">
        <v>3255</v>
      </c>
      <c r="D3166" t="s">
        <v>59</v>
      </c>
      <c r="E3166">
        <v>1</v>
      </c>
      <c r="F3166" t="s">
        <v>56</v>
      </c>
      <c r="G3166" t="s">
        <v>20</v>
      </c>
      <c r="H3166" t="s">
        <v>75</v>
      </c>
      <c r="I3166" s="4">
        <v>68245</v>
      </c>
      <c r="J3166">
        <v>9</v>
      </c>
      <c r="K3166" s="3">
        <v>44680</v>
      </c>
      <c r="L3166" s="3">
        <v>30481</v>
      </c>
      <c r="M3166" s="5">
        <f ca="1">(TODAY()-staff[[#This Row],[Date of Join]])/365</f>
        <v>0.38630136986301372</v>
      </c>
      <c r="N3166" t="str">
        <f ca="1">IF(staff[[#This Row],[Tenure]]&lt;0.25,"1. New", IF(staff[[#This Row],[Tenure]]&lt;1, "2. Under 1 yr", IF(staff[[#This Row],[Tenure]]&lt;2, "3. Under 2 yrs","4. Over 2 yrs")))</f>
        <v>2. Under 1 yr</v>
      </c>
      <c r="O3166" s="5">
        <f ca="1">(TODAY()-staff[[#This Row],[Date of Birth]])/365</f>
        <v>39.287671232876711</v>
      </c>
      <c r="P3166">
        <f ca="1">ROUNDDOWN(staff[[#This Row],[X-Age]],0)</f>
        <v>39</v>
      </c>
    </row>
    <row r="3167" spans="3:16" x14ac:dyDescent="0.3">
      <c r="C3167" t="s">
        <v>3256</v>
      </c>
      <c r="D3167" t="s">
        <v>59</v>
      </c>
      <c r="E3167">
        <v>1</v>
      </c>
      <c r="F3167" t="s">
        <v>56</v>
      </c>
      <c r="G3167" t="s">
        <v>6</v>
      </c>
      <c r="H3167" t="s">
        <v>68</v>
      </c>
      <c r="I3167" s="4">
        <v>91715</v>
      </c>
      <c r="J3167">
        <v>9</v>
      </c>
      <c r="K3167" s="3">
        <v>44714</v>
      </c>
      <c r="L3167" s="3">
        <v>7286</v>
      </c>
      <c r="M3167" s="5">
        <f ca="1">(TODAY()-staff[[#This Row],[Date of Join]])/365</f>
        <v>0.29315068493150687</v>
      </c>
      <c r="N3167" t="str">
        <f ca="1">IF(staff[[#This Row],[Tenure]]&lt;0.25,"1. New", IF(staff[[#This Row],[Tenure]]&lt;1, "2. Under 1 yr", IF(staff[[#This Row],[Tenure]]&lt;2, "3. Under 2 yrs","4. Over 2 yrs")))</f>
        <v>2. Under 1 yr</v>
      </c>
      <c r="O3167" s="5">
        <f ca="1">(TODAY()-staff[[#This Row],[Date of Birth]])/365</f>
        <v>102.83561643835617</v>
      </c>
      <c r="P3167">
        <f ca="1">ROUNDDOWN(staff[[#This Row],[X-Age]],0)</f>
        <v>102</v>
      </c>
    </row>
    <row r="3168" spans="3:16" x14ac:dyDescent="0.3">
      <c r="C3168" t="s">
        <v>3257</v>
      </c>
      <c r="D3168" t="s">
        <v>55</v>
      </c>
      <c r="E3168">
        <v>1</v>
      </c>
      <c r="F3168" t="s">
        <v>61</v>
      </c>
      <c r="G3168" t="s">
        <v>9</v>
      </c>
      <c r="H3168" t="s">
        <v>330</v>
      </c>
      <c r="I3168" s="4">
        <v>87695</v>
      </c>
      <c r="J3168">
        <v>23</v>
      </c>
      <c r="K3168" s="3">
        <v>44741</v>
      </c>
      <c r="L3168" s="3">
        <v>7301</v>
      </c>
      <c r="M3168" s="5">
        <f ca="1">(TODAY()-staff[[#This Row],[Date of Join]])/365</f>
        <v>0.21917808219178081</v>
      </c>
      <c r="N3168" t="str">
        <f ca="1">IF(staff[[#This Row],[Tenure]]&lt;0.25,"1. New", IF(staff[[#This Row],[Tenure]]&lt;1, "2. Under 1 yr", IF(staff[[#This Row],[Tenure]]&lt;2, "3. Under 2 yrs","4. Over 2 yrs")))</f>
        <v>1. New</v>
      </c>
      <c r="O3168" s="5">
        <f ca="1">(TODAY()-staff[[#This Row],[Date of Birth]])/365</f>
        <v>102.79452054794521</v>
      </c>
      <c r="P3168">
        <f ca="1">ROUNDDOWN(staff[[#This Row],[X-Age]],0)</f>
        <v>102</v>
      </c>
    </row>
    <row r="3169" spans="3:16" x14ac:dyDescent="0.3">
      <c r="C3169" t="s">
        <v>3258</v>
      </c>
      <c r="D3169" t="s">
        <v>59</v>
      </c>
      <c r="E3169">
        <v>1</v>
      </c>
      <c r="F3169" t="s">
        <v>56</v>
      </c>
      <c r="G3169" t="s">
        <v>18</v>
      </c>
      <c r="H3169" t="s">
        <v>96</v>
      </c>
      <c r="I3169" s="4">
        <v>61130</v>
      </c>
      <c r="J3169">
        <v>23</v>
      </c>
      <c r="K3169" s="3">
        <v>44719</v>
      </c>
      <c r="L3169" s="3">
        <v>32032</v>
      </c>
      <c r="M3169" s="5">
        <f ca="1">(TODAY()-staff[[#This Row],[Date of Join]])/365</f>
        <v>0.27945205479452057</v>
      </c>
      <c r="N3169" t="str">
        <f ca="1">IF(staff[[#This Row],[Tenure]]&lt;0.25,"1. New", IF(staff[[#This Row],[Tenure]]&lt;1, "2. Under 1 yr", IF(staff[[#This Row],[Tenure]]&lt;2, "3. Under 2 yrs","4. Over 2 yrs")))</f>
        <v>2. Under 1 yr</v>
      </c>
      <c r="O3169" s="5">
        <f ca="1">(TODAY()-staff[[#This Row],[Date of Birth]])/365</f>
        <v>35.038356164383565</v>
      </c>
      <c r="P3169">
        <f ca="1">ROUNDDOWN(staff[[#This Row],[X-Age]],0)</f>
        <v>35</v>
      </c>
    </row>
    <row r="3170" spans="3:16" x14ac:dyDescent="0.3">
      <c r="C3170" t="s">
        <v>3259</v>
      </c>
      <c r="D3170" t="s">
        <v>59</v>
      </c>
      <c r="E3170">
        <v>1</v>
      </c>
      <c r="F3170" t="s">
        <v>56</v>
      </c>
      <c r="G3170" t="s">
        <v>18</v>
      </c>
      <c r="H3170" t="s">
        <v>64</v>
      </c>
      <c r="I3170" s="4">
        <v>79865</v>
      </c>
      <c r="J3170">
        <v>6</v>
      </c>
      <c r="K3170" s="3">
        <v>44573</v>
      </c>
      <c r="L3170" s="3">
        <v>28817</v>
      </c>
      <c r="M3170" s="5">
        <f ca="1">(TODAY()-staff[[#This Row],[Date of Join]])/365</f>
        <v>0.67945205479452053</v>
      </c>
      <c r="N3170" t="str">
        <f ca="1">IF(staff[[#This Row],[Tenure]]&lt;0.25,"1. New", IF(staff[[#This Row],[Tenure]]&lt;1, "2. Under 1 yr", IF(staff[[#This Row],[Tenure]]&lt;2, "3. Under 2 yrs","4. Over 2 yrs")))</f>
        <v>2. Under 1 yr</v>
      </c>
      <c r="O3170" s="5">
        <f ca="1">(TODAY()-staff[[#This Row],[Date of Birth]])/365</f>
        <v>43.846575342465755</v>
      </c>
      <c r="P3170">
        <f ca="1">ROUNDDOWN(staff[[#This Row],[X-Age]],0)</f>
        <v>43</v>
      </c>
    </row>
    <row r="3171" spans="3:16" x14ac:dyDescent="0.3">
      <c r="C3171" t="s">
        <v>3260</v>
      </c>
      <c r="D3171" t="s">
        <v>55</v>
      </c>
      <c r="E3171">
        <v>1</v>
      </c>
      <c r="F3171" t="s">
        <v>61</v>
      </c>
      <c r="G3171" t="s">
        <v>18</v>
      </c>
      <c r="H3171" t="s">
        <v>71</v>
      </c>
      <c r="I3171" s="4">
        <v>70525</v>
      </c>
      <c r="J3171">
        <v>19</v>
      </c>
      <c r="K3171" s="3">
        <v>44691</v>
      </c>
      <c r="L3171" s="3">
        <v>7275</v>
      </c>
      <c r="M3171" s="5">
        <f ca="1">(TODAY()-staff[[#This Row],[Date of Join]])/365</f>
        <v>0.35616438356164382</v>
      </c>
      <c r="N3171" t="str">
        <f ca="1">IF(staff[[#This Row],[Tenure]]&lt;0.25,"1. New", IF(staff[[#This Row],[Tenure]]&lt;1, "2. Under 1 yr", IF(staff[[#This Row],[Tenure]]&lt;2, "3. Under 2 yrs","4. Over 2 yrs")))</f>
        <v>2. Under 1 yr</v>
      </c>
      <c r="O3171" s="5">
        <f ca="1">(TODAY()-staff[[#This Row],[Date of Birth]])/365</f>
        <v>102.86575342465754</v>
      </c>
      <c r="P3171">
        <f ca="1">ROUNDDOWN(staff[[#This Row],[X-Age]],0)</f>
        <v>102</v>
      </c>
    </row>
    <row r="3172" spans="3:16" x14ac:dyDescent="0.3">
      <c r="C3172" t="s">
        <v>3261</v>
      </c>
      <c r="D3172" t="s">
        <v>59</v>
      </c>
      <c r="E3172">
        <v>1</v>
      </c>
      <c r="F3172" t="s">
        <v>56</v>
      </c>
      <c r="G3172" t="s">
        <v>6</v>
      </c>
      <c r="H3172" t="s">
        <v>68</v>
      </c>
      <c r="I3172" s="4">
        <v>74715</v>
      </c>
      <c r="J3172">
        <v>12</v>
      </c>
      <c r="K3172" s="3">
        <v>44599</v>
      </c>
      <c r="L3172" s="3">
        <v>27337</v>
      </c>
      <c r="M3172" s="5">
        <f ca="1">(TODAY()-staff[[#This Row],[Date of Join]])/365</f>
        <v>0.60821917808219184</v>
      </c>
      <c r="N3172" t="str">
        <f ca="1">IF(staff[[#This Row],[Tenure]]&lt;0.25,"1. New", IF(staff[[#This Row],[Tenure]]&lt;1, "2. Under 1 yr", IF(staff[[#This Row],[Tenure]]&lt;2, "3. Under 2 yrs","4. Over 2 yrs")))</f>
        <v>2. Under 1 yr</v>
      </c>
      <c r="O3172" s="5">
        <f ca="1">(TODAY()-staff[[#This Row],[Date of Birth]])/365</f>
        <v>47.901369863013699</v>
      </c>
      <c r="P3172">
        <f ca="1">ROUNDDOWN(staff[[#This Row],[X-Age]],0)</f>
        <v>47</v>
      </c>
    </row>
    <row r="3173" spans="3:16" x14ac:dyDescent="0.3">
      <c r="C3173" t="s">
        <v>3262</v>
      </c>
      <c r="D3173" t="s">
        <v>59</v>
      </c>
      <c r="E3173">
        <v>1</v>
      </c>
      <c r="F3173" t="s">
        <v>56</v>
      </c>
      <c r="G3173" t="s">
        <v>9</v>
      </c>
      <c r="H3173" t="s">
        <v>330</v>
      </c>
      <c r="I3173" s="4">
        <v>57930</v>
      </c>
      <c r="J3173">
        <v>10</v>
      </c>
      <c r="K3173" s="3">
        <v>44691</v>
      </c>
      <c r="L3173" s="3">
        <v>33190</v>
      </c>
      <c r="M3173" s="5">
        <f ca="1">(TODAY()-staff[[#This Row],[Date of Join]])/365</f>
        <v>0.35616438356164382</v>
      </c>
      <c r="N3173" t="str">
        <f ca="1">IF(staff[[#This Row],[Tenure]]&lt;0.25,"1. New", IF(staff[[#This Row],[Tenure]]&lt;1, "2. Under 1 yr", IF(staff[[#This Row],[Tenure]]&lt;2, "3. Under 2 yrs","4. Over 2 yrs")))</f>
        <v>2. Under 1 yr</v>
      </c>
      <c r="O3173" s="5">
        <f ca="1">(TODAY()-staff[[#This Row],[Date of Birth]])/365</f>
        <v>31.865753424657534</v>
      </c>
      <c r="P3173">
        <f ca="1">ROUNDDOWN(staff[[#This Row],[X-Age]],0)</f>
        <v>31</v>
      </c>
    </row>
    <row r="3174" spans="3:16" x14ac:dyDescent="0.3">
      <c r="C3174" t="s">
        <v>3263</v>
      </c>
      <c r="D3174" t="s">
        <v>55</v>
      </c>
      <c r="E3174">
        <v>1</v>
      </c>
      <c r="F3174" t="s">
        <v>56</v>
      </c>
      <c r="G3174" t="s">
        <v>6</v>
      </c>
      <c r="H3174" t="s">
        <v>68</v>
      </c>
      <c r="I3174" s="4">
        <v>89885</v>
      </c>
      <c r="J3174">
        <v>21</v>
      </c>
      <c r="K3174" s="3">
        <v>44193</v>
      </c>
      <c r="L3174" s="3">
        <v>28444</v>
      </c>
      <c r="M3174" s="5">
        <f ca="1">(TODAY()-staff[[#This Row],[Date of Join]])/365</f>
        <v>1.7205479452054795</v>
      </c>
      <c r="N3174" t="str">
        <f ca="1">IF(staff[[#This Row],[Tenure]]&lt;0.25,"1. New", IF(staff[[#This Row],[Tenure]]&lt;1, "2. Under 1 yr", IF(staff[[#This Row],[Tenure]]&lt;2, "3. Under 2 yrs","4. Over 2 yrs")))</f>
        <v>3. Under 2 yrs</v>
      </c>
      <c r="O3174" s="5">
        <f ca="1">(TODAY()-staff[[#This Row],[Date of Birth]])/365</f>
        <v>44.868493150684934</v>
      </c>
      <c r="P3174">
        <f ca="1">ROUNDDOWN(staff[[#This Row],[X-Age]],0)</f>
        <v>44</v>
      </c>
    </row>
    <row r="3175" spans="3:16" x14ac:dyDescent="0.3">
      <c r="C3175" t="s">
        <v>3264</v>
      </c>
      <c r="D3175" t="s">
        <v>59</v>
      </c>
      <c r="E3175">
        <v>1</v>
      </c>
      <c r="F3175" t="s">
        <v>56</v>
      </c>
      <c r="G3175" t="s">
        <v>6</v>
      </c>
      <c r="H3175" t="s">
        <v>68</v>
      </c>
      <c r="I3175" s="4">
        <v>72350</v>
      </c>
      <c r="J3175">
        <v>18</v>
      </c>
      <c r="K3175" s="3">
        <v>44244</v>
      </c>
      <c r="L3175" s="3">
        <v>28652</v>
      </c>
      <c r="M3175" s="5">
        <f ca="1">(TODAY()-staff[[#This Row],[Date of Join]])/365</f>
        <v>1.5808219178082192</v>
      </c>
      <c r="N3175" t="str">
        <f ca="1">IF(staff[[#This Row],[Tenure]]&lt;0.25,"1. New", IF(staff[[#This Row],[Tenure]]&lt;1, "2. Under 1 yr", IF(staff[[#This Row],[Tenure]]&lt;2, "3. Under 2 yrs","4. Over 2 yrs")))</f>
        <v>3. Under 2 yrs</v>
      </c>
      <c r="O3175" s="5">
        <f ca="1">(TODAY()-staff[[#This Row],[Date of Birth]])/365</f>
        <v>44.298630136986304</v>
      </c>
      <c r="P3175">
        <f ca="1">ROUNDDOWN(staff[[#This Row],[X-Age]],0)</f>
        <v>44</v>
      </c>
    </row>
    <row r="3176" spans="3:16" x14ac:dyDescent="0.3">
      <c r="C3176" t="s">
        <v>3265</v>
      </c>
      <c r="D3176" t="s">
        <v>55</v>
      </c>
      <c r="E3176">
        <v>1</v>
      </c>
      <c r="F3176" t="s">
        <v>56</v>
      </c>
      <c r="G3176" t="s">
        <v>20</v>
      </c>
      <c r="H3176" t="s">
        <v>133</v>
      </c>
      <c r="I3176" s="4">
        <v>60850</v>
      </c>
      <c r="J3176">
        <v>14</v>
      </c>
      <c r="K3176" s="3">
        <v>44739</v>
      </c>
      <c r="L3176" s="3">
        <v>33064</v>
      </c>
      <c r="M3176" s="5">
        <f ca="1">(TODAY()-staff[[#This Row],[Date of Join]])/365</f>
        <v>0.22465753424657534</v>
      </c>
      <c r="N3176" t="str">
        <f ca="1">IF(staff[[#This Row],[Tenure]]&lt;0.25,"1. New", IF(staff[[#This Row],[Tenure]]&lt;1, "2. Under 1 yr", IF(staff[[#This Row],[Tenure]]&lt;2, "3. Under 2 yrs","4. Over 2 yrs")))</f>
        <v>1. New</v>
      </c>
      <c r="O3176" s="5">
        <f ca="1">(TODAY()-staff[[#This Row],[Date of Birth]])/365</f>
        <v>32.210958904109589</v>
      </c>
      <c r="P3176">
        <f ca="1">ROUNDDOWN(staff[[#This Row],[X-Age]],0)</f>
        <v>32</v>
      </c>
    </row>
    <row r="3177" spans="3:16" x14ac:dyDescent="0.3">
      <c r="C3177" t="s">
        <v>3266</v>
      </c>
      <c r="D3177" t="s">
        <v>59</v>
      </c>
      <c r="E3177">
        <v>1</v>
      </c>
      <c r="F3177" t="s">
        <v>56</v>
      </c>
      <c r="G3177" t="s">
        <v>18</v>
      </c>
      <c r="H3177" t="s">
        <v>71</v>
      </c>
      <c r="I3177" s="4">
        <v>64310</v>
      </c>
      <c r="J3177">
        <v>18</v>
      </c>
      <c r="K3177" s="3">
        <v>44011</v>
      </c>
      <c r="L3177" s="3">
        <v>21560</v>
      </c>
      <c r="M3177" s="5">
        <f ca="1">(TODAY()-staff[[#This Row],[Date of Join]])/365</f>
        <v>2.2191780821917808</v>
      </c>
      <c r="N3177" t="str">
        <f ca="1">IF(staff[[#This Row],[Tenure]]&lt;0.25,"1. New", IF(staff[[#This Row],[Tenure]]&lt;1, "2. Under 1 yr", IF(staff[[#This Row],[Tenure]]&lt;2, "3. Under 2 yrs","4. Over 2 yrs")))</f>
        <v>4. Over 2 yrs</v>
      </c>
      <c r="O3177" s="5">
        <f ca="1">(TODAY()-staff[[#This Row],[Date of Birth]])/365</f>
        <v>63.728767123287675</v>
      </c>
      <c r="P3177">
        <f ca="1">ROUNDDOWN(staff[[#This Row],[X-Age]],0)</f>
        <v>63</v>
      </c>
    </row>
    <row r="3178" spans="3:16" x14ac:dyDescent="0.3">
      <c r="C3178" t="s">
        <v>3267</v>
      </c>
      <c r="D3178" t="s">
        <v>59</v>
      </c>
      <c r="E3178">
        <v>1</v>
      </c>
      <c r="F3178" t="s">
        <v>56</v>
      </c>
      <c r="G3178" t="s">
        <v>9</v>
      </c>
      <c r="H3178" t="s">
        <v>57</v>
      </c>
      <c r="I3178" s="4">
        <v>87615</v>
      </c>
      <c r="J3178">
        <v>23</v>
      </c>
      <c r="K3178" s="3">
        <v>44767</v>
      </c>
      <c r="L3178" s="3">
        <v>31291</v>
      </c>
      <c r="M3178" s="5">
        <f ca="1">(TODAY()-staff[[#This Row],[Date of Join]])/365</f>
        <v>0.14794520547945206</v>
      </c>
      <c r="N3178" t="str">
        <f ca="1">IF(staff[[#This Row],[Tenure]]&lt;0.25,"1. New", IF(staff[[#This Row],[Tenure]]&lt;1, "2. Under 1 yr", IF(staff[[#This Row],[Tenure]]&lt;2, "3. Under 2 yrs","4. Over 2 yrs")))</f>
        <v>1. New</v>
      </c>
      <c r="O3178" s="5">
        <f ca="1">(TODAY()-staff[[#This Row],[Date of Birth]])/365</f>
        <v>37.06849315068493</v>
      </c>
      <c r="P3178">
        <f ca="1">ROUNDDOWN(staff[[#This Row],[X-Age]],0)</f>
        <v>37</v>
      </c>
    </row>
    <row r="3179" spans="3:16" x14ac:dyDescent="0.3">
      <c r="C3179" t="s">
        <v>3268</v>
      </c>
      <c r="D3179" t="s">
        <v>59</v>
      </c>
      <c r="E3179">
        <v>1</v>
      </c>
      <c r="F3179" t="s">
        <v>56</v>
      </c>
      <c r="G3179" t="s">
        <v>9</v>
      </c>
      <c r="H3179" t="s">
        <v>57</v>
      </c>
      <c r="I3179" s="4">
        <v>97245</v>
      </c>
      <c r="J3179">
        <v>9</v>
      </c>
      <c r="K3179" s="3">
        <v>44403</v>
      </c>
      <c r="L3179" s="3">
        <v>19867</v>
      </c>
      <c r="M3179" s="5">
        <f ca="1">(TODAY()-staff[[#This Row],[Date of Join]])/365</f>
        <v>1.1452054794520548</v>
      </c>
      <c r="N3179" t="str">
        <f ca="1">IF(staff[[#This Row],[Tenure]]&lt;0.25,"1. New", IF(staff[[#This Row],[Tenure]]&lt;1, "2. Under 1 yr", IF(staff[[#This Row],[Tenure]]&lt;2, "3. Under 2 yrs","4. Over 2 yrs")))</f>
        <v>3. Under 2 yrs</v>
      </c>
      <c r="O3179" s="5">
        <f ca="1">(TODAY()-staff[[#This Row],[Date of Birth]])/365</f>
        <v>68.367123287671234</v>
      </c>
      <c r="P3179">
        <f ca="1">ROUNDDOWN(staff[[#This Row],[X-Age]],0)</f>
        <v>68</v>
      </c>
    </row>
    <row r="3180" spans="3:16" x14ac:dyDescent="0.3">
      <c r="C3180" t="s">
        <v>3269</v>
      </c>
      <c r="D3180" t="s">
        <v>59</v>
      </c>
      <c r="E3180">
        <v>1</v>
      </c>
      <c r="F3180" t="s">
        <v>56</v>
      </c>
      <c r="G3180" t="s">
        <v>20</v>
      </c>
      <c r="H3180" t="s">
        <v>102</v>
      </c>
      <c r="I3180" s="4">
        <v>73430</v>
      </c>
      <c r="J3180">
        <v>10</v>
      </c>
      <c r="K3180" s="3">
        <v>44720</v>
      </c>
      <c r="L3180" s="3">
        <v>33969</v>
      </c>
      <c r="M3180" s="5">
        <f ca="1">(TODAY()-staff[[#This Row],[Date of Join]])/365</f>
        <v>0.27671232876712326</v>
      </c>
      <c r="N3180" t="str">
        <f ca="1">IF(staff[[#This Row],[Tenure]]&lt;0.25,"1. New", IF(staff[[#This Row],[Tenure]]&lt;1, "2. Under 1 yr", IF(staff[[#This Row],[Tenure]]&lt;2, "3. Under 2 yrs","4. Over 2 yrs")))</f>
        <v>2. Under 1 yr</v>
      </c>
      <c r="O3180" s="5">
        <f ca="1">(TODAY()-staff[[#This Row],[Date of Birth]])/365</f>
        <v>29.731506849315068</v>
      </c>
      <c r="P3180">
        <f ca="1">ROUNDDOWN(staff[[#This Row],[X-Age]],0)</f>
        <v>29</v>
      </c>
    </row>
    <row r="3181" spans="3:16" x14ac:dyDescent="0.3">
      <c r="C3181" t="s">
        <v>3270</v>
      </c>
      <c r="D3181" t="s">
        <v>59</v>
      </c>
      <c r="E3181">
        <v>1</v>
      </c>
      <c r="F3181" t="s">
        <v>56</v>
      </c>
      <c r="G3181" t="s">
        <v>6</v>
      </c>
      <c r="H3181" t="s">
        <v>68</v>
      </c>
      <c r="I3181" s="4">
        <v>76125</v>
      </c>
      <c r="J3181">
        <v>10</v>
      </c>
      <c r="K3181" s="3">
        <v>44616</v>
      </c>
      <c r="L3181" s="3">
        <v>28732</v>
      </c>
      <c r="M3181" s="5">
        <f ca="1">(TODAY()-staff[[#This Row],[Date of Join]])/365</f>
        <v>0.56164383561643838</v>
      </c>
      <c r="N3181" t="str">
        <f ca="1">IF(staff[[#This Row],[Tenure]]&lt;0.25,"1. New", IF(staff[[#This Row],[Tenure]]&lt;1, "2. Under 1 yr", IF(staff[[#This Row],[Tenure]]&lt;2, "3. Under 2 yrs","4. Over 2 yrs")))</f>
        <v>2. Under 1 yr</v>
      </c>
      <c r="O3181" s="5">
        <f ca="1">(TODAY()-staff[[#This Row],[Date of Birth]])/365</f>
        <v>44.079452054794523</v>
      </c>
      <c r="P3181">
        <f ca="1">ROUNDDOWN(staff[[#This Row],[X-Age]],0)</f>
        <v>44</v>
      </c>
    </row>
    <row r="3182" spans="3:16" x14ac:dyDescent="0.3">
      <c r="C3182" t="s">
        <v>3271</v>
      </c>
      <c r="D3182" t="s">
        <v>59</v>
      </c>
      <c r="E3182">
        <v>1</v>
      </c>
      <c r="F3182" t="s">
        <v>56</v>
      </c>
      <c r="G3182" t="s">
        <v>18</v>
      </c>
      <c r="H3182" t="s">
        <v>93</v>
      </c>
      <c r="I3182" s="4">
        <v>69830</v>
      </c>
      <c r="J3182">
        <v>23</v>
      </c>
      <c r="K3182" s="3">
        <v>44697</v>
      </c>
      <c r="L3182" s="3">
        <v>27342</v>
      </c>
      <c r="M3182" s="5">
        <f ca="1">(TODAY()-staff[[#This Row],[Date of Join]])/365</f>
        <v>0.33972602739726027</v>
      </c>
      <c r="N3182" t="str">
        <f ca="1">IF(staff[[#This Row],[Tenure]]&lt;0.25,"1. New", IF(staff[[#This Row],[Tenure]]&lt;1, "2. Under 1 yr", IF(staff[[#This Row],[Tenure]]&lt;2, "3. Under 2 yrs","4. Over 2 yrs")))</f>
        <v>2. Under 1 yr</v>
      </c>
      <c r="O3182" s="5">
        <f ca="1">(TODAY()-staff[[#This Row],[Date of Birth]])/365</f>
        <v>47.887671232876713</v>
      </c>
      <c r="P3182">
        <f ca="1">ROUNDDOWN(staff[[#This Row],[X-Age]],0)</f>
        <v>47</v>
      </c>
    </row>
    <row r="3183" spans="3:16" x14ac:dyDescent="0.3">
      <c r="C3183" t="s">
        <v>3272</v>
      </c>
      <c r="D3183" t="s">
        <v>55</v>
      </c>
      <c r="E3183">
        <v>1</v>
      </c>
      <c r="F3183" t="s">
        <v>56</v>
      </c>
      <c r="G3183" t="s">
        <v>18</v>
      </c>
      <c r="H3183" t="s">
        <v>117</v>
      </c>
      <c r="I3183" s="4">
        <v>53630</v>
      </c>
      <c r="J3183">
        <v>15</v>
      </c>
      <c r="K3183" s="3">
        <v>44753</v>
      </c>
      <c r="L3183" s="3">
        <v>28087</v>
      </c>
      <c r="M3183" s="5">
        <f ca="1">(TODAY()-staff[[#This Row],[Date of Join]])/365</f>
        <v>0.18630136986301371</v>
      </c>
      <c r="N3183" t="str">
        <f ca="1">IF(staff[[#This Row],[Tenure]]&lt;0.25,"1. New", IF(staff[[#This Row],[Tenure]]&lt;1, "2. Under 1 yr", IF(staff[[#This Row],[Tenure]]&lt;2, "3. Under 2 yrs","4. Over 2 yrs")))</f>
        <v>1. New</v>
      </c>
      <c r="O3183" s="5">
        <f ca="1">(TODAY()-staff[[#This Row],[Date of Birth]])/365</f>
        <v>45.846575342465755</v>
      </c>
      <c r="P3183">
        <f ca="1">ROUNDDOWN(staff[[#This Row],[X-Age]],0)</f>
        <v>45</v>
      </c>
    </row>
    <row r="3184" spans="3:16" x14ac:dyDescent="0.3">
      <c r="C3184" t="s">
        <v>3273</v>
      </c>
      <c r="D3184" t="s">
        <v>59</v>
      </c>
      <c r="E3184">
        <v>1</v>
      </c>
      <c r="F3184" t="s">
        <v>124</v>
      </c>
      <c r="G3184" t="s">
        <v>9</v>
      </c>
      <c r="H3184" t="s">
        <v>330</v>
      </c>
      <c r="I3184" s="4">
        <v>66435</v>
      </c>
      <c r="J3184">
        <v>15</v>
      </c>
      <c r="K3184" s="3">
        <v>44767</v>
      </c>
      <c r="L3184" s="3">
        <v>33168</v>
      </c>
      <c r="M3184" s="5">
        <f ca="1">(TODAY()-staff[[#This Row],[Date of Join]])/365</f>
        <v>0.14794520547945206</v>
      </c>
      <c r="N3184" t="str">
        <f ca="1">IF(staff[[#This Row],[Tenure]]&lt;0.25,"1. New", IF(staff[[#This Row],[Tenure]]&lt;1, "2. Under 1 yr", IF(staff[[#This Row],[Tenure]]&lt;2, "3. Under 2 yrs","4. Over 2 yrs")))</f>
        <v>1. New</v>
      </c>
      <c r="O3184" s="5">
        <f ca="1">(TODAY()-staff[[#This Row],[Date of Birth]])/365</f>
        <v>31.926027397260274</v>
      </c>
      <c r="P3184">
        <f ca="1">ROUNDDOWN(staff[[#This Row],[X-Age]],0)</f>
        <v>31</v>
      </c>
    </row>
    <row r="3185" spans="3:16" x14ac:dyDescent="0.3">
      <c r="C3185" t="s">
        <v>3274</v>
      </c>
      <c r="D3185" t="s">
        <v>55</v>
      </c>
      <c r="E3185">
        <v>1</v>
      </c>
      <c r="F3185" t="s">
        <v>56</v>
      </c>
      <c r="G3185" t="s">
        <v>6</v>
      </c>
      <c r="H3185" t="s">
        <v>68</v>
      </c>
      <c r="I3185" s="4">
        <v>56395</v>
      </c>
      <c r="J3185">
        <v>10</v>
      </c>
      <c r="K3185" s="3">
        <v>44760</v>
      </c>
      <c r="L3185" s="3">
        <v>7296</v>
      </c>
      <c r="M3185" s="5">
        <f ca="1">(TODAY()-staff[[#This Row],[Date of Join]])/365</f>
        <v>0.16712328767123288</v>
      </c>
      <c r="N3185" t="str">
        <f ca="1">IF(staff[[#This Row],[Tenure]]&lt;0.25,"1. New", IF(staff[[#This Row],[Tenure]]&lt;1, "2. Under 1 yr", IF(staff[[#This Row],[Tenure]]&lt;2, "3. Under 2 yrs","4. Over 2 yrs")))</f>
        <v>1. New</v>
      </c>
      <c r="O3185" s="5">
        <f ca="1">(TODAY()-staff[[#This Row],[Date of Birth]])/365</f>
        <v>102.8082191780822</v>
      </c>
      <c r="P3185">
        <f ca="1">ROUNDDOWN(staff[[#This Row],[X-Age]],0)</f>
        <v>102</v>
      </c>
    </row>
    <row r="3186" spans="3:16" x14ac:dyDescent="0.3">
      <c r="C3186" t="s">
        <v>3275</v>
      </c>
      <c r="D3186" t="s">
        <v>55</v>
      </c>
      <c r="E3186">
        <v>1</v>
      </c>
      <c r="F3186" t="s">
        <v>56</v>
      </c>
      <c r="G3186" t="s">
        <v>6</v>
      </c>
      <c r="H3186" t="s">
        <v>68</v>
      </c>
      <c r="I3186" s="4">
        <v>69880</v>
      </c>
      <c r="J3186">
        <v>13</v>
      </c>
      <c r="K3186" s="3">
        <v>44617</v>
      </c>
      <c r="L3186" s="3">
        <v>31073</v>
      </c>
      <c r="M3186" s="5">
        <f ca="1">(TODAY()-staff[[#This Row],[Date of Join]])/365</f>
        <v>0.55890410958904113</v>
      </c>
      <c r="N3186" t="str">
        <f ca="1">IF(staff[[#This Row],[Tenure]]&lt;0.25,"1. New", IF(staff[[#This Row],[Tenure]]&lt;1, "2. Under 1 yr", IF(staff[[#This Row],[Tenure]]&lt;2, "3. Under 2 yrs","4. Over 2 yrs")))</f>
        <v>2. Under 1 yr</v>
      </c>
      <c r="O3186" s="5">
        <f ca="1">(TODAY()-staff[[#This Row],[Date of Birth]])/365</f>
        <v>37.665753424657531</v>
      </c>
      <c r="P3186">
        <f ca="1">ROUNDDOWN(staff[[#This Row],[X-Age]],0)</f>
        <v>37</v>
      </c>
    </row>
    <row r="3187" spans="3:16" x14ac:dyDescent="0.3">
      <c r="C3187" t="s">
        <v>3276</v>
      </c>
      <c r="D3187" t="s">
        <v>59</v>
      </c>
      <c r="E3187">
        <v>1</v>
      </c>
      <c r="F3187" t="s">
        <v>56</v>
      </c>
      <c r="G3187" t="s">
        <v>6</v>
      </c>
      <c r="H3187" t="s">
        <v>68</v>
      </c>
      <c r="I3187" s="4">
        <v>98025</v>
      </c>
      <c r="J3187">
        <v>15</v>
      </c>
      <c r="K3187" s="3">
        <v>44400</v>
      </c>
      <c r="L3187" s="3">
        <v>30552</v>
      </c>
      <c r="M3187" s="5">
        <f ca="1">(TODAY()-staff[[#This Row],[Date of Join]])/365</f>
        <v>1.1534246575342466</v>
      </c>
      <c r="N3187" t="str">
        <f ca="1">IF(staff[[#This Row],[Tenure]]&lt;0.25,"1. New", IF(staff[[#This Row],[Tenure]]&lt;1, "2. Under 1 yr", IF(staff[[#This Row],[Tenure]]&lt;2, "3. Under 2 yrs","4. Over 2 yrs")))</f>
        <v>3. Under 2 yrs</v>
      </c>
      <c r="O3187" s="5">
        <f ca="1">(TODAY()-staff[[#This Row],[Date of Birth]])/365</f>
        <v>39.093150684931508</v>
      </c>
      <c r="P3187">
        <f ca="1">ROUNDDOWN(staff[[#This Row],[X-Age]],0)</f>
        <v>39</v>
      </c>
    </row>
    <row r="3188" spans="3:16" x14ac:dyDescent="0.3">
      <c r="C3188" t="s">
        <v>3277</v>
      </c>
      <c r="D3188" t="s">
        <v>55</v>
      </c>
      <c r="E3188">
        <v>1</v>
      </c>
      <c r="F3188" t="s">
        <v>56</v>
      </c>
      <c r="G3188" t="s">
        <v>11</v>
      </c>
      <c r="H3188" t="s">
        <v>83</v>
      </c>
      <c r="I3188" s="4">
        <v>99605</v>
      </c>
      <c r="J3188">
        <v>28</v>
      </c>
      <c r="K3188" s="3">
        <v>44662</v>
      </c>
      <c r="L3188" s="3">
        <v>30113</v>
      </c>
      <c r="M3188" s="5">
        <f ca="1">(TODAY()-staff[[#This Row],[Date of Join]])/365</f>
        <v>0.43561643835616437</v>
      </c>
      <c r="N3188" t="str">
        <f ca="1">IF(staff[[#This Row],[Tenure]]&lt;0.25,"1. New", IF(staff[[#This Row],[Tenure]]&lt;1, "2. Under 1 yr", IF(staff[[#This Row],[Tenure]]&lt;2, "3. Under 2 yrs","4. Over 2 yrs")))</f>
        <v>2. Under 1 yr</v>
      </c>
      <c r="O3188" s="5">
        <f ca="1">(TODAY()-staff[[#This Row],[Date of Birth]])/365</f>
        <v>40.295890410958904</v>
      </c>
      <c r="P3188">
        <f ca="1">ROUNDDOWN(staff[[#This Row],[X-Age]],0)</f>
        <v>40</v>
      </c>
    </row>
    <row r="3189" spans="3:16" x14ac:dyDescent="0.3">
      <c r="C3189" t="s">
        <v>3278</v>
      </c>
      <c r="D3189" t="s">
        <v>55</v>
      </c>
      <c r="E3189">
        <v>1</v>
      </c>
      <c r="F3189" t="s">
        <v>56</v>
      </c>
      <c r="G3189" t="s">
        <v>6</v>
      </c>
      <c r="H3189" t="s">
        <v>71</v>
      </c>
      <c r="I3189" s="4">
        <v>67140</v>
      </c>
      <c r="J3189">
        <v>8</v>
      </c>
      <c r="K3189" s="3">
        <v>44585</v>
      </c>
      <c r="L3189" s="3">
        <v>30823</v>
      </c>
      <c r="M3189" s="5">
        <f ca="1">(TODAY()-staff[[#This Row],[Date of Join]])/365</f>
        <v>0.64657534246575343</v>
      </c>
      <c r="N3189" t="str">
        <f ca="1">IF(staff[[#This Row],[Tenure]]&lt;0.25,"1. New", IF(staff[[#This Row],[Tenure]]&lt;1, "2. Under 1 yr", IF(staff[[#This Row],[Tenure]]&lt;2, "3. Under 2 yrs","4. Over 2 yrs")))</f>
        <v>2. Under 1 yr</v>
      </c>
      <c r="O3189" s="5">
        <f ca="1">(TODAY()-staff[[#This Row],[Date of Birth]])/365</f>
        <v>38.350684931506848</v>
      </c>
      <c r="P3189">
        <f ca="1">ROUNDDOWN(staff[[#This Row],[X-Age]],0)</f>
        <v>38</v>
      </c>
    </row>
    <row r="3190" spans="3:16" x14ac:dyDescent="0.3">
      <c r="C3190" t="s">
        <v>3279</v>
      </c>
      <c r="D3190" t="s">
        <v>55</v>
      </c>
      <c r="E3190">
        <v>1</v>
      </c>
      <c r="F3190" t="s">
        <v>56</v>
      </c>
      <c r="G3190" t="s">
        <v>11</v>
      </c>
      <c r="H3190" t="s">
        <v>83</v>
      </c>
      <c r="I3190" s="4">
        <v>77715</v>
      </c>
      <c r="J3190">
        <v>17</v>
      </c>
      <c r="K3190" s="3">
        <v>44761</v>
      </c>
      <c r="L3190" s="3">
        <v>30055</v>
      </c>
      <c r="M3190" s="5">
        <f ca="1">(TODAY()-staff[[#This Row],[Date of Join]])/365</f>
        <v>0.16438356164383561</v>
      </c>
      <c r="N3190" t="str">
        <f ca="1">IF(staff[[#This Row],[Tenure]]&lt;0.25,"1. New", IF(staff[[#This Row],[Tenure]]&lt;1, "2. Under 1 yr", IF(staff[[#This Row],[Tenure]]&lt;2, "3. Under 2 yrs","4. Over 2 yrs")))</f>
        <v>1. New</v>
      </c>
      <c r="O3190" s="5">
        <f ca="1">(TODAY()-staff[[#This Row],[Date of Birth]])/365</f>
        <v>40.454794520547942</v>
      </c>
      <c r="P3190">
        <f ca="1">ROUNDDOWN(staff[[#This Row],[X-Age]],0)</f>
        <v>40</v>
      </c>
    </row>
    <row r="3191" spans="3:16" x14ac:dyDescent="0.3">
      <c r="C3191" t="s">
        <v>3280</v>
      </c>
      <c r="D3191" t="s">
        <v>55</v>
      </c>
      <c r="E3191">
        <v>1</v>
      </c>
      <c r="F3191" t="s">
        <v>56</v>
      </c>
      <c r="G3191" t="s">
        <v>9</v>
      </c>
      <c r="H3191" t="s">
        <v>330</v>
      </c>
      <c r="I3191" s="4">
        <v>61630</v>
      </c>
      <c r="J3191">
        <v>5</v>
      </c>
      <c r="K3191" s="3">
        <v>44770</v>
      </c>
      <c r="L3191" s="3">
        <v>30493</v>
      </c>
      <c r="M3191" s="5">
        <f ca="1">(TODAY()-staff[[#This Row],[Date of Join]])/365</f>
        <v>0.13972602739726028</v>
      </c>
      <c r="N3191" t="str">
        <f ca="1">IF(staff[[#This Row],[Tenure]]&lt;0.25,"1. New", IF(staff[[#This Row],[Tenure]]&lt;1, "2. Under 1 yr", IF(staff[[#This Row],[Tenure]]&lt;2, "3. Under 2 yrs","4. Over 2 yrs")))</f>
        <v>1. New</v>
      </c>
      <c r="O3191" s="5">
        <f ca="1">(TODAY()-staff[[#This Row],[Date of Birth]])/365</f>
        <v>39.254794520547946</v>
      </c>
      <c r="P3191">
        <f ca="1">ROUNDDOWN(staff[[#This Row],[X-Age]],0)</f>
        <v>39</v>
      </c>
    </row>
    <row r="3192" spans="3:16" x14ac:dyDescent="0.3">
      <c r="C3192" t="s">
        <v>3281</v>
      </c>
      <c r="D3192" t="s">
        <v>59</v>
      </c>
      <c r="E3192">
        <v>1</v>
      </c>
      <c r="F3192" t="s">
        <v>56</v>
      </c>
      <c r="G3192" t="s">
        <v>20</v>
      </c>
      <c r="H3192" t="s">
        <v>102</v>
      </c>
      <c r="I3192" s="4">
        <v>79815</v>
      </c>
      <c r="J3192">
        <v>13</v>
      </c>
      <c r="K3192" s="3">
        <v>44693</v>
      </c>
      <c r="L3192" s="3">
        <v>32926</v>
      </c>
      <c r="M3192" s="5">
        <f ca="1">(TODAY()-staff[[#This Row],[Date of Join]])/365</f>
        <v>0.35068493150684932</v>
      </c>
      <c r="N3192" t="str">
        <f ca="1">IF(staff[[#This Row],[Tenure]]&lt;0.25,"1. New", IF(staff[[#This Row],[Tenure]]&lt;1, "2. Under 1 yr", IF(staff[[#This Row],[Tenure]]&lt;2, "3. Under 2 yrs","4. Over 2 yrs")))</f>
        <v>2. Under 1 yr</v>
      </c>
      <c r="O3192" s="5">
        <f ca="1">(TODAY()-staff[[#This Row],[Date of Birth]])/365</f>
        <v>32.589041095890408</v>
      </c>
      <c r="P3192">
        <f ca="1">ROUNDDOWN(staff[[#This Row],[X-Age]],0)</f>
        <v>32</v>
      </c>
    </row>
    <row r="3193" spans="3:16" x14ac:dyDescent="0.3">
      <c r="C3193" t="s">
        <v>3282</v>
      </c>
      <c r="D3193" t="s">
        <v>59</v>
      </c>
      <c r="E3193">
        <v>1</v>
      </c>
      <c r="F3193" t="s">
        <v>124</v>
      </c>
      <c r="G3193" t="s">
        <v>18</v>
      </c>
      <c r="H3193" t="s">
        <v>117</v>
      </c>
      <c r="I3193" s="4">
        <v>86790</v>
      </c>
      <c r="J3193">
        <v>6</v>
      </c>
      <c r="K3193" s="3">
        <v>44739</v>
      </c>
      <c r="L3193" s="3">
        <v>34582</v>
      </c>
      <c r="M3193" s="5">
        <f ca="1">(TODAY()-staff[[#This Row],[Date of Join]])/365</f>
        <v>0.22465753424657534</v>
      </c>
      <c r="N3193" t="str">
        <f ca="1">IF(staff[[#This Row],[Tenure]]&lt;0.25,"1. New", IF(staff[[#This Row],[Tenure]]&lt;1, "2. Under 1 yr", IF(staff[[#This Row],[Tenure]]&lt;2, "3. Under 2 yrs","4. Over 2 yrs")))</f>
        <v>1. New</v>
      </c>
      <c r="O3193" s="5">
        <f ca="1">(TODAY()-staff[[#This Row],[Date of Birth]])/365</f>
        <v>28.052054794520547</v>
      </c>
      <c r="P3193">
        <f ca="1">ROUNDDOWN(staff[[#This Row],[X-Age]],0)</f>
        <v>28</v>
      </c>
    </row>
    <row r="3194" spans="3:16" x14ac:dyDescent="0.3">
      <c r="C3194" t="s">
        <v>3283</v>
      </c>
      <c r="D3194" t="s">
        <v>59</v>
      </c>
      <c r="E3194">
        <v>1</v>
      </c>
      <c r="F3194" t="s">
        <v>124</v>
      </c>
      <c r="G3194" t="s">
        <v>11</v>
      </c>
      <c r="H3194" t="s">
        <v>98</v>
      </c>
      <c r="I3194" s="4">
        <v>79885</v>
      </c>
      <c r="J3194">
        <v>5</v>
      </c>
      <c r="K3194" s="3">
        <v>44585</v>
      </c>
      <c r="L3194" s="3">
        <v>25066</v>
      </c>
      <c r="M3194" s="5">
        <f ca="1">(TODAY()-staff[[#This Row],[Date of Join]])/365</f>
        <v>0.64657534246575343</v>
      </c>
      <c r="N3194" t="str">
        <f ca="1">IF(staff[[#This Row],[Tenure]]&lt;0.25,"1. New", IF(staff[[#This Row],[Tenure]]&lt;1, "2. Under 1 yr", IF(staff[[#This Row],[Tenure]]&lt;2, "3. Under 2 yrs","4. Over 2 yrs")))</f>
        <v>2. Under 1 yr</v>
      </c>
      <c r="O3194" s="5">
        <f ca="1">(TODAY()-staff[[#This Row],[Date of Birth]])/365</f>
        <v>54.123287671232873</v>
      </c>
      <c r="P3194">
        <f ca="1">ROUNDDOWN(staff[[#This Row],[X-Age]],0)</f>
        <v>54</v>
      </c>
    </row>
    <row r="3195" spans="3:16" x14ac:dyDescent="0.3">
      <c r="C3195" t="s">
        <v>3284</v>
      </c>
      <c r="D3195" t="s">
        <v>59</v>
      </c>
      <c r="E3195">
        <v>1</v>
      </c>
      <c r="F3195" t="s">
        <v>56</v>
      </c>
      <c r="G3195" t="s">
        <v>18</v>
      </c>
      <c r="H3195" t="s">
        <v>64</v>
      </c>
      <c r="I3195" s="4">
        <v>63700</v>
      </c>
      <c r="J3195">
        <v>10</v>
      </c>
      <c r="K3195" s="3">
        <v>44371</v>
      </c>
      <c r="L3195" s="3">
        <v>23027</v>
      </c>
      <c r="M3195" s="5">
        <f ca="1">(TODAY()-staff[[#This Row],[Date of Join]])/365</f>
        <v>1.2328767123287672</v>
      </c>
      <c r="N3195" t="str">
        <f ca="1">IF(staff[[#This Row],[Tenure]]&lt;0.25,"1. New", IF(staff[[#This Row],[Tenure]]&lt;1, "2. Under 1 yr", IF(staff[[#This Row],[Tenure]]&lt;2, "3. Under 2 yrs","4. Over 2 yrs")))</f>
        <v>3. Under 2 yrs</v>
      </c>
      <c r="O3195" s="5">
        <f ca="1">(TODAY()-staff[[#This Row],[Date of Birth]])/365</f>
        <v>59.709589041095889</v>
      </c>
      <c r="P3195">
        <f ca="1">ROUNDDOWN(staff[[#This Row],[X-Age]],0)</f>
        <v>59</v>
      </c>
    </row>
    <row r="3196" spans="3:16" x14ac:dyDescent="0.3">
      <c r="C3196" t="s">
        <v>3285</v>
      </c>
      <c r="D3196" t="s">
        <v>55</v>
      </c>
      <c r="E3196">
        <v>1</v>
      </c>
      <c r="F3196" t="s">
        <v>56</v>
      </c>
      <c r="G3196" t="s">
        <v>9</v>
      </c>
      <c r="H3196" t="s">
        <v>57</v>
      </c>
      <c r="I3196" s="4">
        <v>75160</v>
      </c>
      <c r="J3196">
        <v>10</v>
      </c>
      <c r="K3196" s="3">
        <v>44774</v>
      </c>
      <c r="L3196" s="3">
        <v>34578</v>
      </c>
      <c r="M3196" s="5">
        <f ca="1">(TODAY()-staff[[#This Row],[Date of Join]])/365</f>
        <v>0.12876712328767123</v>
      </c>
      <c r="N3196" t="str">
        <f ca="1">IF(staff[[#This Row],[Tenure]]&lt;0.25,"1. New", IF(staff[[#This Row],[Tenure]]&lt;1, "2. Under 1 yr", IF(staff[[#This Row],[Tenure]]&lt;2, "3. Under 2 yrs","4. Over 2 yrs")))</f>
        <v>1. New</v>
      </c>
      <c r="O3196" s="5">
        <f ca="1">(TODAY()-staff[[#This Row],[Date of Birth]])/365</f>
        <v>28.063013698630137</v>
      </c>
      <c r="P3196">
        <f ca="1">ROUNDDOWN(staff[[#This Row],[X-Age]],0)</f>
        <v>28</v>
      </c>
    </row>
    <row r="3197" spans="3:16" x14ac:dyDescent="0.3">
      <c r="C3197" t="s">
        <v>3286</v>
      </c>
      <c r="D3197" t="s">
        <v>55</v>
      </c>
      <c r="E3197">
        <v>1</v>
      </c>
      <c r="F3197" t="s">
        <v>56</v>
      </c>
      <c r="G3197" t="s">
        <v>11</v>
      </c>
      <c r="H3197" t="s">
        <v>242</v>
      </c>
      <c r="I3197" s="4">
        <v>51110</v>
      </c>
      <c r="J3197">
        <v>16</v>
      </c>
      <c r="K3197" s="3">
        <v>44757</v>
      </c>
      <c r="L3197" s="3">
        <v>23588</v>
      </c>
      <c r="M3197" s="5">
        <f ca="1">(TODAY()-staff[[#This Row],[Date of Join]])/365</f>
        <v>0.17534246575342466</v>
      </c>
      <c r="N3197" t="str">
        <f ca="1">IF(staff[[#This Row],[Tenure]]&lt;0.25,"1. New", IF(staff[[#This Row],[Tenure]]&lt;1, "2. Under 1 yr", IF(staff[[#This Row],[Tenure]]&lt;2, "3. Under 2 yrs","4. Over 2 yrs")))</f>
        <v>1. New</v>
      </c>
      <c r="O3197" s="5">
        <f ca="1">(TODAY()-staff[[#This Row],[Date of Birth]])/365</f>
        <v>58.172602739726024</v>
      </c>
      <c r="P3197">
        <f ca="1">ROUNDDOWN(staff[[#This Row],[X-Age]],0)</f>
        <v>58</v>
      </c>
    </row>
    <row r="3198" spans="3:16" x14ac:dyDescent="0.3">
      <c r="C3198" t="s">
        <v>3287</v>
      </c>
      <c r="D3198" t="s">
        <v>55</v>
      </c>
      <c r="E3198">
        <v>1</v>
      </c>
      <c r="F3198" t="s">
        <v>61</v>
      </c>
      <c r="G3198" t="s">
        <v>9</v>
      </c>
      <c r="H3198" t="s">
        <v>62</v>
      </c>
      <c r="I3198" s="4">
        <v>52915</v>
      </c>
      <c r="J3198">
        <v>23</v>
      </c>
      <c r="K3198" s="3">
        <v>44763</v>
      </c>
      <c r="L3198" s="3">
        <v>7304</v>
      </c>
      <c r="M3198" s="5">
        <f ca="1">(TODAY()-staff[[#This Row],[Date of Join]])/365</f>
        <v>0.15890410958904111</v>
      </c>
      <c r="N3198" t="str">
        <f ca="1">IF(staff[[#This Row],[Tenure]]&lt;0.25,"1. New", IF(staff[[#This Row],[Tenure]]&lt;1, "2. Under 1 yr", IF(staff[[#This Row],[Tenure]]&lt;2, "3. Under 2 yrs","4. Over 2 yrs")))</f>
        <v>1. New</v>
      </c>
      <c r="O3198" s="5">
        <f ca="1">(TODAY()-staff[[#This Row],[Date of Birth]])/365</f>
        <v>102.78630136986301</v>
      </c>
      <c r="P3198">
        <f ca="1">ROUNDDOWN(staff[[#This Row],[X-Age]],0)</f>
        <v>102</v>
      </c>
    </row>
    <row r="3199" spans="3:16" x14ac:dyDescent="0.3">
      <c r="C3199" t="s">
        <v>3288</v>
      </c>
      <c r="D3199" t="s">
        <v>59</v>
      </c>
      <c r="E3199">
        <v>1</v>
      </c>
      <c r="F3199" t="s">
        <v>56</v>
      </c>
      <c r="G3199" t="s">
        <v>9</v>
      </c>
      <c r="H3199" t="s">
        <v>308</v>
      </c>
      <c r="I3199" s="4">
        <v>90325</v>
      </c>
      <c r="J3199">
        <v>20</v>
      </c>
      <c r="K3199" s="3">
        <v>44732</v>
      </c>
      <c r="L3199" s="3">
        <v>7293</v>
      </c>
      <c r="M3199" s="5">
        <f ca="1">(TODAY()-staff[[#This Row],[Date of Join]])/365</f>
        <v>0.24383561643835616</v>
      </c>
      <c r="N3199" t="str">
        <f ca="1">IF(staff[[#This Row],[Tenure]]&lt;0.25,"1. New", IF(staff[[#This Row],[Tenure]]&lt;1, "2. Under 1 yr", IF(staff[[#This Row],[Tenure]]&lt;2, "3. Under 2 yrs","4. Over 2 yrs")))</f>
        <v>1. New</v>
      </c>
      <c r="O3199" s="5">
        <f ca="1">(TODAY()-staff[[#This Row],[Date of Birth]])/365</f>
        <v>102.81643835616438</v>
      </c>
      <c r="P3199">
        <f ca="1">ROUNDDOWN(staff[[#This Row],[X-Age]],0)</f>
        <v>102</v>
      </c>
    </row>
    <row r="3200" spans="3:16" x14ac:dyDescent="0.3">
      <c r="C3200" t="s">
        <v>3289</v>
      </c>
      <c r="D3200" t="s">
        <v>59</v>
      </c>
      <c r="E3200">
        <v>1</v>
      </c>
      <c r="F3200" t="s">
        <v>56</v>
      </c>
      <c r="G3200" t="s">
        <v>6</v>
      </c>
      <c r="H3200" t="s">
        <v>68</v>
      </c>
      <c r="I3200" s="4">
        <v>64090</v>
      </c>
      <c r="J3200">
        <v>4</v>
      </c>
      <c r="K3200" s="3">
        <v>44729</v>
      </c>
      <c r="L3200" s="3">
        <v>30681</v>
      </c>
      <c r="M3200" s="5">
        <f ca="1">(TODAY()-staff[[#This Row],[Date of Join]])/365</f>
        <v>0.25205479452054796</v>
      </c>
      <c r="N3200" t="str">
        <f ca="1">IF(staff[[#This Row],[Tenure]]&lt;0.25,"1. New", IF(staff[[#This Row],[Tenure]]&lt;1, "2. Under 1 yr", IF(staff[[#This Row],[Tenure]]&lt;2, "3. Under 2 yrs","4. Over 2 yrs")))</f>
        <v>2. Under 1 yr</v>
      </c>
      <c r="O3200" s="5">
        <f ca="1">(TODAY()-staff[[#This Row],[Date of Birth]])/365</f>
        <v>38.739726027397261</v>
      </c>
      <c r="P3200">
        <f ca="1">ROUNDDOWN(staff[[#This Row],[X-Age]],0)</f>
        <v>38</v>
      </c>
    </row>
    <row r="3201" spans="3:16" x14ac:dyDescent="0.3">
      <c r="C3201" t="s">
        <v>3290</v>
      </c>
      <c r="D3201" t="s">
        <v>59</v>
      </c>
      <c r="E3201">
        <v>1</v>
      </c>
      <c r="F3201" t="s">
        <v>56</v>
      </c>
      <c r="G3201" t="s">
        <v>9</v>
      </c>
      <c r="H3201" t="s">
        <v>330</v>
      </c>
      <c r="I3201" s="4">
        <v>73980</v>
      </c>
      <c r="J3201">
        <v>10</v>
      </c>
      <c r="K3201" s="3">
        <v>44566</v>
      </c>
      <c r="L3201" s="3">
        <v>23537</v>
      </c>
      <c r="M3201" s="5">
        <f ca="1">(TODAY()-staff[[#This Row],[Date of Join]])/365</f>
        <v>0.69863013698630139</v>
      </c>
      <c r="N3201" t="str">
        <f ca="1">IF(staff[[#This Row],[Tenure]]&lt;0.25,"1. New", IF(staff[[#This Row],[Tenure]]&lt;1, "2. Under 1 yr", IF(staff[[#This Row],[Tenure]]&lt;2, "3. Under 2 yrs","4. Over 2 yrs")))</f>
        <v>2. Under 1 yr</v>
      </c>
      <c r="O3201" s="5">
        <f ca="1">(TODAY()-staff[[#This Row],[Date of Birth]])/365</f>
        <v>58.31232876712329</v>
      </c>
      <c r="P3201">
        <f ca="1">ROUNDDOWN(staff[[#This Row],[X-Age]],0)</f>
        <v>58</v>
      </c>
    </row>
    <row r="3202" spans="3:16" x14ac:dyDescent="0.3">
      <c r="C3202" t="s">
        <v>3291</v>
      </c>
      <c r="D3202" t="s">
        <v>55</v>
      </c>
      <c r="E3202">
        <v>1</v>
      </c>
      <c r="F3202" t="s">
        <v>56</v>
      </c>
      <c r="G3202" t="s">
        <v>6</v>
      </c>
      <c r="H3202" t="s">
        <v>68</v>
      </c>
      <c r="I3202" s="4">
        <v>70830</v>
      </c>
      <c r="J3202">
        <v>20</v>
      </c>
      <c r="K3202" s="3">
        <v>44764</v>
      </c>
      <c r="L3202" s="3">
        <v>36068</v>
      </c>
      <c r="M3202" s="5">
        <f ca="1">(TODAY()-staff[[#This Row],[Date of Join]])/365</f>
        <v>0.15616438356164383</v>
      </c>
      <c r="N3202" t="str">
        <f ca="1">IF(staff[[#This Row],[Tenure]]&lt;0.25,"1. New", IF(staff[[#This Row],[Tenure]]&lt;1, "2. Under 1 yr", IF(staff[[#This Row],[Tenure]]&lt;2, "3. Under 2 yrs","4. Over 2 yrs")))</f>
        <v>1. New</v>
      </c>
      <c r="O3202" s="5">
        <f ca="1">(TODAY()-staff[[#This Row],[Date of Birth]])/365</f>
        <v>23.980821917808218</v>
      </c>
      <c r="P3202">
        <f ca="1">ROUNDDOWN(staff[[#This Row],[X-Age]],0)</f>
        <v>23</v>
      </c>
    </row>
    <row r="3203" spans="3:16" x14ac:dyDescent="0.3">
      <c r="C3203" t="s">
        <v>3292</v>
      </c>
      <c r="D3203" t="s">
        <v>55</v>
      </c>
      <c r="E3203">
        <v>1</v>
      </c>
      <c r="F3203" t="s">
        <v>56</v>
      </c>
      <c r="G3203" t="s">
        <v>18</v>
      </c>
      <c r="H3203" t="s">
        <v>117</v>
      </c>
      <c r="I3203" s="4">
        <v>70320</v>
      </c>
      <c r="J3203">
        <v>17</v>
      </c>
      <c r="K3203" s="3">
        <v>44729</v>
      </c>
      <c r="L3203" s="3">
        <v>31861</v>
      </c>
      <c r="M3203" s="5">
        <f ca="1">(TODAY()-staff[[#This Row],[Date of Join]])/365</f>
        <v>0.25205479452054796</v>
      </c>
      <c r="N3203" t="str">
        <f ca="1">IF(staff[[#This Row],[Tenure]]&lt;0.25,"1. New", IF(staff[[#This Row],[Tenure]]&lt;1, "2. Under 1 yr", IF(staff[[#This Row],[Tenure]]&lt;2, "3. Under 2 yrs","4. Over 2 yrs")))</f>
        <v>2. Under 1 yr</v>
      </c>
      <c r="O3203" s="5">
        <f ca="1">(TODAY()-staff[[#This Row],[Date of Birth]])/365</f>
        <v>35.506849315068493</v>
      </c>
      <c r="P3203">
        <f ca="1">ROUNDDOWN(staff[[#This Row],[X-Age]],0)</f>
        <v>35</v>
      </c>
    </row>
    <row r="3204" spans="3:16" x14ac:dyDescent="0.3">
      <c r="C3204" t="s">
        <v>3293</v>
      </c>
      <c r="D3204" t="s">
        <v>59</v>
      </c>
      <c r="E3204">
        <v>1</v>
      </c>
      <c r="F3204" t="s">
        <v>56</v>
      </c>
      <c r="G3204" t="s">
        <v>6</v>
      </c>
      <c r="H3204" t="s">
        <v>68</v>
      </c>
      <c r="I3204" s="4">
        <v>48230</v>
      </c>
      <c r="J3204">
        <v>12</v>
      </c>
      <c r="K3204" s="3">
        <v>44769</v>
      </c>
      <c r="L3204" s="3">
        <v>34164</v>
      </c>
      <c r="M3204" s="5">
        <f ca="1">(TODAY()-staff[[#This Row],[Date of Join]])/365</f>
        <v>0.14246575342465753</v>
      </c>
      <c r="N3204" t="str">
        <f ca="1">IF(staff[[#This Row],[Tenure]]&lt;0.25,"1. New", IF(staff[[#This Row],[Tenure]]&lt;1, "2. Under 1 yr", IF(staff[[#This Row],[Tenure]]&lt;2, "3. Under 2 yrs","4. Over 2 yrs")))</f>
        <v>1. New</v>
      </c>
      <c r="O3204" s="5">
        <f ca="1">(TODAY()-staff[[#This Row],[Date of Birth]])/365</f>
        <v>29.197260273972603</v>
      </c>
      <c r="P3204">
        <f ca="1">ROUNDDOWN(staff[[#This Row],[X-Age]],0)</f>
        <v>29</v>
      </c>
    </row>
    <row r="3205" spans="3:16" x14ac:dyDescent="0.3">
      <c r="C3205" t="s">
        <v>3294</v>
      </c>
      <c r="D3205" t="s">
        <v>59</v>
      </c>
      <c r="E3205">
        <v>0.88</v>
      </c>
      <c r="F3205" t="s">
        <v>124</v>
      </c>
      <c r="G3205" t="s">
        <v>9</v>
      </c>
      <c r="H3205" t="s">
        <v>201</v>
      </c>
      <c r="I3205" s="4">
        <v>81580</v>
      </c>
      <c r="J3205">
        <v>20</v>
      </c>
      <c r="K3205" s="3">
        <v>44774</v>
      </c>
      <c r="L3205" s="3">
        <v>25623</v>
      </c>
      <c r="M3205" s="5">
        <f ca="1">(TODAY()-staff[[#This Row],[Date of Join]])/365</f>
        <v>0.12876712328767123</v>
      </c>
      <c r="N3205" t="str">
        <f ca="1">IF(staff[[#This Row],[Tenure]]&lt;0.25,"1. New", IF(staff[[#This Row],[Tenure]]&lt;1, "2. Under 1 yr", IF(staff[[#This Row],[Tenure]]&lt;2, "3. Under 2 yrs","4. Over 2 yrs")))</f>
        <v>1. New</v>
      </c>
      <c r="O3205" s="5">
        <f ca="1">(TODAY()-staff[[#This Row],[Date of Birth]])/365</f>
        <v>52.597260273972601</v>
      </c>
      <c r="P3205">
        <f ca="1">ROUNDDOWN(staff[[#This Row],[X-Age]],0)</f>
        <v>52</v>
      </c>
    </row>
    <row r="3206" spans="3:16" x14ac:dyDescent="0.3">
      <c r="C3206" t="s">
        <v>3295</v>
      </c>
      <c r="D3206" t="s">
        <v>55</v>
      </c>
      <c r="E3206">
        <v>1</v>
      </c>
      <c r="F3206" t="s">
        <v>56</v>
      </c>
      <c r="G3206" t="s">
        <v>20</v>
      </c>
      <c r="H3206" t="s">
        <v>75</v>
      </c>
      <c r="I3206" s="4">
        <v>76490</v>
      </c>
      <c r="J3206">
        <v>8</v>
      </c>
      <c r="K3206" s="3">
        <v>44764</v>
      </c>
      <c r="L3206" s="3">
        <v>34587</v>
      </c>
      <c r="M3206" s="5">
        <f ca="1">(TODAY()-staff[[#This Row],[Date of Join]])/365</f>
        <v>0.15616438356164383</v>
      </c>
      <c r="N3206" t="str">
        <f ca="1">IF(staff[[#This Row],[Tenure]]&lt;0.25,"1. New", IF(staff[[#This Row],[Tenure]]&lt;1, "2. Under 1 yr", IF(staff[[#This Row],[Tenure]]&lt;2, "3. Under 2 yrs","4. Over 2 yrs")))</f>
        <v>1. New</v>
      </c>
      <c r="O3206" s="5">
        <f ca="1">(TODAY()-staff[[#This Row],[Date of Birth]])/365</f>
        <v>28.038356164383561</v>
      </c>
      <c r="P3206">
        <f ca="1">ROUNDDOWN(staff[[#This Row],[X-Age]],0)</f>
        <v>28</v>
      </c>
    </row>
    <row r="3207" spans="3:16" x14ac:dyDescent="0.3">
      <c r="C3207" t="s">
        <v>3296</v>
      </c>
      <c r="D3207" t="s">
        <v>55</v>
      </c>
      <c r="E3207">
        <v>1</v>
      </c>
      <c r="F3207" t="s">
        <v>56</v>
      </c>
      <c r="G3207" t="s">
        <v>6</v>
      </c>
      <c r="H3207" t="s">
        <v>68</v>
      </c>
      <c r="I3207" s="4">
        <v>68505</v>
      </c>
      <c r="J3207">
        <v>18</v>
      </c>
      <c r="K3207" s="3">
        <v>44328</v>
      </c>
      <c r="L3207" s="3">
        <v>25925</v>
      </c>
      <c r="M3207" s="5">
        <f ca="1">(TODAY()-staff[[#This Row],[Date of Join]])/365</f>
        <v>1.3506849315068492</v>
      </c>
      <c r="N3207" t="str">
        <f ca="1">IF(staff[[#This Row],[Tenure]]&lt;0.25,"1. New", IF(staff[[#This Row],[Tenure]]&lt;1, "2. Under 1 yr", IF(staff[[#This Row],[Tenure]]&lt;2, "3. Under 2 yrs","4. Over 2 yrs")))</f>
        <v>3. Under 2 yrs</v>
      </c>
      <c r="O3207" s="5">
        <f ca="1">(TODAY()-staff[[#This Row],[Date of Birth]])/365</f>
        <v>51.769863013698632</v>
      </c>
      <c r="P3207">
        <f ca="1">ROUNDDOWN(staff[[#This Row],[X-Age]],0)</f>
        <v>51</v>
      </c>
    </row>
    <row r="3208" spans="3:16" x14ac:dyDescent="0.3">
      <c r="C3208" t="s">
        <v>3297</v>
      </c>
      <c r="D3208" t="s">
        <v>55</v>
      </c>
      <c r="E3208">
        <v>1</v>
      </c>
      <c r="F3208" t="s">
        <v>56</v>
      </c>
      <c r="G3208" t="s">
        <v>20</v>
      </c>
      <c r="H3208" t="s">
        <v>66</v>
      </c>
      <c r="I3208" s="4">
        <v>75240</v>
      </c>
      <c r="J3208">
        <v>4</v>
      </c>
      <c r="K3208" s="3">
        <v>44538</v>
      </c>
      <c r="L3208" s="3">
        <v>21438</v>
      </c>
      <c r="M3208" s="5">
        <f ca="1">(TODAY()-staff[[#This Row],[Date of Join]])/365</f>
        <v>0.77534246575342469</v>
      </c>
      <c r="N3208" t="str">
        <f ca="1">IF(staff[[#This Row],[Tenure]]&lt;0.25,"1. New", IF(staff[[#This Row],[Tenure]]&lt;1, "2. Under 1 yr", IF(staff[[#This Row],[Tenure]]&lt;2, "3. Under 2 yrs","4. Over 2 yrs")))</f>
        <v>2. Under 1 yr</v>
      </c>
      <c r="O3208" s="5">
        <f ca="1">(TODAY()-staff[[#This Row],[Date of Birth]])/365</f>
        <v>64.063013698630144</v>
      </c>
      <c r="P3208">
        <f ca="1">ROUNDDOWN(staff[[#This Row],[X-Age]],0)</f>
        <v>64</v>
      </c>
    </row>
    <row r="3209" spans="3:16" x14ac:dyDescent="0.3">
      <c r="C3209" t="s">
        <v>3298</v>
      </c>
      <c r="D3209" t="s">
        <v>59</v>
      </c>
      <c r="E3209">
        <v>1</v>
      </c>
      <c r="F3209" t="s">
        <v>56</v>
      </c>
      <c r="G3209" t="s">
        <v>6</v>
      </c>
      <c r="H3209" t="s">
        <v>68</v>
      </c>
      <c r="I3209" s="4">
        <v>79045</v>
      </c>
      <c r="J3209">
        <v>9</v>
      </c>
      <c r="K3209" s="3">
        <v>44757</v>
      </c>
      <c r="L3209" s="3">
        <v>33542</v>
      </c>
      <c r="M3209" s="5">
        <f ca="1">(TODAY()-staff[[#This Row],[Date of Join]])/365</f>
        <v>0.17534246575342466</v>
      </c>
      <c r="N3209" t="str">
        <f ca="1">IF(staff[[#This Row],[Tenure]]&lt;0.25,"1. New", IF(staff[[#This Row],[Tenure]]&lt;1, "2. Under 1 yr", IF(staff[[#This Row],[Tenure]]&lt;2, "3. Under 2 yrs","4. Over 2 yrs")))</f>
        <v>1. New</v>
      </c>
      <c r="O3209" s="5">
        <f ca="1">(TODAY()-staff[[#This Row],[Date of Birth]])/365</f>
        <v>30.901369863013699</v>
      </c>
      <c r="P3209">
        <f ca="1">ROUNDDOWN(staff[[#This Row],[X-Age]],0)</f>
        <v>30</v>
      </c>
    </row>
    <row r="3210" spans="3:16" x14ac:dyDescent="0.3">
      <c r="C3210" t="s">
        <v>3299</v>
      </c>
      <c r="D3210" t="s">
        <v>55</v>
      </c>
      <c r="E3210">
        <v>1</v>
      </c>
      <c r="F3210" t="s">
        <v>56</v>
      </c>
      <c r="G3210" t="s">
        <v>6</v>
      </c>
      <c r="H3210" t="s">
        <v>68</v>
      </c>
      <c r="I3210" s="4">
        <v>84570</v>
      </c>
      <c r="J3210">
        <v>11</v>
      </c>
      <c r="K3210" s="3">
        <v>44515</v>
      </c>
      <c r="L3210" s="3">
        <v>-16</v>
      </c>
      <c r="M3210" s="5">
        <f ca="1">(TODAY()-staff[[#This Row],[Date of Join]])/365</f>
        <v>0.83835616438356164</v>
      </c>
      <c r="N3210" t="str">
        <f ca="1">IF(staff[[#This Row],[Tenure]]&lt;0.25,"1. New", IF(staff[[#This Row],[Tenure]]&lt;1, "2. Under 1 yr", IF(staff[[#This Row],[Tenure]]&lt;2, "3. Under 2 yrs","4. Over 2 yrs")))</f>
        <v>2. Under 1 yr</v>
      </c>
      <c r="O3210" s="5">
        <f ca="1">(TODAY()-staff[[#This Row],[Date of Birth]])/365</f>
        <v>122.84109589041095</v>
      </c>
      <c r="P3210">
        <f ca="1">ROUNDDOWN(staff[[#This Row],[X-Age]],0)</f>
        <v>122</v>
      </c>
    </row>
    <row r="3211" spans="3:16" x14ac:dyDescent="0.3">
      <c r="C3211" t="s">
        <v>3300</v>
      </c>
      <c r="D3211" t="s">
        <v>59</v>
      </c>
      <c r="E3211">
        <v>1</v>
      </c>
      <c r="F3211" t="s">
        <v>56</v>
      </c>
      <c r="G3211" t="s">
        <v>6</v>
      </c>
      <c r="H3211" t="s">
        <v>98</v>
      </c>
      <c r="I3211" s="4">
        <v>48950</v>
      </c>
      <c r="J3211">
        <v>2</v>
      </c>
      <c r="K3211" s="3">
        <v>44749</v>
      </c>
      <c r="L3211" s="3">
        <v>33580</v>
      </c>
      <c r="M3211" s="5">
        <f ca="1">(TODAY()-staff[[#This Row],[Date of Join]])/365</f>
        <v>0.19726027397260273</v>
      </c>
      <c r="N3211" t="str">
        <f ca="1">IF(staff[[#This Row],[Tenure]]&lt;0.25,"1. New", IF(staff[[#This Row],[Tenure]]&lt;1, "2. Under 1 yr", IF(staff[[#This Row],[Tenure]]&lt;2, "3. Under 2 yrs","4. Over 2 yrs")))</f>
        <v>1. New</v>
      </c>
      <c r="O3211" s="5">
        <f ca="1">(TODAY()-staff[[#This Row],[Date of Birth]])/365</f>
        <v>30.797260273972604</v>
      </c>
      <c r="P3211">
        <f ca="1">ROUNDDOWN(staff[[#This Row],[X-Age]],0)</f>
        <v>30</v>
      </c>
    </row>
    <row r="3212" spans="3:16" x14ac:dyDescent="0.3">
      <c r="C3212" t="s">
        <v>3301</v>
      </c>
      <c r="D3212" t="s">
        <v>59</v>
      </c>
      <c r="E3212">
        <v>1</v>
      </c>
      <c r="F3212" t="s">
        <v>56</v>
      </c>
      <c r="G3212" t="s">
        <v>6</v>
      </c>
      <c r="H3212" t="s">
        <v>68</v>
      </c>
      <c r="I3212" s="4">
        <v>69250</v>
      </c>
      <c r="J3212">
        <v>11</v>
      </c>
      <c r="K3212" s="3">
        <v>44767</v>
      </c>
      <c r="L3212" s="3">
        <v>31440</v>
      </c>
      <c r="M3212" s="5">
        <f ca="1">(TODAY()-staff[[#This Row],[Date of Join]])/365</f>
        <v>0.14794520547945206</v>
      </c>
      <c r="N3212" t="str">
        <f ca="1">IF(staff[[#This Row],[Tenure]]&lt;0.25,"1. New", IF(staff[[#This Row],[Tenure]]&lt;1, "2. Under 1 yr", IF(staff[[#This Row],[Tenure]]&lt;2, "3. Under 2 yrs","4. Over 2 yrs")))</f>
        <v>1. New</v>
      </c>
      <c r="O3212" s="5">
        <f ca="1">(TODAY()-staff[[#This Row],[Date of Birth]])/365</f>
        <v>36.660273972602738</v>
      </c>
      <c r="P3212">
        <f ca="1">ROUNDDOWN(staff[[#This Row],[X-Age]],0)</f>
        <v>36</v>
      </c>
    </row>
    <row r="3213" spans="3:16" x14ac:dyDescent="0.3">
      <c r="C3213" t="s">
        <v>3302</v>
      </c>
      <c r="D3213" t="s">
        <v>55</v>
      </c>
      <c r="E3213">
        <v>1</v>
      </c>
      <c r="F3213" t="s">
        <v>56</v>
      </c>
      <c r="G3213" t="s">
        <v>18</v>
      </c>
      <c r="H3213" t="s">
        <v>64</v>
      </c>
      <c r="I3213" s="4">
        <v>96670</v>
      </c>
      <c r="J3213">
        <v>17</v>
      </c>
      <c r="K3213" s="3">
        <v>44634</v>
      </c>
      <c r="L3213" s="3">
        <v>31369</v>
      </c>
      <c r="M3213" s="5">
        <f ca="1">(TODAY()-staff[[#This Row],[Date of Join]])/365</f>
        <v>0.51232876712328768</v>
      </c>
      <c r="N3213" t="str">
        <f ca="1">IF(staff[[#This Row],[Tenure]]&lt;0.25,"1. New", IF(staff[[#This Row],[Tenure]]&lt;1, "2. Under 1 yr", IF(staff[[#This Row],[Tenure]]&lt;2, "3. Under 2 yrs","4. Over 2 yrs")))</f>
        <v>2. Under 1 yr</v>
      </c>
      <c r="O3213" s="5">
        <f ca="1">(TODAY()-staff[[#This Row],[Date of Birth]])/365</f>
        <v>36.854794520547948</v>
      </c>
      <c r="P3213">
        <f ca="1">ROUNDDOWN(staff[[#This Row],[X-Age]],0)</f>
        <v>36</v>
      </c>
    </row>
    <row r="3214" spans="3:16" x14ac:dyDescent="0.3">
      <c r="C3214" t="s">
        <v>3303</v>
      </c>
      <c r="D3214" t="s">
        <v>55</v>
      </c>
      <c r="E3214">
        <v>1</v>
      </c>
      <c r="F3214" t="s">
        <v>56</v>
      </c>
      <c r="G3214" t="s">
        <v>6</v>
      </c>
      <c r="H3214" t="s">
        <v>71</v>
      </c>
      <c r="I3214" s="4">
        <v>111205</v>
      </c>
      <c r="J3214">
        <v>17</v>
      </c>
      <c r="K3214" s="3">
        <v>44354</v>
      </c>
      <c r="L3214" s="3">
        <v>27367</v>
      </c>
      <c r="M3214" s="5">
        <f ca="1">(TODAY()-staff[[#This Row],[Date of Join]])/365</f>
        <v>1.2794520547945205</v>
      </c>
      <c r="N3214" t="str">
        <f ca="1">IF(staff[[#This Row],[Tenure]]&lt;0.25,"1. New", IF(staff[[#This Row],[Tenure]]&lt;1, "2. Under 1 yr", IF(staff[[#This Row],[Tenure]]&lt;2, "3. Under 2 yrs","4. Over 2 yrs")))</f>
        <v>3. Under 2 yrs</v>
      </c>
      <c r="O3214" s="5">
        <f ca="1">(TODAY()-staff[[#This Row],[Date of Birth]])/365</f>
        <v>47.819178082191783</v>
      </c>
      <c r="P3214">
        <f ca="1">ROUNDDOWN(staff[[#This Row],[X-Age]],0)</f>
        <v>47</v>
      </c>
    </row>
    <row r="3215" spans="3:16" x14ac:dyDescent="0.3">
      <c r="C3215" t="s">
        <v>3304</v>
      </c>
      <c r="D3215" t="s">
        <v>59</v>
      </c>
      <c r="E3215">
        <v>1</v>
      </c>
      <c r="F3215" t="s">
        <v>56</v>
      </c>
      <c r="G3215" t="s">
        <v>14</v>
      </c>
      <c r="H3215" t="s">
        <v>115</v>
      </c>
      <c r="I3215" s="4">
        <v>109525</v>
      </c>
      <c r="J3215">
        <v>22</v>
      </c>
      <c r="K3215" s="3">
        <v>44687</v>
      </c>
      <c r="L3215" s="3">
        <v>22745</v>
      </c>
      <c r="M3215" s="5">
        <f ca="1">(TODAY()-staff[[#This Row],[Date of Join]])/365</f>
        <v>0.36712328767123287</v>
      </c>
      <c r="N3215" t="str">
        <f ca="1">IF(staff[[#This Row],[Tenure]]&lt;0.25,"1. New", IF(staff[[#This Row],[Tenure]]&lt;1, "2. Under 1 yr", IF(staff[[#This Row],[Tenure]]&lt;2, "3. Under 2 yrs","4. Over 2 yrs")))</f>
        <v>2. Under 1 yr</v>
      </c>
      <c r="O3215" s="5">
        <f ca="1">(TODAY()-staff[[#This Row],[Date of Birth]])/365</f>
        <v>60.482191780821921</v>
      </c>
      <c r="P3215">
        <f ca="1">ROUNDDOWN(staff[[#This Row],[X-Age]],0)</f>
        <v>60</v>
      </c>
    </row>
    <row r="3216" spans="3:16" x14ac:dyDescent="0.3">
      <c r="C3216" t="s">
        <v>3305</v>
      </c>
      <c r="D3216" t="s">
        <v>59</v>
      </c>
      <c r="E3216">
        <v>1</v>
      </c>
      <c r="F3216" t="s">
        <v>56</v>
      </c>
      <c r="G3216" t="s">
        <v>6</v>
      </c>
      <c r="H3216" t="s">
        <v>68</v>
      </c>
      <c r="I3216" s="4">
        <v>104760</v>
      </c>
      <c r="J3216">
        <v>14</v>
      </c>
      <c r="K3216" s="3">
        <v>44763</v>
      </c>
      <c r="L3216" s="3">
        <v>34551</v>
      </c>
      <c r="M3216" s="5">
        <f ca="1">(TODAY()-staff[[#This Row],[Date of Join]])/365</f>
        <v>0.15890410958904111</v>
      </c>
      <c r="N3216" t="str">
        <f ca="1">IF(staff[[#This Row],[Tenure]]&lt;0.25,"1. New", IF(staff[[#This Row],[Tenure]]&lt;1, "2. Under 1 yr", IF(staff[[#This Row],[Tenure]]&lt;2, "3. Under 2 yrs","4. Over 2 yrs")))</f>
        <v>1. New</v>
      </c>
      <c r="O3216" s="5">
        <f ca="1">(TODAY()-staff[[#This Row],[Date of Birth]])/365</f>
        <v>28.136986301369863</v>
      </c>
      <c r="P3216">
        <f ca="1">ROUNDDOWN(staff[[#This Row],[X-Age]],0)</f>
        <v>28</v>
      </c>
    </row>
    <row r="3217" spans="3:16" x14ac:dyDescent="0.3">
      <c r="C3217" t="s">
        <v>3306</v>
      </c>
      <c r="D3217" t="s">
        <v>59</v>
      </c>
      <c r="E3217">
        <v>1</v>
      </c>
      <c r="F3217" t="s">
        <v>56</v>
      </c>
      <c r="G3217" t="s">
        <v>18</v>
      </c>
      <c r="H3217" t="s">
        <v>96</v>
      </c>
      <c r="I3217" s="4">
        <v>70505</v>
      </c>
      <c r="J3217">
        <v>20</v>
      </c>
      <c r="K3217" s="3">
        <v>44691</v>
      </c>
      <c r="L3217" s="3">
        <v>29110</v>
      </c>
      <c r="M3217" s="5">
        <f ca="1">(TODAY()-staff[[#This Row],[Date of Join]])/365</f>
        <v>0.35616438356164382</v>
      </c>
      <c r="N3217" t="str">
        <f ca="1">IF(staff[[#This Row],[Tenure]]&lt;0.25,"1. New", IF(staff[[#This Row],[Tenure]]&lt;1, "2. Under 1 yr", IF(staff[[#This Row],[Tenure]]&lt;2, "3. Under 2 yrs","4. Over 2 yrs")))</f>
        <v>2. Under 1 yr</v>
      </c>
      <c r="O3217" s="5">
        <f ca="1">(TODAY()-staff[[#This Row],[Date of Birth]])/365</f>
        <v>43.043835616438358</v>
      </c>
      <c r="P3217">
        <f ca="1">ROUNDDOWN(staff[[#This Row],[X-Age]],0)</f>
        <v>43</v>
      </c>
    </row>
    <row r="3218" spans="3:16" x14ac:dyDescent="0.3">
      <c r="C3218" t="s">
        <v>3307</v>
      </c>
      <c r="D3218" t="s">
        <v>55</v>
      </c>
      <c r="E3218">
        <v>1</v>
      </c>
      <c r="F3218" t="s">
        <v>56</v>
      </c>
      <c r="G3218" t="s">
        <v>6</v>
      </c>
      <c r="H3218" t="s">
        <v>68</v>
      </c>
      <c r="I3218" s="4">
        <v>106585</v>
      </c>
      <c r="J3218">
        <v>9</v>
      </c>
      <c r="K3218" s="3">
        <v>44312</v>
      </c>
      <c r="L3218" s="3">
        <v>23206</v>
      </c>
      <c r="M3218" s="5">
        <f ca="1">(TODAY()-staff[[#This Row],[Date of Join]])/365</f>
        <v>1.3945205479452054</v>
      </c>
      <c r="N3218" t="str">
        <f ca="1">IF(staff[[#This Row],[Tenure]]&lt;0.25,"1. New", IF(staff[[#This Row],[Tenure]]&lt;1, "2. Under 1 yr", IF(staff[[#This Row],[Tenure]]&lt;2, "3. Under 2 yrs","4. Over 2 yrs")))</f>
        <v>3. Under 2 yrs</v>
      </c>
      <c r="O3218" s="5">
        <f ca="1">(TODAY()-staff[[#This Row],[Date of Birth]])/365</f>
        <v>59.219178082191782</v>
      </c>
      <c r="P3218">
        <f ca="1">ROUNDDOWN(staff[[#This Row],[X-Age]],0)</f>
        <v>59</v>
      </c>
    </row>
    <row r="3219" spans="3:16" x14ac:dyDescent="0.3">
      <c r="C3219" t="s">
        <v>3308</v>
      </c>
      <c r="D3219" t="s">
        <v>55</v>
      </c>
      <c r="E3219">
        <v>1</v>
      </c>
      <c r="F3219" t="s">
        <v>56</v>
      </c>
      <c r="G3219" t="s">
        <v>11</v>
      </c>
      <c r="H3219" t="s">
        <v>98</v>
      </c>
      <c r="I3219" s="4">
        <v>48230</v>
      </c>
      <c r="J3219">
        <v>5</v>
      </c>
      <c r="K3219" s="3">
        <v>44774</v>
      </c>
      <c r="L3219" s="3">
        <v>33394</v>
      </c>
      <c r="M3219" s="5">
        <f ca="1">(TODAY()-staff[[#This Row],[Date of Join]])/365</f>
        <v>0.12876712328767123</v>
      </c>
      <c r="N3219" t="str">
        <f ca="1">IF(staff[[#This Row],[Tenure]]&lt;0.25,"1. New", IF(staff[[#This Row],[Tenure]]&lt;1, "2. Under 1 yr", IF(staff[[#This Row],[Tenure]]&lt;2, "3. Under 2 yrs","4. Over 2 yrs")))</f>
        <v>1. New</v>
      </c>
      <c r="O3219" s="5">
        <f ca="1">(TODAY()-staff[[#This Row],[Date of Birth]])/365</f>
        <v>31.306849315068494</v>
      </c>
      <c r="P3219">
        <f ca="1">ROUNDDOWN(staff[[#This Row],[X-Age]],0)</f>
        <v>31</v>
      </c>
    </row>
    <row r="3220" spans="3:16" x14ac:dyDescent="0.3">
      <c r="C3220" t="s">
        <v>3309</v>
      </c>
      <c r="D3220" t="s">
        <v>59</v>
      </c>
      <c r="E3220">
        <v>1</v>
      </c>
      <c r="F3220" t="s">
        <v>56</v>
      </c>
      <c r="G3220" t="s">
        <v>11</v>
      </c>
      <c r="H3220" t="s">
        <v>98</v>
      </c>
      <c r="I3220" s="4">
        <v>53055</v>
      </c>
      <c r="J3220">
        <v>20</v>
      </c>
      <c r="K3220" s="3">
        <v>44706</v>
      </c>
      <c r="L3220" s="3">
        <v>31404</v>
      </c>
      <c r="M3220" s="5">
        <f ca="1">(TODAY()-staff[[#This Row],[Date of Join]])/365</f>
        <v>0.31506849315068491</v>
      </c>
      <c r="N3220" t="str">
        <f ca="1">IF(staff[[#This Row],[Tenure]]&lt;0.25,"1. New", IF(staff[[#This Row],[Tenure]]&lt;1, "2. Under 1 yr", IF(staff[[#This Row],[Tenure]]&lt;2, "3. Under 2 yrs","4. Over 2 yrs")))</f>
        <v>2. Under 1 yr</v>
      </c>
      <c r="O3220" s="5">
        <f ca="1">(TODAY()-staff[[#This Row],[Date of Birth]])/365</f>
        <v>36.758904109589039</v>
      </c>
      <c r="P3220">
        <f ca="1">ROUNDDOWN(staff[[#This Row],[X-Age]],0)</f>
        <v>36</v>
      </c>
    </row>
    <row r="3221" spans="3:16" x14ac:dyDescent="0.3">
      <c r="C3221" t="s">
        <v>3310</v>
      </c>
      <c r="D3221" t="s">
        <v>59</v>
      </c>
      <c r="E3221">
        <v>1</v>
      </c>
      <c r="F3221" t="s">
        <v>56</v>
      </c>
      <c r="G3221" t="s">
        <v>6</v>
      </c>
      <c r="H3221" t="s">
        <v>68</v>
      </c>
      <c r="I3221" s="4">
        <v>82250</v>
      </c>
      <c r="J3221">
        <v>24</v>
      </c>
      <c r="K3221" s="3">
        <v>44011</v>
      </c>
      <c r="L3221" s="3">
        <v>26686</v>
      </c>
      <c r="M3221" s="5">
        <f ca="1">(TODAY()-staff[[#This Row],[Date of Join]])/365</f>
        <v>2.2191780821917808</v>
      </c>
      <c r="N3221" t="str">
        <f ca="1">IF(staff[[#This Row],[Tenure]]&lt;0.25,"1. New", IF(staff[[#This Row],[Tenure]]&lt;1, "2. Under 1 yr", IF(staff[[#This Row],[Tenure]]&lt;2, "3. Under 2 yrs","4. Over 2 yrs")))</f>
        <v>4. Over 2 yrs</v>
      </c>
      <c r="O3221" s="5">
        <f ca="1">(TODAY()-staff[[#This Row],[Date of Birth]])/365</f>
        <v>49.684931506849317</v>
      </c>
      <c r="P3221">
        <f ca="1">ROUNDDOWN(staff[[#This Row],[X-Age]],0)</f>
        <v>49</v>
      </c>
    </row>
    <row r="3222" spans="3:16" x14ac:dyDescent="0.3">
      <c r="C3222" t="s">
        <v>3311</v>
      </c>
      <c r="D3222" t="s">
        <v>59</v>
      </c>
      <c r="E3222">
        <v>1</v>
      </c>
      <c r="F3222" t="s">
        <v>56</v>
      </c>
      <c r="G3222" t="s">
        <v>6</v>
      </c>
      <c r="H3222" t="s">
        <v>68</v>
      </c>
      <c r="I3222" s="4">
        <v>71000</v>
      </c>
      <c r="J3222">
        <v>12</v>
      </c>
      <c r="K3222" s="3">
        <v>44685</v>
      </c>
      <c r="L3222" s="3">
        <v>7251</v>
      </c>
      <c r="M3222" s="5">
        <f ca="1">(TODAY()-staff[[#This Row],[Date of Join]])/365</f>
        <v>0.37260273972602742</v>
      </c>
      <c r="N3222" t="str">
        <f ca="1">IF(staff[[#This Row],[Tenure]]&lt;0.25,"1. New", IF(staff[[#This Row],[Tenure]]&lt;1, "2. Under 1 yr", IF(staff[[#This Row],[Tenure]]&lt;2, "3. Under 2 yrs","4. Over 2 yrs")))</f>
        <v>2. Under 1 yr</v>
      </c>
      <c r="O3222" s="5">
        <f ca="1">(TODAY()-staff[[#This Row],[Date of Birth]])/365</f>
        <v>102.93150684931507</v>
      </c>
      <c r="P3222">
        <f ca="1">ROUNDDOWN(staff[[#This Row],[X-Age]],0)</f>
        <v>102</v>
      </c>
    </row>
    <row r="3223" spans="3:16" x14ac:dyDescent="0.3">
      <c r="C3223" t="s">
        <v>3312</v>
      </c>
      <c r="D3223" t="s">
        <v>59</v>
      </c>
      <c r="E3223">
        <v>1</v>
      </c>
      <c r="F3223" t="s">
        <v>56</v>
      </c>
      <c r="G3223" t="s">
        <v>18</v>
      </c>
      <c r="H3223" t="s">
        <v>78</v>
      </c>
      <c r="I3223" s="4">
        <v>65325</v>
      </c>
      <c r="J3223">
        <v>9</v>
      </c>
      <c r="K3223" s="3">
        <v>44697</v>
      </c>
      <c r="L3223" s="3">
        <v>24336</v>
      </c>
      <c r="M3223" s="5">
        <f ca="1">(TODAY()-staff[[#This Row],[Date of Join]])/365</f>
        <v>0.33972602739726027</v>
      </c>
      <c r="N3223" t="str">
        <f ca="1">IF(staff[[#This Row],[Tenure]]&lt;0.25,"1. New", IF(staff[[#This Row],[Tenure]]&lt;1, "2. Under 1 yr", IF(staff[[#This Row],[Tenure]]&lt;2, "3. Under 2 yrs","4. Over 2 yrs")))</f>
        <v>2. Under 1 yr</v>
      </c>
      <c r="O3223" s="5">
        <f ca="1">(TODAY()-staff[[#This Row],[Date of Birth]])/365</f>
        <v>56.123287671232873</v>
      </c>
      <c r="P3223">
        <f ca="1">ROUNDDOWN(staff[[#This Row],[X-Age]],0)</f>
        <v>56</v>
      </c>
    </row>
    <row r="3224" spans="3:16" x14ac:dyDescent="0.3">
      <c r="C3224" t="s">
        <v>3313</v>
      </c>
      <c r="D3224" t="s">
        <v>59</v>
      </c>
      <c r="E3224">
        <v>1</v>
      </c>
      <c r="F3224" t="s">
        <v>56</v>
      </c>
      <c r="G3224" t="s">
        <v>18</v>
      </c>
      <c r="H3224" t="s">
        <v>96</v>
      </c>
      <c r="I3224" s="4">
        <v>72815</v>
      </c>
      <c r="J3224">
        <v>15</v>
      </c>
      <c r="K3224" s="3">
        <v>44230</v>
      </c>
      <c r="L3224" s="3">
        <v>26712</v>
      </c>
      <c r="M3224" s="5">
        <f ca="1">(TODAY()-staff[[#This Row],[Date of Join]])/365</f>
        <v>1.6191780821917807</v>
      </c>
      <c r="N3224" t="str">
        <f ca="1">IF(staff[[#This Row],[Tenure]]&lt;0.25,"1. New", IF(staff[[#This Row],[Tenure]]&lt;1, "2. Under 1 yr", IF(staff[[#This Row],[Tenure]]&lt;2, "3. Under 2 yrs","4. Over 2 yrs")))</f>
        <v>3. Under 2 yrs</v>
      </c>
      <c r="O3224" s="5">
        <f ca="1">(TODAY()-staff[[#This Row],[Date of Birth]])/365</f>
        <v>49.613698630136987</v>
      </c>
      <c r="P3224">
        <f ca="1">ROUNDDOWN(staff[[#This Row],[X-Age]],0)</f>
        <v>49</v>
      </c>
    </row>
    <row r="3225" spans="3:16" x14ac:dyDescent="0.3">
      <c r="C3225" t="s">
        <v>3314</v>
      </c>
      <c r="D3225" t="s">
        <v>55</v>
      </c>
      <c r="E3225">
        <v>1</v>
      </c>
      <c r="F3225" t="s">
        <v>56</v>
      </c>
      <c r="G3225" t="s">
        <v>18</v>
      </c>
      <c r="H3225" t="s">
        <v>96</v>
      </c>
      <c r="I3225" s="4">
        <v>62720</v>
      </c>
      <c r="J3225">
        <v>17</v>
      </c>
      <c r="K3225" s="3">
        <v>44484</v>
      </c>
      <c r="L3225" s="3">
        <v>25883</v>
      </c>
      <c r="M3225" s="5">
        <f ca="1">(TODAY()-staff[[#This Row],[Date of Join]])/365</f>
        <v>0.92328767123287669</v>
      </c>
      <c r="N3225" t="str">
        <f ca="1">IF(staff[[#This Row],[Tenure]]&lt;0.25,"1. New", IF(staff[[#This Row],[Tenure]]&lt;1, "2. Under 1 yr", IF(staff[[#This Row],[Tenure]]&lt;2, "3. Under 2 yrs","4. Over 2 yrs")))</f>
        <v>2. Under 1 yr</v>
      </c>
      <c r="O3225" s="5">
        <f ca="1">(TODAY()-staff[[#This Row],[Date of Birth]])/365</f>
        <v>51.884931506849313</v>
      </c>
      <c r="P3225">
        <f ca="1">ROUNDDOWN(staff[[#This Row],[X-Age]],0)</f>
        <v>51</v>
      </c>
    </row>
    <row r="3226" spans="3:16" x14ac:dyDescent="0.3">
      <c r="C3226" t="s">
        <v>3315</v>
      </c>
      <c r="D3226" t="s">
        <v>55</v>
      </c>
      <c r="E3226">
        <v>1</v>
      </c>
      <c r="F3226" t="s">
        <v>56</v>
      </c>
      <c r="G3226" t="s">
        <v>6</v>
      </c>
      <c r="H3226" t="s">
        <v>68</v>
      </c>
      <c r="I3226" s="4">
        <v>79965</v>
      </c>
      <c r="J3226">
        <v>5</v>
      </c>
      <c r="K3226" s="3">
        <v>44750</v>
      </c>
      <c r="L3226" s="3">
        <v>26328</v>
      </c>
      <c r="M3226" s="5">
        <f ca="1">(TODAY()-staff[[#This Row],[Date of Join]])/365</f>
        <v>0.19452054794520549</v>
      </c>
      <c r="N3226" t="str">
        <f ca="1">IF(staff[[#This Row],[Tenure]]&lt;0.25,"1. New", IF(staff[[#This Row],[Tenure]]&lt;1, "2. Under 1 yr", IF(staff[[#This Row],[Tenure]]&lt;2, "3. Under 2 yrs","4. Over 2 yrs")))</f>
        <v>1. New</v>
      </c>
      <c r="O3226" s="5">
        <f ca="1">(TODAY()-staff[[#This Row],[Date of Birth]])/365</f>
        <v>50.665753424657531</v>
      </c>
      <c r="P3226">
        <f ca="1">ROUNDDOWN(staff[[#This Row],[X-Age]],0)</f>
        <v>50</v>
      </c>
    </row>
    <row r="3227" spans="3:16" x14ac:dyDescent="0.3">
      <c r="C3227" t="s">
        <v>3316</v>
      </c>
      <c r="D3227" t="s">
        <v>55</v>
      </c>
      <c r="E3227">
        <v>1</v>
      </c>
      <c r="F3227" t="s">
        <v>56</v>
      </c>
      <c r="G3227" t="s">
        <v>18</v>
      </c>
      <c r="H3227" t="s">
        <v>71</v>
      </c>
      <c r="I3227" s="4">
        <v>82380</v>
      </c>
      <c r="J3227">
        <v>20</v>
      </c>
      <c r="K3227" s="3">
        <v>44641</v>
      </c>
      <c r="L3227" s="3">
        <v>31535</v>
      </c>
      <c r="M3227" s="5">
        <f ca="1">(TODAY()-staff[[#This Row],[Date of Join]])/365</f>
        <v>0.49315068493150682</v>
      </c>
      <c r="N3227" t="str">
        <f ca="1">IF(staff[[#This Row],[Tenure]]&lt;0.25,"1. New", IF(staff[[#This Row],[Tenure]]&lt;1, "2. Under 1 yr", IF(staff[[#This Row],[Tenure]]&lt;2, "3. Under 2 yrs","4. Over 2 yrs")))</f>
        <v>2. Under 1 yr</v>
      </c>
      <c r="O3227" s="5">
        <f ca="1">(TODAY()-staff[[#This Row],[Date of Birth]])/365</f>
        <v>36.4</v>
      </c>
      <c r="P3227">
        <f ca="1">ROUNDDOWN(staff[[#This Row],[X-Age]],0)</f>
        <v>36</v>
      </c>
    </row>
    <row r="3228" spans="3:16" x14ac:dyDescent="0.3">
      <c r="C3228" t="s">
        <v>3317</v>
      </c>
      <c r="D3228" t="s">
        <v>55</v>
      </c>
      <c r="E3228">
        <v>1</v>
      </c>
      <c r="F3228" t="s">
        <v>56</v>
      </c>
      <c r="G3228" t="s">
        <v>6</v>
      </c>
      <c r="H3228" t="s">
        <v>98</v>
      </c>
      <c r="I3228" s="4">
        <v>91610</v>
      </c>
      <c r="J3228">
        <v>14</v>
      </c>
      <c r="K3228" s="3">
        <v>44649</v>
      </c>
      <c r="L3228" s="3">
        <v>31984</v>
      </c>
      <c r="M3228" s="5">
        <f ca="1">(TODAY()-staff[[#This Row],[Date of Join]])/365</f>
        <v>0.47123287671232877</v>
      </c>
      <c r="N3228" t="str">
        <f ca="1">IF(staff[[#This Row],[Tenure]]&lt;0.25,"1. New", IF(staff[[#This Row],[Tenure]]&lt;1, "2. Under 1 yr", IF(staff[[#This Row],[Tenure]]&lt;2, "3. Under 2 yrs","4. Over 2 yrs")))</f>
        <v>2. Under 1 yr</v>
      </c>
      <c r="O3228" s="5">
        <f ca="1">(TODAY()-staff[[#This Row],[Date of Birth]])/365</f>
        <v>35.169863013698631</v>
      </c>
      <c r="P3228">
        <f ca="1">ROUNDDOWN(staff[[#This Row],[X-Age]],0)</f>
        <v>35</v>
      </c>
    </row>
    <row r="3229" spans="3:16" x14ac:dyDescent="0.3">
      <c r="C3229" t="s">
        <v>3318</v>
      </c>
      <c r="D3229" t="s">
        <v>59</v>
      </c>
      <c r="E3229">
        <v>0.95</v>
      </c>
      <c r="F3229" t="s">
        <v>56</v>
      </c>
      <c r="G3229" t="s">
        <v>18</v>
      </c>
      <c r="H3229" t="s">
        <v>78</v>
      </c>
      <c r="I3229" s="4">
        <v>72225</v>
      </c>
      <c r="J3229">
        <v>17</v>
      </c>
      <c r="K3229" s="3">
        <v>44011</v>
      </c>
      <c r="L3229" s="3">
        <v>23293</v>
      </c>
      <c r="M3229" s="5">
        <f ca="1">(TODAY()-staff[[#This Row],[Date of Join]])/365</f>
        <v>2.2191780821917808</v>
      </c>
      <c r="N3229" t="str">
        <f ca="1">IF(staff[[#This Row],[Tenure]]&lt;0.25,"1. New", IF(staff[[#This Row],[Tenure]]&lt;1, "2. Under 1 yr", IF(staff[[#This Row],[Tenure]]&lt;2, "3. Under 2 yrs","4. Over 2 yrs")))</f>
        <v>4. Over 2 yrs</v>
      </c>
      <c r="O3229" s="5">
        <f ca="1">(TODAY()-staff[[#This Row],[Date of Birth]])/365</f>
        <v>58.980821917808221</v>
      </c>
      <c r="P3229">
        <f ca="1">ROUNDDOWN(staff[[#This Row],[X-Age]],0)</f>
        <v>58</v>
      </c>
    </row>
    <row r="3230" spans="3:16" x14ac:dyDescent="0.3">
      <c r="C3230" t="s">
        <v>3319</v>
      </c>
      <c r="D3230" t="s">
        <v>55</v>
      </c>
      <c r="E3230">
        <v>1</v>
      </c>
      <c r="F3230" t="s">
        <v>56</v>
      </c>
      <c r="G3230" t="s">
        <v>9</v>
      </c>
      <c r="H3230" t="s">
        <v>57</v>
      </c>
      <c r="I3230" s="4">
        <v>54660</v>
      </c>
      <c r="J3230">
        <v>17</v>
      </c>
      <c r="K3230" s="3">
        <v>44701</v>
      </c>
      <c r="L3230" s="3">
        <v>34606</v>
      </c>
      <c r="M3230" s="5">
        <f ca="1">(TODAY()-staff[[#This Row],[Date of Join]])/365</f>
        <v>0.32876712328767121</v>
      </c>
      <c r="N3230" t="str">
        <f ca="1">IF(staff[[#This Row],[Tenure]]&lt;0.25,"1. New", IF(staff[[#This Row],[Tenure]]&lt;1, "2. Under 1 yr", IF(staff[[#This Row],[Tenure]]&lt;2, "3. Under 2 yrs","4. Over 2 yrs")))</f>
        <v>2. Under 1 yr</v>
      </c>
      <c r="O3230" s="5">
        <f ca="1">(TODAY()-staff[[#This Row],[Date of Birth]])/365</f>
        <v>27.986301369863014</v>
      </c>
      <c r="P3230">
        <f ca="1">ROUNDDOWN(staff[[#This Row],[X-Age]],0)</f>
        <v>27</v>
      </c>
    </row>
    <row r="3231" spans="3:16" x14ac:dyDescent="0.3">
      <c r="C3231" t="s">
        <v>3320</v>
      </c>
      <c r="D3231" t="s">
        <v>59</v>
      </c>
      <c r="E3231">
        <v>1</v>
      </c>
      <c r="F3231" t="s">
        <v>56</v>
      </c>
      <c r="G3231" t="s">
        <v>6</v>
      </c>
      <c r="H3231" t="s">
        <v>98</v>
      </c>
      <c r="I3231" s="4">
        <v>97920</v>
      </c>
      <c r="J3231">
        <v>21</v>
      </c>
      <c r="K3231" s="3">
        <v>44770</v>
      </c>
      <c r="L3231" s="3">
        <v>30260</v>
      </c>
      <c r="M3231" s="5">
        <f ca="1">(TODAY()-staff[[#This Row],[Date of Join]])/365</f>
        <v>0.13972602739726028</v>
      </c>
      <c r="N3231" t="str">
        <f ca="1">IF(staff[[#This Row],[Tenure]]&lt;0.25,"1. New", IF(staff[[#This Row],[Tenure]]&lt;1, "2. Under 1 yr", IF(staff[[#This Row],[Tenure]]&lt;2, "3. Under 2 yrs","4. Over 2 yrs")))</f>
        <v>1. New</v>
      </c>
      <c r="O3231" s="5">
        <f ca="1">(TODAY()-staff[[#This Row],[Date of Birth]])/365</f>
        <v>39.893150684931506</v>
      </c>
      <c r="P3231">
        <f ca="1">ROUNDDOWN(staff[[#This Row],[X-Age]],0)</f>
        <v>39</v>
      </c>
    </row>
    <row r="3232" spans="3:16" x14ac:dyDescent="0.3">
      <c r="C3232" t="s">
        <v>3321</v>
      </c>
      <c r="D3232" t="s">
        <v>59</v>
      </c>
      <c r="E3232">
        <v>1</v>
      </c>
      <c r="F3232" t="s">
        <v>56</v>
      </c>
      <c r="G3232" t="s">
        <v>6</v>
      </c>
      <c r="H3232" t="s">
        <v>68</v>
      </c>
      <c r="I3232" s="4">
        <v>63380</v>
      </c>
      <c r="J3232">
        <v>20</v>
      </c>
      <c r="K3232" s="3">
        <v>44767</v>
      </c>
      <c r="L3232" s="3">
        <v>7284</v>
      </c>
      <c r="M3232" s="5">
        <f ca="1">(TODAY()-staff[[#This Row],[Date of Join]])/365</f>
        <v>0.14794520547945206</v>
      </c>
      <c r="N3232" t="str">
        <f ca="1">IF(staff[[#This Row],[Tenure]]&lt;0.25,"1. New", IF(staff[[#This Row],[Tenure]]&lt;1, "2. Under 1 yr", IF(staff[[#This Row],[Tenure]]&lt;2, "3. Under 2 yrs","4. Over 2 yrs")))</f>
        <v>1. New</v>
      </c>
      <c r="O3232" s="5">
        <f ca="1">(TODAY()-staff[[#This Row],[Date of Birth]])/365</f>
        <v>102.84109589041095</v>
      </c>
      <c r="P3232">
        <f ca="1">ROUNDDOWN(staff[[#This Row],[X-Age]],0)</f>
        <v>102</v>
      </c>
    </row>
    <row r="3233" spans="3:16" x14ac:dyDescent="0.3">
      <c r="C3233" t="s">
        <v>3322</v>
      </c>
      <c r="D3233" t="s">
        <v>59</v>
      </c>
      <c r="E3233">
        <v>1</v>
      </c>
      <c r="F3233" t="s">
        <v>56</v>
      </c>
      <c r="G3233" t="s">
        <v>18</v>
      </c>
      <c r="H3233" t="s">
        <v>96</v>
      </c>
      <c r="I3233" s="4">
        <v>51150</v>
      </c>
      <c r="J3233">
        <v>7</v>
      </c>
      <c r="K3233" s="3">
        <v>44753</v>
      </c>
      <c r="L3233" s="3">
        <v>26622</v>
      </c>
      <c r="M3233" s="5">
        <f ca="1">(TODAY()-staff[[#This Row],[Date of Join]])/365</f>
        <v>0.18630136986301371</v>
      </c>
      <c r="N3233" t="str">
        <f ca="1">IF(staff[[#This Row],[Tenure]]&lt;0.25,"1. New", IF(staff[[#This Row],[Tenure]]&lt;1, "2. Under 1 yr", IF(staff[[#This Row],[Tenure]]&lt;2, "3. Under 2 yrs","4. Over 2 yrs")))</f>
        <v>1. New</v>
      </c>
      <c r="O3233" s="5">
        <f ca="1">(TODAY()-staff[[#This Row],[Date of Birth]])/365</f>
        <v>49.860273972602741</v>
      </c>
      <c r="P3233">
        <f ca="1">ROUNDDOWN(staff[[#This Row],[X-Age]],0)</f>
        <v>49</v>
      </c>
    </row>
    <row r="3234" spans="3:16" x14ac:dyDescent="0.3">
      <c r="C3234" t="s">
        <v>3323</v>
      </c>
      <c r="D3234" t="s">
        <v>59</v>
      </c>
      <c r="E3234">
        <v>1</v>
      </c>
      <c r="F3234" t="s">
        <v>56</v>
      </c>
      <c r="G3234" t="s">
        <v>6</v>
      </c>
      <c r="H3234" t="s">
        <v>68</v>
      </c>
      <c r="I3234" s="4">
        <v>65545</v>
      </c>
      <c r="J3234">
        <v>8</v>
      </c>
      <c r="K3234" s="3">
        <v>44768</v>
      </c>
      <c r="L3234" s="3">
        <v>24511</v>
      </c>
      <c r="M3234" s="5">
        <f ca="1">(TODAY()-staff[[#This Row],[Date of Join]])/365</f>
        <v>0.14520547945205478</v>
      </c>
      <c r="N3234" t="str">
        <f ca="1">IF(staff[[#This Row],[Tenure]]&lt;0.25,"1. New", IF(staff[[#This Row],[Tenure]]&lt;1, "2. Under 1 yr", IF(staff[[#This Row],[Tenure]]&lt;2, "3. Under 2 yrs","4. Over 2 yrs")))</f>
        <v>1. New</v>
      </c>
      <c r="O3234" s="5">
        <f ca="1">(TODAY()-staff[[#This Row],[Date of Birth]])/365</f>
        <v>55.643835616438359</v>
      </c>
      <c r="P3234">
        <f ca="1">ROUNDDOWN(staff[[#This Row],[X-Age]],0)</f>
        <v>55</v>
      </c>
    </row>
    <row r="3235" spans="3:16" x14ac:dyDescent="0.3">
      <c r="C3235" t="s">
        <v>3324</v>
      </c>
      <c r="D3235" t="s">
        <v>55</v>
      </c>
      <c r="E3235">
        <v>0.26</v>
      </c>
      <c r="F3235" t="s">
        <v>124</v>
      </c>
      <c r="G3235" t="s">
        <v>9</v>
      </c>
      <c r="H3235" t="s">
        <v>62</v>
      </c>
      <c r="I3235" s="4">
        <v>67655</v>
      </c>
      <c r="J3235">
        <v>5</v>
      </c>
      <c r="K3235" s="3">
        <v>44655</v>
      </c>
      <c r="L3235" s="3">
        <v>15404</v>
      </c>
      <c r="M3235" s="5">
        <f ca="1">(TODAY()-staff[[#This Row],[Date of Join]])/365</f>
        <v>0.45479452054794522</v>
      </c>
      <c r="N3235" t="str">
        <f ca="1">IF(staff[[#This Row],[Tenure]]&lt;0.25,"1. New", IF(staff[[#This Row],[Tenure]]&lt;1, "2. Under 1 yr", IF(staff[[#This Row],[Tenure]]&lt;2, "3. Under 2 yrs","4. Over 2 yrs")))</f>
        <v>2. Under 1 yr</v>
      </c>
      <c r="O3235" s="5">
        <f ca="1">(TODAY()-staff[[#This Row],[Date of Birth]])/365</f>
        <v>80.594520547945208</v>
      </c>
      <c r="P3235">
        <f ca="1">ROUNDDOWN(staff[[#This Row],[X-Age]],0)</f>
        <v>80</v>
      </c>
    </row>
    <row r="3236" spans="3:16" x14ac:dyDescent="0.3">
      <c r="C3236" t="s">
        <v>3325</v>
      </c>
      <c r="D3236" t="s">
        <v>59</v>
      </c>
      <c r="E3236">
        <v>0.66</v>
      </c>
      <c r="F3236" t="s">
        <v>56</v>
      </c>
      <c r="G3236" t="s">
        <v>6</v>
      </c>
      <c r="H3236" t="s">
        <v>71</v>
      </c>
      <c r="I3236" s="4">
        <v>79460</v>
      </c>
      <c r="J3236">
        <v>7</v>
      </c>
      <c r="K3236" s="3">
        <v>44739</v>
      </c>
      <c r="L3236" s="3">
        <v>31419</v>
      </c>
      <c r="M3236" s="5">
        <f ca="1">(TODAY()-staff[[#This Row],[Date of Join]])/365</f>
        <v>0.22465753424657534</v>
      </c>
      <c r="N3236" t="str">
        <f ca="1">IF(staff[[#This Row],[Tenure]]&lt;0.25,"1. New", IF(staff[[#This Row],[Tenure]]&lt;1, "2. Under 1 yr", IF(staff[[#This Row],[Tenure]]&lt;2, "3. Under 2 yrs","4. Over 2 yrs")))</f>
        <v>1. New</v>
      </c>
      <c r="O3236" s="5">
        <f ca="1">(TODAY()-staff[[#This Row],[Date of Birth]])/365</f>
        <v>36.717808219178082</v>
      </c>
      <c r="P3236">
        <f ca="1">ROUNDDOWN(staff[[#This Row],[X-Age]],0)</f>
        <v>36</v>
      </c>
    </row>
    <row r="3237" spans="3:16" x14ac:dyDescent="0.3">
      <c r="C3237" t="s">
        <v>3326</v>
      </c>
      <c r="D3237" t="s">
        <v>55</v>
      </c>
      <c r="E3237">
        <v>1</v>
      </c>
      <c r="F3237" t="s">
        <v>56</v>
      </c>
      <c r="G3237" t="s">
        <v>6</v>
      </c>
      <c r="H3237" t="s">
        <v>68</v>
      </c>
      <c r="I3237" s="4">
        <v>87395</v>
      </c>
      <c r="J3237">
        <v>8</v>
      </c>
      <c r="K3237" s="3">
        <v>44614</v>
      </c>
      <c r="L3237" s="3">
        <v>30726</v>
      </c>
      <c r="M3237" s="5">
        <f ca="1">(TODAY()-staff[[#This Row],[Date of Join]])/365</f>
        <v>0.56712328767123288</v>
      </c>
      <c r="N3237" t="str">
        <f ca="1">IF(staff[[#This Row],[Tenure]]&lt;0.25,"1. New", IF(staff[[#This Row],[Tenure]]&lt;1, "2. Under 1 yr", IF(staff[[#This Row],[Tenure]]&lt;2, "3. Under 2 yrs","4. Over 2 yrs")))</f>
        <v>2. Under 1 yr</v>
      </c>
      <c r="O3237" s="5">
        <f ca="1">(TODAY()-staff[[#This Row],[Date of Birth]])/365</f>
        <v>38.61643835616438</v>
      </c>
      <c r="P3237">
        <f ca="1">ROUNDDOWN(staff[[#This Row],[X-Age]],0)</f>
        <v>38</v>
      </c>
    </row>
    <row r="3238" spans="3:16" x14ac:dyDescent="0.3">
      <c r="C3238" t="s">
        <v>3327</v>
      </c>
      <c r="D3238" t="s">
        <v>59</v>
      </c>
      <c r="E3238">
        <v>1</v>
      </c>
      <c r="F3238" t="s">
        <v>56</v>
      </c>
      <c r="G3238" t="s">
        <v>18</v>
      </c>
      <c r="H3238" t="s">
        <v>96</v>
      </c>
      <c r="I3238" s="4">
        <v>52165</v>
      </c>
      <c r="J3238">
        <v>7</v>
      </c>
      <c r="K3238" s="3">
        <v>44718</v>
      </c>
      <c r="L3238" s="3">
        <v>21252</v>
      </c>
      <c r="M3238" s="5">
        <f ca="1">(TODAY()-staff[[#This Row],[Date of Join]])/365</f>
        <v>0.28219178082191781</v>
      </c>
      <c r="N3238" t="str">
        <f ca="1">IF(staff[[#This Row],[Tenure]]&lt;0.25,"1. New", IF(staff[[#This Row],[Tenure]]&lt;1, "2. Under 1 yr", IF(staff[[#This Row],[Tenure]]&lt;2, "3. Under 2 yrs","4. Over 2 yrs")))</f>
        <v>2. Under 1 yr</v>
      </c>
      <c r="O3238" s="5">
        <f ca="1">(TODAY()-staff[[#This Row],[Date of Birth]])/365</f>
        <v>64.572602739726022</v>
      </c>
      <c r="P3238">
        <f ca="1">ROUNDDOWN(staff[[#This Row],[X-Age]],0)</f>
        <v>64</v>
      </c>
    </row>
    <row r="3239" spans="3:16" x14ac:dyDescent="0.3">
      <c r="C3239" t="s">
        <v>3328</v>
      </c>
      <c r="D3239" t="s">
        <v>55</v>
      </c>
      <c r="E3239">
        <v>1</v>
      </c>
      <c r="F3239" t="s">
        <v>56</v>
      </c>
      <c r="G3239" t="s">
        <v>6</v>
      </c>
      <c r="H3239" t="s">
        <v>68</v>
      </c>
      <c r="I3239" s="4">
        <v>79265</v>
      </c>
      <c r="J3239">
        <v>9</v>
      </c>
      <c r="K3239" s="3">
        <v>44655</v>
      </c>
      <c r="L3239" s="3">
        <v>7248</v>
      </c>
      <c r="M3239" s="5">
        <f ca="1">(TODAY()-staff[[#This Row],[Date of Join]])/365</f>
        <v>0.45479452054794522</v>
      </c>
      <c r="N3239" t="str">
        <f ca="1">IF(staff[[#This Row],[Tenure]]&lt;0.25,"1. New", IF(staff[[#This Row],[Tenure]]&lt;1, "2. Under 1 yr", IF(staff[[#This Row],[Tenure]]&lt;2, "3. Under 2 yrs","4. Over 2 yrs")))</f>
        <v>2. Under 1 yr</v>
      </c>
      <c r="O3239" s="5">
        <f ca="1">(TODAY()-staff[[#This Row],[Date of Birth]])/365</f>
        <v>102.93972602739726</v>
      </c>
      <c r="P3239">
        <f ca="1">ROUNDDOWN(staff[[#This Row],[X-Age]],0)</f>
        <v>102</v>
      </c>
    </row>
    <row r="3240" spans="3:16" x14ac:dyDescent="0.3">
      <c r="C3240" t="s">
        <v>3329</v>
      </c>
      <c r="D3240" t="s">
        <v>59</v>
      </c>
      <c r="E3240">
        <v>1</v>
      </c>
      <c r="F3240" t="s">
        <v>56</v>
      </c>
      <c r="G3240" t="s">
        <v>6</v>
      </c>
      <c r="H3240" t="s">
        <v>68</v>
      </c>
      <c r="I3240" s="4">
        <v>69245</v>
      </c>
      <c r="J3240">
        <v>9</v>
      </c>
      <c r="K3240" s="3">
        <v>44243</v>
      </c>
      <c r="L3240" s="3">
        <v>28413</v>
      </c>
      <c r="M3240" s="5">
        <f ca="1">(TODAY()-staff[[#This Row],[Date of Join]])/365</f>
        <v>1.5835616438356164</v>
      </c>
      <c r="N3240" t="str">
        <f ca="1">IF(staff[[#This Row],[Tenure]]&lt;0.25,"1. New", IF(staff[[#This Row],[Tenure]]&lt;1, "2. Under 1 yr", IF(staff[[#This Row],[Tenure]]&lt;2, "3. Under 2 yrs","4. Over 2 yrs")))</f>
        <v>3. Under 2 yrs</v>
      </c>
      <c r="O3240" s="5">
        <f ca="1">(TODAY()-staff[[#This Row],[Date of Birth]])/365</f>
        <v>44.953424657534249</v>
      </c>
      <c r="P3240">
        <f ca="1">ROUNDDOWN(staff[[#This Row],[X-Age]],0)</f>
        <v>44</v>
      </c>
    </row>
    <row r="3241" spans="3:16" x14ac:dyDescent="0.3">
      <c r="C3241" t="s">
        <v>3330</v>
      </c>
      <c r="D3241" t="s">
        <v>55</v>
      </c>
      <c r="E3241">
        <v>1</v>
      </c>
      <c r="F3241" t="s">
        <v>56</v>
      </c>
      <c r="G3241" t="s">
        <v>6</v>
      </c>
      <c r="H3241" t="s">
        <v>68</v>
      </c>
      <c r="I3241" s="4">
        <v>58720</v>
      </c>
      <c r="J3241">
        <v>16</v>
      </c>
      <c r="K3241" s="3">
        <v>44344</v>
      </c>
      <c r="L3241" s="3">
        <v>29981</v>
      </c>
      <c r="M3241" s="5">
        <f ca="1">(TODAY()-staff[[#This Row],[Date of Join]])/365</f>
        <v>1.3068493150684932</v>
      </c>
      <c r="N3241" t="str">
        <f ca="1">IF(staff[[#This Row],[Tenure]]&lt;0.25,"1. New", IF(staff[[#This Row],[Tenure]]&lt;1, "2. Under 1 yr", IF(staff[[#This Row],[Tenure]]&lt;2, "3. Under 2 yrs","4. Over 2 yrs")))</f>
        <v>3. Under 2 yrs</v>
      </c>
      <c r="O3241" s="5">
        <f ca="1">(TODAY()-staff[[#This Row],[Date of Birth]])/365</f>
        <v>40.657534246575345</v>
      </c>
      <c r="P3241">
        <f ca="1">ROUNDDOWN(staff[[#This Row],[X-Age]],0)</f>
        <v>40</v>
      </c>
    </row>
    <row r="3242" spans="3:16" x14ac:dyDescent="0.3">
      <c r="C3242" t="s">
        <v>3331</v>
      </c>
      <c r="D3242" t="s">
        <v>55</v>
      </c>
      <c r="E3242">
        <v>1</v>
      </c>
      <c r="F3242" t="s">
        <v>56</v>
      </c>
      <c r="G3242" t="s">
        <v>20</v>
      </c>
      <c r="H3242" t="s">
        <v>66</v>
      </c>
      <c r="I3242" s="4">
        <v>75430</v>
      </c>
      <c r="J3242">
        <v>1</v>
      </c>
      <c r="K3242" s="3">
        <v>44622</v>
      </c>
      <c r="L3242" s="3">
        <v>27375</v>
      </c>
      <c r="M3242" s="5">
        <f ca="1">(TODAY()-staff[[#This Row],[Date of Join]])/365</f>
        <v>0.54520547945205478</v>
      </c>
      <c r="N3242" t="str">
        <f ca="1">IF(staff[[#This Row],[Tenure]]&lt;0.25,"1. New", IF(staff[[#This Row],[Tenure]]&lt;1, "2. Under 1 yr", IF(staff[[#This Row],[Tenure]]&lt;2, "3. Under 2 yrs","4. Over 2 yrs")))</f>
        <v>2. Under 1 yr</v>
      </c>
      <c r="O3242" s="5">
        <f ca="1">(TODAY()-staff[[#This Row],[Date of Birth]])/365</f>
        <v>47.797260273972604</v>
      </c>
      <c r="P3242">
        <f ca="1">ROUNDDOWN(staff[[#This Row],[X-Age]],0)</f>
        <v>47</v>
      </c>
    </row>
    <row r="3243" spans="3:16" x14ac:dyDescent="0.3">
      <c r="C3243" t="s">
        <v>3332</v>
      </c>
      <c r="D3243" t="s">
        <v>55</v>
      </c>
      <c r="E3243">
        <v>0.6</v>
      </c>
      <c r="F3243" t="s">
        <v>56</v>
      </c>
      <c r="G3243" t="s">
        <v>18</v>
      </c>
      <c r="H3243" t="s">
        <v>96</v>
      </c>
      <c r="I3243" s="4">
        <v>66425</v>
      </c>
      <c r="J3243">
        <v>13</v>
      </c>
      <c r="K3243" s="3">
        <v>43682</v>
      </c>
      <c r="L3243" s="3">
        <v>25083</v>
      </c>
      <c r="M3243" s="5">
        <f ca="1">(TODAY()-staff[[#This Row],[Date of Join]])/365</f>
        <v>3.1205479452054794</v>
      </c>
      <c r="N3243" t="str">
        <f ca="1">IF(staff[[#This Row],[Tenure]]&lt;0.25,"1. New", IF(staff[[#This Row],[Tenure]]&lt;1, "2. Under 1 yr", IF(staff[[#This Row],[Tenure]]&lt;2, "3. Under 2 yrs","4. Over 2 yrs")))</f>
        <v>4. Over 2 yrs</v>
      </c>
      <c r="O3243" s="5">
        <f ca="1">(TODAY()-staff[[#This Row],[Date of Birth]])/365</f>
        <v>54.076712328767123</v>
      </c>
      <c r="P3243">
        <f ca="1">ROUNDDOWN(staff[[#This Row],[X-Age]],0)</f>
        <v>54</v>
      </c>
    </row>
    <row r="3244" spans="3:16" x14ac:dyDescent="0.3">
      <c r="C3244" t="s">
        <v>3333</v>
      </c>
      <c r="D3244" t="s">
        <v>59</v>
      </c>
      <c r="E3244">
        <v>1</v>
      </c>
      <c r="F3244" t="s">
        <v>56</v>
      </c>
      <c r="G3244" t="s">
        <v>9</v>
      </c>
      <c r="H3244" t="s">
        <v>201</v>
      </c>
      <c r="I3244" s="4">
        <v>71705</v>
      </c>
      <c r="J3244">
        <v>17</v>
      </c>
      <c r="K3244" s="3">
        <v>44755</v>
      </c>
      <c r="L3244" s="3">
        <v>30062</v>
      </c>
      <c r="M3244" s="5">
        <f ca="1">(TODAY()-staff[[#This Row],[Date of Join]])/365</f>
        <v>0.18082191780821918</v>
      </c>
      <c r="N3244" t="str">
        <f ca="1">IF(staff[[#This Row],[Tenure]]&lt;0.25,"1. New", IF(staff[[#This Row],[Tenure]]&lt;1, "2. Under 1 yr", IF(staff[[#This Row],[Tenure]]&lt;2, "3. Under 2 yrs","4. Over 2 yrs")))</f>
        <v>1. New</v>
      </c>
      <c r="O3244" s="5">
        <f ca="1">(TODAY()-staff[[#This Row],[Date of Birth]])/365</f>
        <v>40.435616438356163</v>
      </c>
      <c r="P3244">
        <f ca="1">ROUNDDOWN(staff[[#This Row],[X-Age]],0)</f>
        <v>40</v>
      </c>
    </row>
    <row r="3245" spans="3:16" x14ac:dyDescent="0.3">
      <c r="C3245" t="s">
        <v>3334</v>
      </c>
      <c r="D3245" t="s">
        <v>59</v>
      </c>
      <c r="E3245">
        <v>0.63</v>
      </c>
      <c r="F3245" t="s">
        <v>56</v>
      </c>
      <c r="G3245" t="s">
        <v>9</v>
      </c>
      <c r="H3245" t="s">
        <v>62</v>
      </c>
      <c r="I3245" s="4">
        <v>98590</v>
      </c>
      <c r="J3245">
        <v>8</v>
      </c>
      <c r="K3245" s="3">
        <v>44544</v>
      </c>
      <c r="L3245" s="3">
        <v>23716</v>
      </c>
      <c r="M3245" s="5">
        <f ca="1">(TODAY()-staff[[#This Row],[Date of Join]])/365</f>
        <v>0.75890410958904109</v>
      </c>
      <c r="N3245" t="str">
        <f ca="1">IF(staff[[#This Row],[Tenure]]&lt;0.25,"1. New", IF(staff[[#This Row],[Tenure]]&lt;1, "2. Under 1 yr", IF(staff[[#This Row],[Tenure]]&lt;2, "3. Under 2 yrs","4. Over 2 yrs")))</f>
        <v>2. Under 1 yr</v>
      </c>
      <c r="O3245" s="5">
        <f ca="1">(TODAY()-staff[[#This Row],[Date of Birth]])/365</f>
        <v>57.821917808219176</v>
      </c>
      <c r="P3245">
        <f ca="1">ROUNDDOWN(staff[[#This Row],[X-Age]],0)</f>
        <v>57</v>
      </c>
    </row>
    <row r="3246" spans="3:16" x14ac:dyDescent="0.3">
      <c r="C3246" t="s">
        <v>3335</v>
      </c>
      <c r="D3246" t="s">
        <v>59</v>
      </c>
      <c r="E3246">
        <v>1</v>
      </c>
      <c r="F3246" t="s">
        <v>56</v>
      </c>
      <c r="G3246" t="s">
        <v>18</v>
      </c>
      <c r="H3246" t="s">
        <v>117</v>
      </c>
      <c r="I3246" s="4">
        <v>57185</v>
      </c>
      <c r="J3246">
        <v>10</v>
      </c>
      <c r="K3246" s="3">
        <v>44503</v>
      </c>
      <c r="L3246" s="3">
        <v>25760</v>
      </c>
      <c r="M3246" s="5">
        <f ca="1">(TODAY()-staff[[#This Row],[Date of Join]])/365</f>
        <v>0.87123287671232874</v>
      </c>
      <c r="N3246" t="str">
        <f ca="1">IF(staff[[#This Row],[Tenure]]&lt;0.25,"1. New", IF(staff[[#This Row],[Tenure]]&lt;1, "2. Under 1 yr", IF(staff[[#This Row],[Tenure]]&lt;2, "3. Under 2 yrs","4. Over 2 yrs")))</f>
        <v>2. Under 1 yr</v>
      </c>
      <c r="O3246" s="5">
        <f ca="1">(TODAY()-staff[[#This Row],[Date of Birth]])/365</f>
        <v>52.221917808219175</v>
      </c>
      <c r="P3246">
        <f ca="1">ROUNDDOWN(staff[[#This Row],[X-Age]],0)</f>
        <v>52</v>
      </c>
    </row>
    <row r="3247" spans="3:16" x14ac:dyDescent="0.3">
      <c r="C3247" t="s">
        <v>3336</v>
      </c>
      <c r="D3247" t="s">
        <v>59</v>
      </c>
      <c r="E3247">
        <v>1</v>
      </c>
      <c r="F3247" t="s">
        <v>56</v>
      </c>
      <c r="G3247" t="s">
        <v>6</v>
      </c>
      <c r="H3247" t="s">
        <v>68</v>
      </c>
      <c r="I3247" s="4">
        <v>65200</v>
      </c>
      <c r="J3247">
        <v>13</v>
      </c>
      <c r="K3247" s="3">
        <v>44305</v>
      </c>
      <c r="L3247" s="3">
        <v>24974</v>
      </c>
      <c r="M3247" s="5">
        <f ca="1">(TODAY()-staff[[#This Row],[Date of Join]])/365</f>
        <v>1.4136986301369863</v>
      </c>
      <c r="N3247" t="str">
        <f ca="1">IF(staff[[#This Row],[Tenure]]&lt;0.25,"1. New", IF(staff[[#This Row],[Tenure]]&lt;1, "2. Under 1 yr", IF(staff[[#This Row],[Tenure]]&lt;2, "3. Under 2 yrs","4. Over 2 yrs")))</f>
        <v>3. Under 2 yrs</v>
      </c>
      <c r="O3247" s="5">
        <f ca="1">(TODAY()-staff[[#This Row],[Date of Birth]])/365</f>
        <v>54.375342465753427</v>
      </c>
      <c r="P3247">
        <f ca="1">ROUNDDOWN(staff[[#This Row],[X-Age]],0)</f>
        <v>54</v>
      </c>
    </row>
    <row r="3248" spans="3:16" x14ac:dyDescent="0.3">
      <c r="C3248" t="s">
        <v>3337</v>
      </c>
      <c r="D3248" t="s">
        <v>55</v>
      </c>
      <c r="E3248">
        <v>1</v>
      </c>
      <c r="F3248" t="s">
        <v>56</v>
      </c>
      <c r="G3248" t="s">
        <v>6</v>
      </c>
      <c r="H3248" t="s">
        <v>68</v>
      </c>
      <c r="I3248" s="4">
        <v>66440</v>
      </c>
      <c r="J3248">
        <v>4</v>
      </c>
      <c r="K3248" s="3">
        <v>44665</v>
      </c>
      <c r="L3248" s="3">
        <v>33558</v>
      </c>
      <c r="M3248" s="5">
        <f ca="1">(TODAY()-staff[[#This Row],[Date of Join]])/365</f>
        <v>0.42739726027397262</v>
      </c>
      <c r="N3248" t="str">
        <f ca="1">IF(staff[[#This Row],[Tenure]]&lt;0.25,"1. New", IF(staff[[#This Row],[Tenure]]&lt;1, "2. Under 1 yr", IF(staff[[#This Row],[Tenure]]&lt;2, "3. Under 2 yrs","4. Over 2 yrs")))</f>
        <v>2. Under 1 yr</v>
      </c>
      <c r="O3248" s="5">
        <f ca="1">(TODAY()-staff[[#This Row],[Date of Birth]])/365</f>
        <v>30.857534246575341</v>
      </c>
      <c r="P3248">
        <f ca="1">ROUNDDOWN(staff[[#This Row],[X-Age]],0)</f>
        <v>30</v>
      </c>
    </row>
    <row r="3249" spans="3:16" x14ac:dyDescent="0.3">
      <c r="C3249" t="s">
        <v>3338</v>
      </c>
      <c r="D3249" t="s">
        <v>55</v>
      </c>
      <c r="E3249">
        <v>1</v>
      </c>
      <c r="F3249" t="s">
        <v>124</v>
      </c>
      <c r="G3249" t="s">
        <v>14</v>
      </c>
      <c r="H3249" t="s">
        <v>115</v>
      </c>
      <c r="I3249" s="4">
        <v>113145</v>
      </c>
      <c r="J3249">
        <v>13</v>
      </c>
      <c r="K3249" s="3">
        <v>44774</v>
      </c>
      <c r="L3249" s="3">
        <v>28211</v>
      </c>
      <c r="M3249" s="5">
        <f ca="1">(TODAY()-staff[[#This Row],[Date of Join]])/365</f>
        <v>0.12876712328767123</v>
      </c>
      <c r="N3249" t="str">
        <f ca="1">IF(staff[[#This Row],[Tenure]]&lt;0.25,"1. New", IF(staff[[#This Row],[Tenure]]&lt;1, "2. Under 1 yr", IF(staff[[#This Row],[Tenure]]&lt;2, "3. Under 2 yrs","4. Over 2 yrs")))</f>
        <v>1. New</v>
      </c>
      <c r="O3249" s="5">
        <f ca="1">(TODAY()-staff[[#This Row],[Date of Birth]])/365</f>
        <v>45.506849315068493</v>
      </c>
      <c r="P3249">
        <f ca="1">ROUNDDOWN(staff[[#This Row],[X-Age]],0)</f>
        <v>45</v>
      </c>
    </row>
    <row r="3250" spans="3:16" x14ac:dyDescent="0.3">
      <c r="C3250" t="s">
        <v>3339</v>
      </c>
      <c r="D3250" t="s">
        <v>55</v>
      </c>
      <c r="E3250">
        <v>1</v>
      </c>
      <c r="F3250" t="s">
        <v>56</v>
      </c>
      <c r="G3250" t="s">
        <v>18</v>
      </c>
      <c r="H3250" t="s">
        <v>117</v>
      </c>
      <c r="I3250" s="4">
        <v>93280</v>
      </c>
      <c r="J3250">
        <v>20</v>
      </c>
      <c r="K3250" s="3">
        <v>44718</v>
      </c>
      <c r="L3250" s="3">
        <v>27315</v>
      </c>
      <c r="M3250" s="5">
        <f ca="1">(TODAY()-staff[[#This Row],[Date of Join]])/365</f>
        <v>0.28219178082191781</v>
      </c>
      <c r="N3250" t="str">
        <f ca="1">IF(staff[[#This Row],[Tenure]]&lt;0.25,"1. New", IF(staff[[#This Row],[Tenure]]&lt;1, "2. Under 1 yr", IF(staff[[#This Row],[Tenure]]&lt;2, "3. Under 2 yrs","4. Over 2 yrs")))</f>
        <v>2. Under 1 yr</v>
      </c>
      <c r="O3250" s="5">
        <f ca="1">(TODAY()-staff[[#This Row],[Date of Birth]])/365</f>
        <v>47.961643835616435</v>
      </c>
      <c r="P3250">
        <f ca="1">ROUNDDOWN(staff[[#This Row],[X-Age]],0)</f>
        <v>47</v>
      </c>
    </row>
    <row r="3251" spans="3:16" x14ac:dyDescent="0.3">
      <c r="C3251" t="s">
        <v>3340</v>
      </c>
      <c r="D3251" t="s">
        <v>59</v>
      </c>
      <c r="E3251">
        <v>1</v>
      </c>
      <c r="F3251" t="s">
        <v>56</v>
      </c>
      <c r="G3251" t="s">
        <v>6</v>
      </c>
      <c r="H3251" t="s">
        <v>68</v>
      </c>
      <c r="I3251" s="4">
        <v>103705</v>
      </c>
      <c r="J3251">
        <v>19</v>
      </c>
      <c r="K3251" s="3">
        <v>44741</v>
      </c>
      <c r="L3251" s="3">
        <v>34474</v>
      </c>
      <c r="M3251" s="5">
        <f ca="1">(TODAY()-staff[[#This Row],[Date of Join]])/365</f>
        <v>0.21917808219178081</v>
      </c>
      <c r="N3251" t="str">
        <f ca="1">IF(staff[[#This Row],[Tenure]]&lt;0.25,"1. New", IF(staff[[#This Row],[Tenure]]&lt;1, "2. Under 1 yr", IF(staff[[#This Row],[Tenure]]&lt;2, "3. Under 2 yrs","4. Over 2 yrs")))</f>
        <v>1. New</v>
      </c>
      <c r="O3251" s="5">
        <f ca="1">(TODAY()-staff[[#This Row],[Date of Birth]])/365</f>
        <v>28.347945205479451</v>
      </c>
      <c r="P3251">
        <f ca="1">ROUNDDOWN(staff[[#This Row],[X-Age]],0)</f>
        <v>28</v>
      </c>
    </row>
    <row r="3252" spans="3:16" x14ac:dyDescent="0.3">
      <c r="C3252" t="s">
        <v>3341</v>
      </c>
      <c r="D3252" t="s">
        <v>59</v>
      </c>
      <c r="E3252">
        <v>1</v>
      </c>
      <c r="F3252" t="s">
        <v>61</v>
      </c>
      <c r="G3252" t="s">
        <v>18</v>
      </c>
      <c r="H3252" t="s">
        <v>71</v>
      </c>
      <c r="I3252" s="4">
        <v>108360</v>
      </c>
      <c r="J3252">
        <v>17</v>
      </c>
      <c r="K3252" s="3">
        <v>44770</v>
      </c>
      <c r="L3252" s="3">
        <v>7289</v>
      </c>
      <c r="M3252" s="5">
        <f ca="1">(TODAY()-staff[[#This Row],[Date of Join]])/365</f>
        <v>0.13972602739726028</v>
      </c>
      <c r="N3252" t="str">
        <f ca="1">IF(staff[[#This Row],[Tenure]]&lt;0.25,"1. New", IF(staff[[#This Row],[Tenure]]&lt;1, "2. Under 1 yr", IF(staff[[#This Row],[Tenure]]&lt;2, "3. Under 2 yrs","4. Over 2 yrs")))</f>
        <v>1. New</v>
      </c>
      <c r="O3252" s="5">
        <f ca="1">(TODAY()-staff[[#This Row],[Date of Birth]])/365</f>
        <v>102.82739726027397</v>
      </c>
      <c r="P3252">
        <f ca="1">ROUNDDOWN(staff[[#This Row],[X-Age]],0)</f>
        <v>102</v>
      </c>
    </row>
    <row r="3253" spans="3:16" x14ac:dyDescent="0.3">
      <c r="C3253" t="s">
        <v>3342</v>
      </c>
      <c r="D3253" t="s">
        <v>55</v>
      </c>
      <c r="E3253">
        <v>1</v>
      </c>
      <c r="F3253" t="s">
        <v>56</v>
      </c>
      <c r="G3253" t="s">
        <v>18</v>
      </c>
      <c r="H3253" t="s">
        <v>64</v>
      </c>
      <c r="I3253" s="4">
        <v>65140</v>
      </c>
      <c r="J3253">
        <v>20</v>
      </c>
      <c r="K3253" s="3">
        <v>44739</v>
      </c>
      <c r="L3253" s="3">
        <v>34307</v>
      </c>
      <c r="M3253" s="5">
        <f ca="1">(TODAY()-staff[[#This Row],[Date of Join]])/365</f>
        <v>0.22465753424657534</v>
      </c>
      <c r="N3253" t="str">
        <f ca="1">IF(staff[[#This Row],[Tenure]]&lt;0.25,"1. New", IF(staff[[#This Row],[Tenure]]&lt;1, "2. Under 1 yr", IF(staff[[#This Row],[Tenure]]&lt;2, "3. Under 2 yrs","4. Over 2 yrs")))</f>
        <v>1. New</v>
      </c>
      <c r="O3253" s="5">
        <f ca="1">(TODAY()-staff[[#This Row],[Date of Birth]])/365</f>
        <v>28.805479452054794</v>
      </c>
      <c r="P3253">
        <f ca="1">ROUNDDOWN(staff[[#This Row],[X-Age]],0)</f>
        <v>28</v>
      </c>
    </row>
    <row r="3254" spans="3:16" x14ac:dyDescent="0.3">
      <c r="C3254" t="s">
        <v>3343</v>
      </c>
      <c r="D3254" t="s">
        <v>59</v>
      </c>
      <c r="E3254">
        <v>1</v>
      </c>
      <c r="F3254" t="s">
        <v>56</v>
      </c>
      <c r="G3254" t="s">
        <v>6</v>
      </c>
      <c r="H3254" t="s">
        <v>68</v>
      </c>
      <c r="I3254" s="4">
        <v>111165</v>
      </c>
      <c r="J3254">
        <v>16</v>
      </c>
      <c r="K3254" s="3">
        <v>44700</v>
      </c>
      <c r="L3254" s="3">
        <v>26991</v>
      </c>
      <c r="M3254" s="5">
        <f ca="1">(TODAY()-staff[[#This Row],[Date of Join]])/365</f>
        <v>0.33150684931506852</v>
      </c>
      <c r="N3254" t="str">
        <f ca="1">IF(staff[[#This Row],[Tenure]]&lt;0.25,"1. New", IF(staff[[#This Row],[Tenure]]&lt;1, "2. Under 1 yr", IF(staff[[#This Row],[Tenure]]&lt;2, "3. Under 2 yrs","4. Over 2 yrs")))</f>
        <v>2. Under 1 yr</v>
      </c>
      <c r="O3254" s="5">
        <f ca="1">(TODAY()-staff[[#This Row],[Date of Birth]])/365</f>
        <v>48.849315068493148</v>
      </c>
      <c r="P3254">
        <f ca="1">ROUNDDOWN(staff[[#This Row],[X-Age]],0)</f>
        <v>48</v>
      </c>
    </row>
    <row r="3255" spans="3:16" x14ac:dyDescent="0.3">
      <c r="C3255" t="s">
        <v>3344</v>
      </c>
      <c r="D3255" t="s">
        <v>55</v>
      </c>
      <c r="E3255">
        <v>1</v>
      </c>
      <c r="F3255" t="s">
        <v>56</v>
      </c>
      <c r="G3255" t="s">
        <v>6</v>
      </c>
      <c r="H3255" t="s">
        <v>68</v>
      </c>
      <c r="I3255" s="4">
        <v>75865</v>
      </c>
      <c r="J3255">
        <v>20</v>
      </c>
      <c r="K3255" s="3">
        <v>44663</v>
      </c>
      <c r="L3255" s="3">
        <v>31237</v>
      </c>
      <c r="M3255" s="5">
        <f ca="1">(TODAY()-staff[[#This Row],[Date of Join]])/365</f>
        <v>0.43287671232876712</v>
      </c>
      <c r="N3255" t="str">
        <f ca="1">IF(staff[[#This Row],[Tenure]]&lt;0.25,"1. New", IF(staff[[#This Row],[Tenure]]&lt;1, "2. Under 1 yr", IF(staff[[#This Row],[Tenure]]&lt;2, "3. Under 2 yrs","4. Over 2 yrs")))</f>
        <v>2. Under 1 yr</v>
      </c>
      <c r="O3255" s="5">
        <f ca="1">(TODAY()-staff[[#This Row],[Date of Birth]])/365</f>
        <v>37.216438356164382</v>
      </c>
      <c r="P3255">
        <f ca="1">ROUNDDOWN(staff[[#This Row],[X-Age]],0)</f>
        <v>37</v>
      </c>
    </row>
    <row r="3256" spans="3:16" x14ac:dyDescent="0.3">
      <c r="C3256" t="s">
        <v>3345</v>
      </c>
      <c r="D3256" t="s">
        <v>59</v>
      </c>
      <c r="E3256">
        <v>1</v>
      </c>
      <c r="F3256" t="s">
        <v>56</v>
      </c>
      <c r="G3256" t="s">
        <v>6</v>
      </c>
      <c r="H3256" t="s">
        <v>68</v>
      </c>
      <c r="I3256" s="4">
        <v>56730</v>
      </c>
      <c r="J3256">
        <v>6</v>
      </c>
      <c r="K3256" s="3">
        <v>44739</v>
      </c>
      <c r="L3256" s="3">
        <v>33934</v>
      </c>
      <c r="M3256" s="5">
        <f ca="1">(TODAY()-staff[[#This Row],[Date of Join]])/365</f>
        <v>0.22465753424657534</v>
      </c>
      <c r="N3256" t="str">
        <f ca="1">IF(staff[[#This Row],[Tenure]]&lt;0.25,"1. New", IF(staff[[#This Row],[Tenure]]&lt;1, "2. Under 1 yr", IF(staff[[#This Row],[Tenure]]&lt;2, "3. Under 2 yrs","4. Over 2 yrs")))</f>
        <v>1. New</v>
      </c>
      <c r="O3256" s="5">
        <f ca="1">(TODAY()-staff[[#This Row],[Date of Birth]])/365</f>
        <v>29.827397260273973</v>
      </c>
      <c r="P3256">
        <f ca="1">ROUNDDOWN(staff[[#This Row],[X-Age]],0)</f>
        <v>29</v>
      </c>
    </row>
    <row r="3257" spans="3:16" x14ac:dyDescent="0.3">
      <c r="C3257" t="s">
        <v>3346</v>
      </c>
      <c r="D3257" t="s">
        <v>55</v>
      </c>
      <c r="E3257">
        <v>1</v>
      </c>
      <c r="F3257" t="s">
        <v>61</v>
      </c>
      <c r="G3257" t="s">
        <v>9</v>
      </c>
      <c r="H3257" t="s">
        <v>62</v>
      </c>
      <c r="I3257" s="4">
        <v>91455</v>
      </c>
      <c r="J3257">
        <v>17</v>
      </c>
      <c r="K3257" s="3">
        <v>44739</v>
      </c>
      <c r="L3257" s="3">
        <v>7253</v>
      </c>
      <c r="M3257" s="5">
        <f ca="1">(TODAY()-staff[[#This Row],[Date of Join]])/365</f>
        <v>0.22465753424657534</v>
      </c>
      <c r="N3257" t="str">
        <f ca="1">IF(staff[[#This Row],[Tenure]]&lt;0.25,"1. New", IF(staff[[#This Row],[Tenure]]&lt;1, "2. Under 1 yr", IF(staff[[#This Row],[Tenure]]&lt;2, "3. Under 2 yrs","4. Over 2 yrs")))</f>
        <v>1. New</v>
      </c>
      <c r="O3257" s="5">
        <f ca="1">(TODAY()-staff[[#This Row],[Date of Birth]])/365</f>
        <v>102.92602739726027</v>
      </c>
      <c r="P3257">
        <f ca="1">ROUNDDOWN(staff[[#This Row],[X-Age]],0)</f>
        <v>102</v>
      </c>
    </row>
    <row r="3258" spans="3:16" x14ac:dyDescent="0.3">
      <c r="C3258" t="s">
        <v>3347</v>
      </c>
      <c r="D3258" t="s">
        <v>59</v>
      </c>
      <c r="E3258">
        <v>0.63</v>
      </c>
      <c r="F3258" t="s">
        <v>56</v>
      </c>
      <c r="G3258" t="s">
        <v>6</v>
      </c>
      <c r="H3258" t="s">
        <v>98</v>
      </c>
      <c r="I3258" s="4">
        <v>95000</v>
      </c>
      <c r="J3258">
        <v>14</v>
      </c>
      <c r="K3258" s="3">
        <v>44543</v>
      </c>
      <c r="L3258" s="3">
        <v>20020</v>
      </c>
      <c r="M3258" s="5">
        <f ca="1">(TODAY()-staff[[#This Row],[Date of Join]])/365</f>
        <v>0.76164383561643834</v>
      </c>
      <c r="N3258" t="str">
        <f ca="1">IF(staff[[#This Row],[Tenure]]&lt;0.25,"1. New", IF(staff[[#This Row],[Tenure]]&lt;1, "2. Under 1 yr", IF(staff[[#This Row],[Tenure]]&lt;2, "3. Under 2 yrs","4. Over 2 yrs")))</f>
        <v>2. Under 1 yr</v>
      </c>
      <c r="O3258" s="5">
        <f ca="1">(TODAY()-staff[[#This Row],[Date of Birth]])/365</f>
        <v>67.947945205479456</v>
      </c>
      <c r="P3258">
        <f ca="1">ROUNDDOWN(staff[[#This Row],[X-Age]],0)</f>
        <v>67</v>
      </c>
    </row>
    <row r="3259" spans="3:16" x14ac:dyDescent="0.3">
      <c r="C3259" t="s">
        <v>3348</v>
      </c>
      <c r="D3259" t="s">
        <v>59</v>
      </c>
      <c r="E3259">
        <v>1</v>
      </c>
      <c r="F3259" t="s">
        <v>61</v>
      </c>
      <c r="G3259" t="s">
        <v>9</v>
      </c>
      <c r="H3259" t="s">
        <v>62</v>
      </c>
      <c r="I3259" s="4">
        <v>104350</v>
      </c>
      <c r="J3259">
        <v>18</v>
      </c>
      <c r="K3259" s="3">
        <v>44770</v>
      </c>
      <c r="L3259" s="3">
        <v>7291</v>
      </c>
      <c r="M3259" s="5">
        <f ca="1">(TODAY()-staff[[#This Row],[Date of Join]])/365</f>
        <v>0.13972602739726028</v>
      </c>
      <c r="N3259" t="str">
        <f ca="1">IF(staff[[#This Row],[Tenure]]&lt;0.25,"1. New", IF(staff[[#This Row],[Tenure]]&lt;1, "2. Under 1 yr", IF(staff[[#This Row],[Tenure]]&lt;2, "3. Under 2 yrs","4. Over 2 yrs")))</f>
        <v>1. New</v>
      </c>
      <c r="O3259" s="5">
        <f ca="1">(TODAY()-staff[[#This Row],[Date of Birth]])/365</f>
        <v>102.82191780821918</v>
      </c>
      <c r="P3259">
        <f ca="1">ROUNDDOWN(staff[[#This Row],[X-Age]],0)</f>
        <v>102</v>
      </c>
    </row>
    <row r="3260" spans="3:16" x14ac:dyDescent="0.3">
      <c r="C3260" t="s">
        <v>3349</v>
      </c>
      <c r="D3260" t="s">
        <v>59</v>
      </c>
      <c r="E3260">
        <v>1</v>
      </c>
      <c r="F3260" t="s">
        <v>56</v>
      </c>
      <c r="G3260" t="s">
        <v>9</v>
      </c>
      <c r="H3260" t="s">
        <v>330</v>
      </c>
      <c r="I3260" s="4">
        <v>88225</v>
      </c>
      <c r="J3260">
        <v>20</v>
      </c>
      <c r="K3260" s="3">
        <v>44417</v>
      </c>
      <c r="L3260" s="3">
        <v>22693</v>
      </c>
      <c r="M3260" s="5">
        <f ca="1">(TODAY()-staff[[#This Row],[Date of Join]])/365</f>
        <v>1.106849315068493</v>
      </c>
      <c r="N3260" t="str">
        <f ca="1">IF(staff[[#This Row],[Tenure]]&lt;0.25,"1. New", IF(staff[[#This Row],[Tenure]]&lt;1, "2. Under 1 yr", IF(staff[[#This Row],[Tenure]]&lt;2, "3. Under 2 yrs","4. Over 2 yrs")))</f>
        <v>3. Under 2 yrs</v>
      </c>
      <c r="O3260" s="5">
        <f ca="1">(TODAY()-staff[[#This Row],[Date of Birth]])/365</f>
        <v>60.624657534246573</v>
      </c>
      <c r="P3260">
        <f ca="1">ROUNDDOWN(staff[[#This Row],[X-Age]],0)</f>
        <v>60</v>
      </c>
    </row>
    <row r="3261" spans="3:16" x14ac:dyDescent="0.3">
      <c r="C3261" t="s">
        <v>3350</v>
      </c>
      <c r="D3261" t="s">
        <v>55</v>
      </c>
      <c r="E3261">
        <v>1</v>
      </c>
      <c r="F3261" t="s">
        <v>56</v>
      </c>
      <c r="G3261" t="s">
        <v>6</v>
      </c>
      <c r="H3261" t="s">
        <v>93</v>
      </c>
      <c r="I3261" s="4">
        <v>71970</v>
      </c>
      <c r="J3261">
        <v>10</v>
      </c>
      <c r="K3261" s="3">
        <v>44417</v>
      </c>
      <c r="L3261" s="3">
        <v>24977</v>
      </c>
      <c r="M3261" s="5">
        <f ca="1">(TODAY()-staff[[#This Row],[Date of Join]])/365</f>
        <v>1.106849315068493</v>
      </c>
      <c r="N3261" t="str">
        <f ca="1">IF(staff[[#This Row],[Tenure]]&lt;0.25,"1. New", IF(staff[[#This Row],[Tenure]]&lt;1, "2. Under 1 yr", IF(staff[[#This Row],[Tenure]]&lt;2, "3. Under 2 yrs","4. Over 2 yrs")))</f>
        <v>3. Under 2 yrs</v>
      </c>
      <c r="O3261" s="5">
        <f ca="1">(TODAY()-staff[[#This Row],[Date of Birth]])/365</f>
        <v>54.367123287671234</v>
      </c>
      <c r="P3261">
        <f ca="1">ROUNDDOWN(staff[[#This Row],[X-Age]],0)</f>
        <v>54</v>
      </c>
    </row>
    <row r="3262" spans="3:16" x14ac:dyDescent="0.3">
      <c r="C3262" t="s">
        <v>3351</v>
      </c>
      <c r="D3262" t="s">
        <v>59</v>
      </c>
      <c r="E3262">
        <v>1</v>
      </c>
      <c r="F3262" t="s">
        <v>56</v>
      </c>
      <c r="G3262" t="s">
        <v>6</v>
      </c>
      <c r="H3262" t="s">
        <v>68</v>
      </c>
      <c r="I3262" s="4">
        <v>48230</v>
      </c>
      <c r="J3262">
        <v>17</v>
      </c>
      <c r="K3262" s="3">
        <v>44679</v>
      </c>
      <c r="L3262" s="3">
        <v>7273</v>
      </c>
      <c r="M3262" s="5">
        <f ca="1">(TODAY()-staff[[#This Row],[Date of Join]])/365</f>
        <v>0.38904109589041097</v>
      </c>
      <c r="N3262" t="str">
        <f ca="1">IF(staff[[#This Row],[Tenure]]&lt;0.25,"1. New", IF(staff[[#This Row],[Tenure]]&lt;1, "2. Under 1 yr", IF(staff[[#This Row],[Tenure]]&lt;2, "3. Under 2 yrs","4. Over 2 yrs")))</f>
        <v>2. Under 1 yr</v>
      </c>
      <c r="O3262" s="5">
        <f ca="1">(TODAY()-staff[[#This Row],[Date of Birth]])/365</f>
        <v>102.87123287671233</v>
      </c>
      <c r="P3262">
        <f ca="1">ROUNDDOWN(staff[[#This Row],[X-Age]],0)</f>
        <v>102</v>
      </c>
    </row>
    <row r="3263" spans="3:16" x14ac:dyDescent="0.3">
      <c r="C3263" t="s">
        <v>3352</v>
      </c>
      <c r="D3263" t="s">
        <v>55</v>
      </c>
      <c r="E3263">
        <v>1</v>
      </c>
      <c r="F3263" t="s">
        <v>56</v>
      </c>
      <c r="G3263" t="s">
        <v>18</v>
      </c>
      <c r="H3263" t="s">
        <v>78</v>
      </c>
      <c r="I3263" s="4">
        <v>52205</v>
      </c>
      <c r="J3263">
        <v>17</v>
      </c>
      <c r="K3263" s="3">
        <v>44673</v>
      </c>
      <c r="L3263" s="3">
        <v>33449</v>
      </c>
      <c r="M3263" s="5">
        <f ca="1">(TODAY()-staff[[#This Row],[Date of Join]])/365</f>
        <v>0.40547945205479452</v>
      </c>
      <c r="N3263" t="str">
        <f ca="1">IF(staff[[#This Row],[Tenure]]&lt;0.25,"1. New", IF(staff[[#This Row],[Tenure]]&lt;1, "2. Under 1 yr", IF(staff[[#This Row],[Tenure]]&lt;2, "3. Under 2 yrs","4. Over 2 yrs")))</f>
        <v>2. Under 1 yr</v>
      </c>
      <c r="O3263" s="5">
        <f ca="1">(TODAY()-staff[[#This Row],[Date of Birth]])/365</f>
        <v>31.156164383561645</v>
      </c>
      <c r="P3263">
        <f ca="1">ROUNDDOWN(staff[[#This Row],[X-Age]],0)</f>
        <v>31</v>
      </c>
    </row>
    <row r="3264" spans="3:16" x14ac:dyDescent="0.3">
      <c r="C3264" t="s">
        <v>3353</v>
      </c>
      <c r="D3264" t="s">
        <v>55</v>
      </c>
      <c r="E3264">
        <v>1</v>
      </c>
      <c r="F3264" t="s">
        <v>56</v>
      </c>
      <c r="G3264" t="s">
        <v>9</v>
      </c>
      <c r="H3264" t="s">
        <v>205</v>
      </c>
      <c r="I3264" s="4">
        <v>76985</v>
      </c>
      <c r="J3264">
        <v>8</v>
      </c>
      <c r="K3264" s="3">
        <v>44746</v>
      </c>
      <c r="L3264" s="3">
        <v>25916</v>
      </c>
      <c r="M3264" s="5">
        <f ca="1">(TODAY()-staff[[#This Row],[Date of Join]])/365</f>
        <v>0.20547945205479451</v>
      </c>
      <c r="N3264" t="str">
        <f ca="1">IF(staff[[#This Row],[Tenure]]&lt;0.25,"1. New", IF(staff[[#This Row],[Tenure]]&lt;1, "2. Under 1 yr", IF(staff[[#This Row],[Tenure]]&lt;2, "3. Under 2 yrs","4. Over 2 yrs")))</f>
        <v>1. New</v>
      </c>
      <c r="O3264" s="5">
        <f ca="1">(TODAY()-staff[[#This Row],[Date of Birth]])/365</f>
        <v>51.794520547945204</v>
      </c>
      <c r="P3264">
        <f ca="1">ROUNDDOWN(staff[[#This Row],[X-Age]],0)</f>
        <v>51</v>
      </c>
    </row>
    <row r="3265" spans="3:16" x14ac:dyDescent="0.3">
      <c r="C3265" t="s">
        <v>3354</v>
      </c>
      <c r="D3265" t="s">
        <v>55</v>
      </c>
      <c r="E3265">
        <v>1</v>
      </c>
      <c r="F3265" t="s">
        <v>56</v>
      </c>
      <c r="G3265" t="s">
        <v>6</v>
      </c>
      <c r="H3265" t="s">
        <v>68</v>
      </c>
      <c r="I3265" s="4">
        <v>94385</v>
      </c>
      <c r="J3265">
        <v>19</v>
      </c>
      <c r="K3265" s="3">
        <v>44281</v>
      </c>
      <c r="L3265" s="3">
        <v>24734</v>
      </c>
      <c r="M3265" s="5">
        <f ca="1">(TODAY()-staff[[#This Row],[Date of Join]])/365</f>
        <v>1.4794520547945205</v>
      </c>
      <c r="N3265" t="str">
        <f ca="1">IF(staff[[#This Row],[Tenure]]&lt;0.25,"1. New", IF(staff[[#This Row],[Tenure]]&lt;1, "2. Under 1 yr", IF(staff[[#This Row],[Tenure]]&lt;2, "3. Under 2 yrs","4. Over 2 yrs")))</f>
        <v>3. Under 2 yrs</v>
      </c>
      <c r="O3265" s="5">
        <f ca="1">(TODAY()-staff[[#This Row],[Date of Birth]])/365</f>
        <v>55.032876712328765</v>
      </c>
      <c r="P3265">
        <f ca="1">ROUNDDOWN(staff[[#This Row],[X-Age]],0)</f>
        <v>55</v>
      </c>
    </row>
    <row r="3266" spans="3:16" x14ac:dyDescent="0.3">
      <c r="C3266" t="s">
        <v>3355</v>
      </c>
      <c r="D3266" t="s">
        <v>59</v>
      </c>
      <c r="E3266">
        <v>1</v>
      </c>
      <c r="F3266" t="s">
        <v>56</v>
      </c>
      <c r="G3266" t="s">
        <v>6</v>
      </c>
      <c r="H3266" t="s">
        <v>68</v>
      </c>
      <c r="I3266" s="4">
        <v>66180</v>
      </c>
      <c r="J3266">
        <v>24</v>
      </c>
      <c r="K3266" s="3">
        <v>44666</v>
      </c>
      <c r="L3266" s="3">
        <v>7290</v>
      </c>
      <c r="M3266" s="5">
        <f ca="1">(TODAY()-staff[[#This Row],[Date of Join]])/365</f>
        <v>0.42465753424657532</v>
      </c>
      <c r="N3266" t="str">
        <f ca="1">IF(staff[[#This Row],[Tenure]]&lt;0.25,"1. New", IF(staff[[#This Row],[Tenure]]&lt;1, "2. Under 1 yr", IF(staff[[#This Row],[Tenure]]&lt;2, "3. Under 2 yrs","4. Over 2 yrs")))</f>
        <v>2. Under 1 yr</v>
      </c>
      <c r="O3266" s="5">
        <f ca="1">(TODAY()-staff[[#This Row],[Date of Birth]])/365</f>
        <v>102.82465753424657</v>
      </c>
      <c r="P3266">
        <f ca="1">ROUNDDOWN(staff[[#This Row],[X-Age]],0)</f>
        <v>102</v>
      </c>
    </row>
    <row r="3267" spans="3:16" x14ac:dyDescent="0.3">
      <c r="C3267" t="s">
        <v>3356</v>
      </c>
      <c r="D3267" t="s">
        <v>55</v>
      </c>
      <c r="E3267">
        <v>1</v>
      </c>
      <c r="F3267" t="s">
        <v>56</v>
      </c>
      <c r="G3267" t="s">
        <v>6</v>
      </c>
      <c r="H3267" t="s">
        <v>68</v>
      </c>
      <c r="I3267" s="4">
        <v>67365</v>
      </c>
      <c r="J3267">
        <v>20</v>
      </c>
      <c r="K3267" s="3">
        <v>44767</v>
      </c>
      <c r="L3267" s="3">
        <v>36077</v>
      </c>
      <c r="M3267" s="5">
        <f ca="1">(TODAY()-staff[[#This Row],[Date of Join]])/365</f>
        <v>0.14794520547945206</v>
      </c>
      <c r="N3267" t="str">
        <f ca="1">IF(staff[[#This Row],[Tenure]]&lt;0.25,"1. New", IF(staff[[#This Row],[Tenure]]&lt;1, "2. Under 1 yr", IF(staff[[#This Row],[Tenure]]&lt;2, "3. Under 2 yrs","4. Over 2 yrs")))</f>
        <v>1. New</v>
      </c>
      <c r="O3267" s="5">
        <f ca="1">(TODAY()-staff[[#This Row],[Date of Birth]])/365</f>
        <v>23.956164383561642</v>
      </c>
      <c r="P3267">
        <f ca="1">ROUNDDOWN(staff[[#This Row],[X-Age]],0)</f>
        <v>23</v>
      </c>
    </row>
    <row r="3268" spans="3:16" x14ac:dyDescent="0.3">
      <c r="C3268" t="s">
        <v>3357</v>
      </c>
      <c r="D3268" t="s">
        <v>55</v>
      </c>
      <c r="E3268">
        <v>1</v>
      </c>
      <c r="F3268" t="s">
        <v>56</v>
      </c>
      <c r="G3268" t="s">
        <v>6</v>
      </c>
      <c r="H3268" t="s">
        <v>68</v>
      </c>
      <c r="I3268" s="4">
        <v>81805</v>
      </c>
      <c r="J3268">
        <v>22</v>
      </c>
      <c r="K3268" s="3">
        <v>44750</v>
      </c>
      <c r="L3268" s="3">
        <v>7259</v>
      </c>
      <c r="M3268" s="5">
        <f ca="1">(TODAY()-staff[[#This Row],[Date of Join]])/365</f>
        <v>0.19452054794520549</v>
      </c>
      <c r="N3268" t="str">
        <f ca="1">IF(staff[[#This Row],[Tenure]]&lt;0.25,"1. New", IF(staff[[#This Row],[Tenure]]&lt;1, "2. Under 1 yr", IF(staff[[#This Row],[Tenure]]&lt;2, "3. Under 2 yrs","4. Over 2 yrs")))</f>
        <v>1. New</v>
      </c>
      <c r="O3268" s="5">
        <f ca="1">(TODAY()-staff[[#This Row],[Date of Birth]])/365</f>
        <v>102.90958904109588</v>
      </c>
      <c r="P3268">
        <f ca="1">ROUNDDOWN(staff[[#This Row],[X-Age]],0)</f>
        <v>102</v>
      </c>
    </row>
    <row r="3269" spans="3:16" x14ac:dyDescent="0.3">
      <c r="C3269" t="s">
        <v>3358</v>
      </c>
      <c r="D3269" t="s">
        <v>59</v>
      </c>
      <c r="E3269">
        <v>1</v>
      </c>
      <c r="F3269" t="s">
        <v>56</v>
      </c>
      <c r="G3269" t="s">
        <v>6</v>
      </c>
      <c r="H3269" t="s">
        <v>68</v>
      </c>
      <c r="I3269" s="4">
        <v>97300</v>
      </c>
      <c r="J3269">
        <v>19</v>
      </c>
      <c r="K3269" s="3">
        <v>44669</v>
      </c>
      <c r="L3269" s="3">
        <v>35345</v>
      </c>
      <c r="M3269" s="5">
        <f ca="1">(TODAY()-staff[[#This Row],[Date of Join]])/365</f>
        <v>0.41643835616438357</v>
      </c>
      <c r="N3269" t="str">
        <f ca="1">IF(staff[[#This Row],[Tenure]]&lt;0.25,"1. New", IF(staff[[#This Row],[Tenure]]&lt;1, "2. Under 1 yr", IF(staff[[#This Row],[Tenure]]&lt;2, "3. Under 2 yrs","4. Over 2 yrs")))</f>
        <v>2. Under 1 yr</v>
      </c>
      <c r="O3269" s="5">
        <f ca="1">(TODAY()-staff[[#This Row],[Date of Birth]])/365</f>
        <v>25.961643835616439</v>
      </c>
      <c r="P3269">
        <f ca="1">ROUNDDOWN(staff[[#This Row],[X-Age]],0)</f>
        <v>25</v>
      </c>
    </row>
    <row r="3270" spans="3:16" x14ac:dyDescent="0.3">
      <c r="C3270" t="s">
        <v>3359</v>
      </c>
      <c r="D3270" t="s">
        <v>55</v>
      </c>
      <c r="E3270">
        <v>1</v>
      </c>
      <c r="F3270" t="s">
        <v>61</v>
      </c>
      <c r="G3270" t="s">
        <v>9</v>
      </c>
      <c r="H3270" t="s">
        <v>62</v>
      </c>
      <c r="I3270" s="4">
        <v>87675</v>
      </c>
      <c r="J3270">
        <v>11</v>
      </c>
      <c r="K3270" s="3">
        <v>44697</v>
      </c>
      <c r="L3270" s="3">
        <v>7292</v>
      </c>
      <c r="M3270" s="5">
        <f ca="1">(TODAY()-staff[[#This Row],[Date of Join]])/365</f>
        <v>0.33972602739726027</v>
      </c>
      <c r="N3270" t="str">
        <f ca="1">IF(staff[[#This Row],[Tenure]]&lt;0.25,"1. New", IF(staff[[#This Row],[Tenure]]&lt;1, "2. Under 1 yr", IF(staff[[#This Row],[Tenure]]&lt;2, "3. Under 2 yrs","4. Over 2 yrs")))</f>
        <v>2. Under 1 yr</v>
      </c>
      <c r="O3270" s="5">
        <f ca="1">(TODAY()-staff[[#This Row],[Date of Birth]])/365</f>
        <v>102.81917808219178</v>
      </c>
      <c r="P3270">
        <f ca="1">ROUNDDOWN(staff[[#This Row],[X-Age]],0)</f>
        <v>102</v>
      </c>
    </row>
    <row r="3271" spans="3:16" x14ac:dyDescent="0.3">
      <c r="C3271" t="s">
        <v>3360</v>
      </c>
      <c r="D3271" t="s">
        <v>59</v>
      </c>
      <c r="E3271">
        <v>1</v>
      </c>
      <c r="F3271" t="s">
        <v>56</v>
      </c>
      <c r="G3271" t="s">
        <v>6</v>
      </c>
      <c r="H3271" t="s">
        <v>246</v>
      </c>
      <c r="I3271" s="4">
        <v>82625</v>
      </c>
      <c r="J3271">
        <v>10</v>
      </c>
      <c r="K3271" s="3">
        <v>44767</v>
      </c>
      <c r="L3271" s="3">
        <v>22147</v>
      </c>
      <c r="M3271" s="5">
        <f ca="1">(TODAY()-staff[[#This Row],[Date of Join]])/365</f>
        <v>0.14794520547945206</v>
      </c>
      <c r="N3271" t="str">
        <f ca="1">IF(staff[[#This Row],[Tenure]]&lt;0.25,"1. New", IF(staff[[#This Row],[Tenure]]&lt;1, "2. Under 1 yr", IF(staff[[#This Row],[Tenure]]&lt;2, "3. Under 2 yrs","4. Over 2 yrs")))</f>
        <v>1. New</v>
      </c>
      <c r="O3271" s="5">
        <f ca="1">(TODAY()-staff[[#This Row],[Date of Birth]])/365</f>
        <v>62.12054794520548</v>
      </c>
      <c r="P3271">
        <f ca="1">ROUNDDOWN(staff[[#This Row],[X-Age]],0)</f>
        <v>62</v>
      </c>
    </row>
    <row r="3272" spans="3:16" x14ac:dyDescent="0.3">
      <c r="C3272" t="s">
        <v>3361</v>
      </c>
      <c r="D3272" t="s">
        <v>55</v>
      </c>
      <c r="E3272">
        <v>1</v>
      </c>
      <c r="F3272" t="s">
        <v>56</v>
      </c>
      <c r="G3272" t="s">
        <v>6</v>
      </c>
      <c r="H3272" t="s">
        <v>93</v>
      </c>
      <c r="I3272" s="4">
        <v>85315</v>
      </c>
      <c r="J3272">
        <v>15</v>
      </c>
      <c r="K3272" s="3">
        <v>44131</v>
      </c>
      <c r="L3272" s="3">
        <v>25352</v>
      </c>
      <c r="M3272" s="5">
        <f ca="1">(TODAY()-staff[[#This Row],[Date of Join]])/365</f>
        <v>1.8904109589041096</v>
      </c>
      <c r="N3272" t="str">
        <f ca="1">IF(staff[[#This Row],[Tenure]]&lt;0.25,"1. New", IF(staff[[#This Row],[Tenure]]&lt;1, "2. Under 1 yr", IF(staff[[#This Row],[Tenure]]&lt;2, "3. Under 2 yrs","4. Over 2 yrs")))</f>
        <v>3. Under 2 yrs</v>
      </c>
      <c r="O3272" s="5">
        <f ca="1">(TODAY()-staff[[#This Row],[Date of Birth]])/365</f>
        <v>53.339726027397262</v>
      </c>
      <c r="P3272">
        <f ca="1">ROUNDDOWN(staff[[#This Row],[X-Age]],0)</f>
        <v>53</v>
      </c>
    </row>
    <row r="3273" spans="3:16" x14ac:dyDescent="0.3">
      <c r="C3273" t="s">
        <v>3362</v>
      </c>
      <c r="D3273" t="s">
        <v>55</v>
      </c>
      <c r="E3273">
        <v>0.8</v>
      </c>
      <c r="F3273" t="s">
        <v>56</v>
      </c>
      <c r="G3273" t="s">
        <v>9</v>
      </c>
      <c r="H3273" t="s">
        <v>106</v>
      </c>
      <c r="I3273" s="4">
        <v>90185</v>
      </c>
      <c r="J3273">
        <v>8</v>
      </c>
      <c r="K3273" s="3">
        <v>44643</v>
      </c>
      <c r="L3273" s="3">
        <v>31015</v>
      </c>
      <c r="M3273" s="5">
        <f ca="1">(TODAY()-staff[[#This Row],[Date of Join]])/365</f>
        <v>0.48767123287671232</v>
      </c>
      <c r="N3273" t="str">
        <f ca="1">IF(staff[[#This Row],[Tenure]]&lt;0.25,"1. New", IF(staff[[#This Row],[Tenure]]&lt;1, "2. Under 1 yr", IF(staff[[#This Row],[Tenure]]&lt;2, "3. Under 2 yrs","4. Over 2 yrs")))</f>
        <v>2. Under 1 yr</v>
      </c>
      <c r="O3273" s="5">
        <f ca="1">(TODAY()-staff[[#This Row],[Date of Birth]])/365</f>
        <v>37.824657534246576</v>
      </c>
      <c r="P3273">
        <f ca="1">ROUNDDOWN(staff[[#This Row],[X-Age]],0)</f>
        <v>37</v>
      </c>
    </row>
    <row r="3274" spans="3:16" x14ac:dyDescent="0.3">
      <c r="C3274" t="s">
        <v>3363</v>
      </c>
      <c r="D3274" t="s">
        <v>55</v>
      </c>
      <c r="E3274">
        <v>1</v>
      </c>
      <c r="F3274" t="s">
        <v>56</v>
      </c>
      <c r="G3274" t="s">
        <v>6</v>
      </c>
      <c r="H3274" t="s">
        <v>71</v>
      </c>
      <c r="I3274" s="4">
        <v>63560</v>
      </c>
      <c r="J3274">
        <v>9</v>
      </c>
      <c r="K3274" s="3">
        <v>44302</v>
      </c>
      <c r="L3274" s="3">
        <v>19329</v>
      </c>
      <c r="M3274" s="5">
        <f ca="1">(TODAY()-staff[[#This Row],[Date of Join]])/365</f>
        <v>1.4219178082191781</v>
      </c>
      <c r="N3274" t="str">
        <f ca="1">IF(staff[[#This Row],[Tenure]]&lt;0.25,"1. New", IF(staff[[#This Row],[Tenure]]&lt;1, "2. Under 1 yr", IF(staff[[#This Row],[Tenure]]&lt;2, "3. Under 2 yrs","4. Over 2 yrs")))</f>
        <v>3. Under 2 yrs</v>
      </c>
      <c r="O3274" s="5">
        <f ca="1">(TODAY()-staff[[#This Row],[Date of Birth]])/365</f>
        <v>69.841095890410955</v>
      </c>
      <c r="P3274">
        <f ca="1">ROUNDDOWN(staff[[#This Row],[X-Age]],0)</f>
        <v>69</v>
      </c>
    </row>
    <row r="3275" spans="3:16" x14ac:dyDescent="0.3">
      <c r="C3275" t="s">
        <v>3364</v>
      </c>
      <c r="D3275" t="s">
        <v>59</v>
      </c>
      <c r="E3275">
        <v>1</v>
      </c>
      <c r="F3275" t="s">
        <v>56</v>
      </c>
      <c r="G3275" t="s">
        <v>18</v>
      </c>
      <c r="H3275" t="s">
        <v>71</v>
      </c>
      <c r="I3275" s="4">
        <v>93090</v>
      </c>
      <c r="J3275">
        <v>7</v>
      </c>
      <c r="K3275" s="3">
        <v>44106</v>
      </c>
      <c r="L3275" s="3">
        <v>24444</v>
      </c>
      <c r="M3275" s="5">
        <f ca="1">(TODAY()-staff[[#This Row],[Date of Join]])/365</f>
        <v>1.9589041095890412</v>
      </c>
      <c r="N3275" t="str">
        <f ca="1">IF(staff[[#This Row],[Tenure]]&lt;0.25,"1. New", IF(staff[[#This Row],[Tenure]]&lt;1, "2. Under 1 yr", IF(staff[[#This Row],[Tenure]]&lt;2, "3. Under 2 yrs","4. Over 2 yrs")))</f>
        <v>3. Under 2 yrs</v>
      </c>
      <c r="O3275" s="5">
        <f ca="1">(TODAY()-staff[[#This Row],[Date of Birth]])/365</f>
        <v>55.827397260273976</v>
      </c>
      <c r="P3275">
        <f ca="1">ROUNDDOWN(staff[[#This Row],[X-Age]],0)</f>
        <v>55</v>
      </c>
    </row>
    <row r="3276" spans="3:16" x14ac:dyDescent="0.3">
      <c r="C3276" t="s">
        <v>3365</v>
      </c>
      <c r="D3276" t="s">
        <v>59</v>
      </c>
      <c r="E3276">
        <v>1</v>
      </c>
      <c r="F3276" t="s">
        <v>124</v>
      </c>
      <c r="G3276" t="s">
        <v>6</v>
      </c>
      <c r="H3276" t="s">
        <v>71</v>
      </c>
      <c r="I3276" s="4">
        <v>64710</v>
      </c>
      <c r="J3276">
        <v>10</v>
      </c>
      <c r="K3276" s="3">
        <v>44767</v>
      </c>
      <c r="L3276" s="3">
        <v>35063</v>
      </c>
      <c r="M3276" s="5">
        <f ca="1">(TODAY()-staff[[#This Row],[Date of Join]])/365</f>
        <v>0.14794520547945206</v>
      </c>
      <c r="N3276" t="str">
        <f ca="1">IF(staff[[#This Row],[Tenure]]&lt;0.25,"1. New", IF(staff[[#This Row],[Tenure]]&lt;1, "2. Under 1 yr", IF(staff[[#This Row],[Tenure]]&lt;2, "3. Under 2 yrs","4. Over 2 yrs")))</f>
        <v>1. New</v>
      </c>
      <c r="O3276" s="5">
        <f ca="1">(TODAY()-staff[[#This Row],[Date of Birth]])/365</f>
        <v>26.734246575342464</v>
      </c>
      <c r="P3276">
        <f ca="1">ROUNDDOWN(staff[[#This Row],[X-Age]],0)</f>
        <v>26</v>
      </c>
    </row>
    <row r="3277" spans="3:16" x14ac:dyDescent="0.3">
      <c r="C3277" t="s">
        <v>3366</v>
      </c>
      <c r="D3277" t="s">
        <v>59</v>
      </c>
      <c r="E3277">
        <v>0.8</v>
      </c>
      <c r="F3277" t="s">
        <v>56</v>
      </c>
      <c r="G3277" t="s">
        <v>6</v>
      </c>
      <c r="H3277" t="s">
        <v>68</v>
      </c>
      <c r="I3277" s="4">
        <v>61630</v>
      </c>
      <c r="J3277">
        <v>8</v>
      </c>
      <c r="K3277" s="3">
        <v>44539</v>
      </c>
      <c r="L3277" s="3">
        <v>19561</v>
      </c>
      <c r="M3277" s="5">
        <f ca="1">(TODAY()-staff[[#This Row],[Date of Join]])/365</f>
        <v>0.77260273972602744</v>
      </c>
      <c r="N3277" t="str">
        <f ca="1">IF(staff[[#This Row],[Tenure]]&lt;0.25,"1. New", IF(staff[[#This Row],[Tenure]]&lt;1, "2. Under 1 yr", IF(staff[[#This Row],[Tenure]]&lt;2, "3. Under 2 yrs","4. Over 2 yrs")))</f>
        <v>2. Under 1 yr</v>
      </c>
      <c r="O3277" s="5">
        <f ca="1">(TODAY()-staff[[#This Row],[Date of Birth]])/365</f>
        <v>69.205479452054789</v>
      </c>
      <c r="P3277">
        <f ca="1">ROUNDDOWN(staff[[#This Row],[X-Age]],0)</f>
        <v>69</v>
      </c>
    </row>
    <row r="3278" spans="3:16" x14ac:dyDescent="0.3">
      <c r="C3278" t="s">
        <v>3367</v>
      </c>
      <c r="D3278" t="s">
        <v>59</v>
      </c>
      <c r="E3278">
        <v>1</v>
      </c>
      <c r="F3278" t="s">
        <v>56</v>
      </c>
      <c r="G3278" t="s">
        <v>6</v>
      </c>
      <c r="H3278" t="s">
        <v>68</v>
      </c>
      <c r="I3278" s="4">
        <v>69440</v>
      </c>
      <c r="J3278">
        <v>7</v>
      </c>
      <c r="K3278" s="3">
        <v>44321</v>
      </c>
      <c r="L3278" s="3">
        <v>22765</v>
      </c>
      <c r="M3278" s="5">
        <f ca="1">(TODAY()-staff[[#This Row],[Date of Join]])/365</f>
        <v>1.3698630136986301</v>
      </c>
      <c r="N3278" t="str">
        <f ca="1">IF(staff[[#This Row],[Tenure]]&lt;0.25,"1. New", IF(staff[[#This Row],[Tenure]]&lt;1, "2. Under 1 yr", IF(staff[[#This Row],[Tenure]]&lt;2, "3. Under 2 yrs","4. Over 2 yrs")))</f>
        <v>3. Under 2 yrs</v>
      </c>
      <c r="O3278" s="5">
        <f ca="1">(TODAY()-staff[[#This Row],[Date of Birth]])/365</f>
        <v>60.42739726027397</v>
      </c>
      <c r="P3278">
        <f ca="1">ROUNDDOWN(staff[[#This Row],[X-Age]],0)</f>
        <v>60</v>
      </c>
    </row>
    <row r="3279" spans="3:16" x14ac:dyDescent="0.3">
      <c r="C3279" t="s">
        <v>3368</v>
      </c>
      <c r="D3279" t="s">
        <v>59</v>
      </c>
      <c r="E3279">
        <v>1</v>
      </c>
      <c r="F3279" t="s">
        <v>61</v>
      </c>
      <c r="G3279" t="s">
        <v>20</v>
      </c>
      <c r="H3279" t="s">
        <v>133</v>
      </c>
      <c r="I3279" s="4">
        <v>52375</v>
      </c>
      <c r="J3279">
        <v>9</v>
      </c>
      <c r="K3279" s="3">
        <v>44774</v>
      </c>
      <c r="L3279" s="3">
        <v>7306</v>
      </c>
      <c r="M3279" s="5">
        <f ca="1">(TODAY()-staff[[#This Row],[Date of Join]])/365</f>
        <v>0.12876712328767123</v>
      </c>
      <c r="N3279" t="str">
        <f ca="1">IF(staff[[#This Row],[Tenure]]&lt;0.25,"1. New", IF(staff[[#This Row],[Tenure]]&lt;1, "2. Under 1 yr", IF(staff[[#This Row],[Tenure]]&lt;2, "3. Under 2 yrs","4. Over 2 yrs")))</f>
        <v>1. New</v>
      </c>
      <c r="O3279" s="5">
        <f ca="1">(TODAY()-staff[[#This Row],[Date of Birth]])/365</f>
        <v>102.78082191780823</v>
      </c>
      <c r="P3279">
        <f ca="1">ROUNDDOWN(staff[[#This Row],[X-Age]],0)</f>
        <v>102</v>
      </c>
    </row>
    <row r="3280" spans="3:16" x14ac:dyDescent="0.3">
      <c r="C3280" t="s">
        <v>3369</v>
      </c>
      <c r="D3280" t="s">
        <v>59</v>
      </c>
      <c r="E3280">
        <v>1</v>
      </c>
      <c r="F3280" t="s">
        <v>56</v>
      </c>
      <c r="G3280" t="s">
        <v>11</v>
      </c>
      <c r="H3280" t="s">
        <v>242</v>
      </c>
      <c r="I3280" s="4">
        <v>78790</v>
      </c>
      <c r="J3280">
        <v>12</v>
      </c>
      <c r="K3280" s="3">
        <v>44757</v>
      </c>
      <c r="L3280" s="3">
        <v>31285</v>
      </c>
      <c r="M3280" s="5">
        <f ca="1">(TODAY()-staff[[#This Row],[Date of Join]])/365</f>
        <v>0.17534246575342466</v>
      </c>
      <c r="N3280" t="str">
        <f ca="1">IF(staff[[#This Row],[Tenure]]&lt;0.25,"1. New", IF(staff[[#This Row],[Tenure]]&lt;1, "2. Under 1 yr", IF(staff[[#This Row],[Tenure]]&lt;2, "3. Under 2 yrs","4. Over 2 yrs")))</f>
        <v>1. New</v>
      </c>
      <c r="O3280" s="5">
        <f ca="1">(TODAY()-staff[[#This Row],[Date of Birth]])/365</f>
        <v>37.084931506849315</v>
      </c>
      <c r="P3280">
        <f ca="1">ROUNDDOWN(staff[[#This Row],[X-Age]],0)</f>
        <v>37</v>
      </c>
    </row>
    <row r="3281" spans="3:16" x14ac:dyDescent="0.3">
      <c r="C3281" t="s">
        <v>3370</v>
      </c>
      <c r="D3281" t="s">
        <v>59</v>
      </c>
      <c r="E3281">
        <v>1</v>
      </c>
      <c r="F3281" t="s">
        <v>56</v>
      </c>
      <c r="G3281" t="s">
        <v>6</v>
      </c>
      <c r="H3281" t="s">
        <v>68</v>
      </c>
      <c r="I3281" s="4">
        <v>114595</v>
      </c>
      <c r="J3281">
        <v>9</v>
      </c>
      <c r="K3281" s="3">
        <v>44391</v>
      </c>
      <c r="L3281" s="3">
        <v>27122</v>
      </c>
      <c r="M3281" s="5">
        <f ca="1">(TODAY()-staff[[#This Row],[Date of Join]])/365</f>
        <v>1.178082191780822</v>
      </c>
      <c r="N3281" t="str">
        <f ca="1">IF(staff[[#This Row],[Tenure]]&lt;0.25,"1. New", IF(staff[[#This Row],[Tenure]]&lt;1, "2. Under 1 yr", IF(staff[[#This Row],[Tenure]]&lt;2, "3. Under 2 yrs","4. Over 2 yrs")))</f>
        <v>3. Under 2 yrs</v>
      </c>
      <c r="O3281" s="5">
        <f ca="1">(TODAY()-staff[[#This Row],[Date of Birth]])/365</f>
        <v>48.490410958904107</v>
      </c>
      <c r="P3281">
        <f ca="1">ROUNDDOWN(staff[[#This Row],[X-Age]],0)</f>
        <v>48</v>
      </c>
    </row>
    <row r="3282" spans="3:16" x14ac:dyDescent="0.3">
      <c r="C3282" t="s">
        <v>3371</v>
      </c>
      <c r="D3282" t="s">
        <v>59</v>
      </c>
      <c r="E3282">
        <v>1</v>
      </c>
      <c r="F3282" t="s">
        <v>56</v>
      </c>
      <c r="G3282" t="s">
        <v>11</v>
      </c>
      <c r="H3282" t="s">
        <v>83</v>
      </c>
      <c r="I3282" s="4">
        <v>69400</v>
      </c>
      <c r="J3282">
        <v>16</v>
      </c>
      <c r="K3282" s="3">
        <v>44757</v>
      </c>
      <c r="L3282" s="3">
        <v>29007</v>
      </c>
      <c r="M3282" s="5">
        <f ca="1">(TODAY()-staff[[#This Row],[Date of Join]])/365</f>
        <v>0.17534246575342466</v>
      </c>
      <c r="N3282" t="str">
        <f ca="1">IF(staff[[#This Row],[Tenure]]&lt;0.25,"1. New", IF(staff[[#This Row],[Tenure]]&lt;1, "2. Under 1 yr", IF(staff[[#This Row],[Tenure]]&lt;2, "3. Under 2 yrs","4. Over 2 yrs")))</f>
        <v>1. New</v>
      </c>
      <c r="O3282" s="5">
        <f ca="1">(TODAY()-staff[[#This Row],[Date of Birth]])/365</f>
        <v>43.326027397260276</v>
      </c>
      <c r="P3282">
        <f ca="1">ROUNDDOWN(staff[[#This Row],[X-Age]],0)</f>
        <v>43</v>
      </c>
    </row>
    <row r="3283" spans="3:16" x14ac:dyDescent="0.3">
      <c r="C3283" t="s">
        <v>3372</v>
      </c>
      <c r="D3283" t="s">
        <v>59</v>
      </c>
      <c r="E3283">
        <v>1</v>
      </c>
      <c r="F3283" t="s">
        <v>56</v>
      </c>
      <c r="G3283" t="s">
        <v>6</v>
      </c>
      <c r="H3283" t="s">
        <v>68</v>
      </c>
      <c r="I3283" s="4">
        <v>72450</v>
      </c>
      <c r="J3283">
        <v>3</v>
      </c>
      <c r="K3283" s="3">
        <v>44769</v>
      </c>
      <c r="L3283" s="3">
        <v>7248</v>
      </c>
      <c r="M3283" s="5">
        <f ca="1">(TODAY()-staff[[#This Row],[Date of Join]])/365</f>
        <v>0.14246575342465753</v>
      </c>
      <c r="N3283" t="str">
        <f ca="1">IF(staff[[#This Row],[Tenure]]&lt;0.25,"1. New", IF(staff[[#This Row],[Tenure]]&lt;1, "2. Under 1 yr", IF(staff[[#This Row],[Tenure]]&lt;2, "3. Under 2 yrs","4. Over 2 yrs")))</f>
        <v>1. New</v>
      </c>
      <c r="O3283" s="5">
        <f ca="1">(TODAY()-staff[[#This Row],[Date of Birth]])/365</f>
        <v>102.93972602739726</v>
      </c>
      <c r="P3283">
        <f ca="1">ROUNDDOWN(staff[[#This Row],[X-Age]],0)</f>
        <v>102</v>
      </c>
    </row>
    <row r="3284" spans="3:16" x14ac:dyDescent="0.3">
      <c r="C3284" t="s">
        <v>3373</v>
      </c>
      <c r="D3284" t="s">
        <v>59</v>
      </c>
      <c r="E3284">
        <v>1</v>
      </c>
      <c r="F3284" t="s">
        <v>56</v>
      </c>
      <c r="G3284" t="s">
        <v>20</v>
      </c>
      <c r="H3284" t="s">
        <v>133</v>
      </c>
      <c r="I3284" s="4">
        <v>78570</v>
      </c>
      <c r="J3284">
        <v>7</v>
      </c>
      <c r="K3284" s="3">
        <v>44711</v>
      </c>
      <c r="L3284" s="3">
        <v>27833</v>
      </c>
      <c r="M3284" s="5">
        <f ca="1">(TODAY()-staff[[#This Row],[Date of Join]])/365</f>
        <v>0.30136986301369861</v>
      </c>
      <c r="N3284" t="str">
        <f ca="1">IF(staff[[#This Row],[Tenure]]&lt;0.25,"1. New", IF(staff[[#This Row],[Tenure]]&lt;1, "2. Under 1 yr", IF(staff[[#This Row],[Tenure]]&lt;2, "3. Under 2 yrs","4. Over 2 yrs")))</f>
        <v>2. Under 1 yr</v>
      </c>
      <c r="O3284" s="5">
        <f ca="1">(TODAY()-staff[[#This Row],[Date of Birth]])/365</f>
        <v>46.542465753424658</v>
      </c>
      <c r="P3284">
        <f ca="1">ROUNDDOWN(staff[[#This Row],[X-Age]],0)</f>
        <v>46</v>
      </c>
    </row>
    <row r="3285" spans="3:16" x14ac:dyDescent="0.3">
      <c r="C3285" t="s">
        <v>3374</v>
      </c>
      <c r="D3285" t="s">
        <v>55</v>
      </c>
      <c r="E3285">
        <v>1</v>
      </c>
      <c r="F3285" t="s">
        <v>56</v>
      </c>
      <c r="G3285" t="s">
        <v>18</v>
      </c>
      <c r="H3285" t="s">
        <v>78</v>
      </c>
      <c r="I3285" s="4">
        <v>71265</v>
      </c>
      <c r="J3285">
        <v>6</v>
      </c>
      <c r="K3285" s="3">
        <v>44694</v>
      </c>
      <c r="L3285" s="3">
        <v>21628</v>
      </c>
      <c r="M3285" s="5">
        <f ca="1">(TODAY()-staff[[#This Row],[Date of Join]])/365</f>
        <v>0.34794520547945207</v>
      </c>
      <c r="N3285" t="str">
        <f ca="1">IF(staff[[#This Row],[Tenure]]&lt;0.25,"1. New", IF(staff[[#This Row],[Tenure]]&lt;1, "2. Under 1 yr", IF(staff[[#This Row],[Tenure]]&lt;2, "3. Under 2 yrs","4. Over 2 yrs")))</f>
        <v>2. Under 1 yr</v>
      </c>
      <c r="O3285" s="5">
        <f ca="1">(TODAY()-staff[[#This Row],[Date of Birth]])/365</f>
        <v>63.542465753424658</v>
      </c>
      <c r="P3285">
        <f ca="1">ROUNDDOWN(staff[[#This Row],[X-Age]],0)</f>
        <v>63</v>
      </c>
    </row>
    <row r="3286" spans="3:16" x14ac:dyDescent="0.3">
      <c r="C3286" t="s">
        <v>3375</v>
      </c>
      <c r="D3286" t="s">
        <v>55</v>
      </c>
      <c r="E3286">
        <v>1</v>
      </c>
      <c r="F3286" t="s">
        <v>56</v>
      </c>
      <c r="G3286" t="s">
        <v>18</v>
      </c>
      <c r="H3286" t="s">
        <v>71</v>
      </c>
      <c r="I3286" s="4">
        <v>70480</v>
      </c>
      <c r="J3286">
        <v>6</v>
      </c>
      <c r="K3286" s="3">
        <v>43340</v>
      </c>
      <c r="L3286" s="3">
        <v>15964</v>
      </c>
      <c r="M3286" s="5">
        <f ca="1">(TODAY()-staff[[#This Row],[Date of Join]])/365</f>
        <v>4.0575342465753428</v>
      </c>
      <c r="N3286" t="str">
        <f ca="1">IF(staff[[#This Row],[Tenure]]&lt;0.25,"1. New", IF(staff[[#This Row],[Tenure]]&lt;1, "2. Under 1 yr", IF(staff[[#This Row],[Tenure]]&lt;2, "3. Under 2 yrs","4. Over 2 yrs")))</f>
        <v>4. Over 2 yrs</v>
      </c>
      <c r="O3286" s="5">
        <f ca="1">(TODAY()-staff[[#This Row],[Date of Birth]])/365</f>
        <v>79.060273972602744</v>
      </c>
      <c r="P3286">
        <f ca="1">ROUNDDOWN(staff[[#This Row],[X-Age]],0)</f>
        <v>79</v>
      </c>
    </row>
    <row r="3287" spans="3:16" x14ac:dyDescent="0.3">
      <c r="C3287" t="s">
        <v>3376</v>
      </c>
      <c r="D3287" t="s">
        <v>59</v>
      </c>
      <c r="E3287">
        <v>1</v>
      </c>
      <c r="F3287" t="s">
        <v>56</v>
      </c>
      <c r="G3287" t="s">
        <v>11</v>
      </c>
      <c r="H3287" t="s">
        <v>83</v>
      </c>
      <c r="I3287" s="4">
        <v>71220</v>
      </c>
      <c r="J3287">
        <v>9</v>
      </c>
      <c r="K3287" s="3">
        <v>44699</v>
      </c>
      <c r="L3287" s="3">
        <v>25615</v>
      </c>
      <c r="M3287" s="5">
        <f ca="1">(TODAY()-staff[[#This Row],[Date of Join]])/365</f>
        <v>0.33424657534246577</v>
      </c>
      <c r="N3287" t="str">
        <f ca="1">IF(staff[[#This Row],[Tenure]]&lt;0.25,"1. New", IF(staff[[#This Row],[Tenure]]&lt;1, "2. Under 1 yr", IF(staff[[#This Row],[Tenure]]&lt;2, "3. Under 2 yrs","4. Over 2 yrs")))</f>
        <v>2. Under 1 yr</v>
      </c>
      <c r="O3287" s="5">
        <f ca="1">(TODAY()-staff[[#This Row],[Date of Birth]])/365</f>
        <v>52.61917808219178</v>
      </c>
      <c r="P3287">
        <f ca="1">ROUNDDOWN(staff[[#This Row],[X-Age]],0)</f>
        <v>52</v>
      </c>
    </row>
    <row r="3288" spans="3:16" x14ac:dyDescent="0.3">
      <c r="C3288" t="s">
        <v>3377</v>
      </c>
      <c r="D3288" t="s">
        <v>59</v>
      </c>
      <c r="E3288">
        <v>1</v>
      </c>
      <c r="F3288" t="s">
        <v>56</v>
      </c>
      <c r="G3288" t="s">
        <v>18</v>
      </c>
      <c r="H3288" t="s">
        <v>64</v>
      </c>
      <c r="I3288" s="4">
        <v>98580</v>
      </c>
      <c r="J3288">
        <v>20</v>
      </c>
      <c r="K3288" s="3">
        <v>44011</v>
      </c>
      <c r="L3288" s="3">
        <v>26524</v>
      </c>
      <c r="M3288" s="5">
        <f ca="1">(TODAY()-staff[[#This Row],[Date of Join]])/365</f>
        <v>2.2191780821917808</v>
      </c>
      <c r="N3288" t="str">
        <f ca="1">IF(staff[[#This Row],[Tenure]]&lt;0.25,"1. New", IF(staff[[#This Row],[Tenure]]&lt;1, "2. Under 1 yr", IF(staff[[#This Row],[Tenure]]&lt;2, "3. Under 2 yrs","4. Over 2 yrs")))</f>
        <v>4. Over 2 yrs</v>
      </c>
      <c r="O3288" s="5">
        <f ca="1">(TODAY()-staff[[#This Row],[Date of Birth]])/365</f>
        <v>50.128767123287673</v>
      </c>
      <c r="P3288">
        <f ca="1">ROUNDDOWN(staff[[#This Row],[X-Age]],0)</f>
        <v>50</v>
      </c>
    </row>
    <row r="3289" spans="3:16" x14ac:dyDescent="0.3">
      <c r="C3289" t="s">
        <v>3378</v>
      </c>
      <c r="D3289" t="s">
        <v>55</v>
      </c>
      <c r="E3289">
        <v>1</v>
      </c>
      <c r="F3289" t="s">
        <v>56</v>
      </c>
      <c r="G3289" t="s">
        <v>14</v>
      </c>
      <c r="H3289" t="s">
        <v>115</v>
      </c>
      <c r="I3289" s="4">
        <v>85740</v>
      </c>
      <c r="J3289">
        <v>6</v>
      </c>
      <c r="K3289" s="3">
        <v>44770</v>
      </c>
      <c r="L3289" s="3">
        <v>22242</v>
      </c>
      <c r="M3289" s="5">
        <f ca="1">(TODAY()-staff[[#This Row],[Date of Join]])/365</f>
        <v>0.13972602739726028</v>
      </c>
      <c r="N3289" t="str">
        <f ca="1">IF(staff[[#This Row],[Tenure]]&lt;0.25,"1. New", IF(staff[[#This Row],[Tenure]]&lt;1, "2. Under 1 yr", IF(staff[[#This Row],[Tenure]]&lt;2, "3. Under 2 yrs","4. Over 2 yrs")))</f>
        <v>1. New</v>
      </c>
      <c r="O3289" s="5">
        <f ca="1">(TODAY()-staff[[#This Row],[Date of Birth]])/365</f>
        <v>61.860273972602741</v>
      </c>
      <c r="P3289">
        <f ca="1">ROUNDDOWN(staff[[#This Row],[X-Age]],0)</f>
        <v>61</v>
      </c>
    </row>
    <row r="3290" spans="3:16" x14ac:dyDescent="0.3">
      <c r="C3290" t="s">
        <v>3379</v>
      </c>
      <c r="D3290" t="s">
        <v>59</v>
      </c>
      <c r="E3290">
        <v>1</v>
      </c>
      <c r="F3290" t="s">
        <v>56</v>
      </c>
      <c r="G3290" t="s">
        <v>18</v>
      </c>
      <c r="H3290" t="s">
        <v>71</v>
      </c>
      <c r="I3290" s="4">
        <v>86960</v>
      </c>
      <c r="J3290">
        <v>18</v>
      </c>
      <c r="K3290" s="3">
        <v>44664</v>
      </c>
      <c r="L3290" s="3">
        <v>28549</v>
      </c>
      <c r="M3290" s="5">
        <f ca="1">(TODAY()-staff[[#This Row],[Date of Join]])/365</f>
        <v>0.43013698630136987</v>
      </c>
      <c r="N3290" t="str">
        <f ca="1">IF(staff[[#This Row],[Tenure]]&lt;0.25,"1. New", IF(staff[[#This Row],[Tenure]]&lt;1, "2. Under 1 yr", IF(staff[[#This Row],[Tenure]]&lt;2, "3. Under 2 yrs","4. Over 2 yrs")))</f>
        <v>2. Under 1 yr</v>
      </c>
      <c r="O3290" s="5">
        <f ca="1">(TODAY()-staff[[#This Row],[Date of Birth]])/365</f>
        <v>44.580821917808223</v>
      </c>
      <c r="P3290">
        <f ca="1">ROUNDDOWN(staff[[#This Row],[X-Age]],0)</f>
        <v>44</v>
      </c>
    </row>
    <row r="3291" spans="3:16" x14ac:dyDescent="0.3">
      <c r="C3291" t="s">
        <v>3380</v>
      </c>
      <c r="D3291" t="s">
        <v>59</v>
      </c>
      <c r="E3291">
        <v>1</v>
      </c>
      <c r="F3291" t="s">
        <v>56</v>
      </c>
      <c r="G3291" t="s">
        <v>6</v>
      </c>
      <c r="H3291" t="s">
        <v>68</v>
      </c>
      <c r="I3291" s="4">
        <v>95085</v>
      </c>
      <c r="J3291">
        <v>13</v>
      </c>
      <c r="K3291" s="3">
        <v>44291</v>
      </c>
      <c r="L3291" s="3">
        <v>26405</v>
      </c>
      <c r="M3291" s="5">
        <f ca="1">(TODAY()-staff[[#This Row],[Date of Join]])/365</f>
        <v>1.452054794520548</v>
      </c>
      <c r="N3291" t="str">
        <f ca="1">IF(staff[[#This Row],[Tenure]]&lt;0.25,"1. New", IF(staff[[#This Row],[Tenure]]&lt;1, "2. Under 1 yr", IF(staff[[#This Row],[Tenure]]&lt;2, "3. Under 2 yrs","4. Over 2 yrs")))</f>
        <v>3. Under 2 yrs</v>
      </c>
      <c r="O3291" s="5">
        <f ca="1">(TODAY()-staff[[#This Row],[Date of Birth]])/365</f>
        <v>50.454794520547942</v>
      </c>
      <c r="P3291">
        <f ca="1">ROUNDDOWN(staff[[#This Row],[X-Age]],0)</f>
        <v>50</v>
      </c>
    </row>
    <row r="3292" spans="3:16" x14ac:dyDescent="0.3">
      <c r="C3292" t="s">
        <v>3381</v>
      </c>
      <c r="D3292" t="s">
        <v>59</v>
      </c>
      <c r="E3292">
        <v>1</v>
      </c>
      <c r="F3292" t="s">
        <v>56</v>
      </c>
      <c r="G3292" t="s">
        <v>6</v>
      </c>
      <c r="H3292" t="s">
        <v>93</v>
      </c>
      <c r="I3292" s="4">
        <v>76625</v>
      </c>
      <c r="J3292">
        <v>14</v>
      </c>
      <c r="K3292" s="3">
        <v>44438</v>
      </c>
      <c r="L3292" s="3">
        <v>21428</v>
      </c>
      <c r="M3292" s="5">
        <f ca="1">(TODAY()-staff[[#This Row],[Date of Join]])/365</f>
        <v>1.0493150684931507</v>
      </c>
      <c r="N3292" t="str">
        <f ca="1">IF(staff[[#This Row],[Tenure]]&lt;0.25,"1. New", IF(staff[[#This Row],[Tenure]]&lt;1, "2. Under 1 yr", IF(staff[[#This Row],[Tenure]]&lt;2, "3. Under 2 yrs","4. Over 2 yrs")))</f>
        <v>3. Under 2 yrs</v>
      </c>
      <c r="O3292" s="5">
        <f ca="1">(TODAY()-staff[[#This Row],[Date of Birth]])/365</f>
        <v>64.090410958904116</v>
      </c>
      <c r="P3292">
        <f ca="1">ROUNDDOWN(staff[[#This Row],[X-Age]],0)</f>
        <v>64</v>
      </c>
    </row>
    <row r="3293" spans="3:16" x14ac:dyDescent="0.3">
      <c r="C3293" t="s">
        <v>3382</v>
      </c>
      <c r="D3293" t="s">
        <v>55</v>
      </c>
      <c r="E3293">
        <v>1</v>
      </c>
      <c r="F3293" t="s">
        <v>61</v>
      </c>
      <c r="G3293" t="s">
        <v>20</v>
      </c>
      <c r="H3293" t="s">
        <v>75</v>
      </c>
      <c r="I3293" s="4">
        <v>62365</v>
      </c>
      <c r="J3293">
        <v>18</v>
      </c>
      <c r="K3293" s="3">
        <v>44774</v>
      </c>
      <c r="L3293" s="3">
        <v>7284</v>
      </c>
      <c r="M3293" s="5">
        <f ca="1">(TODAY()-staff[[#This Row],[Date of Join]])/365</f>
        <v>0.12876712328767123</v>
      </c>
      <c r="N3293" t="str">
        <f ca="1">IF(staff[[#This Row],[Tenure]]&lt;0.25,"1. New", IF(staff[[#This Row],[Tenure]]&lt;1, "2. Under 1 yr", IF(staff[[#This Row],[Tenure]]&lt;2, "3. Under 2 yrs","4. Over 2 yrs")))</f>
        <v>1. New</v>
      </c>
      <c r="O3293" s="5">
        <f ca="1">(TODAY()-staff[[#This Row],[Date of Birth]])/365</f>
        <v>102.84109589041095</v>
      </c>
      <c r="P3293">
        <f ca="1">ROUNDDOWN(staff[[#This Row],[X-Age]],0)</f>
        <v>102</v>
      </c>
    </row>
    <row r="3294" spans="3:16" x14ac:dyDescent="0.3">
      <c r="C3294" t="s">
        <v>3383</v>
      </c>
      <c r="D3294" t="s">
        <v>55</v>
      </c>
      <c r="E3294">
        <v>1</v>
      </c>
      <c r="F3294" t="s">
        <v>124</v>
      </c>
      <c r="G3294" t="s">
        <v>18</v>
      </c>
      <c r="H3294" t="s">
        <v>117</v>
      </c>
      <c r="I3294" s="4">
        <v>53510</v>
      </c>
      <c r="J3294">
        <v>6</v>
      </c>
      <c r="K3294" s="3">
        <v>44739</v>
      </c>
      <c r="L3294" s="3">
        <v>32352</v>
      </c>
      <c r="M3294" s="5">
        <f ca="1">(TODAY()-staff[[#This Row],[Date of Join]])/365</f>
        <v>0.22465753424657534</v>
      </c>
      <c r="N3294" t="str">
        <f ca="1">IF(staff[[#This Row],[Tenure]]&lt;0.25,"1. New", IF(staff[[#This Row],[Tenure]]&lt;1, "2. Under 1 yr", IF(staff[[#This Row],[Tenure]]&lt;2, "3. Under 2 yrs","4. Over 2 yrs")))</f>
        <v>1. New</v>
      </c>
      <c r="O3294" s="5">
        <f ca="1">(TODAY()-staff[[#This Row],[Date of Birth]])/365</f>
        <v>34.161643835616438</v>
      </c>
      <c r="P3294">
        <f ca="1">ROUNDDOWN(staff[[#This Row],[X-Age]],0)</f>
        <v>34</v>
      </c>
    </row>
    <row r="3295" spans="3:16" x14ac:dyDescent="0.3">
      <c r="C3295" t="s">
        <v>3384</v>
      </c>
      <c r="D3295" t="s">
        <v>59</v>
      </c>
      <c r="E3295">
        <v>1</v>
      </c>
      <c r="F3295" t="s">
        <v>124</v>
      </c>
      <c r="G3295" t="s">
        <v>6</v>
      </c>
      <c r="H3295" t="s">
        <v>68</v>
      </c>
      <c r="I3295" s="4">
        <v>89965</v>
      </c>
      <c r="J3295">
        <v>7</v>
      </c>
      <c r="K3295" s="3">
        <v>44683</v>
      </c>
      <c r="L3295" s="3">
        <v>28800</v>
      </c>
      <c r="M3295" s="5">
        <f ca="1">(TODAY()-staff[[#This Row],[Date of Join]])/365</f>
        <v>0.37808219178082192</v>
      </c>
      <c r="N3295" t="str">
        <f ca="1">IF(staff[[#This Row],[Tenure]]&lt;0.25,"1. New", IF(staff[[#This Row],[Tenure]]&lt;1, "2. Under 1 yr", IF(staff[[#This Row],[Tenure]]&lt;2, "3. Under 2 yrs","4. Over 2 yrs")))</f>
        <v>2. Under 1 yr</v>
      </c>
      <c r="O3295" s="5">
        <f ca="1">(TODAY()-staff[[#This Row],[Date of Birth]])/365</f>
        <v>43.893150684931506</v>
      </c>
      <c r="P3295">
        <f ca="1">ROUNDDOWN(staff[[#This Row],[X-Age]],0)</f>
        <v>43</v>
      </c>
    </row>
    <row r="3296" spans="3:16" x14ac:dyDescent="0.3">
      <c r="C3296" t="s">
        <v>3385</v>
      </c>
      <c r="D3296" t="s">
        <v>55</v>
      </c>
      <c r="E3296">
        <v>1</v>
      </c>
      <c r="F3296" t="s">
        <v>61</v>
      </c>
      <c r="G3296" t="s">
        <v>18</v>
      </c>
      <c r="H3296" t="s">
        <v>78</v>
      </c>
      <c r="I3296" s="4">
        <v>111610</v>
      </c>
      <c r="J3296">
        <v>10</v>
      </c>
      <c r="K3296" s="3">
        <v>44704</v>
      </c>
      <c r="L3296" s="3">
        <v>7270</v>
      </c>
      <c r="M3296" s="5">
        <f ca="1">(TODAY()-staff[[#This Row],[Date of Join]])/365</f>
        <v>0.32054794520547947</v>
      </c>
      <c r="N3296" t="str">
        <f ca="1">IF(staff[[#This Row],[Tenure]]&lt;0.25,"1. New", IF(staff[[#This Row],[Tenure]]&lt;1, "2. Under 1 yr", IF(staff[[#This Row],[Tenure]]&lt;2, "3. Under 2 yrs","4. Over 2 yrs")))</f>
        <v>2. Under 1 yr</v>
      </c>
      <c r="O3296" s="5">
        <f ca="1">(TODAY()-staff[[#This Row],[Date of Birth]])/365</f>
        <v>102.87945205479453</v>
      </c>
      <c r="P3296">
        <f ca="1">ROUNDDOWN(staff[[#This Row],[X-Age]],0)</f>
        <v>102</v>
      </c>
    </row>
    <row r="3297" spans="3:16" x14ac:dyDescent="0.3">
      <c r="C3297" t="s">
        <v>3386</v>
      </c>
      <c r="D3297" t="s">
        <v>55</v>
      </c>
      <c r="E3297">
        <v>1</v>
      </c>
      <c r="F3297" t="s">
        <v>56</v>
      </c>
      <c r="G3297" t="s">
        <v>18</v>
      </c>
      <c r="H3297" t="s">
        <v>96</v>
      </c>
      <c r="I3297" s="4">
        <v>63995</v>
      </c>
      <c r="J3297">
        <v>5</v>
      </c>
      <c r="K3297" s="3">
        <v>44743</v>
      </c>
      <c r="L3297" s="3">
        <v>26012</v>
      </c>
      <c r="M3297" s="5">
        <f ca="1">(TODAY()-staff[[#This Row],[Date of Join]])/365</f>
        <v>0.21369863013698631</v>
      </c>
      <c r="N3297" t="str">
        <f ca="1">IF(staff[[#This Row],[Tenure]]&lt;0.25,"1. New", IF(staff[[#This Row],[Tenure]]&lt;1, "2. Under 1 yr", IF(staff[[#This Row],[Tenure]]&lt;2, "3. Under 2 yrs","4. Over 2 yrs")))</f>
        <v>1. New</v>
      </c>
      <c r="O3297" s="5">
        <f ca="1">(TODAY()-staff[[#This Row],[Date of Birth]])/365</f>
        <v>51.531506849315072</v>
      </c>
      <c r="P3297">
        <f ca="1">ROUNDDOWN(staff[[#This Row],[X-Age]],0)</f>
        <v>51</v>
      </c>
    </row>
    <row r="3298" spans="3:16" x14ac:dyDescent="0.3">
      <c r="C3298" t="s">
        <v>3387</v>
      </c>
      <c r="D3298" t="s">
        <v>59</v>
      </c>
      <c r="E3298">
        <v>1</v>
      </c>
      <c r="F3298" t="s">
        <v>56</v>
      </c>
      <c r="G3298" t="s">
        <v>18</v>
      </c>
      <c r="H3298" t="s">
        <v>71</v>
      </c>
      <c r="I3298" s="4">
        <v>48230</v>
      </c>
      <c r="J3298">
        <v>9</v>
      </c>
      <c r="K3298" s="3">
        <v>44694</v>
      </c>
      <c r="L3298" s="3">
        <v>33259</v>
      </c>
      <c r="M3298" s="5">
        <f ca="1">(TODAY()-staff[[#This Row],[Date of Join]])/365</f>
        <v>0.34794520547945207</v>
      </c>
      <c r="N3298" t="str">
        <f ca="1">IF(staff[[#This Row],[Tenure]]&lt;0.25,"1. New", IF(staff[[#This Row],[Tenure]]&lt;1, "2. Under 1 yr", IF(staff[[#This Row],[Tenure]]&lt;2, "3. Under 2 yrs","4. Over 2 yrs")))</f>
        <v>2. Under 1 yr</v>
      </c>
      <c r="O3298" s="5">
        <f ca="1">(TODAY()-staff[[#This Row],[Date of Birth]])/365</f>
        <v>31.676712328767124</v>
      </c>
      <c r="P3298">
        <f ca="1">ROUNDDOWN(staff[[#This Row],[X-Age]],0)</f>
        <v>31</v>
      </c>
    </row>
    <row r="3299" spans="3:16" x14ac:dyDescent="0.3">
      <c r="C3299" t="s">
        <v>3388</v>
      </c>
      <c r="D3299" t="s">
        <v>59</v>
      </c>
      <c r="E3299">
        <v>1</v>
      </c>
      <c r="F3299" t="s">
        <v>56</v>
      </c>
      <c r="G3299" t="s">
        <v>6</v>
      </c>
      <c r="H3299" t="s">
        <v>68</v>
      </c>
      <c r="I3299" s="4">
        <v>75970</v>
      </c>
      <c r="J3299">
        <v>12</v>
      </c>
      <c r="K3299" s="3">
        <v>44690</v>
      </c>
      <c r="L3299" s="3">
        <v>33162</v>
      </c>
      <c r="M3299" s="5">
        <f ca="1">(TODAY()-staff[[#This Row],[Date of Join]])/365</f>
        <v>0.35890410958904112</v>
      </c>
      <c r="N3299" t="str">
        <f ca="1">IF(staff[[#This Row],[Tenure]]&lt;0.25,"1. New", IF(staff[[#This Row],[Tenure]]&lt;1, "2. Under 1 yr", IF(staff[[#This Row],[Tenure]]&lt;2, "3. Under 2 yrs","4. Over 2 yrs")))</f>
        <v>2. Under 1 yr</v>
      </c>
      <c r="O3299" s="5">
        <f ca="1">(TODAY()-staff[[#This Row],[Date of Birth]])/365</f>
        <v>31.942465753424656</v>
      </c>
      <c r="P3299">
        <f ca="1">ROUNDDOWN(staff[[#This Row],[X-Age]],0)</f>
        <v>31</v>
      </c>
    </row>
    <row r="3300" spans="3:16" x14ac:dyDescent="0.3">
      <c r="C3300" t="s">
        <v>3389</v>
      </c>
      <c r="D3300" t="s">
        <v>59</v>
      </c>
      <c r="E3300">
        <v>1</v>
      </c>
      <c r="F3300" t="s">
        <v>56</v>
      </c>
      <c r="G3300" t="s">
        <v>6</v>
      </c>
      <c r="H3300" t="s">
        <v>68</v>
      </c>
      <c r="I3300" s="4">
        <v>64215</v>
      </c>
      <c r="J3300">
        <v>20</v>
      </c>
      <c r="K3300" s="3">
        <v>44739</v>
      </c>
      <c r="L3300" s="3">
        <v>7297</v>
      </c>
      <c r="M3300" s="5">
        <f ca="1">(TODAY()-staff[[#This Row],[Date of Join]])/365</f>
        <v>0.22465753424657534</v>
      </c>
      <c r="N3300" t="str">
        <f ca="1">IF(staff[[#This Row],[Tenure]]&lt;0.25,"1. New", IF(staff[[#This Row],[Tenure]]&lt;1, "2. Under 1 yr", IF(staff[[#This Row],[Tenure]]&lt;2, "3. Under 2 yrs","4. Over 2 yrs")))</f>
        <v>1. New</v>
      </c>
      <c r="O3300" s="5">
        <f ca="1">(TODAY()-staff[[#This Row],[Date of Birth]])/365</f>
        <v>102.8054794520548</v>
      </c>
      <c r="P3300">
        <f ca="1">ROUNDDOWN(staff[[#This Row],[X-Age]],0)</f>
        <v>102</v>
      </c>
    </row>
    <row r="3301" spans="3:16" x14ac:dyDescent="0.3">
      <c r="C3301" t="s">
        <v>3390</v>
      </c>
      <c r="D3301" t="s">
        <v>59</v>
      </c>
      <c r="E3301">
        <v>0</v>
      </c>
      <c r="F3301" t="s">
        <v>61</v>
      </c>
      <c r="G3301" t="s">
        <v>6</v>
      </c>
      <c r="H3301" t="s">
        <v>68</v>
      </c>
      <c r="I3301" s="4">
        <v>74855</v>
      </c>
      <c r="J3301">
        <v>11</v>
      </c>
      <c r="K3301" s="3">
        <v>44770</v>
      </c>
      <c r="L3301" s="3">
        <v>35682</v>
      </c>
      <c r="M3301" s="5">
        <f ca="1">(TODAY()-staff[[#This Row],[Date of Join]])/365</f>
        <v>0.13972602739726028</v>
      </c>
      <c r="N3301" t="str">
        <f ca="1">IF(staff[[#This Row],[Tenure]]&lt;0.25,"1. New", IF(staff[[#This Row],[Tenure]]&lt;1, "2. Under 1 yr", IF(staff[[#This Row],[Tenure]]&lt;2, "3. Under 2 yrs","4. Over 2 yrs")))</f>
        <v>1. New</v>
      </c>
      <c r="O3301" s="5">
        <f ca="1">(TODAY()-staff[[#This Row],[Date of Birth]])/365</f>
        <v>25.038356164383561</v>
      </c>
      <c r="P3301">
        <f ca="1">ROUNDDOWN(staff[[#This Row],[X-Age]],0)</f>
        <v>25</v>
      </c>
    </row>
    <row r="3302" spans="3:16" x14ac:dyDescent="0.3">
      <c r="C3302" t="s">
        <v>3391</v>
      </c>
      <c r="D3302" t="s">
        <v>55</v>
      </c>
      <c r="E3302">
        <v>1</v>
      </c>
      <c r="F3302" t="s">
        <v>61</v>
      </c>
      <c r="G3302" t="s">
        <v>6</v>
      </c>
      <c r="H3302" t="s">
        <v>68</v>
      </c>
      <c r="I3302" s="4">
        <v>70370</v>
      </c>
      <c r="J3302">
        <v>4</v>
      </c>
      <c r="K3302" s="3">
        <v>44741</v>
      </c>
      <c r="L3302" s="3">
        <v>7260</v>
      </c>
      <c r="M3302" s="5">
        <f ca="1">(TODAY()-staff[[#This Row],[Date of Join]])/365</f>
        <v>0.21917808219178081</v>
      </c>
      <c r="N3302" t="str">
        <f ca="1">IF(staff[[#This Row],[Tenure]]&lt;0.25,"1. New", IF(staff[[#This Row],[Tenure]]&lt;1, "2. Under 1 yr", IF(staff[[#This Row],[Tenure]]&lt;2, "3. Under 2 yrs","4. Over 2 yrs")))</f>
        <v>1. New</v>
      </c>
      <c r="O3302" s="5">
        <f ca="1">(TODAY()-staff[[#This Row],[Date of Birth]])/365</f>
        <v>102.9068493150685</v>
      </c>
      <c r="P3302">
        <f ca="1">ROUNDDOWN(staff[[#This Row],[X-Age]],0)</f>
        <v>102</v>
      </c>
    </row>
    <row r="3303" spans="3:16" x14ac:dyDescent="0.3">
      <c r="C3303" t="s">
        <v>3392</v>
      </c>
      <c r="D3303" t="s">
        <v>59</v>
      </c>
      <c r="E3303">
        <v>1</v>
      </c>
      <c r="F3303" t="s">
        <v>56</v>
      </c>
      <c r="G3303" t="s">
        <v>6</v>
      </c>
      <c r="H3303" t="s">
        <v>68</v>
      </c>
      <c r="I3303" s="4">
        <v>81740</v>
      </c>
      <c r="J3303">
        <v>11</v>
      </c>
      <c r="K3303" s="3">
        <v>44704</v>
      </c>
      <c r="L3303" s="3">
        <v>27015</v>
      </c>
      <c r="M3303" s="5">
        <f ca="1">(TODAY()-staff[[#This Row],[Date of Join]])/365</f>
        <v>0.32054794520547947</v>
      </c>
      <c r="N3303" t="str">
        <f ca="1">IF(staff[[#This Row],[Tenure]]&lt;0.25,"1. New", IF(staff[[#This Row],[Tenure]]&lt;1, "2. Under 1 yr", IF(staff[[#This Row],[Tenure]]&lt;2, "3. Under 2 yrs","4. Over 2 yrs")))</f>
        <v>2. Under 1 yr</v>
      </c>
      <c r="O3303" s="5">
        <f ca="1">(TODAY()-staff[[#This Row],[Date of Birth]])/365</f>
        <v>48.783561643835618</v>
      </c>
      <c r="P3303">
        <f ca="1">ROUNDDOWN(staff[[#This Row],[X-Age]],0)</f>
        <v>48</v>
      </c>
    </row>
    <row r="3304" spans="3:16" x14ac:dyDescent="0.3">
      <c r="C3304" t="s">
        <v>3393</v>
      </c>
      <c r="D3304" t="s">
        <v>59</v>
      </c>
      <c r="E3304">
        <v>1</v>
      </c>
      <c r="F3304" t="s">
        <v>56</v>
      </c>
      <c r="G3304" t="s">
        <v>18</v>
      </c>
      <c r="H3304" t="s">
        <v>71</v>
      </c>
      <c r="I3304" s="4">
        <v>83780</v>
      </c>
      <c r="J3304">
        <v>11</v>
      </c>
      <c r="K3304" s="3">
        <v>44256</v>
      </c>
      <c r="L3304" s="3">
        <v>29080</v>
      </c>
      <c r="M3304" s="5">
        <f ca="1">(TODAY()-staff[[#This Row],[Date of Join]])/365</f>
        <v>1.547945205479452</v>
      </c>
      <c r="N3304" t="str">
        <f ca="1">IF(staff[[#This Row],[Tenure]]&lt;0.25,"1. New", IF(staff[[#This Row],[Tenure]]&lt;1, "2. Under 1 yr", IF(staff[[#This Row],[Tenure]]&lt;2, "3. Under 2 yrs","4. Over 2 yrs")))</f>
        <v>3. Under 2 yrs</v>
      </c>
      <c r="O3304" s="5">
        <f ca="1">(TODAY()-staff[[#This Row],[Date of Birth]])/365</f>
        <v>43.126027397260273</v>
      </c>
      <c r="P3304">
        <f ca="1">ROUNDDOWN(staff[[#This Row],[X-Age]],0)</f>
        <v>43</v>
      </c>
    </row>
    <row r="3305" spans="3:16" x14ac:dyDescent="0.3">
      <c r="C3305" t="s">
        <v>3394</v>
      </c>
      <c r="D3305" t="s">
        <v>59</v>
      </c>
      <c r="E3305">
        <v>1</v>
      </c>
      <c r="F3305" t="s">
        <v>56</v>
      </c>
      <c r="G3305" t="s">
        <v>20</v>
      </c>
      <c r="H3305" t="s">
        <v>102</v>
      </c>
      <c r="I3305" s="4">
        <v>95480</v>
      </c>
      <c r="J3305">
        <v>28</v>
      </c>
      <c r="K3305" s="3">
        <v>44729</v>
      </c>
      <c r="L3305" s="3">
        <v>31593</v>
      </c>
      <c r="M3305" s="5">
        <f ca="1">(TODAY()-staff[[#This Row],[Date of Join]])/365</f>
        <v>0.25205479452054796</v>
      </c>
      <c r="N3305" t="str">
        <f ca="1">IF(staff[[#This Row],[Tenure]]&lt;0.25,"1. New", IF(staff[[#This Row],[Tenure]]&lt;1, "2. Under 1 yr", IF(staff[[#This Row],[Tenure]]&lt;2, "3. Under 2 yrs","4. Over 2 yrs")))</f>
        <v>2. Under 1 yr</v>
      </c>
      <c r="O3305" s="5">
        <f ca="1">(TODAY()-staff[[#This Row],[Date of Birth]])/365</f>
        <v>36.241095890410961</v>
      </c>
      <c r="P3305">
        <f ca="1">ROUNDDOWN(staff[[#This Row],[X-Age]],0)</f>
        <v>36</v>
      </c>
    </row>
    <row r="3306" spans="3:16" x14ac:dyDescent="0.3">
      <c r="C3306" t="s">
        <v>3395</v>
      </c>
      <c r="D3306" t="s">
        <v>59</v>
      </c>
      <c r="E3306">
        <v>1</v>
      </c>
      <c r="F3306" t="s">
        <v>61</v>
      </c>
      <c r="G3306" t="s">
        <v>9</v>
      </c>
      <c r="H3306" t="s">
        <v>62</v>
      </c>
      <c r="I3306" s="4">
        <v>68700</v>
      </c>
      <c r="J3306">
        <v>7</v>
      </c>
      <c r="K3306" s="3">
        <v>44769</v>
      </c>
      <c r="L3306" s="3">
        <v>7284</v>
      </c>
      <c r="M3306" s="5">
        <f ca="1">(TODAY()-staff[[#This Row],[Date of Join]])/365</f>
        <v>0.14246575342465753</v>
      </c>
      <c r="N3306" t="str">
        <f ca="1">IF(staff[[#This Row],[Tenure]]&lt;0.25,"1. New", IF(staff[[#This Row],[Tenure]]&lt;1, "2. Under 1 yr", IF(staff[[#This Row],[Tenure]]&lt;2, "3. Under 2 yrs","4. Over 2 yrs")))</f>
        <v>1. New</v>
      </c>
      <c r="O3306" s="5">
        <f ca="1">(TODAY()-staff[[#This Row],[Date of Birth]])/365</f>
        <v>102.84109589041095</v>
      </c>
      <c r="P3306">
        <f ca="1">ROUNDDOWN(staff[[#This Row],[X-Age]],0)</f>
        <v>102</v>
      </c>
    </row>
    <row r="3307" spans="3:16" x14ac:dyDescent="0.3">
      <c r="C3307" t="s">
        <v>3396</v>
      </c>
      <c r="D3307" t="s">
        <v>59</v>
      </c>
      <c r="E3307">
        <v>1</v>
      </c>
      <c r="F3307" t="s">
        <v>56</v>
      </c>
      <c r="G3307" t="s">
        <v>6</v>
      </c>
      <c r="H3307" t="s">
        <v>68</v>
      </c>
      <c r="I3307" s="4">
        <v>61820</v>
      </c>
      <c r="J3307">
        <v>3</v>
      </c>
      <c r="K3307" s="3">
        <v>44629</v>
      </c>
      <c r="L3307" s="3">
        <v>31732</v>
      </c>
      <c r="M3307" s="5">
        <f ca="1">(TODAY()-staff[[#This Row],[Date of Join]])/365</f>
        <v>0.52602739726027392</v>
      </c>
      <c r="N3307" t="str">
        <f ca="1">IF(staff[[#This Row],[Tenure]]&lt;0.25,"1. New", IF(staff[[#This Row],[Tenure]]&lt;1, "2. Under 1 yr", IF(staff[[#This Row],[Tenure]]&lt;2, "3. Under 2 yrs","4. Over 2 yrs")))</f>
        <v>2. Under 1 yr</v>
      </c>
      <c r="O3307" s="5">
        <f ca="1">(TODAY()-staff[[#This Row],[Date of Birth]])/365</f>
        <v>35.860273972602741</v>
      </c>
      <c r="P3307">
        <f ca="1">ROUNDDOWN(staff[[#This Row],[X-Age]],0)</f>
        <v>35</v>
      </c>
    </row>
    <row r="3308" spans="3:16" x14ac:dyDescent="0.3">
      <c r="C3308" t="s">
        <v>3397</v>
      </c>
      <c r="D3308" t="s">
        <v>55</v>
      </c>
      <c r="E3308">
        <v>1</v>
      </c>
      <c r="F3308" t="s">
        <v>56</v>
      </c>
      <c r="G3308" t="s">
        <v>18</v>
      </c>
      <c r="H3308" t="s">
        <v>71</v>
      </c>
      <c r="I3308" s="4">
        <v>82170</v>
      </c>
      <c r="J3308">
        <v>7</v>
      </c>
      <c r="K3308" s="3">
        <v>43754</v>
      </c>
      <c r="L3308" s="3">
        <v>20343</v>
      </c>
      <c r="M3308" s="5">
        <f ca="1">(TODAY()-staff[[#This Row],[Date of Join]])/365</f>
        <v>2.9232876712328766</v>
      </c>
      <c r="N3308" t="str">
        <f ca="1">IF(staff[[#This Row],[Tenure]]&lt;0.25,"1. New", IF(staff[[#This Row],[Tenure]]&lt;1, "2. Under 1 yr", IF(staff[[#This Row],[Tenure]]&lt;2, "3. Under 2 yrs","4. Over 2 yrs")))</f>
        <v>4. Over 2 yrs</v>
      </c>
      <c r="O3308" s="5">
        <f ca="1">(TODAY()-staff[[#This Row],[Date of Birth]])/365</f>
        <v>67.063013698630144</v>
      </c>
      <c r="P3308">
        <f ca="1">ROUNDDOWN(staff[[#This Row],[X-Age]],0)</f>
        <v>67</v>
      </c>
    </row>
    <row r="3309" spans="3:16" x14ac:dyDescent="0.3">
      <c r="C3309" t="s">
        <v>3398</v>
      </c>
      <c r="D3309" t="s">
        <v>59</v>
      </c>
      <c r="E3309">
        <v>1</v>
      </c>
      <c r="F3309" t="s">
        <v>61</v>
      </c>
      <c r="G3309" t="s">
        <v>20</v>
      </c>
      <c r="H3309" t="s">
        <v>102</v>
      </c>
      <c r="I3309" s="4">
        <v>55305</v>
      </c>
      <c r="J3309">
        <v>14</v>
      </c>
      <c r="K3309" s="3">
        <v>44753</v>
      </c>
      <c r="L3309" s="3">
        <v>7249</v>
      </c>
      <c r="M3309" s="5">
        <f ca="1">(TODAY()-staff[[#This Row],[Date of Join]])/365</f>
        <v>0.18630136986301371</v>
      </c>
      <c r="N3309" t="str">
        <f ca="1">IF(staff[[#This Row],[Tenure]]&lt;0.25,"1. New", IF(staff[[#This Row],[Tenure]]&lt;1, "2. Under 1 yr", IF(staff[[#This Row],[Tenure]]&lt;2, "3. Under 2 yrs","4. Over 2 yrs")))</f>
        <v>1. New</v>
      </c>
      <c r="O3309" s="5">
        <f ca="1">(TODAY()-staff[[#This Row],[Date of Birth]])/365</f>
        <v>102.93698630136986</v>
      </c>
      <c r="P3309">
        <f ca="1">ROUNDDOWN(staff[[#This Row],[X-Age]],0)</f>
        <v>102</v>
      </c>
    </row>
    <row r="3310" spans="3:16" x14ac:dyDescent="0.3">
      <c r="C3310" t="s">
        <v>3399</v>
      </c>
      <c r="D3310" t="s">
        <v>59</v>
      </c>
      <c r="E3310">
        <v>1</v>
      </c>
      <c r="F3310" t="s">
        <v>56</v>
      </c>
      <c r="G3310" t="s">
        <v>18</v>
      </c>
      <c r="H3310" t="s">
        <v>78</v>
      </c>
      <c r="I3310" s="4">
        <v>95880</v>
      </c>
      <c r="J3310">
        <v>12</v>
      </c>
      <c r="K3310" s="3">
        <v>44774</v>
      </c>
      <c r="L3310" s="3">
        <v>34152</v>
      </c>
      <c r="M3310" s="5">
        <f ca="1">(TODAY()-staff[[#This Row],[Date of Join]])/365</f>
        <v>0.12876712328767123</v>
      </c>
      <c r="N3310" t="str">
        <f ca="1">IF(staff[[#This Row],[Tenure]]&lt;0.25,"1. New", IF(staff[[#This Row],[Tenure]]&lt;1, "2. Under 1 yr", IF(staff[[#This Row],[Tenure]]&lt;2, "3. Under 2 yrs","4. Over 2 yrs")))</f>
        <v>1. New</v>
      </c>
      <c r="O3310" s="5">
        <f ca="1">(TODAY()-staff[[#This Row],[Date of Birth]])/365</f>
        <v>29.230136986301371</v>
      </c>
      <c r="P3310">
        <f ca="1">ROUNDDOWN(staff[[#This Row],[X-Age]],0)</f>
        <v>29</v>
      </c>
    </row>
    <row r="3311" spans="3:16" x14ac:dyDescent="0.3">
      <c r="C3311" t="s">
        <v>3400</v>
      </c>
      <c r="D3311" t="s">
        <v>59</v>
      </c>
      <c r="E3311">
        <v>0.59</v>
      </c>
      <c r="F3311" t="s">
        <v>56</v>
      </c>
      <c r="G3311" t="s">
        <v>11</v>
      </c>
      <c r="H3311" t="s">
        <v>98</v>
      </c>
      <c r="I3311" s="4">
        <v>64010</v>
      </c>
      <c r="J3311">
        <v>17</v>
      </c>
      <c r="K3311" s="3">
        <v>44645</v>
      </c>
      <c r="L3311" s="3">
        <v>28920</v>
      </c>
      <c r="M3311" s="5">
        <f ca="1">(TODAY()-staff[[#This Row],[Date of Join]])/365</f>
        <v>0.48219178082191783</v>
      </c>
      <c r="N3311" t="str">
        <f ca="1">IF(staff[[#This Row],[Tenure]]&lt;0.25,"1. New", IF(staff[[#This Row],[Tenure]]&lt;1, "2. Under 1 yr", IF(staff[[#This Row],[Tenure]]&lt;2, "3. Under 2 yrs","4. Over 2 yrs")))</f>
        <v>2. Under 1 yr</v>
      </c>
      <c r="O3311" s="5">
        <f ca="1">(TODAY()-staff[[#This Row],[Date of Birth]])/365</f>
        <v>43.564383561643837</v>
      </c>
      <c r="P3311">
        <f ca="1">ROUNDDOWN(staff[[#This Row],[X-Age]],0)</f>
        <v>43</v>
      </c>
    </row>
    <row r="3312" spans="3:16" x14ac:dyDescent="0.3">
      <c r="C3312" t="s">
        <v>3401</v>
      </c>
      <c r="D3312" t="s">
        <v>55</v>
      </c>
      <c r="E3312">
        <v>1</v>
      </c>
      <c r="F3312" t="s">
        <v>61</v>
      </c>
      <c r="G3312" t="s">
        <v>9</v>
      </c>
      <c r="H3312" t="s">
        <v>62</v>
      </c>
      <c r="I3312" s="4">
        <v>59490</v>
      </c>
      <c r="J3312">
        <v>3</v>
      </c>
      <c r="K3312" s="3">
        <v>44715</v>
      </c>
      <c r="L3312" s="3">
        <v>7288</v>
      </c>
      <c r="M3312" s="5">
        <f ca="1">(TODAY()-staff[[#This Row],[Date of Join]])/365</f>
        <v>0.29041095890410956</v>
      </c>
      <c r="N3312" t="str">
        <f ca="1">IF(staff[[#This Row],[Tenure]]&lt;0.25,"1. New", IF(staff[[#This Row],[Tenure]]&lt;1, "2. Under 1 yr", IF(staff[[#This Row],[Tenure]]&lt;2, "3. Under 2 yrs","4. Over 2 yrs")))</f>
        <v>2. Under 1 yr</v>
      </c>
      <c r="O3312" s="5">
        <f ca="1">(TODAY()-staff[[#This Row],[Date of Birth]])/365</f>
        <v>102.83013698630137</v>
      </c>
      <c r="P3312">
        <f ca="1">ROUNDDOWN(staff[[#This Row],[X-Age]],0)</f>
        <v>102</v>
      </c>
    </row>
    <row r="3313" spans="3:16" x14ac:dyDescent="0.3">
      <c r="C3313" t="s">
        <v>3402</v>
      </c>
      <c r="D3313" t="s">
        <v>59</v>
      </c>
      <c r="E3313">
        <v>1</v>
      </c>
      <c r="F3313" t="s">
        <v>124</v>
      </c>
      <c r="G3313" t="s">
        <v>18</v>
      </c>
      <c r="H3313" t="s">
        <v>64</v>
      </c>
      <c r="I3313" s="4">
        <v>81235</v>
      </c>
      <c r="J3313">
        <v>21</v>
      </c>
      <c r="K3313" s="3">
        <v>44760</v>
      </c>
      <c r="L3313" s="3">
        <v>31038</v>
      </c>
      <c r="M3313" s="5">
        <f ca="1">(TODAY()-staff[[#This Row],[Date of Join]])/365</f>
        <v>0.16712328767123288</v>
      </c>
      <c r="N3313" t="str">
        <f ca="1">IF(staff[[#This Row],[Tenure]]&lt;0.25,"1. New", IF(staff[[#This Row],[Tenure]]&lt;1, "2. Under 1 yr", IF(staff[[#This Row],[Tenure]]&lt;2, "3. Under 2 yrs","4. Over 2 yrs")))</f>
        <v>1. New</v>
      </c>
      <c r="O3313" s="5">
        <f ca="1">(TODAY()-staff[[#This Row],[Date of Birth]])/365</f>
        <v>37.761643835616439</v>
      </c>
      <c r="P3313">
        <f ca="1">ROUNDDOWN(staff[[#This Row],[X-Age]],0)</f>
        <v>37</v>
      </c>
    </row>
    <row r="3314" spans="3:16" x14ac:dyDescent="0.3">
      <c r="C3314" t="s">
        <v>3403</v>
      </c>
      <c r="D3314" t="s">
        <v>59</v>
      </c>
      <c r="E3314">
        <v>1</v>
      </c>
      <c r="F3314" t="s">
        <v>56</v>
      </c>
      <c r="G3314" t="s">
        <v>6</v>
      </c>
      <c r="H3314" t="s">
        <v>71</v>
      </c>
      <c r="I3314" s="4">
        <v>79760</v>
      </c>
      <c r="J3314">
        <v>17</v>
      </c>
      <c r="K3314" s="3">
        <v>44599</v>
      </c>
      <c r="L3314" s="3">
        <v>30072</v>
      </c>
      <c r="M3314" s="5">
        <f ca="1">(TODAY()-staff[[#This Row],[Date of Join]])/365</f>
        <v>0.60821917808219184</v>
      </c>
      <c r="N3314" t="str">
        <f ca="1">IF(staff[[#This Row],[Tenure]]&lt;0.25,"1. New", IF(staff[[#This Row],[Tenure]]&lt;1, "2. Under 1 yr", IF(staff[[#This Row],[Tenure]]&lt;2, "3. Under 2 yrs","4. Over 2 yrs")))</f>
        <v>2. Under 1 yr</v>
      </c>
      <c r="O3314" s="5">
        <f ca="1">(TODAY()-staff[[#This Row],[Date of Birth]])/365</f>
        <v>40.408219178082192</v>
      </c>
      <c r="P3314">
        <f ca="1">ROUNDDOWN(staff[[#This Row],[X-Age]],0)</f>
        <v>40</v>
      </c>
    </row>
    <row r="3315" spans="3:16" x14ac:dyDescent="0.3">
      <c r="C3315" t="s">
        <v>3404</v>
      </c>
      <c r="D3315" t="s">
        <v>59</v>
      </c>
      <c r="E3315">
        <v>1</v>
      </c>
      <c r="F3315" t="s">
        <v>56</v>
      </c>
      <c r="G3315" t="s">
        <v>6</v>
      </c>
      <c r="H3315" t="s">
        <v>68</v>
      </c>
      <c r="I3315" s="4">
        <v>70115</v>
      </c>
      <c r="J3315">
        <v>20</v>
      </c>
      <c r="K3315" s="3">
        <v>44742</v>
      </c>
      <c r="L3315" s="3">
        <v>32572</v>
      </c>
      <c r="M3315" s="5">
        <f ca="1">(TODAY()-staff[[#This Row],[Date of Join]])/365</f>
        <v>0.21643835616438356</v>
      </c>
      <c r="N3315" t="str">
        <f ca="1">IF(staff[[#This Row],[Tenure]]&lt;0.25,"1. New", IF(staff[[#This Row],[Tenure]]&lt;1, "2. Under 1 yr", IF(staff[[#This Row],[Tenure]]&lt;2, "3. Under 2 yrs","4. Over 2 yrs")))</f>
        <v>1. New</v>
      </c>
      <c r="O3315" s="5">
        <f ca="1">(TODAY()-staff[[#This Row],[Date of Birth]])/365</f>
        <v>33.558904109589044</v>
      </c>
      <c r="P3315">
        <f ca="1">ROUNDDOWN(staff[[#This Row],[X-Age]],0)</f>
        <v>33</v>
      </c>
    </row>
    <row r="3316" spans="3:16" x14ac:dyDescent="0.3">
      <c r="C3316" t="s">
        <v>3405</v>
      </c>
      <c r="D3316" t="s">
        <v>59</v>
      </c>
      <c r="E3316">
        <v>1</v>
      </c>
      <c r="F3316" t="s">
        <v>56</v>
      </c>
      <c r="G3316" t="s">
        <v>6</v>
      </c>
      <c r="H3316" t="s">
        <v>98</v>
      </c>
      <c r="I3316" s="4">
        <v>68765</v>
      </c>
      <c r="J3316">
        <v>14</v>
      </c>
      <c r="K3316" s="3">
        <v>44418</v>
      </c>
      <c r="L3316" s="3">
        <v>27185</v>
      </c>
      <c r="M3316" s="5">
        <f ca="1">(TODAY()-staff[[#This Row],[Date of Join]])/365</f>
        <v>1.1041095890410959</v>
      </c>
      <c r="N3316" t="str">
        <f ca="1">IF(staff[[#This Row],[Tenure]]&lt;0.25,"1. New", IF(staff[[#This Row],[Tenure]]&lt;1, "2. Under 1 yr", IF(staff[[#This Row],[Tenure]]&lt;2, "3. Under 2 yrs","4. Over 2 yrs")))</f>
        <v>3. Under 2 yrs</v>
      </c>
      <c r="O3316" s="5">
        <f ca="1">(TODAY()-staff[[#This Row],[Date of Birth]])/365</f>
        <v>48.317808219178083</v>
      </c>
      <c r="P3316">
        <f ca="1">ROUNDDOWN(staff[[#This Row],[X-Age]],0)</f>
        <v>48</v>
      </c>
    </row>
    <row r="3317" spans="3:16" x14ac:dyDescent="0.3">
      <c r="C3317" t="s">
        <v>3406</v>
      </c>
      <c r="D3317" t="s">
        <v>59</v>
      </c>
      <c r="E3317">
        <v>1</v>
      </c>
      <c r="F3317" t="s">
        <v>56</v>
      </c>
      <c r="G3317" t="s">
        <v>18</v>
      </c>
      <c r="H3317" t="s">
        <v>96</v>
      </c>
      <c r="I3317" s="4">
        <v>95750</v>
      </c>
      <c r="J3317">
        <v>15</v>
      </c>
      <c r="K3317" s="3">
        <v>44760</v>
      </c>
      <c r="L3317" s="3">
        <v>34694</v>
      </c>
      <c r="M3317" s="5">
        <f ca="1">(TODAY()-staff[[#This Row],[Date of Join]])/365</f>
        <v>0.16712328767123288</v>
      </c>
      <c r="N3317" t="str">
        <f ca="1">IF(staff[[#This Row],[Tenure]]&lt;0.25,"1. New", IF(staff[[#This Row],[Tenure]]&lt;1, "2. Under 1 yr", IF(staff[[#This Row],[Tenure]]&lt;2, "3. Under 2 yrs","4. Over 2 yrs")))</f>
        <v>1. New</v>
      </c>
      <c r="O3317" s="5">
        <f ca="1">(TODAY()-staff[[#This Row],[Date of Birth]])/365</f>
        <v>27.745205479452054</v>
      </c>
      <c r="P3317">
        <f ca="1">ROUNDDOWN(staff[[#This Row],[X-Age]],0)</f>
        <v>27</v>
      </c>
    </row>
    <row r="3318" spans="3:16" x14ac:dyDescent="0.3">
      <c r="C3318" t="s">
        <v>3407</v>
      </c>
      <c r="D3318" t="s">
        <v>59</v>
      </c>
      <c r="E3318">
        <v>1</v>
      </c>
      <c r="F3318" t="s">
        <v>56</v>
      </c>
      <c r="G3318" t="s">
        <v>6</v>
      </c>
      <c r="H3318" t="s">
        <v>68</v>
      </c>
      <c r="I3318" s="4">
        <v>67920</v>
      </c>
      <c r="J3318">
        <v>14</v>
      </c>
      <c r="K3318" s="3">
        <v>44746</v>
      </c>
      <c r="L3318" s="3">
        <v>25500</v>
      </c>
      <c r="M3318" s="5">
        <f ca="1">(TODAY()-staff[[#This Row],[Date of Join]])/365</f>
        <v>0.20547945205479451</v>
      </c>
      <c r="N3318" t="str">
        <f ca="1">IF(staff[[#This Row],[Tenure]]&lt;0.25,"1. New", IF(staff[[#This Row],[Tenure]]&lt;1, "2. Under 1 yr", IF(staff[[#This Row],[Tenure]]&lt;2, "3. Under 2 yrs","4. Over 2 yrs")))</f>
        <v>1. New</v>
      </c>
      <c r="O3318" s="5">
        <f ca="1">(TODAY()-staff[[#This Row],[Date of Birth]])/365</f>
        <v>52.934246575342463</v>
      </c>
      <c r="P3318">
        <f ca="1">ROUNDDOWN(staff[[#This Row],[X-Age]],0)</f>
        <v>52</v>
      </c>
    </row>
    <row r="3319" spans="3:16" x14ac:dyDescent="0.3">
      <c r="C3319" t="s">
        <v>3408</v>
      </c>
      <c r="D3319" t="s">
        <v>55</v>
      </c>
      <c r="E3319">
        <v>1</v>
      </c>
      <c r="F3319" t="s">
        <v>56</v>
      </c>
      <c r="G3319" t="s">
        <v>6</v>
      </c>
      <c r="H3319" t="s">
        <v>68</v>
      </c>
      <c r="I3319" s="4">
        <v>97060</v>
      </c>
      <c r="J3319">
        <v>14</v>
      </c>
      <c r="K3319" s="3">
        <v>44641</v>
      </c>
      <c r="L3319" s="3">
        <v>-15</v>
      </c>
      <c r="M3319" s="5">
        <f ca="1">(TODAY()-staff[[#This Row],[Date of Join]])/365</f>
        <v>0.49315068493150682</v>
      </c>
      <c r="N3319" t="str">
        <f ca="1">IF(staff[[#This Row],[Tenure]]&lt;0.25,"1. New", IF(staff[[#This Row],[Tenure]]&lt;1, "2. Under 1 yr", IF(staff[[#This Row],[Tenure]]&lt;2, "3. Under 2 yrs","4. Over 2 yrs")))</f>
        <v>2. Under 1 yr</v>
      </c>
      <c r="O3319" s="5">
        <f ca="1">(TODAY()-staff[[#This Row],[Date of Birth]])/365</f>
        <v>122.83835616438355</v>
      </c>
      <c r="P3319">
        <f ca="1">ROUNDDOWN(staff[[#This Row],[X-Age]],0)</f>
        <v>122</v>
      </c>
    </row>
    <row r="3320" spans="3:16" x14ac:dyDescent="0.3">
      <c r="C3320" t="s">
        <v>3409</v>
      </c>
      <c r="D3320" t="s">
        <v>55</v>
      </c>
      <c r="E3320">
        <v>1</v>
      </c>
      <c r="F3320" t="s">
        <v>61</v>
      </c>
      <c r="G3320" t="s">
        <v>9</v>
      </c>
      <c r="H3320" t="s">
        <v>62</v>
      </c>
      <c r="I3320" s="4">
        <v>84460</v>
      </c>
      <c r="J3320">
        <v>11</v>
      </c>
      <c r="K3320" s="3">
        <v>44764</v>
      </c>
      <c r="L3320" s="3">
        <v>7274</v>
      </c>
      <c r="M3320" s="5">
        <f ca="1">(TODAY()-staff[[#This Row],[Date of Join]])/365</f>
        <v>0.15616438356164383</v>
      </c>
      <c r="N3320" t="str">
        <f ca="1">IF(staff[[#This Row],[Tenure]]&lt;0.25,"1. New", IF(staff[[#This Row],[Tenure]]&lt;1, "2. Under 1 yr", IF(staff[[#This Row],[Tenure]]&lt;2, "3. Under 2 yrs","4. Over 2 yrs")))</f>
        <v>1. New</v>
      </c>
      <c r="O3320" s="5">
        <f ca="1">(TODAY()-staff[[#This Row],[Date of Birth]])/365</f>
        <v>102.86849315068493</v>
      </c>
      <c r="P3320">
        <f ca="1">ROUNDDOWN(staff[[#This Row],[X-Age]],0)</f>
        <v>102</v>
      </c>
    </row>
    <row r="3321" spans="3:16" x14ac:dyDescent="0.3">
      <c r="C3321" t="s">
        <v>3410</v>
      </c>
      <c r="D3321" t="s">
        <v>59</v>
      </c>
      <c r="E3321">
        <v>1</v>
      </c>
      <c r="F3321" t="s">
        <v>56</v>
      </c>
      <c r="G3321" t="s">
        <v>6</v>
      </c>
      <c r="H3321" t="s">
        <v>68</v>
      </c>
      <c r="I3321" s="4">
        <v>78485</v>
      </c>
      <c r="J3321">
        <v>20</v>
      </c>
      <c r="K3321" s="3">
        <v>44432</v>
      </c>
      <c r="L3321" s="3">
        <v>-40</v>
      </c>
      <c r="M3321" s="5">
        <f ca="1">(TODAY()-staff[[#This Row],[Date of Join]])/365</f>
        <v>1.0657534246575342</v>
      </c>
      <c r="N3321" t="str">
        <f ca="1">IF(staff[[#This Row],[Tenure]]&lt;0.25,"1. New", IF(staff[[#This Row],[Tenure]]&lt;1, "2. Under 1 yr", IF(staff[[#This Row],[Tenure]]&lt;2, "3. Under 2 yrs","4. Over 2 yrs")))</f>
        <v>3. Under 2 yrs</v>
      </c>
      <c r="O3321" s="5">
        <f ca="1">(TODAY()-staff[[#This Row],[Date of Birth]])/365</f>
        <v>122.9068493150685</v>
      </c>
      <c r="P3321">
        <f ca="1">ROUNDDOWN(staff[[#This Row],[X-Age]],0)</f>
        <v>122</v>
      </c>
    </row>
    <row r="3322" spans="3:16" x14ac:dyDescent="0.3">
      <c r="C3322" t="s">
        <v>3411</v>
      </c>
      <c r="D3322" t="s">
        <v>59</v>
      </c>
      <c r="E3322">
        <v>0.79</v>
      </c>
      <c r="F3322" t="s">
        <v>56</v>
      </c>
      <c r="G3322" t="s">
        <v>18</v>
      </c>
      <c r="H3322" t="s">
        <v>78</v>
      </c>
      <c r="I3322" s="4">
        <v>62645</v>
      </c>
      <c r="J3322">
        <v>4</v>
      </c>
      <c r="K3322" s="3">
        <v>44713</v>
      </c>
      <c r="L3322" s="3">
        <v>30968</v>
      </c>
      <c r="M3322" s="5">
        <f ca="1">(TODAY()-staff[[#This Row],[Date of Join]])/365</f>
        <v>0.29589041095890412</v>
      </c>
      <c r="N3322" t="str">
        <f ca="1">IF(staff[[#This Row],[Tenure]]&lt;0.25,"1. New", IF(staff[[#This Row],[Tenure]]&lt;1, "2. Under 1 yr", IF(staff[[#This Row],[Tenure]]&lt;2, "3. Under 2 yrs","4. Over 2 yrs")))</f>
        <v>2. Under 1 yr</v>
      </c>
      <c r="O3322" s="5">
        <f ca="1">(TODAY()-staff[[#This Row],[Date of Birth]])/365</f>
        <v>37.953424657534249</v>
      </c>
      <c r="P3322">
        <f ca="1">ROUNDDOWN(staff[[#This Row],[X-Age]],0)</f>
        <v>37</v>
      </c>
    </row>
    <row r="3323" spans="3:16" x14ac:dyDescent="0.3">
      <c r="C3323" t="s">
        <v>3412</v>
      </c>
      <c r="D3323" t="s">
        <v>55</v>
      </c>
      <c r="E3323">
        <v>1</v>
      </c>
      <c r="F3323" t="s">
        <v>56</v>
      </c>
      <c r="G3323" t="s">
        <v>6</v>
      </c>
      <c r="H3323" t="s">
        <v>68</v>
      </c>
      <c r="I3323" s="4">
        <v>74955</v>
      </c>
      <c r="J3323">
        <v>6</v>
      </c>
      <c r="K3323" s="3">
        <v>44760</v>
      </c>
      <c r="L3323" s="3">
        <v>29829</v>
      </c>
      <c r="M3323" s="5">
        <f ca="1">(TODAY()-staff[[#This Row],[Date of Join]])/365</f>
        <v>0.16712328767123288</v>
      </c>
      <c r="N3323" t="str">
        <f ca="1">IF(staff[[#This Row],[Tenure]]&lt;0.25,"1. New", IF(staff[[#This Row],[Tenure]]&lt;1, "2. Under 1 yr", IF(staff[[#This Row],[Tenure]]&lt;2, "3. Under 2 yrs","4. Over 2 yrs")))</f>
        <v>1. New</v>
      </c>
      <c r="O3323" s="5">
        <f ca="1">(TODAY()-staff[[#This Row],[Date of Birth]])/365</f>
        <v>41.073972602739723</v>
      </c>
      <c r="P3323">
        <f ca="1">ROUNDDOWN(staff[[#This Row],[X-Age]],0)</f>
        <v>41</v>
      </c>
    </row>
    <row r="3324" spans="3:16" x14ac:dyDescent="0.3">
      <c r="C3324" t="s">
        <v>3413</v>
      </c>
      <c r="D3324" t="s">
        <v>59</v>
      </c>
      <c r="E3324">
        <v>1</v>
      </c>
      <c r="F3324" t="s">
        <v>56</v>
      </c>
      <c r="G3324" t="s">
        <v>6</v>
      </c>
      <c r="H3324" t="s">
        <v>68</v>
      </c>
      <c r="I3324" s="4">
        <v>54525</v>
      </c>
      <c r="J3324">
        <v>7</v>
      </c>
      <c r="K3324" s="3">
        <v>44439</v>
      </c>
      <c r="L3324" s="3">
        <v>23018</v>
      </c>
      <c r="M3324" s="5">
        <f ca="1">(TODAY()-staff[[#This Row],[Date of Join]])/365</f>
        <v>1.0465753424657533</v>
      </c>
      <c r="N3324" t="str">
        <f ca="1">IF(staff[[#This Row],[Tenure]]&lt;0.25,"1. New", IF(staff[[#This Row],[Tenure]]&lt;1, "2. Under 1 yr", IF(staff[[#This Row],[Tenure]]&lt;2, "3. Under 2 yrs","4. Over 2 yrs")))</f>
        <v>3. Under 2 yrs</v>
      </c>
      <c r="O3324" s="5">
        <f ca="1">(TODAY()-staff[[#This Row],[Date of Birth]])/365</f>
        <v>59.734246575342468</v>
      </c>
      <c r="P3324">
        <f ca="1">ROUNDDOWN(staff[[#This Row],[X-Age]],0)</f>
        <v>59</v>
      </c>
    </row>
    <row r="3325" spans="3:16" x14ac:dyDescent="0.3">
      <c r="C3325" t="s">
        <v>3414</v>
      </c>
      <c r="D3325" t="s">
        <v>55</v>
      </c>
      <c r="E3325">
        <v>1</v>
      </c>
      <c r="F3325" t="s">
        <v>61</v>
      </c>
      <c r="G3325" t="s">
        <v>14</v>
      </c>
      <c r="H3325" t="s">
        <v>115</v>
      </c>
      <c r="I3325" s="4">
        <v>49380</v>
      </c>
      <c r="J3325">
        <v>13</v>
      </c>
      <c r="K3325" s="3">
        <v>44754</v>
      </c>
      <c r="L3325" s="3">
        <v>7273</v>
      </c>
      <c r="M3325" s="5">
        <f ca="1">(TODAY()-staff[[#This Row],[Date of Join]])/365</f>
        <v>0.18356164383561643</v>
      </c>
      <c r="N3325" t="str">
        <f ca="1">IF(staff[[#This Row],[Tenure]]&lt;0.25,"1. New", IF(staff[[#This Row],[Tenure]]&lt;1, "2. Under 1 yr", IF(staff[[#This Row],[Tenure]]&lt;2, "3. Under 2 yrs","4. Over 2 yrs")))</f>
        <v>1. New</v>
      </c>
      <c r="O3325" s="5">
        <f ca="1">(TODAY()-staff[[#This Row],[Date of Birth]])/365</f>
        <v>102.87123287671233</v>
      </c>
      <c r="P3325">
        <f ca="1">ROUNDDOWN(staff[[#This Row],[X-Age]],0)</f>
        <v>102</v>
      </c>
    </row>
    <row r="3326" spans="3:16" x14ac:dyDescent="0.3">
      <c r="C3326" t="s">
        <v>3415</v>
      </c>
      <c r="D3326" t="s">
        <v>55</v>
      </c>
      <c r="E3326">
        <v>1</v>
      </c>
      <c r="F3326" t="s">
        <v>56</v>
      </c>
      <c r="G3326" t="s">
        <v>18</v>
      </c>
      <c r="H3326" t="s">
        <v>64</v>
      </c>
      <c r="I3326" s="4">
        <v>70385</v>
      </c>
      <c r="J3326">
        <v>8</v>
      </c>
      <c r="K3326" s="3">
        <v>44468</v>
      </c>
      <c r="L3326" s="3">
        <v>31515</v>
      </c>
      <c r="M3326" s="5">
        <f ca="1">(TODAY()-staff[[#This Row],[Date of Join]])/365</f>
        <v>0.9671232876712329</v>
      </c>
      <c r="N3326" t="str">
        <f ca="1">IF(staff[[#This Row],[Tenure]]&lt;0.25,"1. New", IF(staff[[#This Row],[Tenure]]&lt;1, "2. Under 1 yr", IF(staff[[#This Row],[Tenure]]&lt;2, "3. Under 2 yrs","4. Over 2 yrs")))</f>
        <v>2. Under 1 yr</v>
      </c>
      <c r="O3326" s="5">
        <f ca="1">(TODAY()-staff[[#This Row],[Date of Birth]])/365</f>
        <v>36.454794520547942</v>
      </c>
      <c r="P3326">
        <f ca="1">ROUNDDOWN(staff[[#This Row],[X-Age]],0)</f>
        <v>36</v>
      </c>
    </row>
    <row r="3327" spans="3:16" x14ac:dyDescent="0.3">
      <c r="C3327" t="s">
        <v>3416</v>
      </c>
      <c r="D3327" t="s">
        <v>55</v>
      </c>
      <c r="E3327">
        <v>1</v>
      </c>
      <c r="F3327" t="s">
        <v>56</v>
      </c>
      <c r="G3327" t="s">
        <v>9</v>
      </c>
      <c r="H3327" t="s">
        <v>330</v>
      </c>
      <c r="I3327" s="4">
        <v>82890</v>
      </c>
      <c r="J3327">
        <v>12</v>
      </c>
      <c r="K3327" s="3">
        <v>44685</v>
      </c>
      <c r="L3327" s="3">
        <v>29683</v>
      </c>
      <c r="M3327" s="5">
        <f ca="1">(TODAY()-staff[[#This Row],[Date of Join]])/365</f>
        <v>0.37260273972602742</v>
      </c>
      <c r="N3327" t="str">
        <f ca="1">IF(staff[[#This Row],[Tenure]]&lt;0.25,"1. New", IF(staff[[#This Row],[Tenure]]&lt;1, "2. Under 1 yr", IF(staff[[#This Row],[Tenure]]&lt;2, "3. Under 2 yrs","4. Over 2 yrs")))</f>
        <v>2. Under 1 yr</v>
      </c>
      <c r="O3327" s="5">
        <f ca="1">(TODAY()-staff[[#This Row],[Date of Birth]])/365</f>
        <v>41.473972602739728</v>
      </c>
      <c r="P3327">
        <f ca="1">ROUNDDOWN(staff[[#This Row],[X-Age]],0)</f>
        <v>41</v>
      </c>
    </row>
    <row r="3328" spans="3:16" x14ac:dyDescent="0.3">
      <c r="C3328" t="s">
        <v>3417</v>
      </c>
      <c r="D3328" t="s">
        <v>59</v>
      </c>
      <c r="E3328">
        <v>1</v>
      </c>
      <c r="F3328" t="s">
        <v>56</v>
      </c>
      <c r="G3328" t="s">
        <v>18</v>
      </c>
      <c r="H3328" t="s">
        <v>71</v>
      </c>
      <c r="I3328" s="4">
        <v>84945</v>
      </c>
      <c r="J3328">
        <v>4</v>
      </c>
      <c r="K3328" s="3">
        <v>44350</v>
      </c>
      <c r="L3328" s="3">
        <v>28912</v>
      </c>
      <c r="M3328" s="5">
        <f ca="1">(TODAY()-staff[[#This Row],[Date of Join]])/365</f>
        <v>1.2904109589041095</v>
      </c>
      <c r="N3328" t="str">
        <f ca="1">IF(staff[[#This Row],[Tenure]]&lt;0.25,"1. New", IF(staff[[#This Row],[Tenure]]&lt;1, "2. Under 1 yr", IF(staff[[#This Row],[Tenure]]&lt;2, "3. Under 2 yrs","4. Over 2 yrs")))</f>
        <v>3. Under 2 yrs</v>
      </c>
      <c r="O3328" s="5">
        <f ca="1">(TODAY()-staff[[#This Row],[Date of Birth]])/365</f>
        <v>43.586301369863016</v>
      </c>
      <c r="P3328">
        <f ca="1">ROUNDDOWN(staff[[#This Row],[X-Age]],0)</f>
        <v>43</v>
      </c>
    </row>
    <row r="3329" spans="3:16" x14ac:dyDescent="0.3">
      <c r="C3329" t="s">
        <v>3418</v>
      </c>
      <c r="D3329" t="s">
        <v>59</v>
      </c>
      <c r="E3329">
        <v>1</v>
      </c>
      <c r="F3329" t="s">
        <v>56</v>
      </c>
      <c r="G3329" t="s">
        <v>18</v>
      </c>
      <c r="H3329" t="s">
        <v>71</v>
      </c>
      <c r="I3329" s="4">
        <v>107390</v>
      </c>
      <c r="J3329">
        <v>17</v>
      </c>
      <c r="K3329" s="3">
        <v>44494</v>
      </c>
      <c r="L3329" s="3">
        <v>32374</v>
      </c>
      <c r="M3329" s="5">
        <f ca="1">(TODAY()-staff[[#This Row],[Date of Join]])/365</f>
        <v>0.89589041095890409</v>
      </c>
      <c r="N3329" t="str">
        <f ca="1">IF(staff[[#This Row],[Tenure]]&lt;0.25,"1. New", IF(staff[[#This Row],[Tenure]]&lt;1, "2. Under 1 yr", IF(staff[[#This Row],[Tenure]]&lt;2, "3. Under 2 yrs","4. Over 2 yrs")))</f>
        <v>2. Under 1 yr</v>
      </c>
      <c r="O3329" s="5">
        <f ca="1">(TODAY()-staff[[#This Row],[Date of Birth]])/365</f>
        <v>34.101369863013701</v>
      </c>
      <c r="P3329">
        <f ca="1">ROUNDDOWN(staff[[#This Row],[X-Age]],0)</f>
        <v>34</v>
      </c>
    </row>
    <row r="3330" spans="3:16" x14ac:dyDescent="0.3">
      <c r="C3330" t="s">
        <v>3419</v>
      </c>
      <c r="D3330" t="s">
        <v>55</v>
      </c>
      <c r="E3330">
        <v>1</v>
      </c>
      <c r="F3330" t="s">
        <v>56</v>
      </c>
      <c r="G3330" t="s">
        <v>6</v>
      </c>
      <c r="H3330" t="s">
        <v>68</v>
      </c>
      <c r="I3330" s="4">
        <v>100020</v>
      </c>
      <c r="J3330">
        <v>19</v>
      </c>
      <c r="K3330" s="3">
        <v>44539</v>
      </c>
      <c r="L3330" s="3">
        <v>24219</v>
      </c>
      <c r="M3330" s="5">
        <f ca="1">(TODAY()-staff[[#This Row],[Date of Join]])/365</f>
        <v>0.77260273972602744</v>
      </c>
      <c r="N3330" t="str">
        <f ca="1">IF(staff[[#This Row],[Tenure]]&lt;0.25,"1. New", IF(staff[[#This Row],[Tenure]]&lt;1, "2. Under 1 yr", IF(staff[[#This Row],[Tenure]]&lt;2, "3. Under 2 yrs","4. Over 2 yrs")))</f>
        <v>2. Under 1 yr</v>
      </c>
      <c r="O3330" s="5">
        <f ca="1">(TODAY()-staff[[#This Row],[Date of Birth]])/365</f>
        <v>56.443835616438356</v>
      </c>
      <c r="P3330">
        <f ca="1">ROUNDDOWN(staff[[#This Row],[X-Age]],0)</f>
        <v>56</v>
      </c>
    </row>
    <row r="3331" spans="3:16" x14ac:dyDescent="0.3">
      <c r="C3331" t="s">
        <v>3420</v>
      </c>
      <c r="D3331" t="s">
        <v>59</v>
      </c>
      <c r="E3331">
        <v>1</v>
      </c>
      <c r="F3331" t="s">
        <v>56</v>
      </c>
      <c r="G3331" t="s">
        <v>6</v>
      </c>
      <c r="H3331" t="s">
        <v>98</v>
      </c>
      <c r="I3331" s="4">
        <v>62440</v>
      </c>
      <c r="J3331">
        <v>13</v>
      </c>
      <c r="K3331" s="3">
        <v>44658</v>
      </c>
      <c r="L3331" s="3">
        <v>31742</v>
      </c>
      <c r="M3331" s="5">
        <f ca="1">(TODAY()-staff[[#This Row],[Date of Join]])/365</f>
        <v>0.44657534246575342</v>
      </c>
      <c r="N3331" t="str">
        <f ca="1">IF(staff[[#This Row],[Tenure]]&lt;0.25,"1. New", IF(staff[[#This Row],[Tenure]]&lt;1, "2. Under 1 yr", IF(staff[[#This Row],[Tenure]]&lt;2, "3. Under 2 yrs","4. Over 2 yrs")))</f>
        <v>2. Under 1 yr</v>
      </c>
      <c r="O3331" s="5">
        <f ca="1">(TODAY()-staff[[#This Row],[Date of Birth]])/365</f>
        <v>35.832876712328769</v>
      </c>
      <c r="P3331">
        <f ca="1">ROUNDDOWN(staff[[#This Row],[X-Age]],0)</f>
        <v>35</v>
      </c>
    </row>
    <row r="3332" spans="3:16" x14ac:dyDescent="0.3">
      <c r="C3332" t="s">
        <v>3421</v>
      </c>
      <c r="D3332" t="s">
        <v>59</v>
      </c>
      <c r="E3332">
        <v>1</v>
      </c>
      <c r="F3332" t="s">
        <v>56</v>
      </c>
      <c r="G3332" t="s">
        <v>14</v>
      </c>
      <c r="H3332" t="s">
        <v>377</v>
      </c>
      <c r="I3332" s="4">
        <v>63780</v>
      </c>
      <c r="J3332">
        <v>7</v>
      </c>
      <c r="K3332" s="3">
        <v>44351</v>
      </c>
      <c r="L3332" s="3">
        <v>28449</v>
      </c>
      <c r="M3332" s="5">
        <f ca="1">(TODAY()-staff[[#This Row],[Date of Join]])/365</f>
        <v>1.2876712328767124</v>
      </c>
      <c r="N3332" t="str">
        <f ca="1">IF(staff[[#This Row],[Tenure]]&lt;0.25,"1. New", IF(staff[[#This Row],[Tenure]]&lt;1, "2. Under 1 yr", IF(staff[[#This Row],[Tenure]]&lt;2, "3. Under 2 yrs","4. Over 2 yrs")))</f>
        <v>3. Under 2 yrs</v>
      </c>
      <c r="O3332" s="5">
        <f ca="1">(TODAY()-staff[[#This Row],[Date of Birth]])/365</f>
        <v>44.854794520547948</v>
      </c>
      <c r="P3332">
        <f ca="1">ROUNDDOWN(staff[[#This Row],[X-Age]],0)</f>
        <v>44</v>
      </c>
    </row>
    <row r="3333" spans="3:16" x14ac:dyDescent="0.3">
      <c r="C3333" t="s">
        <v>3422</v>
      </c>
      <c r="D3333" t="s">
        <v>59</v>
      </c>
      <c r="E3333">
        <v>1</v>
      </c>
      <c r="F3333" t="s">
        <v>56</v>
      </c>
      <c r="G3333" t="s">
        <v>6</v>
      </c>
      <c r="H3333" t="s">
        <v>71</v>
      </c>
      <c r="I3333" s="4">
        <v>84045</v>
      </c>
      <c r="J3333">
        <v>20</v>
      </c>
      <c r="K3333" s="3">
        <v>44669</v>
      </c>
      <c r="L3333" s="3">
        <v>25554</v>
      </c>
      <c r="M3333" s="5">
        <f ca="1">(TODAY()-staff[[#This Row],[Date of Join]])/365</f>
        <v>0.41643835616438357</v>
      </c>
      <c r="N3333" t="str">
        <f ca="1">IF(staff[[#This Row],[Tenure]]&lt;0.25,"1. New", IF(staff[[#This Row],[Tenure]]&lt;1, "2. Under 1 yr", IF(staff[[#This Row],[Tenure]]&lt;2, "3. Under 2 yrs","4. Over 2 yrs")))</f>
        <v>2. Under 1 yr</v>
      </c>
      <c r="O3333" s="5">
        <f ca="1">(TODAY()-staff[[#This Row],[Date of Birth]])/365</f>
        <v>52.786301369863011</v>
      </c>
      <c r="P3333">
        <f ca="1">ROUNDDOWN(staff[[#This Row],[X-Age]],0)</f>
        <v>52</v>
      </c>
    </row>
    <row r="3334" spans="3:16" x14ac:dyDescent="0.3">
      <c r="C3334" t="s">
        <v>3423</v>
      </c>
      <c r="D3334" t="s">
        <v>59</v>
      </c>
      <c r="E3334">
        <v>1</v>
      </c>
      <c r="F3334" t="s">
        <v>56</v>
      </c>
      <c r="G3334" t="s">
        <v>6</v>
      </c>
      <c r="H3334" t="s">
        <v>68</v>
      </c>
      <c r="I3334" s="4">
        <v>77355</v>
      </c>
      <c r="J3334">
        <v>11</v>
      </c>
      <c r="K3334" s="3">
        <v>44341</v>
      </c>
      <c r="L3334" s="3">
        <v>30775</v>
      </c>
      <c r="M3334" s="5">
        <f ca="1">(TODAY()-staff[[#This Row],[Date of Join]])/365</f>
        <v>1.3150684931506849</v>
      </c>
      <c r="N3334" t="str">
        <f ca="1">IF(staff[[#This Row],[Tenure]]&lt;0.25,"1. New", IF(staff[[#This Row],[Tenure]]&lt;1, "2. Under 1 yr", IF(staff[[#This Row],[Tenure]]&lt;2, "3. Under 2 yrs","4. Over 2 yrs")))</f>
        <v>3. Under 2 yrs</v>
      </c>
      <c r="O3334" s="5">
        <f ca="1">(TODAY()-staff[[#This Row],[Date of Birth]])/365</f>
        <v>38.482191780821921</v>
      </c>
      <c r="P3334">
        <f ca="1">ROUNDDOWN(staff[[#This Row],[X-Age]],0)</f>
        <v>38</v>
      </c>
    </row>
    <row r="3335" spans="3:16" x14ac:dyDescent="0.3">
      <c r="C3335" t="s">
        <v>3424</v>
      </c>
      <c r="D3335" t="s">
        <v>59</v>
      </c>
      <c r="E3335">
        <v>1</v>
      </c>
      <c r="F3335" t="s">
        <v>56</v>
      </c>
      <c r="G3335" t="s">
        <v>6</v>
      </c>
      <c r="H3335" t="s">
        <v>68</v>
      </c>
      <c r="I3335" s="4">
        <v>71835</v>
      </c>
      <c r="J3335">
        <v>15</v>
      </c>
      <c r="K3335" s="3">
        <v>44691</v>
      </c>
      <c r="L3335" s="3">
        <v>33113</v>
      </c>
      <c r="M3335" s="5">
        <f ca="1">(TODAY()-staff[[#This Row],[Date of Join]])/365</f>
        <v>0.35616438356164382</v>
      </c>
      <c r="N3335" t="str">
        <f ca="1">IF(staff[[#This Row],[Tenure]]&lt;0.25,"1. New", IF(staff[[#This Row],[Tenure]]&lt;1, "2. Under 1 yr", IF(staff[[#This Row],[Tenure]]&lt;2, "3. Under 2 yrs","4. Over 2 yrs")))</f>
        <v>2. Under 1 yr</v>
      </c>
      <c r="O3335" s="5">
        <f ca="1">(TODAY()-staff[[#This Row],[Date of Birth]])/365</f>
        <v>32.076712328767123</v>
      </c>
      <c r="P3335">
        <f ca="1">ROUNDDOWN(staff[[#This Row],[X-Age]],0)</f>
        <v>32</v>
      </c>
    </row>
    <row r="3336" spans="3:16" x14ac:dyDescent="0.3">
      <c r="C3336" t="s">
        <v>3425</v>
      </c>
      <c r="D3336" t="s">
        <v>59</v>
      </c>
      <c r="E3336">
        <v>1</v>
      </c>
      <c r="F3336" t="s">
        <v>56</v>
      </c>
      <c r="G3336" t="s">
        <v>18</v>
      </c>
      <c r="H3336" t="s">
        <v>64</v>
      </c>
      <c r="I3336" s="4">
        <v>79625</v>
      </c>
      <c r="J3336">
        <v>2</v>
      </c>
      <c r="K3336" s="3">
        <v>44742</v>
      </c>
      <c r="L3336" s="3">
        <v>31770</v>
      </c>
      <c r="M3336" s="5">
        <f ca="1">(TODAY()-staff[[#This Row],[Date of Join]])/365</f>
        <v>0.21643835616438356</v>
      </c>
      <c r="N3336" t="str">
        <f ca="1">IF(staff[[#This Row],[Tenure]]&lt;0.25,"1. New", IF(staff[[#This Row],[Tenure]]&lt;1, "2. Under 1 yr", IF(staff[[#This Row],[Tenure]]&lt;2, "3. Under 2 yrs","4. Over 2 yrs")))</f>
        <v>1. New</v>
      </c>
      <c r="O3336" s="5">
        <f ca="1">(TODAY()-staff[[#This Row],[Date of Birth]])/365</f>
        <v>35.756164383561647</v>
      </c>
      <c r="P3336">
        <f ca="1">ROUNDDOWN(staff[[#This Row],[X-Age]],0)</f>
        <v>35</v>
      </c>
    </row>
    <row r="3337" spans="3:16" x14ac:dyDescent="0.3">
      <c r="C3337" t="s">
        <v>3426</v>
      </c>
      <c r="D3337" t="s">
        <v>59</v>
      </c>
      <c r="E3337">
        <v>1</v>
      </c>
      <c r="F3337" t="s">
        <v>56</v>
      </c>
      <c r="G3337" t="s">
        <v>6</v>
      </c>
      <c r="H3337" t="s">
        <v>68</v>
      </c>
      <c r="I3337" s="4">
        <v>81610</v>
      </c>
      <c r="J3337">
        <v>16</v>
      </c>
      <c r="K3337" s="3">
        <v>44736</v>
      </c>
      <c r="L3337" s="3">
        <v>28896</v>
      </c>
      <c r="M3337" s="5">
        <f ca="1">(TODAY()-staff[[#This Row],[Date of Join]])/365</f>
        <v>0.23287671232876711</v>
      </c>
      <c r="N3337" t="str">
        <f ca="1">IF(staff[[#This Row],[Tenure]]&lt;0.25,"1. New", IF(staff[[#This Row],[Tenure]]&lt;1, "2. Under 1 yr", IF(staff[[#This Row],[Tenure]]&lt;2, "3. Under 2 yrs","4. Over 2 yrs")))</f>
        <v>1. New</v>
      </c>
      <c r="O3337" s="5">
        <f ca="1">(TODAY()-staff[[#This Row],[Date of Birth]])/365</f>
        <v>43.630136986301373</v>
      </c>
      <c r="P3337">
        <f ca="1">ROUNDDOWN(staff[[#This Row],[X-Age]],0)</f>
        <v>43</v>
      </c>
    </row>
    <row r="3338" spans="3:16" x14ac:dyDescent="0.3">
      <c r="C3338" t="s">
        <v>3427</v>
      </c>
      <c r="D3338" t="s">
        <v>55</v>
      </c>
      <c r="E3338">
        <v>1</v>
      </c>
      <c r="F3338" t="s">
        <v>56</v>
      </c>
      <c r="G3338" t="s">
        <v>18</v>
      </c>
      <c r="H3338" t="s">
        <v>71</v>
      </c>
      <c r="I3338" s="4">
        <v>88225</v>
      </c>
      <c r="J3338">
        <v>8</v>
      </c>
      <c r="K3338" s="3">
        <v>44277</v>
      </c>
      <c r="L3338" s="3">
        <v>24199</v>
      </c>
      <c r="M3338" s="5">
        <f ca="1">(TODAY()-staff[[#This Row],[Date of Join]])/365</f>
        <v>1.4904109589041097</v>
      </c>
      <c r="N3338" t="str">
        <f ca="1">IF(staff[[#This Row],[Tenure]]&lt;0.25,"1. New", IF(staff[[#This Row],[Tenure]]&lt;1, "2. Under 1 yr", IF(staff[[#This Row],[Tenure]]&lt;2, "3. Under 2 yrs","4. Over 2 yrs")))</f>
        <v>3. Under 2 yrs</v>
      </c>
      <c r="O3338" s="5">
        <f ca="1">(TODAY()-staff[[#This Row],[Date of Birth]])/365</f>
        <v>56.4986301369863</v>
      </c>
      <c r="P3338">
        <f ca="1">ROUNDDOWN(staff[[#This Row],[X-Age]],0)</f>
        <v>56</v>
      </c>
    </row>
    <row r="3339" spans="3:16" x14ac:dyDescent="0.3">
      <c r="C3339" t="s">
        <v>3428</v>
      </c>
      <c r="D3339" t="s">
        <v>55</v>
      </c>
      <c r="E3339">
        <v>1</v>
      </c>
      <c r="F3339" t="s">
        <v>124</v>
      </c>
      <c r="G3339" t="s">
        <v>20</v>
      </c>
      <c r="H3339" t="s">
        <v>133</v>
      </c>
      <c r="I3339" s="4">
        <v>71125</v>
      </c>
      <c r="J3339">
        <v>23</v>
      </c>
      <c r="K3339" s="3">
        <v>44635</v>
      </c>
      <c r="L3339" s="3">
        <v>30393</v>
      </c>
      <c r="M3339" s="5">
        <f ca="1">(TODAY()-staff[[#This Row],[Date of Join]])/365</f>
        <v>0.50958904109589043</v>
      </c>
      <c r="N3339" t="str">
        <f ca="1">IF(staff[[#This Row],[Tenure]]&lt;0.25,"1. New", IF(staff[[#This Row],[Tenure]]&lt;1, "2. Under 1 yr", IF(staff[[#This Row],[Tenure]]&lt;2, "3. Under 2 yrs","4. Over 2 yrs")))</f>
        <v>2. Under 1 yr</v>
      </c>
      <c r="O3339" s="5">
        <f ca="1">(TODAY()-staff[[#This Row],[Date of Birth]])/365</f>
        <v>39.528767123287672</v>
      </c>
      <c r="P3339">
        <f ca="1">ROUNDDOWN(staff[[#This Row],[X-Age]],0)</f>
        <v>39</v>
      </c>
    </row>
    <row r="3340" spans="3:16" x14ac:dyDescent="0.3">
      <c r="C3340" t="s">
        <v>3429</v>
      </c>
      <c r="D3340" t="s">
        <v>59</v>
      </c>
      <c r="E3340">
        <v>1</v>
      </c>
      <c r="F3340" t="s">
        <v>56</v>
      </c>
      <c r="G3340" t="s">
        <v>6</v>
      </c>
      <c r="H3340" t="s">
        <v>68</v>
      </c>
      <c r="I3340" s="4">
        <v>76805</v>
      </c>
      <c r="J3340">
        <v>23</v>
      </c>
      <c r="K3340" s="3">
        <v>44768</v>
      </c>
      <c r="L3340" s="3">
        <v>29590</v>
      </c>
      <c r="M3340" s="5">
        <f ca="1">(TODAY()-staff[[#This Row],[Date of Join]])/365</f>
        <v>0.14520547945205478</v>
      </c>
      <c r="N3340" t="str">
        <f ca="1">IF(staff[[#This Row],[Tenure]]&lt;0.25,"1. New", IF(staff[[#This Row],[Tenure]]&lt;1, "2. Under 1 yr", IF(staff[[#This Row],[Tenure]]&lt;2, "3. Under 2 yrs","4. Over 2 yrs")))</f>
        <v>1. New</v>
      </c>
      <c r="O3340" s="5">
        <f ca="1">(TODAY()-staff[[#This Row],[Date of Birth]])/365</f>
        <v>41.728767123287675</v>
      </c>
      <c r="P3340">
        <f ca="1">ROUNDDOWN(staff[[#This Row],[X-Age]],0)</f>
        <v>41</v>
      </c>
    </row>
    <row r="3341" spans="3:16" x14ac:dyDescent="0.3">
      <c r="C3341" t="s">
        <v>3430</v>
      </c>
      <c r="D3341" t="s">
        <v>59</v>
      </c>
      <c r="E3341">
        <v>1</v>
      </c>
      <c r="F3341" t="s">
        <v>56</v>
      </c>
      <c r="G3341" t="s">
        <v>9</v>
      </c>
      <c r="H3341" t="s">
        <v>57</v>
      </c>
      <c r="I3341" s="4">
        <v>109845</v>
      </c>
      <c r="J3341">
        <v>25</v>
      </c>
      <c r="K3341" s="3">
        <v>44705</v>
      </c>
      <c r="L3341" s="3">
        <v>31436</v>
      </c>
      <c r="M3341" s="5">
        <f ca="1">(TODAY()-staff[[#This Row],[Date of Join]])/365</f>
        <v>0.31780821917808222</v>
      </c>
      <c r="N3341" t="str">
        <f ca="1">IF(staff[[#This Row],[Tenure]]&lt;0.25,"1. New", IF(staff[[#This Row],[Tenure]]&lt;1, "2. Under 1 yr", IF(staff[[#This Row],[Tenure]]&lt;2, "3. Under 2 yrs","4. Over 2 yrs")))</f>
        <v>2. Under 1 yr</v>
      </c>
      <c r="O3341" s="5">
        <f ca="1">(TODAY()-staff[[#This Row],[Date of Birth]])/365</f>
        <v>36.671232876712331</v>
      </c>
      <c r="P3341">
        <f ca="1">ROUNDDOWN(staff[[#This Row],[X-Age]],0)</f>
        <v>36</v>
      </c>
    </row>
    <row r="3342" spans="3:16" x14ac:dyDescent="0.3">
      <c r="C3342" t="s">
        <v>3431</v>
      </c>
      <c r="D3342" t="s">
        <v>59</v>
      </c>
      <c r="E3342">
        <v>1</v>
      </c>
      <c r="F3342" t="s">
        <v>56</v>
      </c>
      <c r="G3342" t="s">
        <v>6</v>
      </c>
      <c r="H3342" t="s">
        <v>98</v>
      </c>
      <c r="I3342" s="4">
        <v>61735</v>
      </c>
      <c r="J3342">
        <v>4</v>
      </c>
      <c r="K3342" s="3">
        <v>44623</v>
      </c>
      <c r="L3342" s="3">
        <v>30579</v>
      </c>
      <c r="M3342" s="5">
        <f ca="1">(TODAY()-staff[[#This Row],[Date of Join]])/365</f>
        <v>0.54246575342465753</v>
      </c>
      <c r="N3342" t="str">
        <f ca="1">IF(staff[[#This Row],[Tenure]]&lt;0.25,"1. New", IF(staff[[#This Row],[Tenure]]&lt;1, "2. Under 1 yr", IF(staff[[#This Row],[Tenure]]&lt;2, "3. Under 2 yrs","4. Over 2 yrs")))</f>
        <v>2. Under 1 yr</v>
      </c>
      <c r="O3342" s="5">
        <f ca="1">(TODAY()-staff[[#This Row],[Date of Birth]])/365</f>
        <v>39.019178082191779</v>
      </c>
      <c r="P3342">
        <f ca="1">ROUNDDOWN(staff[[#This Row],[X-Age]],0)</f>
        <v>39</v>
      </c>
    </row>
    <row r="3343" spans="3:16" x14ac:dyDescent="0.3">
      <c r="C3343" t="s">
        <v>3432</v>
      </c>
      <c r="D3343" t="s">
        <v>59</v>
      </c>
      <c r="E3343">
        <v>1</v>
      </c>
      <c r="F3343" t="s">
        <v>56</v>
      </c>
      <c r="G3343" t="s">
        <v>18</v>
      </c>
      <c r="H3343" t="s">
        <v>78</v>
      </c>
      <c r="I3343" s="4">
        <v>75110</v>
      </c>
      <c r="J3343">
        <v>21</v>
      </c>
      <c r="K3343" s="3">
        <v>44760</v>
      </c>
      <c r="L3343" s="3">
        <v>27658</v>
      </c>
      <c r="M3343" s="5">
        <f ca="1">(TODAY()-staff[[#This Row],[Date of Join]])/365</f>
        <v>0.16712328767123288</v>
      </c>
      <c r="N3343" t="str">
        <f ca="1">IF(staff[[#This Row],[Tenure]]&lt;0.25,"1. New", IF(staff[[#This Row],[Tenure]]&lt;1, "2. Under 1 yr", IF(staff[[#This Row],[Tenure]]&lt;2, "3. Under 2 yrs","4. Over 2 yrs")))</f>
        <v>1. New</v>
      </c>
      <c r="O3343" s="5">
        <f ca="1">(TODAY()-staff[[#This Row],[Date of Birth]])/365</f>
        <v>47.021917808219179</v>
      </c>
      <c r="P3343">
        <f ca="1">ROUNDDOWN(staff[[#This Row],[X-Age]],0)</f>
        <v>47</v>
      </c>
    </row>
    <row r="3344" spans="3:16" x14ac:dyDescent="0.3">
      <c r="C3344" t="s">
        <v>3433</v>
      </c>
      <c r="D3344" t="s">
        <v>59</v>
      </c>
      <c r="E3344">
        <v>1</v>
      </c>
      <c r="F3344" t="s">
        <v>56</v>
      </c>
      <c r="G3344" t="s">
        <v>6</v>
      </c>
      <c r="H3344" t="s">
        <v>68</v>
      </c>
      <c r="I3344" s="4">
        <v>73165</v>
      </c>
      <c r="J3344">
        <v>12</v>
      </c>
      <c r="K3344" s="3">
        <v>44634</v>
      </c>
      <c r="L3344" s="3">
        <v>32706</v>
      </c>
      <c r="M3344" s="5">
        <f ca="1">(TODAY()-staff[[#This Row],[Date of Join]])/365</f>
        <v>0.51232876712328768</v>
      </c>
      <c r="N3344" t="str">
        <f ca="1">IF(staff[[#This Row],[Tenure]]&lt;0.25,"1. New", IF(staff[[#This Row],[Tenure]]&lt;1, "2. Under 1 yr", IF(staff[[#This Row],[Tenure]]&lt;2, "3. Under 2 yrs","4. Over 2 yrs")))</f>
        <v>2. Under 1 yr</v>
      </c>
      <c r="O3344" s="5">
        <f ca="1">(TODAY()-staff[[#This Row],[Date of Birth]])/365</f>
        <v>33.19178082191781</v>
      </c>
      <c r="P3344">
        <f ca="1">ROUNDDOWN(staff[[#This Row],[X-Age]],0)</f>
        <v>33</v>
      </c>
    </row>
    <row r="3345" spans="3:16" x14ac:dyDescent="0.3">
      <c r="C3345" t="s">
        <v>3434</v>
      </c>
      <c r="D3345" t="s">
        <v>59</v>
      </c>
      <c r="E3345">
        <v>1</v>
      </c>
      <c r="F3345" t="s">
        <v>56</v>
      </c>
      <c r="G3345" t="s">
        <v>6</v>
      </c>
      <c r="H3345" t="s">
        <v>71</v>
      </c>
      <c r="I3345" s="4">
        <v>74610</v>
      </c>
      <c r="J3345">
        <v>8</v>
      </c>
      <c r="K3345" s="3">
        <v>44620</v>
      </c>
      <c r="L3345" s="3">
        <v>27048</v>
      </c>
      <c r="M3345" s="5">
        <f ca="1">(TODAY()-staff[[#This Row],[Date of Join]])/365</f>
        <v>0.55068493150684927</v>
      </c>
      <c r="N3345" t="str">
        <f ca="1">IF(staff[[#This Row],[Tenure]]&lt;0.25,"1. New", IF(staff[[#This Row],[Tenure]]&lt;1, "2. Under 1 yr", IF(staff[[#This Row],[Tenure]]&lt;2, "3. Under 2 yrs","4. Over 2 yrs")))</f>
        <v>2. Under 1 yr</v>
      </c>
      <c r="O3345" s="5">
        <f ca="1">(TODAY()-staff[[#This Row],[Date of Birth]])/365</f>
        <v>48.69315068493151</v>
      </c>
      <c r="P3345">
        <f ca="1">ROUNDDOWN(staff[[#This Row],[X-Age]],0)</f>
        <v>48</v>
      </c>
    </row>
    <row r="3346" spans="3:16" x14ac:dyDescent="0.3">
      <c r="C3346" t="s">
        <v>3435</v>
      </c>
      <c r="D3346" t="s">
        <v>59</v>
      </c>
      <c r="E3346">
        <v>1</v>
      </c>
      <c r="F3346" t="s">
        <v>56</v>
      </c>
      <c r="G3346" t="s">
        <v>6</v>
      </c>
      <c r="H3346" t="s">
        <v>98</v>
      </c>
      <c r="I3346" s="4">
        <v>128655</v>
      </c>
      <c r="J3346">
        <v>23</v>
      </c>
      <c r="K3346" s="3">
        <v>44648</v>
      </c>
      <c r="L3346" s="3">
        <v>28232</v>
      </c>
      <c r="M3346" s="5">
        <f ca="1">(TODAY()-staff[[#This Row],[Date of Join]])/365</f>
        <v>0.47397260273972602</v>
      </c>
      <c r="N3346" t="str">
        <f ca="1">IF(staff[[#This Row],[Tenure]]&lt;0.25,"1. New", IF(staff[[#This Row],[Tenure]]&lt;1, "2. Under 1 yr", IF(staff[[#This Row],[Tenure]]&lt;2, "3. Under 2 yrs","4. Over 2 yrs")))</f>
        <v>2. Under 1 yr</v>
      </c>
      <c r="O3346" s="5">
        <f ca="1">(TODAY()-staff[[#This Row],[Date of Birth]])/365</f>
        <v>45.449315068493149</v>
      </c>
      <c r="P3346">
        <f ca="1">ROUNDDOWN(staff[[#This Row],[X-Age]],0)</f>
        <v>45</v>
      </c>
    </row>
    <row r="3347" spans="3:16" x14ac:dyDescent="0.3">
      <c r="C3347" t="s">
        <v>3436</v>
      </c>
      <c r="D3347" t="s">
        <v>59</v>
      </c>
      <c r="E3347">
        <v>1</v>
      </c>
      <c r="F3347" t="s">
        <v>56</v>
      </c>
      <c r="G3347" t="s">
        <v>6</v>
      </c>
      <c r="H3347" t="s">
        <v>68</v>
      </c>
      <c r="I3347" s="4">
        <v>56390</v>
      </c>
      <c r="J3347">
        <v>22</v>
      </c>
      <c r="K3347" s="3">
        <v>44550</v>
      </c>
      <c r="L3347" s="3">
        <v>31440</v>
      </c>
      <c r="M3347" s="5">
        <f ca="1">(TODAY()-staff[[#This Row],[Date of Join]])/365</f>
        <v>0.74246575342465748</v>
      </c>
      <c r="N3347" t="str">
        <f ca="1">IF(staff[[#This Row],[Tenure]]&lt;0.25,"1. New", IF(staff[[#This Row],[Tenure]]&lt;1, "2. Under 1 yr", IF(staff[[#This Row],[Tenure]]&lt;2, "3. Under 2 yrs","4. Over 2 yrs")))</f>
        <v>2. Under 1 yr</v>
      </c>
      <c r="O3347" s="5">
        <f ca="1">(TODAY()-staff[[#This Row],[Date of Birth]])/365</f>
        <v>36.660273972602738</v>
      </c>
      <c r="P3347">
        <f ca="1">ROUNDDOWN(staff[[#This Row],[X-Age]],0)</f>
        <v>36</v>
      </c>
    </row>
    <row r="3348" spans="3:16" x14ac:dyDescent="0.3">
      <c r="C3348" t="s">
        <v>3437</v>
      </c>
      <c r="D3348" t="s">
        <v>59</v>
      </c>
      <c r="E3348">
        <v>1</v>
      </c>
      <c r="F3348" t="s">
        <v>124</v>
      </c>
      <c r="G3348" t="s">
        <v>18</v>
      </c>
      <c r="H3348" t="s">
        <v>71</v>
      </c>
      <c r="I3348" s="4">
        <v>69080</v>
      </c>
      <c r="J3348">
        <v>14</v>
      </c>
      <c r="K3348" s="3">
        <v>44762</v>
      </c>
      <c r="L3348" s="3">
        <v>25489</v>
      </c>
      <c r="M3348" s="5">
        <f ca="1">(TODAY()-staff[[#This Row],[Date of Join]])/365</f>
        <v>0.16164383561643836</v>
      </c>
      <c r="N3348" t="str">
        <f ca="1">IF(staff[[#This Row],[Tenure]]&lt;0.25,"1. New", IF(staff[[#This Row],[Tenure]]&lt;1, "2. Under 1 yr", IF(staff[[#This Row],[Tenure]]&lt;2, "3. Under 2 yrs","4. Over 2 yrs")))</f>
        <v>1. New</v>
      </c>
      <c r="O3348" s="5">
        <f ca="1">(TODAY()-staff[[#This Row],[Date of Birth]])/365</f>
        <v>52.964383561643835</v>
      </c>
      <c r="P3348">
        <f ca="1">ROUNDDOWN(staff[[#This Row],[X-Age]],0)</f>
        <v>52</v>
      </c>
    </row>
    <row r="3349" spans="3:16" x14ac:dyDescent="0.3">
      <c r="C3349" t="s">
        <v>3438</v>
      </c>
      <c r="D3349" t="s">
        <v>55</v>
      </c>
      <c r="E3349">
        <v>1</v>
      </c>
      <c r="F3349" t="s">
        <v>56</v>
      </c>
      <c r="G3349" t="s">
        <v>11</v>
      </c>
      <c r="H3349" t="s">
        <v>242</v>
      </c>
      <c r="I3349" s="4">
        <v>48230</v>
      </c>
      <c r="J3349">
        <v>7</v>
      </c>
      <c r="K3349" s="3">
        <v>44736</v>
      </c>
      <c r="L3349" s="3">
        <v>32018</v>
      </c>
      <c r="M3349" s="5">
        <f ca="1">(TODAY()-staff[[#This Row],[Date of Join]])/365</f>
        <v>0.23287671232876711</v>
      </c>
      <c r="N3349" t="str">
        <f ca="1">IF(staff[[#This Row],[Tenure]]&lt;0.25,"1. New", IF(staff[[#This Row],[Tenure]]&lt;1, "2. Under 1 yr", IF(staff[[#This Row],[Tenure]]&lt;2, "3. Under 2 yrs","4. Over 2 yrs")))</f>
        <v>1. New</v>
      </c>
      <c r="O3349" s="5">
        <f ca="1">(TODAY()-staff[[#This Row],[Date of Birth]])/365</f>
        <v>35.076712328767123</v>
      </c>
      <c r="P3349">
        <f ca="1">ROUNDDOWN(staff[[#This Row],[X-Age]],0)</f>
        <v>35</v>
      </c>
    </row>
    <row r="3350" spans="3:16" x14ac:dyDescent="0.3">
      <c r="C3350" t="s">
        <v>3439</v>
      </c>
      <c r="D3350" t="s">
        <v>59</v>
      </c>
      <c r="E3350">
        <v>1</v>
      </c>
      <c r="F3350" t="s">
        <v>56</v>
      </c>
      <c r="G3350" t="s">
        <v>9</v>
      </c>
      <c r="H3350" t="s">
        <v>62</v>
      </c>
      <c r="I3350" s="4">
        <v>115455</v>
      </c>
      <c r="J3350">
        <v>10</v>
      </c>
      <c r="K3350" s="3">
        <v>43556</v>
      </c>
      <c r="L3350" s="3">
        <v>21490</v>
      </c>
      <c r="M3350" s="5">
        <f ca="1">(TODAY()-staff[[#This Row],[Date of Join]])/365</f>
        <v>3.4657534246575343</v>
      </c>
      <c r="N3350" t="str">
        <f ca="1">IF(staff[[#This Row],[Tenure]]&lt;0.25,"1. New", IF(staff[[#This Row],[Tenure]]&lt;1, "2. Under 1 yr", IF(staff[[#This Row],[Tenure]]&lt;2, "3. Under 2 yrs","4. Over 2 yrs")))</f>
        <v>4. Over 2 yrs</v>
      </c>
      <c r="O3350" s="5">
        <f ca="1">(TODAY()-staff[[#This Row],[Date of Birth]])/365</f>
        <v>63.920547945205477</v>
      </c>
      <c r="P3350">
        <f ca="1">ROUNDDOWN(staff[[#This Row],[X-Age]],0)</f>
        <v>63</v>
      </c>
    </row>
    <row r="3351" spans="3:16" x14ac:dyDescent="0.3">
      <c r="C3351" t="s">
        <v>3440</v>
      </c>
      <c r="D3351" t="s">
        <v>59</v>
      </c>
      <c r="E3351">
        <v>1</v>
      </c>
      <c r="F3351" t="s">
        <v>56</v>
      </c>
      <c r="G3351" t="s">
        <v>6</v>
      </c>
      <c r="H3351" t="s">
        <v>68</v>
      </c>
      <c r="I3351" s="4">
        <v>91020</v>
      </c>
      <c r="J3351">
        <v>15</v>
      </c>
      <c r="K3351" s="3">
        <v>44706</v>
      </c>
      <c r="L3351" s="3">
        <v>32513</v>
      </c>
      <c r="M3351" s="5">
        <f ca="1">(TODAY()-staff[[#This Row],[Date of Join]])/365</f>
        <v>0.31506849315068491</v>
      </c>
      <c r="N3351" t="str">
        <f ca="1">IF(staff[[#This Row],[Tenure]]&lt;0.25,"1. New", IF(staff[[#This Row],[Tenure]]&lt;1, "2. Under 1 yr", IF(staff[[#This Row],[Tenure]]&lt;2, "3. Under 2 yrs","4. Over 2 yrs")))</f>
        <v>2. Under 1 yr</v>
      </c>
      <c r="O3351" s="5">
        <f ca="1">(TODAY()-staff[[#This Row],[Date of Birth]])/365</f>
        <v>33.720547945205482</v>
      </c>
      <c r="P3351">
        <f ca="1">ROUNDDOWN(staff[[#This Row],[X-Age]],0)</f>
        <v>33</v>
      </c>
    </row>
    <row r="3352" spans="3:16" x14ac:dyDescent="0.3">
      <c r="C3352" t="s">
        <v>3441</v>
      </c>
      <c r="D3352" t="s">
        <v>59</v>
      </c>
      <c r="E3352">
        <v>0</v>
      </c>
      <c r="F3352" t="s">
        <v>61</v>
      </c>
      <c r="G3352" t="s">
        <v>6</v>
      </c>
      <c r="H3352" t="s">
        <v>68</v>
      </c>
      <c r="I3352" s="4">
        <v>82865</v>
      </c>
      <c r="J3352">
        <v>16</v>
      </c>
      <c r="K3352" s="3">
        <v>44761</v>
      </c>
      <c r="L3352" s="3">
        <v>35318</v>
      </c>
      <c r="M3352" s="5">
        <f ca="1">(TODAY()-staff[[#This Row],[Date of Join]])/365</f>
        <v>0.16438356164383561</v>
      </c>
      <c r="N3352" t="str">
        <f ca="1">IF(staff[[#This Row],[Tenure]]&lt;0.25,"1. New", IF(staff[[#This Row],[Tenure]]&lt;1, "2. Under 1 yr", IF(staff[[#This Row],[Tenure]]&lt;2, "3. Under 2 yrs","4. Over 2 yrs")))</f>
        <v>1. New</v>
      </c>
      <c r="O3352" s="5">
        <f ca="1">(TODAY()-staff[[#This Row],[Date of Birth]])/365</f>
        <v>26.035616438356165</v>
      </c>
      <c r="P3352">
        <f ca="1">ROUNDDOWN(staff[[#This Row],[X-Age]],0)</f>
        <v>26</v>
      </c>
    </row>
    <row r="3353" spans="3:16" x14ac:dyDescent="0.3">
      <c r="C3353" t="s">
        <v>3442</v>
      </c>
      <c r="D3353" t="s">
        <v>55</v>
      </c>
      <c r="E3353">
        <v>1</v>
      </c>
      <c r="F3353" t="s">
        <v>56</v>
      </c>
      <c r="G3353" t="s">
        <v>6</v>
      </c>
      <c r="H3353" t="s">
        <v>68</v>
      </c>
      <c r="I3353" s="4">
        <v>79645</v>
      </c>
      <c r="J3353">
        <v>14</v>
      </c>
      <c r="K3353" s="3">
        <v>44564</v>
      </c>
      <c r="L3353" s="3">
        <v>32694</v>
      </c>
      <c r="M3353" s="5">
        <f ca="1">(TODAY()-staff[[#This Row],[Date of Join]])/365</f>
        <v>0.70410958904109588</v>
      </c>
      <c r="N3353" t="str">
        <f ca="1">IF(staff[[#This Row],[Tenure]]&lt;0.25,"1. New", IF(staff[[#This Row],[Tenure]]&lt;1, "2. Under 1 yr", IF(staff[[#This Row],[Tenure]]&lt;2, "3. Under 2 yrs","4. Over 2 yrs")))</f>
        <v>2. Under 1 yr</v>
      </c>
      <c r="O3353" s="5">
        <f ca="1">(TODAY()-staff[[#This Row],[Date of Birth]])/365</f>
        <v>33.224657534246575</v>
      </c>
      <c r="P3353">
        <f ca="1">ROUNDDOWN(staff[[#This Row],[X-Age]],0)</f>
        <v>33</v>
      </c>
    </row>
    <row r="3354" spans="3:16" x14ac:dyDescent="0.3">
      <c r="C3354" t="s">
        <v>3443</v>
      </c>
      <c r="D3354" t="s">
        <v>59</v>
      </c>
      <c r="E3354">
        <v>1</v>
      </c>
      <c r="F3354" t="s">
        <v>61</v>
      </c>
      <c r="G3354" t="s">
        <v>9</v>
      </c>
      <c r="H3354" t="s">
        <v>106</v>
      </c>
      <c r="I3354" s="4">
        <v>69140</v>
      </c>
      <c r="J3354">
        <v>15</v>
      </c>
      <c r="K3354" s="3">
        <v>44762</v>
      </c>
      <c r="L3354" s="3">
        <v>7277</v>
      </c>
      <c r="M3354" s="5">
        <f ca="1">(TODAY()-staff[[#This Row],[Date of Join]])/365</f>
        <v>0.16164383561643836</v>
      </c>
      <c r="N3354" t="str">
        <f ca="1">IF(staff[[#This Row],[Tenure]]&lt;0.25,"1. New", IF(staff[[#This Row],[Tenure]]&lt;1, "2. Under 1 yr", IF(staff[[#This Row],[Tenure]]&lt;2, "3. Under 2 yrs","4. Over 2 yrs")))</f>
        <v>1. New</v>
      </c>
      <c r="O3354" s="5">
        <f ca="1">(TODAY()-staff[[#This Row],[Date of Birth]])/365</f>
        <v>102.86027397260274</v>
      </c>
      <c r="P3354">
        <f ca="1">ROUNDDOWN(staff[[#This Row],[X-Age]],0)</f>
        <v>102</v>
      </c>
    </row>
    <row r="3355" spans="3:16" x14ac:dyDescent="0.3">
      <c r="C3355" t="s">
        <v>3444</v>
      </c>
      <c r="D3355" t="s">
        <v>55</v>
      </c>
      <c r="E3355">
        <v>1</v>
      </c>
      <c r="F3355" t="s">
        <v>56</v>
      </c>
      <c r="G3355" t="s">
        <v>9</v>
      </c>
      <c r="H3355" t="s">
        <v>62</v>
      </c>
      <c r="I3355" s="4">
        <v>65375</v>
      </c>
      <c r="J3355">
        <v>15</v>
      </c>
      <c r="K3355" s="3">
        <v>44272</v>
      </c>
      <c r="L3355" s="3">
        <v>22826</v>
      </c>
      <c r="M3355" s="5">
        <f ca="1">(TODAY()-staff[[#This Row],[Date of Join]])/365</f>
        <v>1.5041095890410958</v>
      </c>
      <c r="N3355" t="str">
        <f ca="1">IF(staff[[#This Row],[Tenure]]&lt;0.25,"1. New", IF(staff[[#This Row],[Tenure]]&lt;1, "2. Under 1 yr", IF(staff[[#This Row],[Tenure]]&lt;2, "3. Under 2 yrs","4. Over 2 yrs")))</f>
        <v>3. Under 2 yrs</v>
      </c>
      <c r="O3355" s="5">
        <f ca="1">(TODAY()-staff[[#This Row],[Date of Birth]])/365</f>
        <v>60.260273972602739</v>
      </c>
      <c r="P3355">
        <f ca="1">ROUNDDOWN(staff[[#This Row],[X-Age]],0)</f>
        <v>60</v>
      </c>
    </row>
    <row r="3356" spans="3:16" x14ac:dyDescent="0.3">
      <c r="C3356" t="s">
        <v>3445</v>
      </c>
      <c r="D3356" t="s">
        <v>59</v>
      </c>
      <c r="E3356">
        <v>1</v>
      </c>
      <c r="F3356" t="s">
        <v>124</v>
      </c>
      <c r="G3356" t="s">
        <v>6</v>
      </c>
      <c r="H3356" t="s">
        <v>68</v>
      </c>
      <c r="I3356" s="4">
        <v>53050</v>
      </c>
      <c r="J3356">
        <v>14</v>
      </c>
      <c r="K3356" s="3">
        <v>44774</v>
      </c>
      <c r="L3356" s="3">
        <v>26527</v>
      </c>
      <c r="M3356" s="5">
        <f ca="1">(TODAY()-staff[[#This Row],[Date of Join]])/365</f>
        <v>0.12876712328767123</v>
      </c>
      <c r="N3356" t="str">
        <f ca="1">IF(staff[[#This Row],[Tenure]]&lt;0.25,"1. New", IF(staff[[#This Row],[Tenure]]&lt;1, "2. Under 1 yr", IF(staff[[#This Row],[Tenure]]&lt;2, "3. Under 2 yrs","4. Over 2 yrs")))</f>
        <v>1. New</v>
      </c>
      <c r="O3356" s="5">
        <f ca="1">(TODAY()-staff[[#This Row],[Date of Birth]])/365</f>
        <v>50.12054794520548</v>
      </c>
      <c r="P3356">
        <f ca="1">ROUNDDOWN(staff[[#This Row],[X-Age]],0)</f>
        <v>50</v>
      </c>
    </row>
    <row r="3357" spans="3:16" x14ac:dyDescent="0.3">
      <c r="C3357" t="s">
        <v>3446</v>
      </c>
      <c r="D3357" t="s">
        <v>59</v>
      </c>
      <c r="E3357">
        <v>1</v>
      </c>
      <c r="F3357" t="s">
        <v>56</v>
      </c>
      <c r="G3357" t="s">
        <v>6</v>
      </c>
      <c r="H3357" t="s">
        <v>68</v>
      </c>
      <c r="I3357" s="4">
        <v>59640</v>
      </c>
      <c r="J3357">
        <v>15</v>
      </c>
      <c r="K3357" s="3">
        <v>44754</v>
      </c>
      <c r="L3357" s="3">
        <v>35340</v>
      </c>
      <c r="M3357" s="5">
        <f ca="1">(TODAY()-staff[[#This Row],[Date of Join]])/365</f>
        <v>0.18356164383561643</v>
      </c>
      <c r="N3357" t="str">
        <f ca="1">IF(staff[[#This Row],[Tenure]]&lt;0.25,"1. New", IF(staff[[#This Row],[Tenure]]&lt;1, "2. Under 1 yr", IF(staff[[#This Row],[Tenure]]&lt;2, "3. Under 2 yrs","4. Over 2 yrs")))</f>
        <v>1. New</v>
      </c>
      <c r="O3357" s="5">
        <f ca="1">(TODAY()-staff[[#This Row],[Date of Birth]])/365</f>
        <v>25.975342465753425</v>
      </c>
      <c r="P3357">
        <f ca="1">ROUNDDOWN(staff[[#This Row],[X-Age]],0)</f>
        <v>25</v>
      </c>
    </row>
    <row r="3358" spans="3:16" x14ac:dyDescent="0.3">
      <c r="C3358" t="s">
        <v>3447</v>
      </c>
      <c r="D3358" t="s">
        <v>55</v>
      </c>
      <c r="E3358">
        <v>1</v>
      </c>
      <c r="F3358" t="s">
        <v>56</v>
      </c>
      <c r="G3358" t="s">
        <v>14</v>
      </c>
      <c r="H3358" t="s">
        <v>162</v>
      </c>
      <c r="I3358" s="4">
        <v>82435</v>
      </c>
      <c r="J3358">
        <v>9</v>
      </c>
      <c r="K3358" s="3">
        <v>44720</v>
      </c>
      <c r="L3358" s="3">
        <v>34594</v>
      </c>
      <c r="M3358" s="5">
        <f ca="1">(TODAY()-staff[[#This Row],[Date of Join]])/365</f>
        <v>0.27671232876712326</v>
      </c>
      <c r="N3358" t="str">
        <f ca="1">IF(staff[[#This Row],[Tenure]]&lt;0.25,"1. New", IF(staff[[#This Row],[Tenure]]&lt;1, "2. Under 1 yr", IF(staff[[#This Row],[Tenure]]&lt;2, "3. Under 2 yrs","4. Over 2 yrs")))</f>
        <v>2. Under 1 yr</v>
      </c>
      <c r="O3358" s="5">
        <f ca="1">(TODAY()-staff[[#This Row],[Date of Birth]])/365</f>
        <v>28.019178082191782</v>
      </c>
      <c r="P3358">
        <f ca="1">ROUNDDOWN(staff[[#This Row],[X-Age]],0)</f>
        <v>28</v>
      </c>
    </row>
    <row r="3359" spans="3:16" x14ac:dyDescent="0.3">
      <c r="C3359" t="s">
        <v>3448</v>
      </c>
      <c r="D3359" t="s">
        <v>59</v>
      </c>
      <c r="E3359">
        <v>1</v>
      </c>
      <c r="F3359" t="s">
        <v>56</v>
      </c>
      <c r="G3359" t="s">
        <v>6</v>
      </c>
      <c r="H3359" t="s">
        <v>68</v>
      </c>
      <c r="I3359" s="4">
        <v>92450</v>
      </c>
      <c r="J3359">
        <v>12</v>
      </c>
      <c r="K3359" s="3">
        <v>44704</v>
      </c>
      <c r="L3359" s="3">
        <v>7268</v>
      </c>
      <c r="M3359" s="5">
        <f ca="1">(TODAY()-staff[[#This Row],[Date of Join]])/365</f>
        <v>0.32054794520547947</v>
      </c>
      <c r="N3359" t="str">
        <f ca="1">IF(staff[[#This Row],[Tenure]]&lt;0.25,"1. New", IF(staff[[#This Row],[Tenure]]&lt;1, "2. Under 1 yr", IF(staff[[#This Row],[Tenure]]&lt;2, "3. Under 2 yrs","4. Over 2 yrs")))</f>
        <v>2. Under 1 yr</v>
      </c>
      <c r="O3359" s="5">
        <f ca="1">(TODAY()-staff[[#This Row],[Date of Birth]])/365</f>
        <v>102.88493150684931</v>
      </c>
      <c r="P3359">
        <f ca="1">ROUNDDOWN(staff[[#This Row],[X-Age]],0)</f>
        <v>102</v>
      </c>
    </row>
    <row r="3360" spans="3:16" x14ac:dyDescent="0.3">
      <c r="C3360" t="s">
        <v>3449</v>
      </c>
      <c r="D3360" t="s">
        <v>55</v>
      </c>
      <c r="E3360">
        <v>1</v>
      </c>
      <c r="F3360" t="s">
        <v>56</v>
      </c>
      <c r="G3360" t="s">
        <v>18</v>
      </c>
      <c r="H3360" t="s">
        <v>78</v>
      </c>
      <c r="I3360" s="4">
        <v>48230</v>
      </c>
      <c r="J3360">
        <v>14</v>
      </c>
      <c r="K3360" s="3">
        <v>44509</v>
      </c>
      <c r="L3360" s="3">
        <v>27809</v>
      </c>
      <c r="M3360" s="5">
        <f ca="1">(TODAY()-staff[[#This Row],[Date of Join]])/365</f>
        <v>0.85479452054794525</v>
      </c>
      <c r="N3360" t="str">
        <f ca="1">IF(staff[[#This Row],[Tenure]]&lt;0.25,"1. New", IF(staff[[#This Row],[Tenure]]&lt;1, "2. Under 1 yr", IF(staff[[#This Row],[Tenure]]&lt;2, "3. Under 2 yrs","4. Over 2 yrs")))</f>
        <v>2. Under 1 yr</v>
      </c>
      <c r="O3360" s="5">
        <f ca="1">(TODAY()-staff[[#This Row],[Date of Birth]])/365</f>
        <v>46.608219178082194</v>
      </c>
      <c r="P3360">
        <f ca="1">ROUNDDOWN(staff[[#This Row],[X-Age]],0)</f>
        <v>46</v>
      </c>
    </row>
    <row r="3361" spans="3:16" x14ac:dyDescent="0.3">
      <c r="C3361" t="s">
        <v>3450</v>
      </c>
      <c r="D3361" t="s">
        <v>55</v>
      </c>
      <c r="E3361">
        <v>1</v>
      </c>
      <c r="F3361" t="s">
        <v>56</v>
      </c>
      <c r="G3361" t="s">
        <v>11</v>
      </c>
      <c r="H3361" t="s">
        <v>83</v>
      </c>
      <c r="I3361" s="4">
        <v>84580</v>
      </c>
      <c r="J3361">
        <v>-1</v>
      </c>
      <c r="K3361" s="3">
        <v>44559</v>
      </c>
      <c r="L3361" s="3">
        <v>26631</v>
      </c>
      <c r="M3361" s="5">
        <f ca="1">(TODAY()-staff[[#This Row],[Date of Join]])/365</f>
        <v>0.71780821917808224</v>
      </c>
      <c r="N3361" t="str">
        <f ca="1">IF(staff[[#This Row],[Tenure]]&lt;0.25,"1. New", IF(staff[[#This Row],[Tenure]]&lt;1, "2. Under 1 yr", IF(staff[[#This Row],[Tenure]]&lt;2, "3. Under 2 yrs","4. Over 2 yrs")))</f>
        <v>2. Under 1 yr</v>
      </c>
      <c r="O3361" s="5">
        <f ca="1">(TODAY()-staff[[#This Row],[Date of Birth]])/365</f>
        <v>49.835616438356162</v>
      </c>
      <c r="P3361">
        <f ca="1">ROUNDDOWN(staff[[#This Row],[X-Age]],0)</f>
        <v>49</v>
      </c>
    </row>
    <row r="3362" spans="3:16" x14ac:dyDescent="0.3">
      <c r="C3362" t="s">
        <v>3451</v>
      </c>
      <c r="D3362" t="s">
        <v>59</v>
      </c>
      <c r="E3362">
        <v>1</v>
      </c>
      <c r="F3362" t="s">
        <v>56</v>
      </c>
      <c r="G3362" t="s">
        <v>18</v>
      </c>
      <c r="H3362" t="s">
        <v>117</v>
      </c>
      <c r="I3362" s="4">
        <v>89060</v>
      </c>
      <c r="J3362">
        <v>9</v>
      </c>
      <c r="K3362" s="3">
        <v>44736</v>
      </c>
      <c r="L3362" s="3">
        <v>34494</v>
      </c>
      <c r="M3362" s="5">
        <f ca="1">(TODAY()-staff[[#This Row],[Date of Join]])/365</f>
        <v>0.23287671232876711</v>
      </c>
      <c r="N3362" t="str">
        <f ca="1">IF(staff[[#This Row],[Tenure]]&lt;0.25,"1. New", IF(staff[[#This Row],[Tenure]]&lt;1, "2. Under 1 yr", IF(staff[[#This Row],[Tenure]]&lt;2, "3. Under 2 yrs","4. Over 2 yrs")))</f>
        <v>1. New</v>
      </c>
      <c r="O3362" s="5">
        <f ca="1">(TODAY()-staff[[#This Row],[Date of Birth]])/365</f>
        <v>28.293150684931508</v>
      </c>
      <c r="P3362">
        <f ca="1">ROUNDDOWN(staff[[#This Row],[X-Age]],0)</f>
        <v>28</v>
      </c>
    </row>
    <row r="3363" spans="3:16" x14ac:dyDescent="0.3">
      <c r="C3363" t="s">
        <v>3452</v>
      </c>
      <c r="D3363" t="s">
        <v>55</v>
      </c>
      <c r="E3363">
        <v>1</v>
      </c>
      <c r="F3363" t="s">
        <v>56</v>
      </c>
      <c r="G3363" t="s">
        <v>18</v>
      </c>
      <c r="H3363" t="s">
        <v>71</v>
      </c>
      <c r="I3363" s="4">
        <v>66695</v>
      </c>
      <c r="J3363">
        <v>22</v>
      </c>
      <c r="K3363" s="3">
        <v>44753</v>
      </c>
      <c r="L3363" s="3">
        <v>31327</v>
      </c>
      <c r="M3363" s="5">
        <f ca="1">(TODAY()-staff[[#This Row],[Date of Join]])/365</f>
        <v>0.18630136986301371</v>
      </c>
      <c r="N3363" t="str">
        <f ca="1">IF(staff[[#This Row],[Tenure]]&lt;0.25,"1. New", IF(staff[[#This Row],[Tenure]]&lt;1, "2. Under 1 yr", IF(staff[[#This Row],[Tenure]]&lt;2, "3. Under 2 yrs","4. Over 2 yrs")))</f>
        <v>1. New</v>
      </c>
      <c r="O3363" s="5">
        <f ca="1">(TODAY()-staff[[#This Row],[Date of Birth]])/365</f>
        <v>36.969863013698628</v>
      </c>
      <c r="P3363">
        <f ca="1">ROUNDDOWN(staff[[#This Row],[X-Age]],0)</f>
        <v>36</v>
      </c>
    </row>
    <row r="3364" spans="3:16" x14ac:dyDescent="0.3">
      <c r="C3364" t="s">
        <v>3453</v>
      </c>
      <c r="D3364" t="s">
        <v>59</v>
      </c>
      <c r="E3364">
        <v>1</v>
      </c>
      <c r="F3364" t="s">
        <v>56</v>
      </c>
      <c r="G3364" t="s">
        <v>6</v>
      </c>
      <c r="H3364" t="s">
        <v>93</v>
      </c>
      <c r="I3364" s="4">
        <v>84940</v>
      </c>
      <c r="J3364">
        <v>15</v>
      </c>
      <c r="K3364" s="3">
        <v>44770</v>
      </c>
      <c r="L3364" s="3">
        <v>26484</v>
      </c>
      <c r="M3364" s="5">
        <f ca="1">(TODAY()-staff[[#This Row],[Date of Join]])/365</f>
        <v>0.13972602739726028</v>
      </c>
      <c r="N3364" t="str">
        <f ca="1">IF(staff[[#This Row],[Tenure]]&lt;0.25,"1. New", IF(staff[[#This Row],[Tenure]]&lt;1, "2. Under 1 yr", IF(staff[[#This Row],[Tenure]]&lt;2, "3. Under 2 yrs","4. Over 2 yrs")))</f>
        <v>1. New</v>
      </c>
      <c r="O3364" s="5">
        <f ca="1">(TODAY()-staff[[#This Row],[Date of Birth]])/365</f>
        <v>50.238356164383561</v>
      </c>
      <c r="P3364">
        <f ca="1">ROUNDDOWN(staff[[#This Row],[X-Age]],0)</f>
        <v>50</v>
      </c>
    </row>
    <row r="3365" spans="3:16" x14ac:dyDescent="0.3">
      <c r="C3365" t="s">
        <v>3454</v>
      </c>
      <c r="D3365" t="s">
        <v>55</v>
      </c>
      <c r="E3365">
        <v>1</v>
      </c>
      <c r="F3365" t="s">
        <v>56</v>
      </c>
      <c r="G3365" t="s">
        <v>14</v>
      </c>
      <c r="H3365" t="s">
        <v>166</v>
      </c>
      <c r="I3365" s="4">
        <v>84315</v>
      </c>
      <c r="J3365">
        <v>20</v>
      </c>
      <c r="K3365" s="3">
        <v>43349</v>
      </c>
      <c r="L3365" s="3">
        <v>19961</v>
      </c>
      <c r="M3365" s="5">
        <f ca="1">(TODAY()-staff[[#This Row],[Date of Join]])/365</f>
        <v>4.0328767123287674</v>
      </c>
      <c r="N3365" t="str">
        <f ca="1">IF(staff[[#This Row],[Tenure]]&lt;0.25,"1. New", IF(staff[[#This Row],[Tenure]]&lt;1, "2. Under 1 yr", IF(staff[[#This Row],[Tenure]]&lt;2, "3. Under 2 yrs","4. Over 2 yrs")))</f>
        <v>4. Over 2 yrs</v>
      </c>
      <c r="O3365" s="5">
        <f ca="1">(TODAY()-staff[[#This Row],[Date of Birth]])/365</f>
        <v>68.109589041095887</v>
      </c>
      <c r="P3365">
        <f ca="1">ROUNDDOWN(staff[[#This Row],[X-Age]],0)</f>
        <v>68</v>
      </c>
    </row>
    <row r="3366" spans="3:16" x14ac:dyDescent="0.3">
      <c r="C3366" t="s">
        <v>3455</v>
      </c>
      <c r="D3366" t="s">
        <v>59</v>
      </c>
      <c r="E3366">
        <v>1</v>
      </c>
      <c r="F3366" t="s">
        <v>56</v>
      </c>
      <c r="G3366" t="s">
        <v>18</v>
      </c>
      <c r="H3366" t="s">
        <v>96</v>
      </c>
      <c r="I3366" s="4">
        <v>90485</v>
      </c>
      <c r="J3366">
        <v>15</v>
      </c>
      <c r="K3366" s="3">
        <v>44546</v>
      </c>
      <c r="L3366" s="3">
        <v>27006</v>
      </c>
      <c r="M3366" s="5">
        <f ca="1">(TODAY()-staff[[#This Row],[Date of Join]])/365</f>
        <v>0.75342465753424659</v>
      </c>
      <c r="N3366" t="str">
        <f ca="1">IF(staff[[#This Row],[Tenure]]&lt;0.25,"1. New", IF(staff[[#This Row],[Tenure]]&lt;1, "2. Under 1 yr", IF(staff[[#This Row],[Tenure]]&lt;2, "3. Under 2 yrs","4. Over 2 yrs")))</f>
        <v>2. Under 1 yr</v>
      </c>
      <c r="O3366" s="5">
        <f ca="1">(TODAY()-staff[[#This Row],[Date of Birth]])/365</f>
        <v>48.80821917808219</v>
      </c>
      <c r="P3366">
        <f ca="1">ROUNDDOWN(staff[[#This Row],[X-Age]],0)</f>
        <v>48</v>
      </c>
    </row>
    <row r="3367" spans="3:16" x14ac:dyDescent="0.3">
      <c r="C3367" t="s">
        <v>3456</v>
      </c>
      <c r="D3367" t="s">
        <v>59</v>
      </c>
      <c r="E3367">
        <v>1</v>
      </c>
      <c r="F3367" t="s">
        <v>56</v>
      </c>
      <c r="G3367" t="s">
        <v>18</v>
      </c>
      <c r="H3367" t="s">
        <v>117</v>
      </c>
      <c r="I3367" s="4">
        <v>98240</v>
      </c>
      <c r="J3367">
        <v>15</v>
      </c>
      <c r="K3367" s="3">
        <v>44687</v>
      </c>
      <c r="L3367" s="3">
        <v>28625</v>
      </c>
      <c r="M3367" s="5">
        <f ca="1">(TODAY()-staff[[#This Row],[Date of Join]])/365</f>
        <v>0.36712328767123287</v>
      </c>
      <c r="N3367" t="str">
        <f ca="1">IF(staff[[#This Row],[Tenure]]&lt;0.25,"1. New", IF(staff[[#This Row],[Tenure]]&lt;1, "2. Under 1 yr", IF(staff[[#This Row],[Tenure]]&lt;2, "3. Under 2 yrs","4. Over 2 yrs")))</f>
        <v>2. Under 1 yr</v>
      </c>
      <c r="O3367" s="5">
        <f ca="1">(TODAY()-staff[[#This Row],[Date of Birth]])/365</f>
        <v>44.372602739726027</v>
      </c>
      <c r="P3367">
        <f ca="1">ROUNDDOWN(staff[[#This Row],[X-Age]],0)</f>
        <v>44</v>
      </c>
    </row>
    <row r="3368" spans="3:16" x14ac:dyDescent="0.3">
      <c r="C3368" t="s">
        <v>3457</v>
      </c>
      <c r="D3368" t="s">
        <v>55</v>
      </c>
      <c r="E3368">
        <v>1</v>
      </c>
      <c r="F3368" t="s">
        <v>56</v>
      </c>
      <c r="G3368" t="s">
        <v>6</v>
      </c>
      <c r="H3368" t="s">
        <v>68</v>
      </c>
      <c r="I3368" s="4">
        <v>86705</v>
      </c>
      <c r="J3368">
        <v>19</v>
      </c>
      <c r="K3368" s="3">
        <v>44284</v>
      </c>
      <c r="L3368" s="3">
        <v>25805</v>
      </c>
      <c r="M3368" s="5">
        <f ca="1">(TODAY()-staff[[#This Row],[Date of Join]])/365</f>
        <v>1.4712328767123288</v>
      </c>
      <c r="N3368" t="str">
        <f ca="1">IF(staff[[#This Row],[Tenure]]&lt;0.25,"1. New", IF(staff[[#This Row],[Tenure]]&lt;1, "2. Under 1 yr", IF(staff[[#This Row],[Tenure]]&lt;2, "3. Under 2 yrs","4. Over 2 yrs")))</f>
        <v>3. Under 2 yrs</v>
      </c>
      <c r="O3368" s="5">
        <f ca="1">(TODAY()-staff[[#This Row],[Date of Birth]])/365</f>
        <v>52.098630136986301</v>
      </c>
      <c r="P3368">
        <f ca="1">ROUNDDOWN(staff[[#This Row],[X-Age]],0)</f>
        <v>52</v>
      </c>
    </row>
    <row r="3369" spans="3:16" x14ac:dyDescent="0.3">
      <c r="C3369" t="s">
        <v>3458</v>
      </c>
      <c r="D3369" t="s">
        <v>59</v>
      </c>
      <c r="E3369">
        <v>1</v>
      </c>
      <c r="F3369" t="s">
        <v>56</v>
      </c>
      <c r="G3369" t="s">
        <v>9</v>
      </c>
      <c r="H3369" t="s">
        <v>57</v>
      </c>
      <c r="I3369" s="4">
        <v>76430</v>
      </c>
      <c r="J3369">
        <v>8</v>
      </c>
      <c r="K3369" s="3">
        <v>44729</v>
      </c>
      <c r="L3369" s="3">
        <v>30456</v>
      </c>
      <c r="M3369" s="5">
        <f ca="1">(TODAY()-staff[[#This Row],[Date of Join]])/365</f>
        <v>0.25205479452054796</v>
      </c>
      <c r="N3369" t="str">
        <f ca="1">IF(staff[[#This Row],[Tenure]]&lt;0.25,"1. New", IF(staff[[#This Row],[Tenure]]&lt;1, "2. Under 1 yr", IF(staff[[#This Row],[Tenure]]&lt;2, "3. Under 2 yrs","4. Over 2 yrs")))</f>
        <v>2. Under 1 yr</v>
      </c>
      <c r="O3369" s="5">
        <f ca="1">(TODAY()-staff[[#This Row],[Date of Birth]])/365</f>
        <v>39.356164383561641</v>
      </c>
      <c r="P3369">
        <f ca="1">ROUNDDOWN(staff[[#This Row],[X-Age]],0)</f>
        <v>39</v>
      </c>
    </row>
    <row r="3370" spans="3:16" x14ac:dyDescent="0.3">
      <c r="C3370" t="s">
        <v>3459</v>
      </c>
      <c r="D3370" t="s">
        <v>59</v>
      </c>
      <c r="E3370">
        <v>1</v>
      </c>
      <c r="F3370" t="s">
        <v>56</v>
      </c>
      <c r="G3370" t="s">
        <v>6</v>
      </c>
      <c r="H3370" t="s">
        <v>68</v>
      </c>
      <c r="I3370" s="4">
        <v>70825</v>
      </c>
      <c r="J3370">
        <v>16</v>
      </c>
      <c r="K3370" s="3">
        <v>44753</v>
      </c>
      <c r="L3370" s="3">
        <v>7256</v>
      </c>
      <c r="M3370" s="5">
        <f ca="1">(TODAY()-staff[[#This Row],[Date of Join]])/365</f>
        <v>0.18630136986301371</v>
      </c>
      <c r="N3370" t="str">
        <f ca="1">IF(staff[[#This Row],[Tenure]]&lt;0.25,"1. New", IF(staff[[#This Row],[Tenure]]&lt;1, "2. Under 1 yr", IF(staff[[#This Row],[Tenure]]&lt;2, "3. Under 2 yrs","4. Over 2 yrs")))</f>
        <v>1. New</v>
      </c>
      <c r="O3370" s="5">
        <f ca="1">(TODAY()-staff[[#This Row],[Date of Birth]])/365</f>
        <v>102.91780821917808</v>
      </c>
      <c r="P3370">
        <f ca="1">ROUNDDOWN(staff[[#This Row],[X-Age]],0)</f>
        <v>102</v>
      </c>
    </row>
    <row r="3371" spans="3:16" x14ac:dyDescent="0.3">
      <c r="C3371" t="s">
        <v>3460</v>
      </c>
      <c r="D3371" t="s">
        <v>55</v>
      </c>
      <c r="E3371">
        <v>1</v>
      </c>
      <c r="F3371" t="s">
        <v>56</v>
      </c>
      <c r="G3371" t="s">
        <v>6</v>
      </c>
      <c r="H3371" t="s">
        <v>71</v>
      </c>
      <c r="I3371" s="4">
        <v>80785</v>
      </c>
      <c r="J3371">
        <v>8</v>
      </c>
      <c r="K3371" s="3">
        <v>44704</v>
      </c>
      <c r="L3371" s="3">
        <v>31305</v>
      </c>
      <c r="M3371" s="5">
        <f ca="1">(TODAY()-staff[[#This Row],[Date of Join]])/365</f>
        <v>0.32054794520547947</v>
      </c>
      <c r="N3371" t="str">
        <f ca="1">IF(staff[[#This Row],[Tenure]]&lt;0.25,"1. New", IF(staff[[#This Row],[Tenure]]&lt;1, "2. Under 1 yr", IF(staff[[#This Row],[Tenure]]&lt;2, "3. Under 2 yrs","4. Over 2 yrs")))</f>
        <v>2. Under 1 yr</v>
      </c>
      <c r="O3371" s="5">
        <f ca="1">(TODAY()-staff[[#This Row],[Date of Birth]])/365</f>
        <v>37.030136986301372</v>
      </c>
      <c r="P3371">
        <f ca="1">ROUNDDOWN(staff[[#This Row],[X-Age]],0)</f>
        <v>37</v>
      </c>
    </row>
    <row r="3372" spans="3:16" x14ac:dyDescent="0.3">
      <c r="C3372" t="s">
        <v>3461</v>
      </c>
      <c r="D3372" t="s">
        <v>59</v>
      </c>
      <c r="E3372">
        <v>1</v>
      </c>
      <c r="F3372" t="s">
        <v>56</v>
      </c>
      <c r="G3372" t="s">
        <v>6</v>
      </c>
      <c r="H3372" t="s">
        <v>68</v>
      </c>
      <c r="I3372" s="4">
        <v>95700</v>
      </c>
      <c r="J3372">
        <v>8</v>
      </c>
      <c r="K3372" s="3">
        <v>44735</v>
      </c>
      <c r="L3372" s="3">
        <v>7295</v>
      </c>
      <c r="M3372" s="5">
        <f ca="1">(TODAY()-staff[[#This Row],[Date of Join]])/365</f>
        <v>0.23561643835616439</v>
      </c>
      <c r="N3372" t="str">
        <f ca="1">IF(staff[[#This Row],[Tenure]]&lt;0.25,"1. New", IF(staff[[#This Row],[Tenure]]&lt;1, "2. Under 1 yr", IF(staff[[#This Row],[Tenure]]&lt;2, "3. Under 2 yrs","4. Over 2 yrs")))</f>
        <v>1. New</v>
      </c>
      <c r="O3372" s="5">
        <f ca="1">(TODAY()-staff[[#This Row],[Date of Birth]])/365</f>
        <v>102.81095890410958</v>
      </c>
      <c r="P3372">
        <f ca="1">ROUNDDOWN(staff[[#This Row],[X-Age]],0)</f>
        <v>102</v>
      </c>
    </row>
    <row r="3373" spans="3:16" x14ac:dyDescent="0.3">
      <c r="C3373" t="s">
        <v>3462</v>
      </c>
      <c r="D3373" t="s">
        <v>55</v>
      </c>
      <c r="E3373">
        <v>1</v>
      </c>
      <c r="F3373" t="s">
        <v>61</v>
      </c>
      <c r="G3373" t="s">
        <v>20</v>
      </c>
      <c r="H3373" t="s">
        <v>102</v>
      </c>
      <c r="I3373" s="4">
        <v>69385</v>
      </c>
      <c r="J3373">
        <v>11</v>
      </c>
      <c r="K3373" s="3">
        <v>44767</v>
      </c>
      <c r="L3373" s="3">
        <v>7253</v>
      </c>
      <c r="M3373" s="5">
        <f ca="1">(TODAY()-staff[[#This Row],[Date of Join]])/365</f>
        <v>0.14794520547945206</v>
      </c>
      <c r="N3373" t="str">
        <f ca="1">IF(staff[[#This Row],[Tenure]]&lt;0.25,"1. New", IF(staff[[#This Row],[Tenure]]&lt;1, "2. Under 1 yr", IF(staff[[#This Row],[Tenure]]&lt;2, "3. Under 2 yrs","4. Over 2 yrs")))</f>
        <v>1. New</v>
      </c>
      <c r="O3373" s="5">
        <f ca="1">(TODAY()-staff[[#This Row],[Date of Birth]])/365</f>
        <v>102.92602739726027</v>
      </c>
      <c r="P3373">
        <f ca="1">ROUNDDOWN(staff[[#This Row],[X-Age]],0)</f>
        <v>102</v>
      </c>
    </row>
    <row r="3374" spans="3:16" x14ac:dyDescent="0.3">
      <c r="C3374" t="s">
        <v>3463</v>
      </c>
      <c r="D3374" t="s">
        <v>55</v>
      </c>
      <c r="E3374">
        <v>1</v>
      </c>
      <c r="F3374" t="s">
        <v>56</v>
      </c>
      <c r="G3374" t="s">
        <v>18</v>
      </c>
      <c r="H3374" t="s">
        <v>64</v>
      </c>
      <c r="I3374" s="4">
        <v>56340</v>
      </c>
      <c r="J3374">
        <v>4</v>
      </c>
      <c r="K3374" s="3">
        <v>44770</v>
      </c>
      <c r="L3374" s="3">
        <v>33972</v>
      </c>
      <c r="M3374" s="5">
        <f ca="1">(TODAY()-staff[[#This Row],[Date of Join]])/365</f>
        <v>0.13972602739726028</v>
      </c>
      <c r="N3374" t="str">
        <f ca="1">IF(staff[[#This Row],[Tenure]]&lt;0.25,"1. New", IF(staff[[#This Row],[Tenure]]&lt;1, "2. Under 1 yr", IF(staff[[#This Row],[Tenure]]&lt;2, "3. Under 2 yrs","4. Over 2 yrs")))</f>
        <v>1. New</v>
      </c>
      <c r="O3374" s="5">
        <f ca="1">(TODAY()-staff[[#This Row],[Date of Birth]])/365</f>
        <v>29.723287671232878</v>
      </c>
      <c r="P3374">
        <f ca="1">ROUNDDOWN(staff[[#This Row],[X-Age]],0)</f>
        <v>29</v>
      </c>
    </row>
    <row r="3375" spans="3:16" x14ac:dyDescent="0.3">
      <c r="C3375" t="s">
        <v>3464</v>
      </c>
      <c r="D3375" t="s">
        <v>59</v>
      </c>
      <c r="E3375">
        <v>1</v>
      </c>
      <c r="F3375" t="s">
        <v>56</v>
      </c>
      <c r="G3375" t="s">
        <v>6</v>
      </c>
      <c r="H3375" t="s">
        <v>68</v>
      </c>
      <c r="I3375" s="4">
        <v>104655</v>
      </c>
      <c r="J3375">
        <v>8</v>
      </c>
      <c r="K3375" s="3">
        <v>44761</v>
      </c>
      <c r="L3375" s="3">
        <v>7246</v>
      </c>
      <c r="M3375" s="5">
        <f ca="1">(TODAY()-staff[[#This Row],[Date of Join]])/365</f>
        <v>0.16438356164383561</v>
      </c>
      <c r="N3375" t="str">
        <f ca="1">IF(staff[[#This Row],[Tenure]]&lt;0.25,"1. New", IF(staff[[#This Row],[Tenure]]&lt;1, "2. Under 1 yr", IF(staff[[#This Row],[Tenure]]&lt;2, "3. Under 2 yrs","4. Over 2 yrs")))</f>
        <v>1. New</v>
      </c>
      <c r="O3375" s="5">
        <f ca="1">(TODAY()-staff[[#This Row],[Date of Birth]])/365</f>
        <v>102.94520547945206</v>
      </c>
      <c r="P3375">
        <f ca="1">ROUNDDOWN(staff[[#This Row],[X-Age]],0)</f>
        <v>102</v>
      </c>
    </row>
    <row r="3376" spans="3:16" x14ac:dyDescent="0.3">
      <c r="C3376" t="s">
        <v>3465</v>
      </c>
      <c r="D3376" t="s">
        <v>59</v>
      </c>
      <c r="E3376">
        <v>0.8</v>
      </c>
      <c r="F3376" t="s">
        <v>56</v>
      </c>
      <c r="G3376" t="s">
        <v>6</v>
      </c>
      <c r="H3376" t="s">
        <v>98</v>
      </c>
      <c r="I3376" s="4">
        <v>67495</v>
      </c>
      <c r="J3376">
        <v>8</v>
      </c>
      <c r="K3376" s="3">
        <v>44418</v>
      </c>
      <c r="L3376" s="3">
        <v>25466</v>
      </c>
      <c r="M3376" s="5">
        <f ca="1">(TODAY()-staff[[#This Row],[Date of Join]])/365</f>
        <v>1.1041095890410959</v>
      </c>
      <c r="N3376" t="str">
        <f ca="1">IF(staff[[#This Row],[Tenure]]&lt;0.25,"1. New", IF(staff[[#This Row],[Tenure]]&lt;1, "2. Under 1 yr", IF(staff[[#This Row],[Tenure]]&lt;2, "3. Under 2 yrs","4. Over 2 yrs")))</f>
        <v>3. Under 2 yrs</v>
      </c>
      <c r="O3376" s="5">
        <f ca="1">(TODAY()-staff[[#This Row],[Date of Birth]])/365</f>
        <v>53.027397260273972</v>
      </c>
      <c r="P3376">
        <f ca="1">ROUNDDOWN(staff[[#This Row],[X-Age]],0)</f>
        <v>53</v>
      </c>
    </row>
    <row r="3377" spans="3:16" x14ac:dyDescent="0.3">
      <c r="C3377" t="s">
        <v>3466</v>
      </c>
      <c r="D3377" t="s">
        <v>55</v>
      </c>
      <c r="E3377">
        <v>1</v>
      </c>
      <c r="F3377" t="s">
        <v>56</v>
      </c>
      <c r="G3377" t="s">
        <v>18</v>
      </c>
      <c r="H3377" t="s">
        <v>78</v>
      </c>
      <c r="I3377" s="4">
        <v>52125</v>
      </c>
      <c r="J3377">
        <v>6</v>
      </c>
      <c r="K3377" s="3">
        <v>44767</v>
      </c>
      <c r="L3377" s="3">
        <v>7252</v>
      </c>
      <c r="M3377" s="5">
        <f ca="1">(TODAY()-staff[[#This Row],[Date of Join]])/365</f>
        <v>0.14794520547945206</v>
      </c>
      <c r="N3377" t="str">
        <f ca="1">IF(staff[[#This Row],[Tenure]]&lt;0.25,"1. New", IF(staff[[#This Row],[Tenure]]&lt;1, "2. Under 1 yr", IF(staff[[#This Row],[Tenure]]&lt;2, "3. Under 2 yrs","4. Over 2 yrs")))</f>
        <v>1. New</v>
      </c>
      <c r="O3377" s="5">
        <f ca="1">(TODAY()-staff[[#This Row],[Date of Birth]])/365</f>
        <v>102.92876712328767</v>
      </c>
      <c r="P3377">
        <f ca="1">ROUNDDOWN(staff[[#This Row],[X-Age]],0)</f>
        <v>102</v>
      </c>
    </row>
    <row r="3378" spans="3:16" x14ac:dyDescent="0.3">
      <c r="C3378" t="s">
        <v>3467</v>
      </c>
      <c r="D3378" t="s">
        <v>59</v>
      </c>
      <c r="E3378">
        <v>1</v>
      </c>
      <c r="F3378" t="s">
        <v>56</v>
      </c>
      <c r="G3378" t="s">
        <v>14</v>
      </c>
      <c r="H3378" t="s">
        <v>377</v>
      </c>
      <c r="I3378" s="4">
        <v>89960</v>
      </c>
      <c r="J3378">
        <v>9</v>
      </c>
      <c r="K3378" s="3">
        <v>44407</v>
      </c>
      <c r="L3378" s="3">
        <v>22773</v>
      </c>
      <c r="M3378" s="5">
        <f ca="1">(TODAY()-staff[[#This Row],[Date of Join]])/365</f>
        <v>1.1342465753424658</v>
      </c>
      <c r="N3378" t="str">
        <f ca="1">IF(staff[[#This Row],[Tenure]]&lt;0.25,"1. New", IF(staff[[#This Row],[Tenure]]&lt;1, "2. Under 1 yr", IF(staff[[#This Row],[Tenure]]&lt;2, "3. Under 2 yrs","4. Over 2 yrs")))</f>
        <v>3. Under 2 yrs</v>
      </c>
      <c r="O3378" s="5">
        <f ca="1">(TODAY()-staff[[#This Row],[Date of Birth]])/365</f>
        <v>60.405479452054792</v>
      </c>
      <c r="P3378">
        <f ca="1">ROUNDDOWN(staff[[#This Row],[X-Age]],0)</f>
        <v>60</v>
      </c>
    </row>
    <row r="3379" spans="3:16" x14ac:dyDescent="0.3">
      <c r="C3379" t="s">
        <v>3468</v>
      </c>
      <c r="D3379" t="s">
        <v>55</v>
      </c>
      <c r="E3379">
        <v>1</v>
      </c>
      <c r="F3379" t="s">
        <v>56</v>
      </c>
      <c r="G3379" t="s">
        <v>6</v>
      </c>
      <c r="H3379" t="s">
        <v>98</v>
      </c>
      <c r="I3379" s="4">
        <v>89965</v>
      </c>
      <c r="J3379">
        <v>15</v>
      </c>
      <c r="K3379" s="3">
        <v>44701</v>
      </c>
      <c r="L3379" s="3">
        <v>32576</v>
      </c>
      <c r="M3379" s="5">
        <f ca="1">(TODAY()-staff[[#This Row],[Date of Join]])/365</f>
        <v>0.32876712328767121</v>
      </c>
      <c r="N3379" t="str">
        <f ca="1">IF(staff[[#This Row],[Tenure]]&lt;0.25,"1. New", IF(staff[[#This Row],[Tenure]]&lt;1, "2. Under 1 yr", IF(staff[[#This Row],[Tenure]]&lt;2, "3. Under 2 yrs","4. Over 2 yrs")))</f>
        <v>2. Under 1 yr</v>
      </c>
      <c r="O3379" s="5">
        <f ca="1">(TODAY()-staff[[#This Row],[Date of Birth]])/365</f>
        <v>33.547945205479451</v>
      </c>
      <c r="P3379">
        <f ca="1">ROUNDDOWN(staff[[#This Row],[X-Age]],0)</f>
        <v>33</v>
      </c>
    </row>
    <row r="3380" spans="3:16" x14ac:dyDescent="0.3">
      <c r="C3380" t="s">
        <v>3469</v>
      </c>
      <c r="D3380" t="s">
        <v>59</v>
      </c>
      <c r="E3380">
        <v>1</v>
      </c>
      <c r="F3380" t="s">
        <v>56</v>
      </c>
      <c r="G3380" t="s">
        <v>6</v>
      </c>
      <c r="H3380" t="s">
        <v>68</v>
      </c>
      <c r="I3380" s="4">
        <v>48230</v>
      </c>
      <c r="J3380">
        <v>9</v>
      </c>
      <c r="K3380" s="3">
        <v>44757</v>
      </c>
      <c r="L3380" s="3">
        <v>34255</v>
      </c>
      <c r="M3380" s="5">
        <f ca="1">(TODAY()-staff[[#This Row],[Date of Join]])/365</f>
        <v>0.17534246575342466</v>
      </c>
      <c r="N3380" t="str">
        <f ca="1">IF(staff[[#This Row],[Tenure]]&lt;0.25,"1. New", IF(staff[[#This Row],[Tenure]]&lt;1, "2. Under 1 yr", IF(staff[[#This Row],[Tenure]]&lt;2, "3. Under 2 yrs","4. Over 2 yrs")))</f>
        <v>1. New</v>
      </c>
      <c r="O3380" s="5">
        <f ca="1">(TODAY()-staff[[#This Row],[Date of Birth]])/365</f>
        <v>28.947945205479453</v>
      </c>
      <c r="P3380">
        <f ca="1">ROUNDDOWN(staff[[#This Row],[X-Age]],0)</f>
        <v>28</v>
      </c>
    </row>
    <row r="3381" spans="3:16" x14ac:dyDescent="0.3">
      <c r="C3381" t="s">
        <v>3470</v>
      </c>
      <c r="D3381" t="s">
        <v>55</v>
      </c>
      <c r="E3381">
        <v>1</v>
      </c>
      <c r="F3381" t="s">
        <v>61</v>
      </c>
      <c r="G3381" t="s">
        <v>9</v>
      </c>
      <c r="H3381" t="s">
        <v>62</v>
      </c>
      <c r="I3381" s="4">
        <v>63930</v>
      </c>
      <c r="J3381">
        <v>12</v>
      </c>
      <c r="K3381" s="3">
        <v>44774</v>
      </c>
      <c r="L3381" s="3">
        <v>7281</v>
      </c>
      <c r="M3381" s="5">
        <f ca="1">(TODAY()-staff[[#This Row],[Date of Join]])/365</f>
        <v>0.12876712328767123</v>
      </c>
      <c r="N3381" t="str">
        <f ca="1">IF(staff[[#This Row],[Tenure]]&lt;0.25,"1. New", IF(staff[[#This Row],[Tenure]]&lt;1, "2. Under 1 yr", IF(staff[[#This Row],[Tenure]]&lt;2, "3. Under 2 yrs","4. Over 2 yrs")))</f>
        <v>1. New</v>
      </c>
      <c r="O3381" s="5">
        <f ca="1">(TODAY()-staff[[#This Row],[Date of Birth]])/365</f>
        <v>102.84931506849315</v>
      </c>
      <c r="P3381">
        <f ca="1">ROUNDDOWN(staff[[#This Row],[X-Age]],0)</f>
        <v>102</v>
      </c>
    </row>
    <row r="3382" spans="3:16" x14ac:dyDescent="0.3">
      <c r="C3382" t="s">
        <v>3471</v>
      </c>
      <c r="D3382" t="s">
        <v>59</v>
      </c>
      <c r="E3382">
        <v>1</v>
      </c>
      <c r="F3382" t="s">
        <v>61</v>
      </c>
      <c r="G3382" t="s">
        <v>9</v>
      </c>
      <c r="H3382" t="s">
        <v>62</v>
      </c>
      <c r="I3382" s="4">
        <v>75770</v>
      </c>
      <c r="J3382">
        <v>21</v>
      </c>
      <c r="K3382" s="3">
        <v>44749</v>
      </c>
      <c r="L3382" s="3">
        <v>7254</v>
      </c>
      <c r="M3382" s="5">
        <f ca="1">(TODAY()-staff[[#This Row],[Date of Join]])/365</f>
        <v>0.19726027397260273</v>
      </c>
      <c r="N3382" t="str">
        <f ca="1">IF(staff[[#This Row],[Tenure]]&lt;0.25,"1. New", IF(staff[[#This Row],[Tenure]]&lt;1, "2. Under 1 yr", IF(staff[[#This Row],[Tenure]]&lt;2, "3. Under 2 yrs","4. Over 2 yrs")))</f>
        <v>1. New</v>
      </c>
      <c r="O3382" s="5">
        <f ca="1">(TODAY()-staff[[#This Row],[Date of Birth]])/365</f>
        <v>102.92328767123287</v>
      </c>
      <c r="P3382">
        <f ca="1">ROUNDDOWN(staff[[#This Row],[X-Age]],0)</f>
        <v>102</v>
      </c>
    </row>
    <row r="3383" spans="3:16" x14ac:dyDescent="0.3">
      <c r="C3383" t="s">
        <v>3472</v>
      </c>
      <c r="D3383" t="s">
        <v>55</v>
      </c>
      <c r="E3383">
        <v>1</v>
      </c>
      <c r="F3383" t="s">
        <v>61</v>
      </c>
      <c r="G3383" t="s">
        <v>18</v>
      </c>
      <c r="H3383" t="s">
        <v>96</v>
      </c>
      <c r="I3383" s="4">
        <v>92830</v>
      </c>
      <c r="J3383">
        <v>12</v>
      </c>
      <c r="K3383" s="3">
        <v>44739</v>
      </c>
      <c r="L3383" s="3">
        <v>7283</v>
      </c>
      <c r="M3383" s="5">
        <f ca="1">(TODAY()-staff[[#This Row],[Date of Join]])/365</f>
        <v>0.22465753424657534</v>
      </c>
      <c r="N3383" t="str">
        <f ca="1">IF(staff[[#This Row],[Tenure]]&lt;0.25,"1. New", IF(staff[[#This Row],[Tenure]]&lt;1, "2. Under 1 yr", IF(staff[[#This Row],[Tenure]]&lt;2, "3. Under 2 yrs","4. Over 2 yrs")))</f>
        <v>1. New</v>
      </c>
      <c r="O3383" s="5">
        <f ca="1">(TODAY()-staff[[#This Row],[Date of Birth]])/365</f>
        <v>102.84383561643835</v>
      </c>
      <c r="P3383">
        <f ca="1">ROUNDDOWN(staff[[#This Row],[X-Age]],0)</f>
        <v>102</v>
      </c>
    </row>
    <row r="3384" spans="3:16" x14ac:dyDescent="0.3">
      <c r="C3384" t="s">
        <v>3473</v>
      </c>
      <c r="D3384" t="s">
        <v>59</v>
      </c>
      <c r="E3384">
        <v>1</v>
      </c>
      <c r="F3384" t="s">
        <v>56</v>
      </c>
      <c r="G3384" t="s">
        <v>6</v>
      </c>
      <c r="H3384" t="s">
        <v>68</v>
      </c>
      <c r="I3384" s="4">
        <v>68195</v>
      </c>
      <c r="J3384">
        <v>24</v>
      </c>
      <c r="K3384" s="3">
        <v>44655</v>
      </c>
      <c r="L3384" s="3">
        <v>7249</v>
      </c>
      <c r="M3384" s="5">
        <f ca="1">(TODAY()-staff[[#This Row],[Date of Join]])/365</f>
        <v>0.45479452054794522</v>
      </c>
      <c r="N3384" t="str">
        <f ca="1">IF(staff[[#This Row],[Tenure]]&lt;0.25,"1. New", IF(staff[[#This Row],[Tenure]]&lt;1, "2. Under 1 yr", IF(staff[[#This Row],[Tenure]]&lt;2, "3. Under 2 yrs","4. Over 2 yrs")))</f>
        <v>2. Under 1 yr</v>
      </c>
      <c r="O3384" s="5">
        <f ca="1">(TODAY()-staff[[#This Row],[Date of Birth]])/365</f>
        <v>102.93698630136986</v>
      </c>
      <c r="P3384">
        <f ca="1">ROUNDDOWN(staff[[#This Row],[X-Age]],0)</f>
        <v>102</v>
      </c>
    </row>
    <row r="3385" spans="3:16" x14ac:dyDescent="0.3">
      <c r="C3385" t="s">
        <v>3474</v>
      </c>
      <c r="D3385" t="s">
        <v>55</v>
      </c>
      <c r="E3385">
        <v>1</v>
      </c>
      <c r="F3385" t="s">
        <v>56</v>
      </c>
      <c r="G3385" t="s">
        <v>9</v>
      </c>
      <c r="H3385" t="s">
        <v>62</v>
      </c>
      <c r="I3385" s="4">
        <v>79475</v>
      </c>
      <c r="J3385">
        <v>30</v>
      </c>
      <c r="K3385" s="3">
        <v>44684</v>
      </c>
      <c r="L3385" s="3">
        <v>26341</v>
      </c>
      <c r="M3385" s="5">
        <f ca="1">(TODAY()-staff[[#This Row],[Date of Join]])/365</f>
        <v>0.37534246575342467</v>
      </c>
      <c r="N3385" t="str">
        <f ca="1">IF(staff[[#This Row],[Tenure]]&lt;0.25,"1. New", IF(staff[[#This Row],[Tenure]]&lt;1, "2. Under 1 yr", IF(staff[[#This Row],[Tenure]]&lt;2, "3. Under 2 yrs","4. Over 2 yrs")))</f>
        <v>2. Under 1 yr</v>
      </c>
      <c r="O3385" s="5">
        <f ca="1">(TODAY()-staff[[#This Row],[Date of Birth]])/365</f>
        <v>50.630136986301373</v>
      </c>
      <c r="P3385">
        <f ca="1">ROUNDDOWN(staff[[#This Row],[X-Age]],0)</f>
        <v>50</v>
      </c>
    </row>
    <row r="3386" spans="3:16" x14ac:dyDescent="0.3">
      <c r="C3386" t="s">
        <v>3475</v>
      </c>
      <c r="D3386" t="s">
        <v>59</v>
      </c>
      <c r="E3386">
        <v>1</v>
      </c>
      <c r="F3386" t="s">
        <v>56</v>
      </c>
      <c r="G3386" t="s">
        <v>18</v>
      </c>
      <c r="H3386" t="s">
        <v>78</v>
      </c>
      <c r="I3386" s="4">
        <v>66985</v>
      </c>
      <c r="J3386">
        <v>10</v>
      </c>
      <c r="K3386" s="3">
        <v>44762</v>
      </c>
      <c r="L3386" s="3">
        <v>25281</v>
      </c>
      <c r="M3386" s="5">
        <f ca="1">(TODAY()-staff[[#This Row],[Date of Join]])/365</f>
        <v>0.16164383561643836</v>
      </c>
      <c r="N3386" t="str">
        <f ca="1">IF(staff[[#This Row],[Tenure]]&lt;0.25,"1. New", IF(staff[[#This Row],[Tenure]]&lt;1, "2. Under 1 yr", IF(staff[[#This Row],[Tenure]]&lt;2, "3. Under 2 yrs","4. Over 2 yrs")))</f>
        <v>1. New</v>
      </c>
      <c r="O3386" s="5">
        <f ca="1">(TODAY()-staff[[#This Row],[Date of Birth]])/365</f>
        <v>53.534246575342465</v>
      </c>
      <c r="P3386">
        <f ca="1">ROUNDDOWN(staff[[#This Row],[X-Age]],0)</f>
        <v>53</v>
      </c>
    </row>
    <row r="3387" spans="3:16" x14ac:dyDescent="0.3">
      <c r="C3387" t="s">
        <v>3476</v>
      </c>
      <c r="D3387" t="s">
        <v>55</v>
      </c>
      <c r="E3387">
        <v>1</v>
      </c>
      <c r="F3387" t="s">
        <v>56</v>
      </c>
      <c r="G3387" t="s">
        <v>6</v>
      </c>
      <c r="H3387" t="s">
        <v>71</v>
      </c>
      <c r="I3387" s="4">
        <v>74715</v>
      </c>
      <c r="J3387">
        <v>17</v>
      </c>
      <c r="K3387" s="3">
        <v>44749</v>
      </c>
      <c r="L3387" s="3">
        <v>33915</v>
      </c>
      <c r="M3387" s="5">
        <f ca="1">(TODAY()-staff[[#This Row],[Date of Join]])/365</f>
        <v>0.19726027397260273</v>
      </c>
      <c r="N3387" t="str">
        <f ca="1">IF(staff[[#This Row],[Tenure]]&lt;0.25,"1. New", IF(staff[[#This Row],[Tenure]]&lt;1, "2. Under 1 yr", IF(staff[[#This Row],[Tenure]]&lt;2, "3. Under 2 yrs","4. Over 2 yrs")))</f>
        <v>1. New</v>
      </c>
      <c r="O3387" s="5">
        <f ca="1">(TODAY()-staff[[#This Row],[Date of Birth]])/365</f>
        <v>29.87945205479452</v>
      </c>
      <c r="P3387">
        <f ca="1">ROUNDDOWN(staff[[#This Row],[X-Age]],0)</f>
        <v>29</v>
      </c>
    </row>
    <row r="3388" spans="3:16" x14ac:dyDescent="0.3">
      <c r="C3388" t="s">
        <v>3477</v>
      </c>
      <c r="D3388" t="s">
        <v>59</v>
      </c>
      <c r="E3388">
        <v>1</v>
      </c>
      <c r="F3388" t="s">
        <v>56</v>
      </c>
      <c r="G3388" t="s">
        <v>20</v>
      </c>
      <c r="H3388" t="s">
        <v>102</v>
      </c>
      <c r="I3388" s="4">
        <v>58495</v>
      </c>
      <c r="J3388">
        <v>23</v>
      </c>
      <c r="K3388" s="3">
        <v>44648</v>
      </c>
      <c r="L3388" s="3">
        <v>30980</v>
      </c>
      <c r="M3388" s="5">
        <f ca="1">(TODAY()-staff[[#This Row],[Date of Join]])/365</f>
        <v>0.47397260273972602</v>
      </c>
      <c r="N3388" t="str">
        <f ca="1">IF(staff[[#This Row],[Tenure]]&lt;0.25,"1. New", IF(staff[[#This Row],[Tenure]]&lt;1, "2. Under 1 yr", IF(staff[[#This Row],[Tenure]]&lt;2, "3. Under 2 yrs","4. Over 2 yrs")))</f>
        <v>2. Under 1 yr</v>
      </c>
      <c r="O3388" s="5">
        <f ca="1">(TODAY()-staff[[#This Row],[Date of Birth]])/365</f>
        <v>37.920547945205477</v>
      </c>
      <c r="P3388">
        <f ca="1">ROUNDDOWN(staff[[#This Row],[X-Age]],0)</f>
        <v>37</v>
      </c>
    </row>
    <row r="3389" spans="3:16" x14ac:dyDescent="0.3">
      <c r="C3389" t="s">
        <v>3478</v>
      </c>
      <c r="D3389" t="s">
        <v>59</v>
      </c>
      <c r="E3389">
        <v>1</v>
      </c>
      <c r="F3389" t="s">
        <v>56</v>
      </c>
      <c r="G3389" t="s">
        <v>6</v>
      </c>
      <c r="H3389" t="s">
        <v>68</v>
      </c>
      <c r="I3389" s="4">
        <v>69125</v>
      </c>
      <c r="J3389">
        <v>13</v>
      </c>
      <c r="K3389" s="3">
        <v>44761</v>
      </c>
      <c r="L3389" s="3">
        <v>34896</v>
      </c>
      <c r="M3389" s="5">
        <f ca="1">(TODAY()-staff[[#This Row],[Date of Join]])/365</f>
        <v>0.16438356164383561</v>
      </c>
      <c r="N3389" t="str">
        <f ca="1">IF(staff[[#This Row],[Tenure]]&lt;0.25,"1. New", IF(staff[[#This Row],[Tenure]]&lt;1, "2. Under 1 yr", IF(staff[[#This Row],[Tenure]]&lt;2, "3. Under 2 yrs","4. Over 2 yrs")))</f>
        <v>1. New</v>
      </c>
      <c r="O3389" s="5">
        <f ca="1">(TODAY()-staff[[#This Row],[Date of Birth]])/365</f>
        <v>27.19178082191781</v>
      </c>
      <c r="P3389">
        <f ca="1">ROUNDDOWN(staff[[#This Row],[X-Age]],0)</f>
        <v>27</v>
      </c>
    </row>
    <row r="3390" spans="3:16" x14ac:dyDescent="0.3">
      <c r="C3390" t="s">
        <v>3479</v>
      </c>
      <c r="D3390" t="s">
        <v>59</v>
      </c>
      <c r="E3390">
        <v>1</v>
      </c>
      <c r="F3390" t="s">
        <v>56</v>
      </c>
      <c r="G3390" t="s">
        <v>9</v>
      </c>
      <c r="H3390" t="s">
        <v>205</v>
      </c>
      <c r="I3390" s="4">
        <v>80950</v>
      </c>
      <c r="J3390">
        <v>23</v>
      </c>
      <c r="K3390" s="3">
        <v>43516</v>
      </c>
      <c r="L3390" s="3">
        <v>22984</v>
      </c>
      <c r="M3390" s="5">
        <f ca="1">(TODAY()-staff[[#This Row],[Date of Join]])/365</f>
        <v>3.5753424657534247</v>
      </c>
      <c r="N3390" t="str">
        <f ca="1">IF(staff[[#This Row],[Tenure]]&lt;0.25,"1. New", IF(staff[[#This Row],[Tenure]]&lt;1, "2. Under 1 yr", IF(staff[[#This Row],[Tenure]]&lt;2, "3. Under 2 yrs","4. Over 2 yrs")))</f>
        <v>4. Over 2 yrs</v>
      </c>
      <c r="O3390" s="5">
        <f ca="1">(TODAY()-staff[[#This Row],[Date of Birth]])/365</f>
        <v>59.827397260273976</v>
      </c>
      <c r="P3390">
        <f ca="1">ROUNDDOWN(staff[[#This Row],[X-Age]],0)</f>
        <v>59</v>
      </c>
    </row>
    <row r="3391" spans="3:16" x14ac:dyDescent="0.3">
      <c r="C3391" t="s">
        <v>3480</v>
      </c>
      <c r="D3391" t="s">
        <v>59</v>
      </c>
      <c r="E3391">
        <v>1</v>
      </c>
      <c r="F3391" t="s">
        <v>56</v>
      </c>
      <c r="G3391" t="s">
        <v>6</v>
      </c>
      <c r="H3391" t="s">
        <v>68</v>
      </c>
      <c r="I3391" s="4">
        <v>86510</v>
      </c>
      <c r="J3391">
        <v>13</v>
      </c>
      <c r="K3391" s="3">
        <v>44551</v>
      </c>
      <c r="L3391" s="3">
        <v>30278</v>
      </c>
      <c r="M3391" s="5">
        <f ca="1">(TODAY()-staff[[#This Row],[Date of Join]])/365</f>
        <v>0.73972602739726023</v>
      </c>
      <c r="N3391" t="str">
        <f ca="1">IF(staff[[#This Row],[Tenure]]&lt;0.25,"1. New", IF(staff[[#This Row],[Tenure]]&lt;1, "2. Under 1 yr", IF(staff[[#This Row],[Tenure]]&lt;2, "3. Under 2 yrs","4. Over 2 yrs")))</f>
        <v>2. Under 1 yr</v>
      </c>
      <c r="O3391" s="5">
        <f ca="1">(TODAY()-staff[[#This Row],[Date of Birth]])/365</f>
        <v>39.843835616438355</v>
      </c>
      <c r="P3391">
        <f ca="1">ROUNDDOWN(staff[[#This Row],[X-Age]],0)</f>
        <v>39</v>
      </c>
    </row>
    <row r="3392" spans="3:16" x14ac:dyDescent="0.3">
      <c r="C3392" t="s">
        <v>3481</v>
      </c>
      <c r="D3392" t="s">
        <v>55</v>
      </c>
      <c r="E3392">
        <v>1</v>
      </c>
      <c r="F3392" t="s">
        <v>56</v>
      </c>
      <c r="G3392" t="s">
        <v>9</v>
      </c>
      <c r="H3392" t="s">
        <v>330</v>
      </c>
      <c r="I3392" s="4">
        <v>95205</v>
      </c>
      <c r="J3392">
        <v>11</v>
      </c>
      <c r="K3392" s="3">
        <v>44708</v>
      </c>
      <c r="L3392" s="3">
        <v>32406</v>
      </c>
      <c r="M3392" s="5">
        <f ca="1">(TODAY()-staff[[#This Row],[Date of Join]])/365</f>
        <v>0.30958904109589042</v>
      </c>
      <c r="N3392" t="str">
        <f ca="1">IF(staff[[#This Row],[Tenure]]&lt;0.25,"1. New", IF(staff[[#This Row],[Tenure]]&lt;1, "2. Under 1 yr", IF(staff[[#This Row],[Tenure]]&lt;2, "3. Under 2 yrs","4. Over 2 yrs")))</f>
        <v>2. Under 1 yr</v>
      </c>
      <c r="O3392" s="5">
        <f ca="1">(TODAY()-staff[[#This Row],[Date of Birth]])/365</f>
        <v>34.013698630136986</v>
      </c>
      <c r="P3392">
        <f ca="1">ROUNDDOWN(staff[[#This Row],[X-Age]],0)</f>
        <v>34</v>
      </c>
    </row>
    <row r="3393" spans="3:16" x14ac:dyDescent="0.3">
      <c r="C3393" t="s">
        <v>3482</v>
      </c>
      <c r="D3393" t="s">
        <v>55</v>
      </c>
      <c r="E3393">
        <v>1</v>
      </c>
      <c r="F3393" t="s">
        <v>56</v>
      </c>
      <c r="G3393" t="s">
        <v>18</v>
      </c>
      <c r="H3393" t="s">
        <v>71</v>
      </c>
      <c r="I3393" s="4">
        <v>83150</v>
      </c>
      <c r="J3393">
        <v>8</v>
      </c>
      <c r="K3393" s="3">
        <v>44729</v>
      </c>
      <c r="L3393" s="3">
        <v>7253</v>
      </c>
      <c r="M3393" s="5">
        <f ca="1">(TODAY()-staff[[#This Row],[Date of Join]])/365</f>
        <v>0.25205479452054796</v>
      </c>
      <c r="N3393" t="str">
        <f ca="1">IF(staff[[#This Row],[Tenure]]&lt;0.25,"1. New", IF(staff[[#This Row],[Tenure]]&lt;1, "2. Under 1 yr", IF(staff[[#This Row],[Tenure]]&lt;2, "3. Under 2 yrs","4. Over 2 yrs")))</f>
        <v>2. Under 1 yr</v>
      </c>
      <c r="O3393" s="5">
        <f ca="1">(TODAY()-staff[[#This Row],[Date of Birth]])/365</f>
        <v>102.92602739726027</v>
      </c>
      <c r="P3393">
        <f ca="1">ROUNDDOWN(staff[[#This Row],[X-Age]],0)</f>
        <v>102</v>
      </c>
    </row>
    <row r="3394" spans="3:16" x14ac:dyDescent="0.3">
      <c r="C3394" t="s">
        <v>3483</v>
      </c>
      <c r="D3394" t="s">
        <v>59</v>
      </c>
      <c r="E3394">
        <v>1</v>
      </c>
      <c r="F3394" t="s">
        <v>56</v>
      </c>
      <c r="G3394" t="s">
        <v>9</v>
      </c>
      <c r="H3394" t="s">
        <v>62</v>
      </c>
      <c r="I3394" s="4">
        <v>55140</v>
      </c>
      <c r="J3394">
        <v>17</v>
      </c>
      <c r="K3394" s="3">
        <v>44636</v>
      </c>
      <c r="L3394" s="3">
        <v>23423</v>
      </c>
      <c r="M3394" s="5">
        <f ca="1">(TODAY()-staff[[#This Row],[Date of Join]])/365</f>
        <v>0.50684931506849318</v>
      </c>
      <c r="N3394" t="str">
        <f ca="1">IF(staff[[#This Row],[Tenure]]&lt;0.25,"1. New", IF(staff[[#This Row],[Tenure]]&lt;1, "2. Under 1 yr", IF(staff[[#This Row],[Tenure]]&lt;2, "3. Under 2 yrs","4. Over 2 yrs")))</f>
        <v>2. Under 1 yr</v>
      </c>
      <c r="O3394" s="5">
        <f ca="1">(TODAY()-staff[[#This Row],[Date of Birth]])/365</f>
        <v>58.624657534246573</v>
      </c>
      <c r="P3394">
        <f ca="1">ROUNDDOWN(staff[[#This Row],[X-Age]],0)</f>
        <v>58</v>
      </c>
    </row>
    <row r="3395" spans="3:16" x14ac:dyDescent="0.3">
      <c r="C3395" t="s">
        <v>3484</v>
      </c>
      <c r="D3395" t="s">
        <v>59</v>
      </c>
      <c r="E3395">
        <v>1</v>
      </c>
      <c r="F3395" t="s">
        <v>56</v>
      </c>
      <c r="G3395" t="s">
        <v>6</v>
      </c>
      <c r="H3395" t="s">
        <v>68</v>
      </c>
      <c r="I3395" s="4">
        <v>80640</v>
      </c>
      <c r="J3395">
        <v>17</v>
      </c>
      <c r="K3395" s="3">
        <v>44543</v>
      </c>
      <c r="L3395" s="3">
        <v>31980</v>
      </c>
      <c r="M3395" s="5">
        <f ca="1">(TODAY()-staff[[#This Row],[Date of Join]])/365</f>
        <v>0.76164383561643834</v>
      </c>
      <c r="N3395" t="str">
        <f ca="1">IF(staff[[#This Row],[Tenure]]&lt;0.25,"1. New", IF(staff[[#This Row],[Tenure]]&lt;1, "2. Under 1 yr", IF(staff[[#This Row],[Tenure]]&lt;2, "3. Under 2 yrs","4. Over 2 yrs")))</f>
        <v>2. Under 1 yr</v>
      </c>
      <c r="O3395" s="5">
        <f ca="1">(TODAY()-staff[[#This Row],[Date of Birth]])/365</f>
        <v>35.180821917808217</v>
      </c>
      <c r="P3395">
        <f ca="1">ROUNDDOWN(staff[[#This Row],[X-Age]],0)</f>
        <v>35</v>
      </c>
    </row>
    <row r="3396" spans="3:16" x14ac:dyDescent="0.3">
      <c r="C3396" t="s">
        <v>3485</v>
      </c>
      <c r="D3396" t="s">
        <v>55</v>
      </c>
      <c r="E3396">
        <v>1</v>
      </c>
      <c r="F3396" t="s">
        <v>56</v>
      </c>
      <c r="G3396" t="s">
        <v>6</v>
      </c>
      <c r="H3396" t="s">
        <v>68</v>
      </c>
      <c r="I3396" s="4">
        <v>83545</v>
      </c>
      <c r="J3396">
        <v>11</v>
      </c>
      <c r="K3396" s="3">
        <v>44529</v>
      </c>
      <c r="L3396" s="3">
        <v>24506</v>
      </c>
      <c r="M3396" s="5">
        <f ca="1">(TODAY()-staff[[#This Row],[Date of Join]])/365</f>
        <v>0.8</v>
      </c>
      <c r="N3396" t="str">
        <f ca="1">IF(staff[[#This Row],[Tenure]]&lt;0.25,"1. New", IF(staff[[#This Row],[Tenure]]&lt;1, "2. Under 1 yr", IF(staff[[#This Row],[Tenure]]&lt;2, "3. Under 2 yrs","4. Over 2 yrs")))</f>
        <v>2. Under 1 yr</v>
      </c>
      <c r="O3396" s="5">
        <f ca="1">(TODAY()-staff[[#This Row],[Date of Birth]])/365</f>
        <v>55.657534246575345</v>
      </c>
      <c r="P3396">
        <f ca="1">ROUNDDOWN(staff[[#This Row],[X-Age]],0)</f>
        <v>55</v>
      </c>
    </row>
    <row r="3397" spans="3:16" x14ac:dyDescent="0.3">
      <c r="C3397" t="s">
        <v>3486</v>
      </c>
      <c r="D3397" t="s">
        <v>55</v>
      </c>
      <c r="E3397">
        <v>1</v>
      </c>
      <c r="F3397" t="s">
        <v>56</v>
      </c>
      <c r="G3397" t="s">
        <v>11</v>
      </c>
      <c r="H3397" t="s">
        <v>83</v>
      </c>
      <c r="I3397" s="4">
        <v>83955</v>
      </c>
      <c r="J3397">
        <v>16</v>
      </c>
      <c r="K3397" s="3">
        <v>44770</v>
      </c>
      <c r="L3397" s="3">
        <v>28518</v>
      </c>
      <c r="M3397" s="5">
        <f ca="1">(TODAY()-staff[[#This Row],[Date of Join]])/365</f>
        <v>0.13972602739726028</v>
      </c>
      <c r="N3397" t="str">
        <f ca="1">IF(staff[[#This Row],[Tenure]]&lt;0.25,"1. New", IF(staff[[#This Row],[Tenure]]&lt;1, "2. Under 1 yr", IF(staff[[#This Row],[Tenure]]&lt;2, "3. Under 2 yrs","4. Over 2 yrs")))</f>
        <v>1. New</v>
      </c>
      <c r="O3397" s="5">
        <f ca="1">(TODAY()-staff[[#This Row],[Date of Birth]])/365</f>
        <v>44.665753424657531</v>
      </c>
      <c r="P3397">
        <f ca="1">ROUNDDOWN(staff[[#This Row],[X-Age]],0)</f>
        <v>44</v>
      </c>
    </row>
    <row r="3398" spans="3:16" x14ac:dyDescent="0.3">
      <c r="C3398" t="s">
        <v>3487</v>
      </c>
      <c r="D3398" t="s">
        <v>55</v>
      </c>
      <c r="E3398">
        <v>1</v>
      </c>
      <c r="F3398" t="s">
        <v>56</v>
      </c>
      <c r="G3398" t="s">
        <v>9</v>
      </c>
      <c r="H3398" t="s">
        <v>308</v>
      </c>
      <c r="I3398" s="4">
        <v>62095</v>
      </c>
      <c r="J3398">
        <v>7</v>
      </c>
      <c r="K3398" s="3">
        <v>44690</v>
      </c>
      <c r="L3398" s="3">
        <v>31477</v>
      </c>
      <c r="M3398" s="5">
        <f ca="1">(TODAY()-staff[[#This Row],[Date of Join]])/365</f>
        <v>0.35890410958904112</v>
      </c>
      <c r="N3398" t="str">
        <f ca="1">IF(staff[[#This Row],[Tenure]]&lt;0.25,"1. New", IF(staff[[#This Row],[Tenure]]&lt;1, "2. Under 1 yr", IF(staff[[#This Row],[Tenure]]&lt;2, "3. Under 2 yrs","4. Over 2 yrs")))</f>
        <v>2. Under 1 yr</v>
      </c>
      <c r="O3398" s="5">
        <f ca="1">(TODAY()-staff[[#This Row],[Date of Birth]])/365</f>
        <v>36.558904109589044</v>
      </c>
      <c r="P3398">
        <f ca="1">ROUNDDOWN(staff[[#This Row],[X-Age]],0)</f>
        <v>36</v>
      </c>
    </row>
    <row r="3399" spans="3:16" x14ac:dyDescent="0.3">
      <c r="C3399" t="s">
        <v>3488</v>
      </c>
      <c r="D3399" t="s">
        <v>59</v>
      </c>
      <c r="E3399">
        <v>1</v>
      </c>
      <c r="F3399" t="s">
        <v>56</v>
      </c>
      <c r="G3399" t="s">
        <v>6</v>
      </c>
      <c r="H3399" t="s">
        <v>68</v>
      </c>
      <c r="I3399" s="4">
        <v>116800</v>
      </c>
      <c r="J3399">
        <v>13</v>
      </c>
      <c r="K3399" s="3">
        <v>44186</v>
      </c>
      <c r="L3399" s="3">
        <v>26729</v>
      </c>
      <c r="M3399" s="5">
        <f ca="1">(TODAY()-staff[[#This Row],[Date of Join]])/365</f>
        <v>1.7397260273972603</v>
      </c>
      <c r="N3399" t="str">
        <f ca="1">IF(staff[[#This Row],[Tenure]]&lt;0.25,"1. New", IF(staff[[#This Row],[Tenure]]&lt;1, "2. Under 1 yr", IF(staff[[#This Row],[Tenure]]&lt;2, "3. Under 2 yrs","4. Over 2 yrs")))</f>
        <v>3. Under 2 yrs</v>
      </c>
      <c r="O3399" s="5">
        <f ca="1">(TODAY()-staff[[#This Row],[Date of Birth]])/365</f>
        <v>49.56712328767123</v>
      </c>
      <c r="P3399">
        <f ca="1">ROUNDDOWN(staff[[#This Row],[X-Age]],0)</f>
        <v>49</v>
      </c>
    </row>
    <row r="3400" spans="3:16" x14ac:dyDescent="0.3">
      <c r="C3400" t="s">
        <v>3489</v>
      </c>
      <c r="D3400" t="s">
        <v>55</v>
      </c>
      <c r="E3400">
        <v>1</v>
      </c>
      <c r="F3400" t="s">
        <v>56</v>
      </c>
      <c r="G3400" t="s">
        <v>18</v>
      </c>
      <c r="H3400" t="s">
        <v>64</v>
      </c>
      <c r="I3400" s="4">
        <v>48230</v>
      </c>
      <c r="J3400">
        <v>22</v>
      </c>
      <c r="K3400" s="3">
        <v>44638</v>
      </c>
      <c r="L3400" s="3">
        <v>20598</v>
      </c>
      <c r="M3400" s="5">
        <f ca="1">(TODAY()-staff[[#This Row],[Date of Join]])/365</f>
        <v>0.50136986301369868</v>
      </c>
      <c r="N3400" t="str">
        <f ca="1">IF(staff[[#This Row],[Tenure]]&lt;0.25,"1. New", IF(staff[[#This Row],[Tenure]]&lt;1, "2. Under 1 yr", IF(staff[[#This Row],[Tenure]]&lt;2, "3. Under 2 yrs","4. Over 2 yrs")))</f>
        <v>2. Under 1 yr</v>
      </c>
      <c r="O3400" s="5">
        <f ca="1">(TODAY()-staff[[#This Row],[Date of Birth]])/365</f>
        <v>66.364383561643834</v>
      </c>
      <c r="P3400">
        <f ca="1">ROUNDDOWN(staff[[#This Row],[X-Age]],0)</f>
        <v>66</v>
      </c>
    </row>
    <row r="3401" spans="3:16" x14ac:dyDescent="0.3">
      <c r="C3401" t="s">
        <v>3490</v>
      </c>
      <c r="D3401" t="s">
        <v>59</v>
      </c>
      <c r="E3401">
        <v>1</v>
      </c>
      <c r="F3401" t="s">
        <v>56</v>
      </c>
      <c r="G3401" t="s">
        <v>11</v>
      </c>
      <c r="H3401" t="s">
        <v>83</v>
      </c>
      <c r="I3401" s="4">
        <v>92285</v>
      </c>
      <c r="J3401">
        <v>10</v>
      </c>
      <c r="K3401" s="3">
        <v>44645</v>
      </c>
      <c r="L3401" s="3">
        <v>26621</v>
      </c>
      <c r="M3401" s="5">
        <f ca="1">(TODAY()-staff[[#This Row],[Date of Join]])/365</f>
        <v>0.48219178082191783</v>
      </c>
      <c r="N3401" t="str">
        <f ca="1">IF(staff[[#This Row],[Tenure]]&lt;0.25,"1. New", IF(staff[[#This Row],[Tenure]]&lt;1, "2. Under 1 yr", IF(staff[[#This Row],[Tenure]]&lt;2, "3. Under 2 yrs","4. Over 2 yrs")))</f>
        <v>2. Under 1 yr</v>
      </c>
      <c r="O3401" s="5">
        <f ca="1">(TODAY()-staff[[#This Row],[Date of Birth]])/365</f>
        <v>49.863013698630134</v>
      </c>
      <c r="P3401">
        <f ca="1">ROUNDDOWN(staff[[#This Row],[X-Age]],0)</f>
        <v>49</v>
      </c>
    </row>
    <row r="3402" spans="3:16" x14ac:dyDescent="0.3">
      <c r="C3402" t="s">
        <v>3491</v>
      </c>
      <c r="D3402" t="s">
        <v>59</v>
      </c>
      <c r="E3402">
        <v>1</v>
      </c>
      <c r="F3402" t="s">
        <v>56</v>
      </c>
      <c r="G3402" t="s">
        <v>9</v>
      </c>
      <c r="H3402" t="s">
        <v>201</v>
      </c>
      <c r="I3402" s="4">
        <v>83845</v>
      </c>
      <c r="J3402">
        <v>7</v>
      </c>
      <c r="K3402" s="3">
        <v>44706</v>
      </c>
      <c r="L3402" s="3">
        <v>28373</v>
      </c>
      <c r="M3402" s="5">
        <f ca="1">(TODAY()-staff[[#This Row],[Date of Join]])/365</f>
        <v>0.31506849315068491</v>
      </c>
      <c r="N3402" t="str">
        <f ca="1">IF(staff[[#This Row],[Tenure]]&lt;0.25,"1. New", IF(staff[[#This Row],[Tenure]]&lt;1, "2. Under 1 yr", IF(staff[[#This Row],[Tenure]]&lt;2, "3. Under 2 yrs","4. Over 2 yrs")))</f>
        <v>2. Under 1 yr</v>
      </c>
      <c r="O3402" s="5">
        <f ca="1">(TODAY()-staff[[#This Row],[Date of Birth]])/365</f>
        <v>45.063013698630137</v>
      </c>
      <c r="P3402">
        <f ca="1">ROUNDDOWN(staff[[#This Row],[X-Age]],0)</f>
        <v>45</v>
      </c>
    </row>
    <row r="3403" spans="3:16" x14ac:dyDescent="0.3">
      <c r="C3403" t="s">
        <v>3492</v>
      </c>
      <c r="D3403" t="s">
        <v>55</v>
      </c>
      <c r="E3403">
        <v>1</v>
      </c>
      <c r="F3403" t="s">
        <v>124</v>
      </c>
      <c r="G3403" t="s">
        <v>18</v>
      </c>
      <c r="H3403" t="s">
        <v>117</v>
      </c>
      <c r="I3403" s="4">
        <v>76140</v>
      </c>
      <c r="J3403">
        <v>24</v>
      </c>
      <c r="K3403" s="3">
        <v>44739</v>
      </c>
      <c r="L3403" s="3">
        <v>34030</v>
      </c>
      <c r="M3403" s="5">
        <f ca="1">(TODAY()-staff[[#This Row],[Date of Join]])/365</f>
        <v>0.22465753424657534</v>
      </c>
      <c r="N3403" t="str">
        <f ca="1">IF(staff[[#This Row],[Tenure]]&lt;0.25,"1. New", IF(staff[[#This Row],[Tenure]]&lt;1, "2. Under 1 yr", IF(staff[[#This Row],[Tenure]]&lt;2, "3. Under 2 yrs","4. Over 2 yrs")))</f>
        <v>1. New</v>
      </c>
      <c r="O3403" s="5">
        <f ca="1">(TODAY()-staff[[#This Row],[Date of Birth]])/365</f>
        <v>29.564383561643837</v>
      </c>
      <c r="P3403">
        <f ca="1">ROUNDDOWN(staff[[#This Row],[X-Age]],0)</f>
        <v>29</v>
      </c>
    </row>
    <row r="3404" spans="3:16" x14ac:dyDescent="0.3">
      <c r="C3404" t="s">
        <v>3493</v>
      </c>
      <c r="D3404" t="s">
        <v>59</v>
      </c>
      <c r="E3404">
        <v>1</v>
      </c>
      <c r="F3404" t="s">
        <v>56</v>
      </c>
      <c r="G3404" t="s">
        <v>11</v>
      </c>
      <c r="H3404" t="s">
        <v>242</v>
      </c>
      <c r="I3404" s="4">
        <v>48230</v>
      </c>
      <c r="J3404">
        <v>19</v>
      </c>
      <c r="K3404" s="3">
        <v>44697</v>
      </c>
      <c r="L3404" s="3">
        <v>22655</v>
      </c>
      <c r="M3404" s="5">
        <f ca="1">(TODAY()-staff[[#This Row],[Date of Join]])/365</f>
        <v>0.33972602739726027</v>
      </c>
      <c r="N3404" t="str">
        <f ca="1">IF(staff[[#This Row],[Tenure]]&lt;0.25,"1. New", IF(staff[[#This Row],[Tenure]]&lt;1, "2. Under 1 yr", IF(staff[[#This Row],[Tenure]]&lt;2, "3. Under 2 yrs","4. Over 2 yrs")))</f>
        <v>2. Under 1 yr</v>
      </c>
      <c r="O3404" s="5">
        <f ca="1">(TODAY()-staff[[#This Row],[Date of Birth]])/365</f>
        <v>60.728767123287675</v>
      </c>
      <c r="P3404">
        <f ca="1">ROUNDDOWN(staff[[#This Row],[X-Age]],0)</f>
        <v>60</v>
      </c>
    </row>
    <row r="3405" spans="3:16" x14ac:dyDescent="0.3">
      <c r="C3405" t="s">
        <v>3494</v>
      </c>
      <c r="D3405" t="s">
        <v>59</v>
      </c>
      <c r="E3405">
        <v>1</v>
      </c>
      <c r="F3405" t="s">
        <v>56</v>
      </c>
      <c r="G3405" t="s">
        <v>6</v>
      </c>
      <c r="H3405" t="s">
        <v>68</v>
      </c>
      <c r="I3405" s="4">
        <v>74750</v>
      </c>
      <c r="J3405">
        <v>8</v>
      </c>
      <c r="K3405" s="3">
        <v>44714</v>
      </c>
      <c r="L3405" s="3">
        <v>31272</v>
      </c>
      <c r="M3405" s="5">
        <f ca="1">(TODAY()-staff[[#This Row],[Date of Join]])/365</f>
        <v>0.29315068493150687</v>
      </c>
      <c r="N3405" t="str">
        <f ca="1">IF(staff[[#This Row],[Tenure]]&lt;0.25,"1. New", IF(staff[[#This Row],[Tenure]]&lt;1, "2. Under 1 yr", IF(staff[[#This Row],[Tenure]]&lt;2, "3. Under 2 yrs","4. Over 2 yrs")))</f>
        <v>2. Under 1 yr</v>
      </c>
      <c r="O3405" s="5">
        <f ca="1">(TODAY()-staff[[#This Row],[Date of Birth]])/365</f>
        <v>37.12054794520548</v>
      </c>
      <c r="P3405">
        <f ca="1">ROUNDDOWN(staff[[#This Row],[X-Age]],0)</f>
        <v>37</v>
      </c>
    </row>
    <row r="3406" spans="3:16" x14ac:dyDescent="0.3">
      <c r="C3406" t="s">
        <v>3495</v>
      </c>
      <c r="D3406" t="s">
        <v>59</v>
      </c>
      <c r="E3406">
        <v>1</v>
      </c>
      <c r="F3406" t="s">
        <v>56</v>
      </c>
      <c r="G3406" t="s">
        <v>11</v>
      </c>
      <c r="H3406" t="s">
        <v>246</v>
      </c>
      <c r="I3406" s="4">
        <v>98625</v>
      </c>
      <c r="J3406">
        <v>24</v>
      </c>
      <c r="K3406" s="3">
        <v>44628</v>
      </c>
      <c r="L3406" s="3">
        <v>29989</v>
      </c>
      <c r="M3406" s="5">
        <f ca="1">(TODAY()-staff[[#This Row],[Date of Join]])/365</f>
        <v>0.52876712328767128</v>
      </c>
      <c r="N3406" t="str">
        <f ca="1">IF(staff[[#This Row],[Tenure]]&lt;0.25,"1. New", IF(staff[[#This Row],[Tenure]]&lt;1, "2. Under 1 yr", IF(staff[[#This Row],[Tenure]]&lt;2, "3. Under 2 yrs","4. Over 2 yrs")))</f>
        <v>2. Under 1 yr</v>
      </c>
      <c r="O3406" s="5">
        <f ca="1">(TODAY()-staff[[#This Row],[Date of Birth]])/365</f>
        <v>40.635616438356166</v>
      </c>
      <c r="P3406">
        <f ca="1">ROUNDDOWN(staff[[#This Row],[X-Age]],0)</f>
        <v>40</v>
      </c>
    </row>
    <row r="3407" spans="3:16" x14ac:dyDescent="0.3">
      <c r="C3407" t="s">
        <v>3496</v>
      </c>
      <c r="D3407" t="s">
        <v>59</v>
      </c>
      <c r="E3407">
        <v>1</v>
      </c>
      <c r="F3407" t="s">
        <v>56</v>
      </c>
      <c r="G3407" t="s">
        <v>9</v>
      </c>
      <c r="H3407" t="s">
        <v>201</v>
      </c>
      <c r="I3407" s="4">
        <v>81320</v>
      </c>
      <c r="J3407">
        <v>9</v>
      </c>
      <c r="K3407" s="3">
        <v>44624</v>
      </c>
      <c r="L3407" s="3">
        <v>22219</v>
      </c>
      <c r="M3407" s="5">
        <f ca="1">(TODAY()-staff[[#This Row],[Date of Join]])/365</f>
        <v>0.53972602739726028</v>
      </c>
      <c r="N3407" t="str">
        <f ca="1">IF(staff[[#This Row],[Tenure]]&lt;0.25,"1. New", IF(staff[[#This Row],[Tenure]]&lt;1, "2. Under 1 yr", IF(staff[[#This Row],[Tenure]]&lt;2, "3. Under 2 yrs","4. Over 2 yrs")))</f>
        <v>2. Under 1 yr</v>
      </c>
      <c r="O3407" s="5">
        <f ca="1">(TODAY()-staff[[#This Row],[Date of Birth]])/365</f>
        <v>61.923287671232877</v>
      </c>
      <c r="P3407">
        <f ca="1">ROUNDDOWN(staff[[#This Row],[X-Age]],0)</f>
        <v>61</v>
      </c>
    </row>
    <row r="3408" spans="3:16" x14ac:dyDescent="0.3">
      <c r="C3408" t="s">
        <v>3497</v>
      </c>
      <c r="D3408" t="s">
        <v>55</v>
      </c>
      <c r="E3408">
        <v>1</v>
      </c>
      <c r="F3408" t="s">
        <v>61</v>
      </c>
      <c r="G3408" t="s">
        <v>18</v>
      </c>
      <c r="H3408" t="s">
        <v>78</v>
      </c>
      <c r="I3408" s="4">
        <v>53055</v>
      </c>
      <c r="J3408">
        <v>23</v>
      </c>
      <c r="K3408" s="3">
        <v>44743</v>
      </c>
      <c r="L3408" s="3">
        <v>7269</v>
      </c>
      <c r="M3408" s="5">
        <f ca="1">(TODAY()-staff[[#This Row],[Date of Join]])/365</f>
        <v>0.21369863013698631</v>
      </c>
      <c r="N3408" t="str">
        <f ca="1">IF(staff[[#This Row],[Tenure]]&lt;0.25,"1. New", IF(staff[[#This Row],[Tenure]]&lt;1, "2. Under 1 yr", IF(staff[[#This Row],[Tenure]]&lt;2, "3. Under 2 yrs","4. Over 2 yrs")))</f>
        <v>1. New</v>
      </c>
      <c r="O3408" s="5">
        <f ca="1">(TODAY()-staff[[#This Row],[Date of Birth]])/365</f>
        <v>102.88219178082191</v>
      </c>
      <c r="P3408">
        <f ca="1">ROUNDDOWN(staff[[#This Row],[X-Age]],0)</f>
        <v>102</v>
      </c>
    </row>
    <row r="3409" spans="3:16" x14ac:dyDescent="0.3">
      <c r="C3409" t="s">
        <v>3498</v>
      </c>
      <c r="D3409" t="s">
        <v>59</v>
      </c>
      <c r="E3409">
        <v>1</v>
      </c>
      <c r="F3409" t="s">
        <v>56</v>
      </c>
      <c r="G3409" t="s">
        <v>6</v>
      </c>
      <c r="H3409" t="s">
        <v>68</v>
      </c>
      <c r="I3409" s="4">
        <v>95900</v>
      </c>
      <c r="J3409">
        <v>9</v>
      </c>
      <c r="K3409" s="3">
        <v>44440</v>
      </c>
      <c r="L3409" s="3">
        <v>30386</v>
      </c>
      <c r="M3409" s="5">
        <f ca="1">(TODAY()-staff[[#This Row],[Date of Join]])/365</f>
        <v>1.0438356164383562</v>
      </c>
      <c r="N3409" t="str">
        <f ca="1">IF(staff[[#This Row],[Tenure]]&lt;0.25,"1. New", IF(staff[[#This Row],[Tenure]]&lt;1, "2. Under 1 yr", IF(staff[[#This Row],[Tenure]]&lt;2, "3. Under 2 yrs","4. Over 2 yrs")))</f>
        <v>3. Under 2 yrs</v>
      </c>
      <c r="O3409" s="5">
        <f ca="1">(TODAY()-staff[[#This Row],[Date of Birth]])/365</f>
        <v>39.547945205479451</v>
      </c>
      <c r="P3409">
        <f ca="1">ROUNDDOWN(staff[[#This Row],[X-Age]],0)</f>
        <v>39</v>
      </c>
    </row>
    <row r="3410" spans="3:16" x14ac:dyDescent="0.3">
      <c r="C3410" t="s">
        <v>3499</v>
      </c>
      <c r="D3410" t="s">
        <v>59</v>
      </c>
      <c r="E3410">
        <v>1</v>
      </c>
      <c r="F3410" t="s">
        <v>56</v>
      </c>
      <c r="G3410" t="s">
        <v>6</v>
      </c>
      <c r="H3410" t="s">
        <v>98</v>
      </c>
      <c r="I3410" s="4">
        <v>75105</v>
      </c>
      <c r="J3410">
        <v>19</v>
      </c>
      <c r="K3410" s="3">
        <v>44650</v>
      </c>
      <c r="L3410" s="3">
        <v>20269</v>
      </c>
      <c r="M3410" s="5">
        <f ca="1">(TODAY()-staff[[#This Row],[Date of Join]])/365</f>
        <v>0.46849315068493153</v>
      </c>
      <c r="N3410" t="str">
        <f ca="1">IF(staff[[#This Row],[Tenure]]&lt;0.25,"1. New", IF(staff[[#This Row],[Tenure]]&lt;1, "2. Under 1 yr", IF(staff[[#This Row],[Tenure]]&lt;2, "3. Under 2 yrs","4. Over 2 yrs")))</f>
        <v>2. Under 1 yr</v>
      </c>
      <c r="O3410" s="5">
        <f ca="1">(TODAY()-staff[[#This Row],[Date of Birth]])/365</f>
        <v>67.265753424657532</v>
      </c>
      <c r="P3410">
        <f ca="1">ROUNDDOWN(staff[[#This Row],[X-Age]],0)</f>
        <v>67</v>
      </c>
    </row>
    <row r="3411" spans="3:16" x14ac:dyDescent="0.3">
      <c r="C3411" t="s">
        <v>3500</v>
      </c>
      <c r="D3411" t="s">
        <v>59</v>
      </c>
      <c r="E3411">
        <v>1</v>
      </c>
      <c r="F3411" t="s">
        <v>56</v>
      </c>
      <c r="G3411" t="s">
        <v>6</v>
      </c>
      <c r="H3411" t="s">
        <v>68</v>
      </c>
      <c r="I3411" s="4">
        <v>62535</v>
      </c>
      <c r="J3411">
        <v>23</v>
      </c>
      <c r="K3411" s="3">
        <v>44687</v>
      </c>
      <c r="L3411" s="3">
        <v>30000</v>
      </c>
      <c r="M3411" s="5">
        <f ca="1">(TODAY()-staff[[#This Row],[Date of Join]])/365</f>
        <v>0.36712328767123287</v>
      </c>
      <c r="N3411" t="str">
        <f ca="1">IF(staff[[#This Row],[Tenure]]&lt;0.25,"1. New", IF(staff[[#This Row],[Tenure]]&lt;1, "2. Under 1 yr", IF(staff[[#This Row],[Tenure]]&lt;2, "3. Under 2 yrs","4. Over 2 yrs")))</f>
        <v>2. Under 1 yr</v>
      </c>
      <c r="O3411" s="5">
        <f ca="1">(TODAY()-staff[[#This Row],[Date of Birth]])/365</f>
        <v>40.605479452054794</v>
      </c>
      <c r="P3411">
        <f ca="1">ROUNDDOWN(staff[[#This Row],[X-Age]],0)</f>
        <v>40</v>
      </c>
    </row>
    <row r="3412" spans="3:16" x14ac:dyDescent="0.3">
      <c r="C3412" t="s">
        <v>3501</v>
      </c>
      <c r="D3412" t="s">
        <v>59</v>
      </c>
      <c r="E3412">
        <v>1</v>
      </c>
      <c r="F3412" t="s">
        <v>56</v>
      </c>
      <c r="G3412" t="s">
        <v>6</v>
      </c>
      <c r="H3412" t="s">
        <v>68</v>
      </c>
      <c r="I3412" s="4">
        <v>77625</v>
      </c>
      <c r="J3412">
        <v>13</v>
      </c>
      <c r="K3412" s="3">
        <v>44606</v>
      </c>
      <c r="L3412" s="3">
        <v>20310</v>
      </c>
      <c r="M3412" s="5">
        <f ca="1">(TODAY()-staff[[#This Row],[Date of Join]])/365</f>
        <v>0.58904109589041098</v>
      </c>
      <c r="N3412" t="str">
        <f ca="1">IF(staff[[#This Row],[Tenure]]&lt;0.25,"1. New", IF(staff[[#This Row],[Tenure]]&lt;1, "2. Under 1 yr", IF(staff[[#This Row],[Tenure]]&lt;2, "3. Under 2 yrs","4. Over 2 yrs")))</f>
        <v>2. Under 1 yr</v>
      </c>
      <c r="O3412" s="5">
        <f ca="1">(TODAY()-staff[[#This Row],[Date of Birth]])/365</f>
        <v>67.153424657534245</v>
      </c>
      <c r="P3412">
        <f ca="1">ROUNDDOWN(staff[[#This Row],[X-Age]],0)</f>
        <v>67</v>
      </c>
    </row>
    <row r="3413" spans="3:16" x14ac:dyDescent="0.3">
      <c r="C3413" t="s">
        <v>3502</v>
      </c>
      <c r="D3413" t="s">
        <v>59</v>
      </c>
      <c r="E3413">
        <v>1</v>
      </c>
      <c r="F3413" t="s">
        <v>56</v>
      </c>
      <c r="G3413" t="s">
        <v>18</v>
      </c>
      <c r="H3413" t="s">
        <v>96</v>
      </c>
      <c r="I3413" s="4">
        <v>58985</v>
      </c>
      <c r="J3413">
        <v>6</v>
      </c>
      <c r="K3413" s="3">
        <v>44669</v>
      </c>
      <c r="L3413" s="3">
        <v>28154</v>
      </c>
      <c r="M3413" s="5">
        <f ca="1">(TODAY()-staff[[#This Row],[Date of Join]])/365</f>
        <v>0.41643835616438357</v>
      </c>
      <c r="N3413" t="str">
        <f ca="1">IF(staff[[#This Row],[Tenure]]&lt;0.25,"1. New", IF(staff[[#This Row],[Tenure]]&lt;1, "2. Under 1 yr", IF(staff[[#This Row],[Tenure]]&lt;2, "3. Under 2 yrs","4. Over 2 yrs")))</f>
        <v>2. Under 1 yr</v>
      </c>
      <c r="O3413" s="5">
        <f ca="1">(TODAY()-staff[[#This Row],[Date of Birth]])/365</f>
        <v>45.663013698630138</v>
      </c>
      <c r="P3413">
        <f ca="1">ROUNDDOWN(staff[[#This Row],[X-Age]],0)</f>
        <v>45</v>
      </c>
    </row>
    <row r="3414" spans="3:16" x14ac:dyDescent="0.3">
      <c r="C3414" t="s">
        <v>3503</v>
      </c>
      <c r="D3414" t="s">
        <v>55</v>
      </c>
      <c r="E3414">
        <v>1</v>
      </c>
      <c r="F3414" t="s">
        <v>61</v>
      </c>
      <c r="G3414" t="s">
        <v>9</v>
      </c>
      <c r="H3414" t="s">
        <v>62</v>
      </c>
      <c r="I3414" s="4">
        <v>91855</v>
      </c>
      <c r="J3414">
        <v>25</v>
      </c>
      <c r="K3414" s="3">
        <v>44718</v>
      </c>
      <c r="L3414" s="3">
        <v>7246</v>
      </c>
      <c r="M3414" s="5">
        <f ca="1">(TODAY()-staff[[#This Row],[Date of Join]])/365</f>
        <v>0.28219178082191781</v>
      </c>
      <c r="N3414" t="str">
        <f ca="1">IF(staff[[#This Row],[Tenure]]&lt;0.25,"1. New", IF(staff[[#This Row],[Tenure]]&lt;1, "2. Under 1 yr", IF(staff[[#This Row],[Tenure]]&lt;2, "3. Under 2 yrs","4. Over 2 yrs")))</f>
        <v>2. Under 1 yr</v>
      </c>
      <c r="O3414" s="5">
        <f ca="1">(TODAY()-staff[[#This Row],[Date of Birth]])/365</f>
        <v>102.94520547945206</v>
      </c>
      <c r="P3414">
        <f ca="1">ROUNDDOWN(staff[[#This Row],[X-Age]],0)</f>
        <v>102</v>
      </c>
    </row>
    <row r="3415" spans="3:16" x14ac:dyDescent="0.3">
      <c r="C3415" t="s">
        <v>3504</v>
      </c>
      <c r="D3415" t="s">
        <v>55</v>
      </c>
      <c r="E3415">
        <v>1</v>
      </c>
      <c r="F3415" t="s">
        <v>56</v>
      </c>
      <c r="G3415" t="s">
        <v>6</v>
      </c>
      <c r="H3415" t="s">
        <v>71</v>
      </c>
      <c r="I3415" s="4">
        <v>61930</v>
      </c>
      <c r="J3415">
        <v>22</v>
      </c>
      <c r="K3415" s="3">
        <v>44704</v>
      </c>
      <c r="L3415" s="3">
        <v>26617</v>
      </c>
      <c r="M3415" s="5">
        <f ca="1">(TODAY()-staff[[#This Row],[Date of Join]])/365</f>
        <v>0.32054794520547947</v>
      </c>
      <c r="N3415" t="str">
        <f ca="1">IF(staff[[#This Row],[Tenure]]&lt;0.25,"1. New", IF(staff[[#This Row],[Tenure]]&lt;1, "2. Under 1 yr", IF(staff[[#This Row],[Tenure]]&lt;2, "3. Under 2 yrs","4. Over 2 yrs")))</f>
        <v>2. Under 1 yr</v>
      </c>
      <c r="O3415" s="5">
        <f ca="1">(TODAY()-staff[[#This Row],[Date of Birth]])/365</f>
        <v>49.873972602739727</v>
      </c>
      <c r="P3415">
        <f ca="1">ROUNDDOWN(staff[[#This Row],[X-Age]],0)</f>
        <v>49</v>
      </c>
    </row>
    <row r="3416" spans="3:16" x14ac:dyDescent="0.3">
      <c r="C3416" t="s">
        <v>3505</v>
      </c>
      <c r="D3416" t="s">
        <v>55</v>
      </c>
      <c r="E3416">
        <v>1</v>
      </c>
      <c r="F3416" t="s">
        <v>56</v>
      </c>
      <c r="G3416" t="s">
        <v>9</v>
      </c>
      <c r="H3416" t="s">
        <v>62</v>
      </c>
      <c r="I3416" s="4">
        <v>69045</v>
      </c>
      <c r="J3416">
        <v>16</v>
      </c>
      <c r="K3416" s="3">
        <v>44511</v>
      </c>
      <c r="L3416" s="3">
        <v>19612</v>
      </c>
      <c r="M3416" s="5">
        <f ca="1">(TODAY()-staff[[#This Row],[Date of Join]])/365</f>
        <v>0.84931506849315064</v>
      </c>
      <c r="N3416" t="str">
        <f ca="1">IF(staff[[#This Row],[Tenure]]&lt;0.25,"1. New", IF(staff[[#This Row],[Tenure]]&lt;1, "2. Under 1 yr", IF(staff[[#This Row],[Tenure]]&lt;2, "3. Under 2 yrs","4. Over 2 yrs")))</f>
        <v>2. Under 1 yr</v>
      </c>
      <c r="O3416" s="5">
        <f ca="1">(TODAY()-staff[[#This Row],[Date of Birth]])/365</f>
        <v>69.06575342465753</v>
      </c>
      <c r="P3416">
        <f ca="1">ROUNDDOWN(staff[[#This Row],[X-Age]],0)</f>
        <v>69</v>
      </c>
    </row>
    <row r="3417" spans="3:16" x14ac:dyDescent="0.3">
      <c r="C3417" t="s">
        <v>3506</v>
      </c>
      <c r="D3417" t="s">
        <v>59</v>
      </c>
      <c r="E3417">
        <v>1</v>
      </c>
      <c r="F3417" t="s">
        <v>56</v>
      </c>
      <c r="G3417" t="s">
        <v>6</v>
      </c>
      <c r="H3417" t="s">
        <v>68</v>
      </c>
      <c r="I3417" s="4">
        <v>97130</v>
      </c>
      <c r="J3417">
        <v>21</v>
      </c>
      <c r="K3417" s="3">
        <v>44692</v>
      </c>
      <c r="L3417" s="3">
        <v>7255</v>
      </c>
      <c r="M3417" s="5">
        <f ca="1">(TODAY()-staff[[#This Row],[Date of Join]])/365</f>
        <v>0.35342465753424657</v>
      </c>
      <c r="N3417" t="str">
        <f ca="1">IF(staff[[#This Row],[Tenure]]&lt;0.25,"1. New", IF(staff[[#This Row],[Tenure]]&lt;1, "2. Under 1 yr", IF(staff[[#This Row],[Tenure]]&lt;2, "3. Under 2 yrs","4. Over 2 yrs")))</f>
        <v>2. Under 1 yr</v>
      </c>
      <c r="O3417" s="5">
        <f ca="1">(TODAY()-staff[[#This Row],[Date of Birth]])/365</f>
        <v>102.92054794520548</v>
      </c>
      <c r="P3417">
        <f ca="1">ROUNDDOWN(staff[[#This Row],[X-Age]],0)</f>
        <v>102</v>
      </c>
    </row>
    <row r="3418" spans="3:16" x14ac:dyDescent="0.3">
      <c r="C3418" t="s">
        <v>3507</v>
      </c>
      <c r="D3418" t="s">
        <v>59</v>
      </c>
      <c r="E3418">
        <v>1</v>
      </c>
      <c r="F3418" t="s">
        <v>56</v>
      </c>
      <c r="G3418" t="s">
        <v>6</v>
      </c>
      <c r="H3418" t="s">
        <v>68</v>
      </c>
      <c r="I3418" s="4">
        <v>59120</v>
      </c>
      <c r="J3418">
        <v>11</v>
      </c>
      <c r="K3418" s="3">
        <v>44197</v>
      </c>
      <c r="L3418" s="3">
        <v>27043</v>
      </c>
      <c r="M3418" s="5">
        <f ca="1">(TODAY()-staff[[#This Row],[Date of Join]])/365</f>
        <v>1.7095890410958905</v>
      </c>
      <c r="N3418" t="str">
        <f ca="1">IF(staff[[#This Row],[Tenure]]&lt;0.25,"1. New", IF(staff[[#This Row],[Tenure]]&lt;1, "2. Under 1 yr", IF(staff[[#This Row],[Tenure]]&lt;2, "3. Under 2 yrs","4. Over 2 yrs")))</f>
        <v>3. Under 2 yrs</v>
      </c>
      <c r="O3418" s="5">
        <f ca="1">(TODAY()-staff[[#This Row],[Date of Birth]])/365</f>
        <v>48.706849315068496</v>
      </c>
      <c r="P3418">
        <f ca="1">ROUNDDOWN(staff[[#This Row],[X-Age]],0)</f>
        <v>48</v>
      </c>
    </row>
    <row r="3419" spans="3:16" x14ac:dyDescent="0.3">
      <c r="C3419" t="s">
        <v>3508</v>
      </c>
      <c r="D3419" t="s">
        <v>59</v>
      </c>
      <c r="E3419">
        <v>1</v>
      </c>
      <c r="F3419" t="s">
        <v>56</v>
      </c>
      <c r="G3419" t="s">
        <v>6</v>
      </c>
      <c r="H3419" t="s">
        <v>68</v>
      </c>
      <c r="I3419" s="4">
        <v>60750</v>
      </c>
      <c r="J3419">
        <v>20</v>
      </c>
      <c r="K3419" s="3">
        <v>44761</v>
      </c>
      <c r="L3419" s="3">
        <v>32379</v>
      </c>
      <c r="M3419" s="5">
        <f ca="1">(TODAY()-staff[[#This Row],[Date of Join]])/365</f>
        <v>0.16438356164383561</v>
      </c>
      <c r="N3419" t="str">
        <f ca="1">IF(staff[[#This Row],[Tenure]]&lt;0.25,"1. New", IF(staff[[#This Row],[Tenure]]&lt;1, "2. Under 1 yr", IF(staff[[#This Row],[Tenure]]&lt;2, "3. Under 2 yrs","4. Over 2 yrs")))</f>
        <v>1. New</v>
      </c>
      <c r="O3419" s="5">
        <f ca="1">(TODAY()-staff[[#This Row],[Date of Birth]])/365</f>
        <v>34.087671232876716</v>
      </c>
      <c r="P3419">
        <f ca="1">ROUNDDOWN(staff[[#This Row],[X-Age]],0)</f>
        <v>34</v>
      </c>
    </row>
    <row r="3420" spans="3:16" x14ac:dyDescent="0.3">
      <c r="C3420" t="s">
        <v>3509</v>
      </c>
      <c r="D3420" t="s">
        <v>55</v>
      </c>
      <c r="E3420">
        <v>1</v>
      </c>
      <c r="F3420" t="s">
        <v>56</v>
      </c>
      <c r="G3420" t="s">
        <v>14</v>
      </c>
      <c r="H3420" t="s">
        <v>166</v>
      </c>
      <c r="I3420" s="4">
        <v>105590</v>
      </c>
      <c r="J3420">
        <v>6</v>
      </c>
      <c r="K3420" s="3">
        <v>44704</v>
      </c>
      <c r="L3420" s="3">
        <v>33659</v>
      </c>
      <c r="M3420" s="5">
        <f ca="1">(TODAY()-staff[[#This Row],[Date of Join]])/365</f>
        <v>0.32054794520547947</v>
      </c>
      <c r="N3420" t="str">
        <f ca="1">IF(staff[[#This Row],[Tenure]]&lt;0.25,"1. New", IF(staff[[#This Row],[Tenure]]&lt;1, "2. Under 1 yr", IF(staff[[#This Row],[Tenure]]&lt;2, "3. Under 2 yrs","4. Over 2 yrs")))</f>
        <v>2. Under 1 yr</v>
      </c>
      <c r="O3420" s="5">
        <f ca="1">(TODAY()-staff[[#This Row],[Date of Birth]])/365</f>
        <v>30.580821917808219</v>
      </c>
      <c r="P3420">
        <f ca="1">ROUNDDOWN(staff[[#This Row],[X-Age]],0)</f>
        <v>30</v>
      </c>
    </row>
    <row r="3421" spans="3:16" x14ac:dyDescent="0.3">
      <c r="C3421" t="s">
        <v>3510</v>
      </c>
      <c r="D3421" t="s">
        <v>55</v>
      </c>
      <c r="E3421">
        <v>1</v>
      </c>
      <c r="F3421" t="s">
        <v>56</v>
      </c>
      <c r="G3421" t="s">
        <v>9</v>
      </c>
      <c r="H3421" t="s">
        <v>62</v>
      </c>
      <c r="I3421" s="4">
        <v>77630</v>
      </c>
      <c r="J3421">
        <v>20</v>
      </c>
      <c r="K3421" s="3">
        <v>44397</v>
      </c>
      <c r="L3421" s="3">
        <v>26062</v>
      </c>
      <c r="M3421" s="5">
        <f ca="1">(TODAY()-staff[[#This Row],[Date of Join]])/365</f>
        <v>1.1616438356164382</v>
      </c>
      <c r="N3421" t="str">
        <f ca="1">IF(staff[[#This Row],[Tenure]]&lt;0.25,"1. New", IF(staff[[#This Row],[Tenure]]&lt;1, "2. Under 1 yr", IF(staff[[#This Row],[Tenure]]&lt;2, "3. Under 2 yrs","4. Over 2 yrs")))</f>
        <v>3. Under 2 yrs</v>
      </c>
      <c r="O3421" s="5">
        <f ca="1">(TODAY()-staff[[#This Row],[Date of Birth]])/365</f>
        <v>51.394520547945206</v>
      </c>
      <c r="P3421">
        <f ca="1">ROUNDDOWN(staff[[#This Row],[X-Age]],0)</f>
        <v>51</v>
      </c>
    </row>
    <row r="3422" spans="3:16" x14ac:dyDescent="0.3">
      <c r="C3422" t="s">
        <v>3511</v>
      </c>
      <c r="D3422" t="s">
        <v>59</v>
      </c>
      <c r="E3422">
        <v>1</v>
      </c>
      <c r="F3422" t="s">
        <v>56</v>
      </c>
      <c r="G3422" t="s">
        <v>20</v>
      </c>
      <c r="H3422" t="s">
        <v>66</v>
      </c>
      <c r="I3422" s="4">
        <v>77190</v>
      </c>
      <c r="J3422">
        <v>23</v>
      </c>
      <c r="K3422" s="3">
        <v>44747</v>
      </c>
      <c r="L3422" s="3">
        <v>25292</v>
      </c>
      <c r="M3422" s="5">
        <f ca="1">(TODAY()-staff[[#This Row],[Date of Join]])/365</f>
        <v>0.20273972602739726</v>
      </c>
      <c r="N3422" t="str">
        <f ca="1">IF(staff[[#This Row],[Tenure]]&lt;0.25,"1. New", IF(staff[[#This Row],[Tenure]]&lt;1, "2. Under 1 yr", IF(staff[[#This Row],[Tenure]]&lt;2, "3. Under 2 yrs","4. Over 2 yrs")))</f>
        <v>1. New</v>
      </c>
      <c r="O3422" s="5">
        <f ca="1">(TODAY()-staff[[#This Row],[Date of Birth]])/365</f>
        <v>53.504109589041093</v>
      </c>
      <c r="P3422">
        <f ca="1">ROUNDDOWN(staff[[#This Row],[X-Age]],0)</f>
        <v>53</v>
      </c>
    </row>
    <row r="3423" spans="3:16" x14ac:dyDescent="0.3">
      <c r="C3423" t="s">
        <v>3512</v>
      </c>
      <c r="D3423" t="s">
        <v>59</v>
      </c>
      <c r="E3423">
        <v>1</v>
      </c>
      <c r="F3423" t="s">
        <v>56</v>
      </c>
      <c r="G3423" t="s">
        <v>6</v>
      </c>
      <c r="H3423" t="s">
        <v>71</v>
      </c>
      <c r="I3423" s="4">
        <v>72110</v>
      </c>
      <c r="J3423">
        <v>18</v>
      </c>
      <c r="K3423" s="3">
        <v>44629</v>
      </c>
      <c r="L3423" s="3">
        <v>31796</v>
      </c>
      <c r="M3423" s="5">
        <f ca="1">(TODAY()-staff[[#This Row],[Date of Join]])/365</f>
        <v>0.52602739726027392</v>
      </c>
      <c r="N3423" t="str">
        <f ca="1">IF(staff[[#This Row],[Tenure]]&lt;0.25,"1. New", IF(staff[[#This Row],[Tenure]]&lt;1, "2. Under 1 yr", IF(staff[[#This Row],[Tenure]]&lt;2, "3. Under 2 yrs","4. Over 2 yrs")))</f>
        <v>2. Under 1 yr</v>
      </c>
      <c r="O3423" s="5">
        <f ca="1">(TODAY()-staff[[#This Row],[Date of Birth]])/365</f>
        <v>35.684931506849317</v>
      </c>
      <c r="P3423">
        <f ca="1">ROUNDDOWN(staff[[#This Row],[X-Age]],0)</f>
        <v>35</v>
      </c>
    </row>
    <row r="3424" spans="3:16" x14ac:dyDescent="0.3">
      <c r="C3424" t="s">
        <v>3513</v>
      </c>
      <c r="D3424" t="s">
        <v>55</v>
      </c>
      <c r="E3424">
        <v>1</v>
      </c>
      <c r="F3424" t="s">
        <v>56</v>
      </c>
      <c r="G3424" t="s">
        <v>18</v>
      </c>
      <c r="H3424" t="s">
        <v>117</v>
      </c>
      <c r="I3424" s="4">
        <v>79765</v>
      </c>
      <c r="J3424">
        <v>9</v>
      </c>
      <c r="K3424" s="3">
        <v>44655</v>
      </c>
      <c r="L3424" s="3">
        <v>31391</v>
      </c>
      <c r="M3424" s="5">
        <f ca="1">(TODAY()-staff[[#This Row],[Date of Join]])/365</f>
        <v>0.45479452054794522</v>
      </c>
      <c r="N3424" t="str">
        <f ca="1">IF(staff[[#This Row],[Tenure]]&lt;0.25,"1. New", IF(staff[[#This Row],[Tenure]]&lt;1, "2. Under 1 yr", IF(staff[[#This Row],[Tenure]]&lt;2, "3. Under 2 yrs","4. Over 2 yrs")))</f>
        <v>2. Under 1 yr</v>
      </c>
      <c r="O3424" s="5">
        <f ca="1">(TODAY()-staff[[#This Row],[Date of Birth]])/365</f>
        <v>36.794520547945204</v>
      </c>
      <c r="P3424">
        <f ca="1">ROUNDDOWN(staff[[#This Row],[X-Age]],0)</f>
        <v>36</v>
      </c>
    </row>
    <row r="3425" spans="3:16" x14ac:dyDescent="0.3">
      <c r="C3425" t="s">
        <v>3514</v>
      </c>
      <c r="D3425" t="s">
        <v>55</v>
      </c>
      <c r="E3425">
        <v>1</v>
      </c>
      <c r="F3425" t="s">
        <v>61</v>
      </c>
      <c r="G3425" t="s">
        <v>18</v>
      </c>
      <c r="H3425" t="s">
        <v>64</v>
      </c>
      <c r="I3425" s="4">
        <v>86335</v>
      </c>
      <c r="J3425">
        <v>20</v>
      </c>
      <c r="K3425" s="3">
        <v>44706</v>
      </c>
      <c r="L3425" s="3">
        <v>7286</v>
      </c>
      <c r="M3425" s="5">
        <f ca="1">(TODAY()-staff[[#This Row],[Date of Join]])/365</f>
        <v>0.31506849315068491</v>
      </c>
      <c r="N3425" t="str">
        <f ca="1">IF(staff[[#This Row],[Tenure]]&lt;0.25,"1. New", IF(staff[[#This Row],[Tenure]]&lt;1, "2. Under 1 yr", IF(staff[[#This Row],[Tenure]]&lt;2, "3. Under 2 yrs","4. Over 2 yrs")))</f>
        <v>2. Under 1 yr</v>
      </c>
      <c r="O3425" s="5">
        <f ca="1">(TODAY()-staff[[#This Row],[Date of Birth]])/365</f>
        <v>102.83561643835617</v>
      </c>
      <c r="P3425">
        <f ca="1">ROUNDDOWN(staff[[#This Row],[X-Age]],0)</f>
        <v>102</v>
      </c>
    </row>
    <row r="3426" spans="3:16" x14ac:dyDescent="0.3">
      <c r="C3426" t="s">
        <v>3515</v>
      </c>
      <c r="D3426" t="s">
        <v>59</v>
      </c>
      <c r="E3426">
        <v>1</v>
      </c>
      <c r="F3426" t="s">
        <v>56</v>
      </c>
      <c r="G3426" t="s">
        <v>6</v>
      </c>
      <c r="H3426" t="s">
        <v>68</v>
      </c>
      <c r="I3426" s="4">
        <v>88105</v>
      </c>
      <c r="J3426">
        <v>19</v>
      </c>
      <c r="K3426" s="3">
        <v>44673</v>
      </c>
      <c r="L3426" s="3">
        <v>33513</v>
      </c>
      <c r="M3426" s="5">
        <f ca="1">(TODAY()-staff[[#This Row],[Date of Join]])/365</f>
        <v>0.40547945205479452</v>
      </c>
      <c r="N3426" t="str">
        <f ca="1">IF(staff[[#This Row],[Tenure]]&lt;0.25,"1. New", IF(staff[[#This Row],[Tenure]]&lt;1, "2. Under 1 yr", IF(staff[[#This Row],[Tenure]]&lt;2, "3. Under 2 yrs","4. Over 2 yrs")))</f>
        <v>2. Under 1 yr</v>
      </c>
      <c r="O3426" s="5">
        <f ca="1">(TODAY()-staff[[#This Row],[Date of Birth]])/365</f>
        <v>30.980821917808218</v>
      </c>
      <c r="P3426">
        <f ca="1">ROUNDDOWN(staff[[#This Row],[X-Age]],0)</f>
        <v>30</v>
      </c>
    </row>
    <row r="3427" spans="3:16" x14ac:dyDescent="0.3">
      <c r="C3427" t="s">
        <v>3516</v>
      </c>
      <c r="D3427" t="s">
        <v>55</v>
      </c>
      <c r="E3427">
        <v>1</v>
      </c>
      <c r="F3427" t="s">
        <v>56</v>
      </c>
      <c r="G3427" t="s">
        <v>6</v>
      </c>
      <c r="H3427" t="s">
        <v>71</v>
      </c>
      <c r="I3427" s="4">
        <v>83140</v>
      </c>
      <c r="J3427">
        <v>15</v>
      </c>
      <c r="K3427" s="3">
        <v>44355</v>
      </c>
      <c r="L3427" s="3">
        <v>24007</v>
      </c>
      <c r="M3427" s="5">
        <f ca="1">(TODAY()-staff[[#This Row],[Date of Join]])/365</f>
        <v>1.2767123287671234</v>
      </c>
      <c r="N3427" t="str">
        <f ca="1">IF(staff[[#This Row],[Tenure]]&lt;0.25,"1. New", IF(staff[[#This Row],[Tenure]]&lt;1, "2. Under 1 yr", IF(staff[[#This Row],[Tenure]]&lt;2, "3. Under 2 yrs","4. Over 2 yrs")))</f>
        <v>3. Under 2 yrs</v>
      </c>
      <c r="O3427" s="5">
        <f ca="1">(TODAY()-staff[[#This Row],[Date of Birth]])/365</f>
        <v>57.024657534246572</v>
      </c>
      <c r="P3427">
        <f ca="1">ROUNDDOWN(staff[[#This Row],[X-Age]],0)</f>
        <v>57</v>
      </c>
    </row>
    <row r="3428" spans="3:16" x14ac:dyDescent="0.3">
      <c r="C3428" t="s">
        <v>3517</v>
      </c>
      <c r="D3428" t="s">
        <v>55</v>
      </c>
      <c r="E3428">
        <v>1</v>
      </c>
      <c r="F3428" t="s">
        <v>56</v>
      </c>
      <c r="G3428" t="s">
        <v>6</v>
      </c>
      <c r="H3428" t="s">
        <v>68</v>
      </c>
      <c r="I3428" s="4">
        <v>64215</v>
      </c>
      <c r="J3428">
        <v>20</v>
      </c>
      <c r="K3428" s="3">
        <v>44272</v>
      </c>
      <c r="L3428" s="3">
        <v>25422</v>
      </c>
      <c r="M3428" s="5">
        <f ca="1">(TODAY()-staff[[#This Row],[Date of Join]])/365</f>
        <v>1.5041095890410958</v>
      </c>
      <c r="N3428" t="str">
        <f ca="1">IF(staff[[#This Row],[Tenure]]&lt;0.25,"1. New", IF(staff[[#This Row],[Tenure]]&lt;1, "2. Under 1 yr", IF(staff[[#This Row],[Tenure]]&lt;2, "3. Under 2 yrs","4. Over 2 yrs")))</f>
        <v>3. Under 2 yrs</v>
      </c>
      <c r="O3428" s="5">
        <f ca="1">(TODAY()-staff[[#This Row],[Date of Birth]])/365</f>
        <v>53.147945205479452</v>
      </c>
      <c r="P3428">
        <f ca="1">ROUNDDOWN(staff[[#This Row],[X-Age]],0)</f>
        <v>53</v>
      </c>
    </row>
    <row r="3429" spans="3:16" x14ac:dyDescent="0.3">
      <c r="C3429" t="s">
        <v>3518</v>
      </c>
      <c r="D3429" t="s">
        <v>55</v>
      </c>
      <c r="E3429">
        <v>1</v>
      </c>
      <c r="F3429" t="s">
        <v>56</v>
      </c>
      <c r="G3429" t="s">
        <v>11</v>
      </c>
      <c r="H3429" t="s">
        <v>83</v>
      </c>
      <c r="I3429" s="4">
        <v>91785</v>
      </c>
      <c r="J3429">
        <v>9</v>
      </c>
      <c r="K3429" s="3">
        <v>44768</v>
      </c>
      <c r="L3429" s="3">
        <v>24975</v>
      </c>
      <c r="M3429" s="5">
        <f ca="1">(TODAY()-staff[[#This Row],[Date of Join]])/365</f>
        <v>0.14520547945205478</v>
      </c>
      <c r="N3429" t="str">
        <f ca="1">IF(staff[[#This Row],[Tenure]]&lt;0.25,"1. New", IF(staff[[#This Row],[Tenure]]&lt;1, "2. Under 1 yr", IF(staff[[#This Row],[Tenure]]&lt;2, "3. Under 2 yrs","4. Over 2 yrs")))</f>
        <v>1. New</v>
      </c>
      <c r="O3429" s="5">
        <f ca="1">(TODAY()-staff[[#This Row],[Date of Birth]])/365</f>
        <v>54.372602739726027</v>
      </c>
      <c r="P3429">
        <f ca="1">ROUNDDOWN(staff[[#This Row],[X-Age]],0)</f>
        <v>54</v>
      </c>
    </row>
    <row r="3430" spans="3:16" x14ac:dyDescent="0.3">
      <c r="C3430" t="s">
        <v>3519</v>
      </c>
      <c r="D3430" t="s">
        <v>59</v>
      </c>
      <c r="E3430">
        <v>1</v>
      </c>
      <c r="F3430" t="s">
        <v>56</v>
      </c>
      <c r="G3430" t="s">
        <v>6</v>
      </c>
      <c r="H3430" t="s">
        <v>68</v>
      </c>
      <c r="I3430" s="4">
        <v>78345</v>
      </c>
      <c r="J3430">
        <v>18</v>
      </c>
      <c r="K3430" s="3">
        <v>44532</v>
      </c>
      <c r="L3430" s="3">
        <v>27644</v>
      </c>
      <c r="M3430" s="5">
        <f ca="1">(TODAY()-staff[[#This Row],[Date of Join]])/365</f>
        <v>0.79178082191780819</v>
      </c>
      <c r="N3430" t="str">
        <f ca="1">IF(staff[[#This Row],[Tenure]]&lt;0.25,"1. New", IF(staff[[#This Row],[Tenure]]&lt;1, "2. Under 1 yr", IF(staff[[#This Row],[Tenure]]&lt;2, "3. Under 2 yrs","4. Over 2 yrs")))</f>
        <v>2. Under 1 yr</v>
      </c>
      <c r="O3430" s="5">
        <f ca="1">(TODAY()-staff[[#This Row],[Date of Birth]])/365</f>
        <v>47.060273972602737</v>
      </c>
      <c r="P3430">
        <f ca="1">ROUNDDOWN(staff[[#This Row],[X-Age]],0)</f>
        <v>47</v>
      </c>
    </row>
    <row r="3431" spans="3:16" x14ac:dyDescent="0.3">
      <c r="C3431" t="s">
        <v>3520</v>
      </c>
      <c r="D3431" t="s">
        <v>55</v>
      </c>
      <c r="E3431">
        <v>1</v>
      </c>
      <c r="F3431" t="s">
        <v>61</v>
      </c>
      <c r="G3431" t="s">
        <v>18</v>
      </c>
      <c r="H3431" t="s">
        <v>78</v>
      </c>
      <c r="I3431" s="4">
        <v>98510</v>
      </c>
      <c r="J3431">
        <v>10</v>
      </c>
      <c r="K3431" s="3">
        <v>44760</v>
      </c>
      <c r="L3431" s="3">
        <v>7282</v>
      </c>
      <c r="M3431" s="5">
        <f ca="1">(TODAY()-staff[[#This Row],[Date of Join]])/365</f>
        <v>0.16712328767123288</v>
      </c>
      <c r="N3431" t="str">
        <f ca="1">IF(staff[[#This Row],[Tenure]]&lt;0.25,"1. New", IF(staff[[#This Row],[Tenure]]&lt;1, "2. Under 1 yr", IF(staff[[#This Row],[Tenure]]&lt;2, "3. Under 2 yrs","4. Over 2 yrs")))</f>
        <v>1. New</v>
      </c>
      <c r="O3431" s="5">
        <f ca="1">(TODAY()-staff[[#This Row],[Date of Birth]])/365</f>
        <v>102.84657534246575</v>
      </c>
      <c r="P3431">
        <f ca="1">ROUNDDOWN(staff[[#This Row],[X-Age]],0)</f>
        <v>102</v>
      </c>
    </row>
    <row r="3432" spans="3:16" x14ac:dyDescent="0.3">
      <c r="C3432" t="s">
        <v>3521</v>
      </c>
      <c r="D3432" t="s">
        <v>55</v>
      </c>
      <c r="E3432">
        <v>1</v>
      </c>
      <c r="F3432" t="s">
        <v>56</v>
      </c>
      <c r="G3432" t="s">
        <v>6</v>
      </c>
      <c r="H3432" t="s">
        <v>68</v>
      </c>
      <c r="I3432" s="4">
        <v>59490</v>
      </c>
      <c r="J3432">
        <v>13</v>
      </c>
      <c r="K3432" s="3">
        <v>44347</v>
      </c>
      <c r="L3432" s="3">
        <v>27372</v>
      </c>
      <c r="M3432" s="5">
        <f ca="1">(TODAY()-staff[[#This Row],[Date of Join]])/365</f>
        <v>1.2986301369863014</v>
      </c>
      <c r="N3432" t="str">
        <f ca="1">IF(staff[[#This Row],[Tenure]]&lt;0.25,"1. New", IF(staff[[#This Row],[Tenure]]&lt;1, "2. Under 1 yr", IF(staff[[#This Row],[Tenure]]&lt;2, "3. Under 2 yrs","4. Over 2 yrs")))</f>
        <v>3. Under 2 yrs</v>
      </c>
      <c r="O3432" s="5">
        <f ca="1">(TODAY()-staff[[#This Row],[Date of Birth]])/365</f>
        <v>47.805479452054797</v>
      </c>
      <c r="P3432">
        <f ca="1">ROUNDDOWN(staff[[#This Row],[X-Age]],0)</f>
        <v>47</v>
      </c>
    </row>
    <row r="3433" spans="3:16" x14ac:dyDescent="0.3">
      <c r="C3433" t="s">
        <v>3522</v>
      </c>
      <c r="D3433" t="s">
        <v>55</v>
      </c>
      <c r="E3433">
        <v>1</v>
      </c>
      <c r="F3433" t="s">
        <v>56</v>
      </c>
      <c r="G3433" t="s">
        <v>9</v>
      </c>
      <c r="H3433" t="s">
        <v>62</v>
      </c>
      <c r="I3433" s="4">
        <v>58690</v>
      </c>
      <c r="J3433">
        <v>12</v>
      </c>
      <c r="K3433" s="3">
        <v>43950</v>
      </c>
      <c r="L3433" s="3">
        <v>25221</v>
      </c>
      <c r="M3433" s="5">
        <f ca="1">(TODAY()-staff[[#This Row],[Date of Join]])/365</f>
        <v>2.3863013698630136</v>
      </c>
      <c r="N3433" t="str">
        <f ca="1">IF(staff[[#This Row],[Tenure]]&lt;0.25,"1. New", IF(staff[[#This Row],[Tenure]]&lt;1, "2. Under 1 yr", IF(staff[[#This Row],[Tenure]]&lt;2, "3. Under 2 yrs","4. Over 2 yrs")))</f>
        <v>4. Over 2 yrs</v>
      </c>
      <c r="O3433" s="5">
        <f ca="1">(TODAY()-staff[[#This Row],[Date of Birth]])/365</f>
        <v>53.698630136986303</v>
      </c>
      <c r="P3433">
        <f ca="1">ROUNDDOWN(staff[[#This Row],[X-Age]],0)</f>
        <v>53</v>
      </c>
    </row>
    <row r="3434" spans="3:16" x14ac:dyDescent="0.3">
      <c r="C3434" t="s">
        <v>3523</v>
      </c>
      <c r="D3434" t="s">
        <v>59</v>
      </c>
      <c r="E3434">
        <v>1</v>
      </c>
      <c r="F3434" t="s">
        <v>61</v>
      </c>
      <c r="G3434" t="s">
        <v>18</v>
      </c>
      <c r="H3434" t="s">
        <v>96</v>
      </c>
      <c r="I3434" s="4">
        <v>75560</v>
      </c>
      <c r="J3434">
        <v>18</v>
      </c>
      <c r="K3434" s="3">
        <v>44764</v>
      </c>
      <c r="L3434" s="3">
        <v>7271</v>
      </c>
      <c r="M3434" s="5">
        <f ca="1">(TODAY()-staff[[#This Row],[Date of Join]])/365</f>
        <v>0.15616438356164383</v>
      </c>
      <c r="N3434" t="str">
        <f ca="1">IF(staff[[#This Row],[Tenure]]&lt;0.25,"1. New", IF(staff[[#This Row],[Tenure]]&lt;1, "2. Under 1 yr", IF(staff[[#This Row],[Tenure]]&lt;2, "3. Under 2 yrs","4. Over 2 yrs")))</f>
        <v>1. New</v>
      </c>
      <c r="O3434" s="5">
        <f ca="1">(TODAY()-staff[[#This Row],[Date of Birth]])/365</f>
        <v>102.87671232876713</v>
      </c>
      <c r="P3434">
        <f ca="1">ROUNDDOWN(staff[[#This Row],[X-Age]],0)</f>
        <v>102</v>
      </c>
    </row>
    <row r="3435" spans="3:16" x14ac:dyDescent="0.3">
      <c r="C3435" t="s">
        <v>3524</v>
      </c>
      <c r="D3435" t="s">
        <v>55</v>
      </c>
      <c r="E3435">
        <v>0.9</v>
      </c>
      <c r="F3435" t="s">
        <v>56</v>
      </c>
      <c r="G3435" t="s">
        <v>20</v>
      </c>
      <c r="H3435" t="s">
        <v>102</v>
      </c>
      <c r="I3435" s="4">
        <v>84205</v>
      </c>
      <c r="J3435">
        <v>23</v>
      </c>
      <c r="K3435" s="3">
        <v>44697</v>
      </c>
      <c r="L3435" s="3">
        <v>29276</v>
      </c>
      <c r="M3435" s="5">
        <f ca="1">(TODAY()-staff[[#This Row],[Date of Join]])/365</f>
        <v>0.33972602739726027</v>
      </c>
      <c r="N3435" t="str">
        <f ca="1">IF(staff[[#This Row],[Tenure]]&lt;0.25,"1. New", IF(staff[[#This Row],[Tenure]]&lt;1, "2. Under 1 yr", IF(staff[[#This Row],[Tenure]]&lt;2, "3. Under 2 yrs","4. Over 2 yrs")))</f>
        <v>2. Under 1 yr</v>
      </c>
      <c r="O3435" s="5">
        <f ca="1">(TODAY()-staff[[#This Row],[Date of Birth]])/365</f>
        <v>42.589041095890408</v>
      </c>
      <c r="P3435">
        <f ca="1">ROUNDDOWN(staff[[#This Row],[X-Age]],0)</f>
        <v>42</v>
      </c>
    </row>
    <row r="3436" spans="3:16" x14ac:dyDescent="0.3">
      <c r="C3436" t="s">
        <v>3525</v>
      </c>
      <c r="D3436" t="s">
        <v>55</v>
      </c>
      <c r="E3436">
        <v>1</v>
      </c>
      <c r="F3436" t="s">
        <v>124</v>
      </c>
      <c r="G3436" t="s">
        <v>6</v>
      </c>
      <c r="H3436" t="s">
        <v>68</v>
      </c>
      <c r="I3436" s="4">
        <v>88000</v>
      </c>
      <c r="J3436">
        <v>23</v>
      </c>
      <c r="K3436" s="3">
        <v>44747</v>
      </c>
      <c r="L3436" s="3">
        <v>7262</v>
      </c>
      <c r="M3436" s="5">
        <f ca="1">(TODAY()-staff[[#This Row],[Date of Join]])/365</f>
        <v>0.20273972602739726</v>
      </c>
      <c r="N3436" t="str">
        <f ca="1">IF(staff[[#This Row],[Tenure]]&lt;0.25,"1. New", IF(staff[[#This Row],[Tenure]]&lt;1, "2. Under 1 yr", IF(staff[[#This Row],[Tenure]]&lt;2, "3. Under 2 yrs","4. Over 2 yrs")))</f>
        <v>1. New</v>
      </c>
      <c r="O3436" s="5">
        <f ca="1">(TODAY()-staff[[#This Row],[Date of Birth]])/365</f>
        <v>102.9013698630137</v>
      </c>
      <c r="P3436">
        <f ca="1">ROUNDDOWN(staff[[#This Row],[X-Age]],0)</f>
        <v>102</v>
      </c>
    </row>
    <row r="3437" spans="3:16" x14ac:dyDescent="0.3">
      <c r="C3437" t="s">
        <v>3526</v>
      </c>
      <c r="D3437" t="s">
        <v>59</v>
      </c>
      <c r="E3437">
        <v>1</v>
      </c>
      <c r="F3437" t="s">
        <v>56</v>
      </c>
      <c r="G3437" t="s">
        <v>18</v>
      </c>
      <c r="H3437" t="s">
        <v>78</v>
      </c>
      <c r="I3437" s="4">
        <v>98000</v>
      </c>
      <c r="J3437">
        <v>7</v>
      </c>
      <c r="K3437" s="3">
        <v>44739</v>
      </c>
      <c r="L3437" s="3">
        <v>32792</v>
      </c>
      <c r="M3437" s="5">
        <f ca="1">(TODAY()-staff[[#This Row],[Date of Join]])/365</f>
        <v>0.22465753424657534</v>
      </c>
      <c r="N3437" t="str">
        <f ca="1">IF(staff[[#This Row],[Tenure]]&lt;0.25,"1. New", IF(staff[[#This Row],[Tenure]]&lt;1, "2. Under 1 yr", IF(staff[[#This Row],[Tenure]]&lt;2, "3. Under 2 yrs","4. Over 2 yrs")))</f>
        <v>1. New</v>
      </c>
      <c r="O3437" s="5">
        <f ca="1">(TODAY()-staff[[#This Row],[Date of Birth]])/365</f>
        <v>32.956164383561642</v>
      </c>
      <c r="P3437">
        <f ca="1">ROUNDDOWN(staff[[#This Row],[X-Age]],0)</f>
        <v>32</v>
      </c>
    </row>
    <row r="3438" spans="3:16" x14ac:dyDescent="0.3">
      <c r="C3438" t="s">
        <v>3527</v>
      </c>
      <c r="D3438" t="s">
        <v>59</v>
      </c>
      <c r="E3438">
        <v>1</v>
      </c>
      <c r="F3438" t="s">
        <v>61</v>
      </c>
      <c r="G3438" t="s">
        <v>18</v>
      </c>
      <c r="H3438" t="s">
        <v>64</v>
      </c>
      <c r="I3438" s="4">
        <v>57805</v>
      </c>
      <c r="J3438">
        <v>10</v>
      </c>
      <c r="K3438" s="3">
        <v>44707</v>
      </c>
      <c r="L3438" s="3">
        <v>7275</v>
      </c>
      <c r="M3438" s="5">
        <f ca="1">(TODAY()-staff[[#This Row],[Date of Join]])/365</f>
        <v>0.31232876712328766</v>
      </c>
      <c r="N3438" t="str">
        <f ca="1">IF(staff[[#This Row],[Tenure]]&lt;0.25,"1. New", IF(staff[[#This Row],[Tenure]]&lt;1, "2. Under 1 yr", IF(staff[[#This Row],[Tenure]]&lt;2, "3. Under 2 yrs","4. Over 2 yrs")))</f>
        <v>2. Under 1 yr</v>
      </c>
      <c r="O3438" s="5">
        <f ca="1">(TODAY()-staff[[#This Row],[Date of Birth]])/365</f>
        <v>102.86575342465754</v>
      </c>
      <c r="P3438">
        <f ca="1">ROUNDDOWN(staff[[#This Row],[X-Age]],0)</f>
        <v>102</v>
      </c>
    </row>
    <row r="3439" spans="3:16" x14ac:dyDescent="0.3">
      <c r="C3439" t="s">
        <v>3528</v>
      </c>
      <c r="D3439" t="s">
        <v>55</v>
      </c>
      <c r="E3439">
        <v>0.6</v>
      </c>
      <c r="F3439" t="s">
        <v>56</v>
      </c>
      <c r="G3439" t="s">
        <v>18</v>
      </c>
      <c r="H3439" t="s">
        <v>64</v>
      </c>
      <c r="I3439" s="4">
        <v>79040</v>
      </c>
      <c r="J3439">
        <v>7</v>
      </c>
      <c r="K3439" s="3">
        <v>44200</v>
      </c>
      <c r="L3439" s="3">
        <v>21887</v>
      </c>
      <c r="M3439" s="5">
        <f ca="1">(TODAY()-staff[[#This Row],[Date of Join]])/365</f>
        <v>1.7013698630136986</v>
      </c>
      <c r="N3439" t="str">
        <f ca="1">IF(staff[[#This Row],[Tenure]]&lt;0.25,"1. New", IF(staff[[#This Row],[Tenure]]&lt;1, "2. Under 1 yr", IF(staff[[#This Row],[Tenure]]&lt;2, "3. Under 2 yrs","4. Over 2 yrs")))</f>
        <v>3. Under 2 yrs</v>
      </c>
      <c r="O3439" s="5">
        <f ca="1">(TODAY()-staff[[#This Row],[Date of Birth]])/365</f>
        <v>62.832876712328769</v>
      </c>
      <c r="P3439">
        <f ca="1">ROUNDDOWN(staff[[#This Row],[X-Age]],0)</f>
        <v>62</v>
      </c>
    </row>
    <row r="3440" spans="3:16" x14ac:dyDescent="0.3">
      <c r="C3440" t="s">
        <v>3529</v>
      </c>
      <c r="D3440" t="s">
        <v>59</v>
      </c>
      <c r="E3440">
        <v>1</v>
      </c>
      <c r="F3440" t="s">
        <v>56</v>
      </c>
      <c r="G3440" t="s">
        <v>6</v>
      </c>
      <c r="H3440" t="s">
        <v>68</v>
      </c>
      <c r="I3440" s="4">
        <v>112130</v>
      </c>
      <c r="J3440">
        <v>15</v>
      </c>
      <c r="K3440" s="3">
        <v>44657</v>
      </c>
      <c r="L3440" s="3">
        <v>7298</v>
      </c>
      <c r="M3440" s="5">
        <f ca="1">(TODAY()-staff[[#This Row],[Date of Join]])/365</f>
        <v>0.44931506849315067</v>
      </c>
      <c r="N3440" t="str">
        <f ca="1">IF(staff[[#This Row],[Tenure]]&lt;0.25,"1. New", IF(staff[[#This Row],[Tenure]]&lt;1, "2. Under 1 yr", IF(staff[[#This Row],[Tenure]]&lt;2, "3. Under 2 yrs","4. Over 2 yrs")))</f>
        <v>2. Under 1 yr</v>
      </c>
      <c r="O3440" s="5">
        <f ca="1">(TODAY()-staff[[#This Row],[Date of Birth]])/365</f>
        <v>102.8027397260274</v>
      </c>
      <c r="P3440">
        <f ca="1">ROUNDDOWN(staff[[#This Row],[X-Age]],0)</f>
        <v>102</v>
      </c>
    </row>
    <row r="3441" spans="3:16" x14ac:dyDescent="0.3">
      <c r="C3441" t="s">
        <v>3530</v>
      </c>
      <c r="D3441" t="s">
        <v>59</v>
      </c>
      <c r="E3441">
        <v>1</v>
      </c>
      <c r="F3441" t="s">
        <v>56</v>
      </c>
      <c r="G3441" t="s">
        <v>14</v>
      </c>
      <c r="H3441" t="s">
        <v>377</v>
      </c>
      <c r="I3441" s="4">
        <v>86965</v>
      </c>
      <c r="J3441">
        <v>13</v>
      </c>
      <c r="K3441" s="3">
        <v>44761</v>
      </c>
      <c r="L3441" s="3">
        <v>25405</v>
      </c>
      <c r="M3441" s="5">
        <f ca="1">(TODAY()-staff[[#This Row],[Date of Join]])/365</f>
        <v>0.16438356164383561</v>
      </c>
      <c r="N3441" t="str">
        <f ca="1">IF(staff[[#This Row],[Tenure]]&lt;0.25,"1. New", IF(staff[[#This Row],[Tenure]]&lt;1, "2. Under 1 yr", IF(staff[[#This Row],[Tenure]]&lt;2, "3. Under 2 yrs","4. Over 2 yrs")))</f>
        <v>1. New</v>
      </c>
      <c r="O3441" s="5">
        <f ca="1">(TODAY()-staff[[#This Row],[Date of Birth]])/365</f>
        <v>53.194520547945203</v>
      </c>
      <c r="P3441">
        <f ca="1">ROUNDDOWN(staff[[#This Row],[X-Age]],0)</f>
        <v>53</v>
      </c>
    </row>
    <row r="3442" spans="3:16" x14ac:dyDescent="0.3">
      <c r="C3442" t="s">
        <v>3531</v>
      </c>
      <c r="D3442" t="s">
        <v>59</v>
      </c>
      <c r="E3442">
        <v>1</v>
      </c>
      <c r="F3442" t="s">
        <v>56</v>
      </c>
      <c r="G3442" t="s">
        <v>6</v>
      </c>
      <c r="H3442" t="s">
        <v>68</v>
      </c>
      <c r="I3442" s="4">
        <v>63650</v>
      </c>
      <c r="J3442">
        <v>12</v>
      </c>
      <c r="K3442" s="3">
        <v>44431</v>
      </c>
      <c r="L3442" s="3">
        <v>29503</v>
      </c>
      <c r="M3442" s="5">
        <f ca="1">(TODAY()-staff[[#This Row],[Date of Join]])/365</f>
        <v>1.0684931506849316</v>
      </c>
      <c r="N3442" t="str">
        <f ca="1">IF(staff[[#This Row],[Tenure]]&lt;0.25,"1. New", IF(staff[[#This Row],[Tenure]]&lt;1, "2. Under 1 yr", IF(staff[[#This Row],[Tenure]]&lt;2, "3. Under 2 yrs","4. Over 2 yrs")))</f>
        <v>3. Under 2 yrs</v>
      </c>
      <c r="O3442" s="5">
        <f ca="1">(TODAY()-staff[[#This Row],[Date of Birth]])/365</f>
        <v>41.967123287671235</v>
      </c>
      <c r="P3442">
        <f ca="1">ROUNDDOWN(staff[[#This Row],[X-Age]],0)</f>
        <v>41</v>
      </c>
    </row>
    <row r="3443" spans="3:16" x14ac:dyDescent="0.3">
      <c r="C3443" t="s">
        <v>3532</v>
      </c>
      <c r="D3443" t="s">
        <v>55</v>
      </c>
      <c r="E3443">
        <v>1</v>
      </c>
      <c r="F3443" t="s">
        <v>56</v>
      </c>
      <c r="G3443" t="s">
        <v>6</v>
      </c>
      <c r="H3443" t="s">
        <v>68</v>
      </c>
      <c r="I3443" s="4">
        <v>78620</v>
      </c>
      <c r="J3443">
        <v>9</v>
      </c>
      <c r="K3443" s="3">
        <v>44621</v>
      </c>
      <c r="L3443" s="3">
        <v>29056</v>
      </c>
      <c r="M3443" s="5">
        <f ca="1">(TODAY()-staff[[#This Row],[Date of Join]])/365</f>
        <v>0.54794520547945202</v>
      </c>
      <c r="N3443" t="str">
        <f ca="1">IF(staff[[#This Row],[Tenure]]&lt;0.25,"1. New", IF(staff[[#This Row],[Tenure]]&lt;1, "2. Under 1 yr", IF(staff[[#This Row],[Tenure]]&lt;2, "3. Under 2 yrs","4. Over 2 yrs")))</f>
        <v>2. Under 1 yr</v>
      </c>
      <c r="O3443" s="5">
        <f ca="1">(TODAY()-staff[[#This Row],[Date of Birth]])/365</f>
        <v>43.19178082191781</v>
      </c>
      <c r="P3443">
        <f ca="1">ROUNDDOWN(staff[[#This Row],[X-Age]],0)</f>
        <v>43</v>
      </c>
    </row>
    <row r="3444" spans="3:16" x14ac:dyDescent="0.3">
      <c r="C3444" t="s">
        <v>3533</v>
      </c>
      <c r="D3444" t="s">
        <v>59</v>
      </c>
      <c r="E3444">
        <v>1</v>
      </c>
      <c r="F3444" t="s">
        <v>56</v>
      </c>
      <c r="G3444" t="s">
        <v>6</v>
      </c>
      <c r="H3444" t="s">
        <v>68</v>
      </c>
      <c r="I3444" s="4">
        <v>86570</v>
      </c>
      <c r="J3444">
        <v>17</v>
      </c>
      <c r="K3444" s="3">
        <v>44718</v>
      </c>
      <c r="L3444" s="3">
        <v>30987</v>
      </c>
      <c r="M3444" s="5">
        <f ca="1">(TODAY()-staff[[#This Row],[Date of Join]])/365</f>
        <v>0.28219178082191781</v>
      </c>
      <c r="N3444" t="str">
        <f ca="1">IF(staff[[#This Row],[Tenure]]&lt;0.25,"1. New", IF(staff[[#This Row],[Tenure]]&lt;1, "2. Under 1 yr", IF(staff[[#This Row],[Tenure]]&lt;2, "3. Under 2 yrs","4. Over 2 yrs")))</f>
        <v>2. Under 1 yr</v>
      </c>
      <c r="O3444" s="5">
        <f ca="1">(TODAY()-staff[[#This Row],[Date of Birth]])/365</f>
        <v>37.901369863013699</v>
      </c>
      <c r="P3444">
        <f ca="1">ROUNDDOWN(staff[[#This Row],[X-Age]],0)</f>
        <v>37</v>
      </c>
    </row>
    <row r="3445" spans="3:16" x14ac:dyDescent="0.3">
      <c r="C3445" t="s">
        <v>3534</v>
      </c>
      <c r="D3445" t="s">
        <v>55</v>
      </c>
      <c r="E3445">
        <v>1</v>
      </c>
      <c r="F3445" t="s">
        <v>56</v>
      </c>
      <c r="G3445" t="s">
        <v>6</v>
      </c>
      <c r="H3445" t="s">
        <v>68</v>
      </c>
      <c r="I3445" s="4">
        <v>66405</v>
      </c>
      <c r="J3445">
        <v>9</v>
      </c>
      <c r="K3445" s="3">
        <v>44769</v>
      </c>
      <c r="L3445" s="3">
        <v>31703</v>
      </c>
      <c r="M3445" s="5">
        <f ca="1">(TODAY()-staff[[#This Row],[Date of Join]])/365</f>
        <v>0.14246575342465753</v>
      </c>
      <c r="N3445" t="str">
        <f ca="1">IF(staff[[#This Row],[Tenure]]&lt;0.25,"1. New", IF(staff[[#This Row],[Tenure]]&lt;1, "2. Under 1 yr", IF(staff[[#This Row],[Tenure]]&lt;2, "3. Under 2 yrs","4. Over 2 yrs")))</f>
        <v>1. New</v>
      </c>
      <c r="O3445" s="5">
        <f ca="1">(TODAY()-staff[[#This Row],[Date of Birth]])/365</f>
        <v>35.939726027397263</v>
      </c>
      <c r="P3445">
        <f ca="1">ROUNDDOWN(staff[[#This Row],[X-Age]],0)</f>
        <v>35</v>
      </c>
    </row>
    <row r="3446" spans="3:16" x14ac:dyDescent="0.3">
      <c r="C3446" t="s">
        <v>3535</v>
      </c>
      <c r="D3446" t="s">
        <v>59</v>
      </c>
      <c r="E3446">
        <v>1</v>
      </c>
      <c r="F3446" t="s">
        <v>56</v>
      </c>
      <c r="G3446" t="s">
        <v>6</v>
      </c>
      <c r="H3446" t="s">
        <v>68</v>
      </c>
      <c r="I3446" s="4">
        <v>72330</v>
      </c>
      <c r="J3446">
        <v>9</v>
      </c>
      <c r="K3446" s="3">
        <v>44732</v>
      </c>
      <c r="L3446" s="3">
        <v>28289</v>
      </c>
      <c r="M3446" s="5">
        <f ca="1">(TODAY()-staff[[#This Row],[Date of Join]])/365</f>
        <v>0.24383561643835616</v>
      </c>
      <c r="N3446" t="str">
        <f ca="1">IF(staff[[#This Row],[Tenure]]&lt;0.25,"1. New", IF(staff[[#This Row],[Tenure]]&lt;1, "2. Under 1 yr", IF(staff[[#This Row],[Tenure]]&lt;2, "3. Under 2 yrs","4. Over 2 yrs")))</f>
        <v>1. New</v>
      </c>
      <c r="O3446" s="5">
        <f ca="1">(TODAY()-staff[[#This Row],[Date of Birth]])/365</f>
        <v>45.293150684931504</v>
      </c>
      <c r="P3446">
        <f ca="1">ROUNDDOWN(staff[[#This Row],[X-Age]],0)</f>
        <v>45</v>
      </c>
    </row>
    <row r="3447" spans="3:16" x14ac:dyDescent="0.3">
      <c r="C3447" t="s">
        <v>3536</v>
      </c>
      <c r="D3447" t="s">
        <v>55</v>
      </c>
      <c r="E3447">
        <v>1</v>
      </c>
      <c r="F3447" t="s">
        <v>56</v>
      </c>
      <c r="G3447" t="s">
        <v>11</v>
      </c>
      <c r="H3447" t="s">
        <v>83</v>
      </c>
      <c r="I3447" s="4">
        <v>59445</v>
      </c>
      <c r="J3447">
        <v>9</v>
      </c>
      <c r="K3447" s="3">
        <v>44613</v>
      </c>
      <c r="L3447" s="3">
        <v>24663</v>
      </c>
      <c r="M3447" s="5">
        <f ca="1">(TODAY()-staff[[#This Row],[Date of Join]])/365</f>
        <v>0.56986301369863013</v>
      </c>
      <c r="N3447" t="str">
        <f ca="1">IF(staff[[#This Row],[Tenure]]&lt;0.25,"1. New", IF(staff[[#This Row],[Tenure]]&lt;1, "2. Under 1 yr", IF(staff[[#This Row],[Tenure]]&lt;2, "3. Under 2 yrs","4. Over 2 yrs")))</f>
        <v>2. Under 1 yr</v>
      </c>
      <c r="O3447" s="5">
        <f ca="1">(TODAY()-staff[[#This Row],[Date of Birth]])/365</f>
        <v>55.227397260273975</v>
      </c>
      <c r="P3447">
        <f ca="1">ROUNDDOWN(staff[[#This Row],[X-Age]],0)</f>
        <v>55</v>
      </c>
    </row>
    <row r="3448" spans="3:16" x14ac:dyDescent="0.3">
      <c r="C3448" t="s">
        <v>3537</v>
      </c>
      <c r="D3448" t="s">
        <v>55</v>
      </c>
      <c r="E3448">
        <v>1</v>
      </c>
      <c r="F3448" t="s">
        <v>56</v>
      </c>
      <c r="G3448" t="s">
        <v>18</v>
      </c>
      <c r="H3448" t="s">
        <v>96</v>
      </c>
      <c r="I3448" s="4">
        <v>77645</v>
      </c>
      <c r="J3448">
        <v>20</v>
      </c>
      <c r="K3448" s="3">
        <v>44641</v>
      </c>
      <c r="L3448" s="3">
        <v>20670</v>
      </c>
      <c r="M3448" s="5">
        <f ca="1">(TODAY()-staff[[#This Row],[Date of Join]])/365</f>
        <v>0.49315068493150682</v>
      </c>
      <c r="N3448" t="str">
        <f ca="1">IF(staff[[#This Row],[Tenure]]&lt;0.25,"1. New", IF(staff[[#This Row],[Tenure]]&lt;1, "2. Under 1 yr", IF(staff[[#This Row],[Tenure]]&lt;2, "3. Under 2 yrs","4. Over 2 yrs")))</f>
        <v>2. Under 1 yr</v>
      </c>
      <c r="O3448" s="5">
        <f ca="1">(TODAY()-staff[[#This Row],[Date of Birth]])/365</f>
        <v>66.167123287671231</v>
      </c>
      <c r="P3448">
        <f ca="1">ROUNDDOWN(staff[[#This Row],[X-Age]],0)</f>
        <v>66</v>
      </c>
    </row>
    <row r="3449" spans="3:16" x14ac:dyDescent="0.3">
      <c r="C3449" t="s">
        <v>3538</v>
      </c>
      <c r="D3449" t="s">
        <v>59</v>
      </c>
      <c r="E3449">
        <v>1</v>
      </c>
      <c r="F3449" t="s">
        <v>56</v>
      </c>
      <c r="G3449" t="s">
        <v>6</v>
      </c>
      <c r="H3449" t="s">
        <v>68</v>
      </c>
      <c r="I3449" s="4">
        <v>89845</v>
      </c>
      <c r="J3449">
        <v>16</v>
      </c>
      <c r="K3449" s="3">
        <v>44753</v>
      </c>
      <c r="L3449" s="3">
        <v>7268</v>
      </c>
      <c r="M3449" s="5">
        <f ca="1">(TODAY()-staff[[#This Row],[Date of Join]])/365</f>
        <v>0.18630136986301371</v>
      </c>
      <c r="N3449" t="str">
        <f ca="1">IF(staff[[#This Row],[Tenure]]&lt;0.25,"1. New", IF(staff[[#This Row],[Tenure]]&lt;1, "2. Under 1 yr", IF(staff[[#This Row],[Tenure]]&lt;2, "3. Under 2 yrs","4. Over 2 yrs")))</f>
        <v>1. New</v>
      </c>
      <c r="O3449" s="5">
        <f ca="1">(TODAY()-staff[[#This Row],[Date of Birth]])/365</f>
        <v>102.88493150684931</v>
      </c>
      <c r="P3449">
        <f ca="1">ROUNDDOWN(staff[[#This Row],[X-Age]],0)</f>
        <v>102</v>
      </c>
    </row>
    <row r="3450" spans="3:16" x14ac:dyDescent="0.3">
      <c r="C3450" t="s">
        <v>3539</v>
      </c>
      <c r="D3450" t="s">
        <v>59</v>
      </c>
      <c r="E3450">
        <v>1</v>
      </c>
      <c r="F3450" t="s">
        <v>56</v>
      </c>
      <c r="G3450" t="s">
        <v>6</v>
      </c>
      <c r="H3450" t="s">
        <v>68</v>
      </c>
      <c r="I3450" s="4">
        <v>72465</v>
      </c>
      <c r="J3450">
        <v>14</v>
      </c>
      <c r="K3450" s="3">
        <v>44725</v>
      </c>
      <c r="L3450" s="3">
        <v>34144</v>
      </c>
      <c r="M3450" s="5">
        <f ca="1">(TODAY()-staff[[#This Row],[Date of Join]])/365</f>
        <v>0.26301369863013696</v>
      </c>
      <c r="N3450" t="str">
        <f ca="1">IF(staff[[#This Row],[Tenure]]&lt;0.25,"1. New", IF(staff[[#This Row],[Tenure]]&lt;1, "2. Under 1 yr", IF(staff[[#This Row],[Tenure]]&lt;2, "3. Under 2 yrs","4. Over 2 yrs")))</f>
        <v>2. Under 1 yr</v>
      </c>
      <c r="O3450" s="5">
        <f ca="1">(TODAY()-staff[[#This Row],[Date of Birth]])/365</f>
        <v>29.252054794520546</v>
      </c>
      <c r="P3450">
        <f ca="1">ROUNDDOWN(staff[[#This Row],[X-Age]],0)</f>
        <v>29</v>
      </c>
    </row>
    <row r="3451" spans="3:16" x14ac:dyDescent="0.3">
      <c r="C3451" t="s">
        <v>3540</v>
      </c>
      <c r="D3451" t="s">
        <v>55</v>
      </c>
      <c r="E3451">
        <v>1</v>
      </c>
      <c r="F3451" t="s">
        <v>61</v>
      </c>
      <c r="G3451" t="s">
        <v>9</v>
      </c>
      <c r="H3451" t="s">
        <v>62</v>
      </c>
      <c r="I3451" s="4">
        <v>62520</v>
      </c>
      <c r="J3451">
        <v>5</v>
      </c>
      <c r="K3451" s="3">
        <v>44657</v>
      </c>
      <c r="L3451" s="3">
        <v>7277</v>
      </c>
      <c r="M3451" s="5">
        <f ca="1">(TODAY()-staff[[#This Row],[Date of Join]])/365</f>
        <v>0.44931506849315067</v>
      </c>
      <c r="N3451" t="str">
        <f ca="1">IF(staff[[#This Row],[Tenure]]&lt;0.25,"1. New", IF(staff[[#This Row],[Tenure]]&lt;1, "2. Under 1 yr", IF(staff[[#This Row],[Tenure]]&lt;2, "3. Under 2 yrs","4. Over 2 yrs")))</f>
        <v>2. Under 1 yr</v>
      </c>
      <c r="O3451" s="5">
        <f ca="1">(TODAY()-staff[[#This Row],[Date of Birth]])/365</f>
        <v>102.86027397260274</v>
      </c>
      <c r="P3451">
        <f ca="1">ROUNDDOWN(staff[[#This Row],[X-Age]],0)</f>
        <v>102</v>
      </c>
    </row>
    <row r="3452" spans="3:16" x14ac:dyDescent="0.3">
      <c r="C3452" t="s">
        <v>3541</v>
      </c>
      <c r="D3452" t="s">
        <v>55</v>
      </c>
      <c r="E3452">
        <v>1</v>
      </c>
      <c r="F3452" t="s">
        <v>56</v>
      </c>
      <c r="G3452" t="s">
        <v>14</v>
      </c>
      <c r="H3452" t="s">
        <v>377</v>
      </c>
      <c r="I3452" s="4">
        <v>59820</v>
      </c>
      <c r="J3452">
        <v>1</v>
      </c>
      <c r="K3452" s="3">
        <v>44749</v>
      </c>
      <c r="L3452" s="3">
        <v>23196</v>
      </c>
      <c r="M3452" s="5">
        <f ca="1">(TODAY()-staff[[#This Row],[Date of Join]])/365</f>
        <v>0.19726027397260273</v>
      </c>
      <c r="N3452" t="str">
        <f ca="1">IF(staff[[#This Row],[Tenure]]&lt;0.25,"1. New", IF(staff[[#This Row],[Tenure]]&lt;1, "2. Under 1 yr", IF(staff[[#This Row],[Tenure]]&lt;2, "3. Under 2 yrs","4. Over 2 yrs")))</f>
        <v>1. New</v>
      </c>
      <c r="O3452" s="5">
        <f ca="1">(TODAY()-staff[[#This Row],[Date of Birth]])/365</f>
        <v>59.246575342465754</v>
      </c>
      <c r="P3452">
        <f ca="1">ROUNDDOWN(staff[[#This Row],[X-Age]],0)</f>
        <v>59</v>
      </c>
    </row>
    <row r="3453" spans="3:16" x14ac:dyDescent="0.3">
      <c r="C3453" t="s">
        <v>3542</v>
      </c>
      <c r="D3453" t="s">
        <v>59</v>
      </c>
      <c r="E3453">
        <v>1</v>
      </c>
      <c r="F3453" t="s">
        <v>56</v>
      </c>
      <c r="G3453" t="s">
        <v>11</v>
      </c>
      <c r="H3453" t="s">
        <v>83</v>
      </c>
      <c r="I3453" s="4">
        <v>73250</v>
      </c>
      <c r="J3453">
        <v>22</v>
      </c>
      <c r="K3453" s="3">
        <v>44648</v>
      </c>
      <c r="L3453" s="3">
        <v>24919</v>
      </c>
      <c r="M3453" s="5">
        <f ca="1">(TODAY()-staff[[#This Row],[Date of Join]])/365</f>
        <v>0.47397260273972602</v>
      </c>
      <c r="N3453" t="str">
        <f ca="1">IF(staff[[#This Row],[Tenure]]&lt;0.25,"1. New", IF(staff[[#This Row],[Tenure]]&lt;1, "2. Under 1 yr", IF(staff[[#This Row],[Tenure]]&lt;2, "3. Under 2 yrs","4. Over 2 yrs")))</f>
        <v>2. Under 1 yr</v>
      </c>
      <c r="O3453" s="5">
        <f ca="1">(TODAY()-staff[[#This Row],[Date of Birth]])/365</f>
        <v>54.526027397260272</v>
      </c>
      <c r="P3453">
        <f ca="1">ROUNDDOWN(staff[[#This Row],[X-Age]],0)</f>
        <v>54</v>
      </c>
    </row>
    <row r="3454" spans="3:16" x14ac:dyDescent="0.3">
      <c r="C3454" t="s">
        <v>3543</v>
      </c>
      <c r="D3454" t="s">
        <v>55</v>
      </c>
      <c r="E3454">
        <v>1</v>
      </c>
      <c r="F3454" t="s">
        <v>61</v>
      </c>
      <c r="G3454" t="s">
        <v>6</v>
      </c>
      <c r="H3454" t="s">
        <v>71</v>
      </c>
      <c r="I3454" s="4">
        <v>64230</v>
      </c>
      <c r="J3454">
        <v>13</v>
      </c>
      <c r="K3454" s="3">
        <v>44708</v>
      </c>
      <c r="L3454" s="3">
        <v>7286</v>
      </c>
      <c r="M3454" s="5">
        <f ca="1">(TODAY()-staff[[#This Row],[Date of Join]])/365</f>
        <v>0.30958904109589042</v>
      </c>
      <c r="N3454" t="str">
        <f ca="1">IF(staff[[#This Row],[Tenure]]&lt;0.25,"1. New", IF(staff[[#This Row],[Tenure]]&lt;1, "2. Under 1 yr", IF(staff[[#This Row],[Tenure]]&lt;2, "3. Under 2 yrs","4. Over 2 yrs")))</f>
        <v>2. Under 1 yr</v>
      </c>
      <c r="O3454" s="5">
        <f ca="1">(TODAY()-staff[[#This Row],[Date of Birth]])/365</f>
        <v>102.83561643835617</v>
      </c>
      <c r="P3454">
        <f ca="1">ROUNDDOWN(staff[[#This Row],[X-Age]],0)</f>
        <v>102</v>
      </c>
    </row>
    <row r="3455" spans="3:16" x14ac:dyDescent="0.3">
      <c r="C3455" t="s">
        <v>3544</v>
      </c>
      <c r="D3455" t="s">
        <v>55</v>
      </c>
      <c r="E3455">
        <v>1</v>
      </c>
      <c r="F3455" t="s">
        <v>56</v>
      </c>
      <c r="G3455" t="s">
        <v>6</v>
      </c>
      <c r="H3455" t="s">
        <v>93</v>
      </c>
      <c r="I3455" s="4">
        <v>65845</v>
      </c>
      <c r="J3455">
        <v>3</v>
      </c>
      <c r="K3455" s="3">
        <v>44770</v>
      </c>
      <c r="L3455" s="3">
        <v>29633</v>
      </c>
      <c r="M3455" s="5">
        <f ca="1">(TODAY()-staff[[#This Row],[Date of Join]])/365</f>
        <v>0.13972602739726028</v>
      </c>
      <c r="N3455" t="str">
        <f ca="1">IF(staff[[#This Row],[Tenure]]&lt;0.25,"1. New", IF(staff[[#This Row],[Tenure]]&lt;1, "2. Under 1 yr", IF(staff[[#This Row],[Tenure]]&lt;2, "3. Under 2 yrs","4. Over 2 yrs")))</f>
        <v>1. New</v>
      </c>
      <c r="O3455" s="5">
        <f ca="1">(TODAY()-staff[[#This Row],[Date of Birth]])/365</f>
        <v>41.610958904109587</v>
      </c>
      <c r="P3455">
        <f ca="1">ROUNDDOWN(staff[[#This Row],[X-Age]],0)</f>
        <v>41</v>
      </c>
    </row>
    <row r="3456" spans="3:16" x14ac:dyDescent="0.3">
      <c r="C3456" t="s">
        <v>3545</v>
      </c>
      <c r="D3456" t="s">
        <v>59</v>
      </c>
      <c r="E3456">
        <v>1</v>
      </c>
      <c r="F3456" t="s">
        <v>56</v>
      </c>
      <c r="G3456" t="s">
        <v>6</v>
      </c>
      <c r="H3456" t="s">
        <v>68</v>
      </c>
      <c r="I3456" s="4">
        <v>71950</v>
      </c>
      <c r="J3456">
        <v>19</v>
      </c>
      <c r="K3456" s="3">
        <v>44671</v>
      </c>
      <c r="L3456" s="3">
        <v>31512</v>
      </c>
      <c r="M3456" s="5">
        <f ca="1">(TODAY()-staff[[#This Row],[Date of Join]])/365</f>
        <v>0.41095890410958902</v>
      </c>
      <c r="N3456" t="str">
        <f ca="1">IF(staff[[#This Row],[Tenure]]&lt;0.25,"1. New", IF(staff[[#This Row],[Tenure]]&lt;1, "2. Under 1 yr", IF(staff[[#This Row],[Tenure]]&lt;2, "3. Under 2 yrs","4. Over 2 yrs")))</f>
        <v>2. Under 1 yr</v>
      </c>
      <c r="O3456" s="5">
        <f ca="1">(TODAY()-staff[[#This Row],[Date of Birth]])/365</f>
        <v>36.463013698630135</v>
      </c>
      <c r="P3456">
        <f ca="1">ROUNDDOWN(staff[[#This Row],[X-Age]],0)</f>
        <v>36</v>
      </c>
    </row>
    <row r="3457" spans="3:16" x14ac:dyDescent="0.3">
      <c r="C3457" t="s">
        <v>3546</v>
      </c>
      <c r="D3457" t="s">
        <v>59</v>
      </c>
      <c r="E3457">
        <v>1</v>
      </c>
      <c r="F3457" t="s">
        <v>56</v>
      </c>
      <c r="G3457" t="s">
        <v>20</v>
      </c>
      <c r="H3457" t="s">
        <v>102</v>
      </c>
      <c r="I3457" s="4">
        <v>67040</v>
      </c>
      <c r="J3457">
        <v>12</v>
      </c>
      <c r="K3457" s="3">
        <v>44767</v>
      </c>
      <c r="L3457" s="3">
        <v>24401</v>
      </c>
      <c r="M3457" s="5">
        <f ca="1">(TODAY()-staff[[#This Row],[Date of Join]])/365</f>
        <v>0.14794520547945206</v>
      </c>
      <c r="N3457" t="str">
        <f ca="1">IF(staff[[#This Row],[Tenure]]&lt;0.25,"1. New", IF(staff[[#This Row],[Tenure]]&lt;1, "2. Under 1 yr", IF(staff[[#This Row],[Tenure]]&lt;2, "3. Under 2 yrs","4. Over 2 yrs")))</f>
        <v>1. New</v>
      </c>
      <c r="O3457" s="5">
        <f ca="1">(TODAY()-staff[[#This Row],[Date of Birth]])/365</f>
        <v>55.945205479452056</v>
      </c>
      <c r="P3457">
        <f ca="1">ROUNDDOWN(staff[[#This Row],[X-Age]],0)</f>
        <v>55</v>
      </c>
    </row>
    <row r="3458" spans="3:16" x14ac:dyDescent="0.3">
      <c r="C3458" t="s">
        <v>3547</v>
      </c>
      <c r="D3458" t="s">
        <v>59</v>
      </c>
      <c r="E3458">
        <v>1</v>
      </c>
      <c r="F3458" t="s">
        <v>56</v>
      </c>
      <c r="G3458" t="s">
        <v>6</v>
      </c>
      <c r="H3458" t="s">
        <v>68</v>
      </c>
      <c r="I3458" s="4">
        <v>78175</v>
      </c>
      <c r="J3458">
        <v>15</v>
      </c>
      <c r="K3458" s="3">
        <v>44599</v>
      </c>
      <c r="L3458" s="3">
        <v>31768</v>
      </c>
      <c r="M3458" s="5">
        <f ca="1">(TODAY()-staff[[#This Row],[Date of Join]])/365</f>
        <v>0.60821917808219184</v>
      </c>
      <c r="N3458" t="str">
        <f ca="1">IF(staff[[#This Row],[Tenure]]&lt;0.25,"1. New", IF(staff[[#This Row],[Tenure]]&lt;1, "2. Under 1 yr", IF(staff[[#This Row],[Tenure]]&lt;2, "3. Under 2 yrs","4. Over 2 yrs")))</f>
        <v>2. Under 1 yr</v>
      </c>
      <c r="O3458" s="5">
        <f ca="1">(TODAY()-staff[[#This Row],[Date of Birth]])/365</f>
        <v>35.761643835616439</v>
      </c>
      <c r="P3458">
        <f ca="1">ROUNDDOWN(staff[[#This Row],[X-Age]],0)</f>
        <v>35</v>
      </c>
    </row>
    <row r="3459" spans="3:16" x14ac:dyDescent="0.3">
      <c r="C3459" t="s">
        <v>3548</v>
      </c>
      <c r="D3459" t="s">
        <v>59</v>
      </c>
      <c r="E3459">
        <v>1</v>
      </c>
      <c r="F3459" t="s">
        <v>56</v>
      </c>
      <c r="G3459" t="s">
        <v>6</v>
      </c>
      <c r="H3459" t="s">
        <v>68</v>
      </c>
      <c r="I3459" s="4">
        <v>72420</v>
      </c>
      <c r="J3459">
        <v>9</v>
      </c>
      <c r="K3459" s="3">
        <v>44739</v>
      </c>
      <c r="L3459" s="3">
        <v>28357</v>
      </c>
      <c r="M3459" s="5">
        <f ca="1">(TODAY()-staff[[#This Row],[Date of Join]])/365</f>
        <v>0.22465753424657534</v>
      </c>
      <c r="N3459" t="str">
        <f ca="1">IF(staff[[#This Row],[Tenure]]&lt;0.25,"1. New", IF(staff[[#This Row],[Tenure]]&lt;1, "2. Under 1 yr", IF(staff[[#This Row],[Tenure]]&lt;2, "3. Under 2 yrs","4. Over 2 yrs")))</f>
        <v>1. New</v>
      </c>
      <c r="O3459" s="5">
        <f ca="1">(TODAY()-staff[[#This Row],[Date of Birth]])/365</f>
        <v>45.106849315068494</v>
      </c>
      <c r="P3459">
        <f ca="1">ROUNDDOWN(staff[[#This Row],[X-Age]],0)</f>
        <v>45</v>
      </c>
    </row>
    <row r="3460" spans="3:16" x14ac:dyDescent="0.3">
      <c r="C3460" t="s">
        <v>3549</v>
      </c>
      <c r="D3460" t="s">
        <v>55</v>
      </c>
      <c r="E3460">
        <v>1</v>
      </c>
      <c r="F3460" t="s">
        <v>56</v>
      </c>
      <c r="G3460" t="s">
        <v>20</v>
      </c>
      <c r="H3460" t="s">
        <v>102</v>
      </c>
      <c r="I3460" s="4">
        <v>67415</v>
      </c>
      <c r="J3460">
        <v>20</v>
      </c>
      <c r="K3460" s="3">
        <v>44727</v>
      </c>
      <c r="L3460" s="3">
        <v>31439</v>
      </c>
      <c r="M3460" s="5">
        <f ca="1">(TODAY()-staff[[#This Row],[Date of Join]])/365</f>
        <v>0.25753424657534246</v>
      </c>
      <c r="N3460" t="str">
        <f ca="1">IF(staff[[#This Row],[Tenure]]&lt;0.25,"1. New", IF(staff[[#This Row],[Tenure]]&lt;1, "2. Under 1 yr", IF(staff[[#This Row],[Tenure]]&lt;2, "3. Under 2 yrs","4. Over 2 yrs")))</f>
        <v>2. Under 1 yr</v>
      </c>
      <c r="O3460" s="5">
        <f ca="1">(TODAY()-staff[[#This Row],[Date of Birth]])/365</f>
        <v>36.663013698630138</v>
      </c>
      <c r="P3460">
        <f ca="1">ROUNDDOWN(staff[[#This Row],[X-Age]],0)</f>
        <v>36</v>
      </c>
    </row>
    <row r="3461" spans="3:16" x14ac:dyDescent="0.3">
      <c r="C3461" t="s">
        <v>3550</v>
      </c>
      <c r="D3461" t="s">
        <v>59</v>
      </c>
      <c r="E3461">
        <v>0.6</v>
      </c>
      <c r="F3461" t="s">
        <v>56</v>
      </c>
      <c r="G3461" t="s">
        <v>11</v>
      </c>
      <c r="H3461" t="s">
        <v>242</v>
      </c>
      <c r="I3461" s="4">
        <v>93445</v>
      </c>
      <c r="J3461">
        <v>15</v>
      </c>
      <c r="K3461" s="3">
        <v>44553</v>
      </c>
      <c r="L3461" s="3">
        <v>29461</v>
      </c>
      <c r="M3461" s="5">
        <f ca="1">(TODAY()-staff[[#This Row],[Date of Join]])/365</f>
        <v>0.73424657534246573</v>
      </c>
      <c r="N3461" t="str">
        <f ca="1">IF(staff[[#This Row],[Tenure]]&lt;0.25,"1. New", IF(staff[[#This Row],[Tenure]]&lt;1, "2. Under 1 yr", IF(staff[[#This Row],[Tenure]]&lt;2, "3. Under 2 yrs","4. Over 2 yrs")))</f>
        <v>2. Under 1 yr</v>
      </c>
      <c r="O3461" s="5">
        <f ca="1">(TODAY()-staff[[#This Row],[Date of Birth]])/365</f>
        <v>42.082191780821915</v>
      </c>
      <c r="P3461">
        <f ca="1">ROUNDDOWN(staff[[#This Row],[X-Age]],0)</f>
        <v>42</v>
      </c>
    </row>
    <row r="3462" spans="3:16" x14ac:dyDescent="0.3">
      <c r="C3462" t="s">
        <v>3551</v>
      </c>
      <c r="D3462" t="s">
        <v>59</v>
      </c>
      <c r="E3462">
        <v>1</v>
      </c>
      <c r="F3462" t="s">
        <v>56</v>
      </c>
      <c r="G3462" t="s">
        <v>18</v>
      </c>
      <c r="H3462" t="s">
        <v>71</v>
      </c>
      <c r="I3462" s="4">
        <v>59775</v>
      </c>
      <c r="J3462">
        <v>22</v>
      </c>
      <c r="K3462" s="3">
        <v>44329</v>
      </c>
      <c r="L3462" s="3">
        <v>20885</v>
      </c>
      <c r="M3462" s="5">
        <f ca="1">(TODAY()-staff[[#This Row],[Date of Join]])/365</f>
        <v>1.3479452054794521</v>
      </c>
      <c r="N3462" t="str">
        <f ca="1">IF(staff[[#This Row],[Tenure]]&lt;0.25,"1. New", IF(staff[[#This Row],[Tenure]]&lt;1, "2. Under 1 yr", IF(staff[[#This Row],[Tenure]]&lt;2, "3. Under 2 yrs","4. Over 2 yrs")))</f>
        <v>3. Under 2 yrs</v>
      </c>
      <c r="O3462" s="5">
        <f ca="1">(TODAY()-staff[[#This Row],[Date of Birth]])/365</f>
        <v>65.578082191780823</v>
      </c>
      <c r="P3462">
        <f ca="1">ROUNDDOWN(staff[[#This Row],[X-Age]],0)</f>
        <v>65</v>
      </c>
    </row>
    <row r="3463" spans="3:16" x14ac:dyDescent="0.3">
      <c r="C3463" t="s">
        <v>3552</v>
      </c>
      <c r="D3463" t="s">
        <v>59</v>
      </c>
      <c r="E3463">
        <v>1</v>
      </c>
      <c r="F3463" t="s">
        <v>56</v>
      </c>
      <c r="G3463" t="s">
        <v>6</v>
      </c>
      <c r="H3463" t="s">
        <v>68</v>
      </c>
      <c r="I3463" s="4">
        <v>63940</v>
      </c>
      <c r="J3463">
        <v>11</v>
      </c>
      <c r="K3463" s="3">
        <v>44196</v>
      </c>
      <c r="L3463" s="3">
        <v>28531</v>
      </c>
      <c r="M3463" s="5">
        <f ca="1">(TODAY()-staff[[#This Row],[Date of Join]])/365</f>
        <v>1.7123287671232876</v>
      </c>
      <c r="N3463" t="str">
        <f ca="1">IF(staff[[#This Row],[Tenure]]&lt;0.25,"1. New", IF(staff[[#This Row],[Tenure]]&lt;1, "2. Under 1 yr", IF(staff[[#This Row],[Tenure]]&lt;2, "3. Under 2 yrs","4. Over 2 yrs")))</f>
        <v>3. Under 2 yrs</v>
      </c>
      <c r="O3463" s="5">
        <f ca="1">(TODAY()-staff[[#This Row],[Date of Birth]])/365</f>
        <v>44.630136986301373</v>
      </c>
      <c r="P3463">
        <f ca="1">ROUNDDOWN(staff[[#This Row],[X-Age]],0)</f>
        <v>44</v>
      </c>
    </row>
    <row r="3464" spans="3:16" x14ac:dyDescent="0.3">
      <c r="C3464" t="s">
        <v>3553</v>
      </c>
      <c r="D3464" t="s">
        <v>59</v>
      </c>
      <c r="E3464">
        <v>1</v>
      </c>
      <c r="F3464" t="s">
        <v>56</v>
      </c>
      <c r="G3464" t="s">
        <v>11</v>
      </c>
      <c r="H3464" t="s">
        <v>83</v>
      </c>
      <c r="I3464" s="4">
        <v>72120</v>
      </c>
      <c r="J3464">
        <v>20</v>
      </c>
      <c r="K3464" s="3">
        <v>44746</v>
      </c>
      <c r="L3464" s="3">
        <v>28029</v>
      </c>
      <c r="M3464" s="5">
        <f ca="1">(TODAY()-staff[[#This Row],[Date of Join]])/365</f>
        <v>0.20547945205479451</v>
      </c>
      <c r="N3464" t="str">
        <f ca="1">IF(staff[[#This Row],[Tenure]]&lt;0.25,"1. New", IF(staff[[#This Row],[Tenure]]&lt;1, "2. Under 1 yr", IF(staff[[#This Row],[Tenure]]&lt;2, "3. Under 2 yrs","4. Over 2 yrs")))</f>
        <v>1. New</v>
      </c>
      <c r="O3464" s="5">
        <f ca="1">(TODAY()-staff[[#This Row],[Date of Birth]])/365</f>
        <v>46.005479452054793</v>
      </c>
      <c r="P3464">
        <f ca="1">ROUNDDOWN(staff[[#This Row],[X-Age]],0)</f>
        <v>46</v>
      </c>
    </row>
    <row r="3465" spans="3:16" x14ac:dyDescent="0.3">
      <c r="C3465" t="s">
        <v>3554</v>
      </c>
      <c r="D3465" t="s">
        <v>59</v>
      </c>
      <c r="E3465">
        <v>0.84</v>
      </c>
      <c r="F3465" t="s">
        <v>56</v>
      </c>
      <c r="G3465" t="s">
        <v>11</v>
      </c>
      <c r="H3465" t="s">
        <v>83</v>
      </c>
      <c r="I3465" s="4">
        <v>80190</v>
      </c>
      <c r="J3465">
        <v>16</v>
      </c>
      <c r="K3465" s="3">
        <v>44432</v>
      </c>
      <c r="L3465" s="3">
        <v>24533</v>
      </c>
      <c r="M3465" s="5">
        <f ca="1">(TODAY()-staff[[#This Row],[Date of Join]])/365</f>
        <v>1.0657534246575342</v>
      </c>
      <c r="N3465" t="str">
        <f ca="1">IF(staff[[#This Row],[Tenure]]&lt;0.25,"1. New", IF(staff[[#This Row],[Tenure]]&lt;1, "2. Under 1 yr", IF(staff[[#This Row],[Tenure]]&lt;2, "3. Under 2 yrs","4. Over 2 yrs")))</f>
        <v>3. Under 2 yrs</v>
      </c>
      <c r="O3465" s="5">
        <f ca="1">(TODAY()-staff[[#This Row],[Date of Birth]])/365</f>
        <v>55.583561643835615</v>
      </c>
      <c r="P3465">
        <f ca="1">ROUNDDOWN(staff[[#This Row],[X-Age]],0)</f>
        <v>55</v>
      </c>
    </row>
    <row r="3466" spans="3:16" x14ac:dyDescent="0.3">
      <c r="C3466" t="s">
        <v>3555</v>
      </c>
      <c r="D3466" t="s">
        <v>55</v>
      </c>
      <c r="E3466">
        <v>1</v>
      </c>
      <c r="F3466" t="s">
        <v>56</v>
      </c>
      <c r="G3466" t="s">
        <v>9</v>
      </c>
      <c r="H3466" t="s">
        <v>62</v>
      </c>
      <c r="I3466" s="4">
        <v>73020</v>
      </c>
      <c r="J3466">
        <v>5</v>
      </c>
      <c r="K3466" s="3">
        <v>44770</v>
      </c>
      <c r="L3466" s="3">
        <v>23737</v>
      </c>
      <c r="M3466" s="5">
        <f ca="1">(TODAY()-staff[[#This Row],[Date of Join]])/365</f>
        <v>0.13972602739726028</v>
      </c>
      <c r="N3466" t="str">
        <f ca="1">IF(staff[[#This Row],[Tenure]]&lt;0.25,"1. New", IF(staff[[#This Row],[Tenure]]&lt;1, "2. Under 1 yr", IF(staff[[#This Row],[Tenure]]&lt;2, "3. Under 2 yrs","4. Over 2 yrs")))</f>
        <v>1. New</v>
      </c>
      <c r="O3466" s="5">
        <f ca="1">(TODAY()-staff[[#This Row],[Date of Birth]])/365</f>
        <v>57.764383561643832</v>
      </c>
      <c r="P3466">
        <f ca="1">ROUNDDOWN(staff[[#This Row],[X-Age]],0)</f>
        <v>57</v>
      </c>
    </row>
    <row r="3467" spans="3:16" x14ac:dyDescent="0.3">
      <c r="C3467" t="s">
        <v>3556</v>
      </c>
      <c r="D3467" t="s">
        <v>59</v>
      </c>
      <c r="E3467">
        <v>1</v>
      </c>
      <c r="F3467" t="s">
        <v>56</v>
      </c>
      <c r="G3467" t="s">
        <v>6</v>
      </c>
      <c r="H3467" t="s">
        <v>68</v>
      </c>
      <c r="I3467" s="4">
        <v>76805</v>
      </c>
      <c r="J3467">
        <v>9</v>
      </c>
      <c r="K3467" s="3">
        <v>44424</v>
      </c>
      <c r="L3467" s="3">
        <v>25506</v>
      </c>
      <c r="M3467" s="5">
        <f ca="1">(TODAY()-staff[[#This Row],[Date of Join]])/365</f>
        <v>1.0876712328767124</v>
      </c>
      <c r="N3467" t="str">
        <f ca="1">IF(staff[[#This Row],[Tenure]]&lt;0.25,"1. New", IF(staff[[#This Row],[Tenure]]&lt;1, "2. Under 1 yr", IF(staff[[#This Row],[Tenure]]&lt;2, "3. Under 2 yrs","4. Over 2 yrs")))</f>
        <v>3. Under 2 yrs</v>
      </c>
      <c r="O3467" s="5">
        <f ca="1">(TODAY()-staff[[#This Row],[Date of Birth]])/365</f>
        <v>52.917808219178085</v>
      </c>
      <c r="P3467">
        <f ca="1">ROUNDDOWN(staff[[#This Row],[X-Age]],0)</f>
        <v>52</v>
      </c>
    </row>
    <row r="3468" spans="3:16" x14ac:dyDescent="0.3">
      <c r="C3468" t="s">
        <v>3557</v>
      </c>
      <c r="D3468" t="s">
        <v>59</v>
      </c>
      <c r="E3468">
        <v>1</v>
      </c>
      <c r="F3468" t="s">
        <v>56</v>
      </c>
      <c r="G3468" t="s">
        <v>6</v>
      </c>
      <c r="H3468" t="s">
        <v>68</v>
      </c>
      <c r="I3468" s="4">
        <v>57225</v>
      </c>
      <c r="J3468">
        <v>9</v>
      </c>
      <c r="K3468" s="3">
        <v>44729</v>
      </c>
      <c r="L3468" s="3">
        <v>33555</v>
      </c>
      <c r="M3468" s="5">
        <f ca="1">(TODAY()-staff[[#This Row],[Date of Join]])/365</f>
        <v>0.25205479452054796</v>
      </c>
      <c r="N3468" t="str">
        <f ca="1">IF(staff[[#This Row],[Tenure]]&lt;0.25,"1. New", IF(staff[[#This Row],[Tenure]]&lt;1, "2. Under 1 yr", IF(staff[[#This Row],[Tenure]]&lt;2, "3. Under 2 yrs","4. Over 2 yrs")))</f>
        <v>2. Under 1 yr</v>
      </c>
      <c r="O3468" s="5">
        <f ca="1">(TODAY()-staff[[#This Row],[Date of Birth]])/365</f>
        <v>30.865753424657534</v>
      </c>
      <c r="P3468">
        <f ca="1">ROUNDDOWN(staff[[#This Row],[X-Age]],0)</f>
        <v>30</v>
      </c>
    </row>
    <row r="3469" spans="3:16" x14ac:dyDescent="0.3">
      <c r="C3469" t="s">
        <v>3558</v>
      </c>
      <c r="D3469" t="s">
        <v>59</v>
      </c>
      <c r="E3469">
        <v>1</v>
      </c>
      <c r="F3469" t="s">
        <v>56</v>
      </c>
      <c r="G3469" t="s">
        <v>9</v>
      </c>
      <c r="H3469" t="s">
        <v>62</v>
      </c>
      <c r="I3469" s="4">
        <v>76375</v>
      </c>
      <c r="J3469">
        <v>14</v>
      </c>
      <c r="K3469" s="3">
        <v>44396</v>
      </c>
      <c r="L3469" s="3">
        <v>27344</v>
      </c>
      <c r="M3469" s="5">
        <f ca="1">(TODAY()-staff[[#This Row],[Date of Join]])/365</f>
        <v>1.1643835616438356</v>
      </c>
      <c r="N3469" t="str">
        <f ca="1">IF(staff[[#This Row],[Tenure]]&lt;0.25,"1. New", IF(staff[[#This Row],[Tenure]]&lt;1, "2. Under 1 yr", IF(staff[[#This Row],[Tenure]]&lt;2, "3. Under 2 yrs","4. Over 2 yrs")))</f>
        <v>3. Under 2 yrs</v>
      </c>
      <c r="O3469" s="5">
        <f ca="1">(TODAY()-staff[[#This Row],[Date of Birth]])/365</f>
        <v>47.88219178082192</v>
      </c>
      <c r="P3469">
        <f ca="1">ROUNDDOWN(staff[[#This Row],[X-Age]],0)</f>
        <v>47</v>
      </c>
    </row>
    <row r="3470" spans="3:16" x14ac:dyDescent="0.3">
      <c r="C3470" t="s">
        <v>3559</v>
      </c>
      <c r="D3470" t="s">
        <v>59</v>
      </c>
      <c r="E3470">
        <v>1</v>
      </c>
      <c r="F3470" t="s">
        <v>56</v>
      </c>
      <c r="G3470" t="s">
        <v>11</v>
      </c>
      <c r="H3470" t="s">
        <v>246</v>
      </c>
      <c r="I3470" s="4">
        <v>55280</v>
      </c>
      <c r="J3470">
        <v>22</v>
      </c>
      <c r="K3470" s="3">
        <v>44732</v>
      </c>
      <c r="L3470" s="3">
        <v>34351</v>
      </c>
      <c r="M3470" s="5">
        <f ca="1">(TODAY()-staff[[#This Row],[Date of Join]])/365</f>
        <v>0.24383561643835616</v>
      </c>
      <c r="N3470" t="str">
        <f ca="1">IF(staff[[#This Row],[Tenure]]&lt;0.25,"1. New", IF(staff[[#This Row],[Tenure]]&lt;1, "2. Under 1 yr", IF(staff[[#This Row],[Tenure]]&lt;2, "3. Under 2 yrs","4. Over 2 yrs")))</f>
        <v>1. New</v>
      </c>
      <c r="O3470" s="5">
        <f ca="1">(TODAY()-staff[[#This Row],[Date of Birth]])/365</f>
        <v>28.684931506849313</v>
      </c>
      <c r="P3470">
        <f ca="1">ROUNDDOWN(staff[[#This Row],[X-Age]],0)</f>
        <v>28</v>
      </c>
    </row>
    <row r="3471" spans="3:16" x14ac:dyDescent="0.3">
      <c r="C3471" t="s">
        <v>3560</v>
      </c>
      <c r="D3471" t="s">
        <v>59</v>
      </c>
      <c r="E3471">
        <v>1</v>
      </c>
      <c r="F3471" t="s">
        <v>56</v>
      </c>
      <c r="G3471" t="s">
        <v>6</v>
      </c>
      <c r="H3471" t="s">
        <v>68</v>
      </c>
      <c r="I3471" s="4">
        <v>88960</v>
      </c>
      <c r="J3471">
        <v>8</v>
      </c>
      <c r="K3471" s="3">
        <v>44753</v>
      </c>
      <c r="L3471" s="3">
        <v>31477</v>
      </c>
      <c r="M3471" s="5">
        <f ca="1">(TODAY()-staff[[#This Row],[Date of Join]])/365</f>
        <v>0.18630136986301371</v>
      </c>
      <c r="N3471" t="str">
        <f ca="1">IF(staff[[#This Row],[Tenure]]&lt;0.25,"1. New", IF(staff[[#This Row],[Tenure]]&lt;1, "2. Under 1 yr", IF(staff[[#This Row],[Tenure]]&lt;2, "3. Under 2 yrs","4. Over 2 yrs")))</f>
        <v>1. New</v>
      </c>
      <c r="O3471" s="5">
        <f ca="1">(TODAY()-staff[[#This Row],[Date of Birth]])/365</f>
        <v>36.558904109589044</v>
      </c>
      <c r="P3471">
        <f ca="1">ROUNDDOWN(staff[[#This Row],[X-Age]],0)</f>
        <v>36</v>
      </c>
    </row>
    <row r="3472" spans="3:16" x14ac:dyDescent="0.3">
      <c r="C3472" t="s">
        <v>3561</v>
      </c>
      <c r="D3472" t="s">
        <v>59</v>
      </c>
      <c r="E3472">
        <v>1</v>
      </c>
      <c r="F3472" t="s">
        <v>56</v>
      </c>
      <c r="G3472" t="s">
        <v>6</v>
      </c>
      <c r="H3472" t="s">
        <v>98</v>
      </c>
      <c r="I3472" s="4">
        <v>92750</v>
      </c>
      <c r="J3472">
        <v>9</v>
      </c>
      <c r="K3472" s="3">
        <v>44659</v>
      </c>
      <c r="L3472" s="3">
        <v>21400</v>
      </c>
      <c r="M3472" s="5">
        <f ca="1">(TODAY()-staff[[#This Row],[Date of Join]])/365</f>
        <v>0.44383561643835617</v>
      </c>
      <c r="N3472" t="str">
        <f ca="1">IF(staff[[#This Row],[Tenure]]&lt;0.25,"1. New", IF(staff[[#This Row],[Tenure]]&lt;1, "2. Under 1 yr", IF(staff[[#This Row],[Tenure]]&lt;2, "3. Under 2 yrs","4. Over 2 yrs")))</f>
        <v>2. Under 1 yr</v>
      </c>
      <c r="O3472" s="5">
        <f ca="1">(TODAY()-staff[[#This Row],[Date of Birth]])/365</f>
        <v>64.167123287671231</v>
      </c>
      <c r="P3472">
        <f ca="1">ROUNDDOWN(staff[[#This Row],[X-Age]],0)</f>
        <v>64</v>
      </c>
    </row>
    <row r="3473" spans="3:16" x14ac:dyDescent="0.3">
      <c r="C3473" t="s">
        <v>3562</v>
      </c>
      <c r="D3473" t="s">
        <v>55</v>
      </c>
      <c r="E3473">
        <v>1</v>
      </c>
      <c r="F3473" t="s">
        <v>61</v>
      </c>
      <c r="G3473" t="s">
        <v>9</v>
      </c>
      <c r="H3473" t="s">
        <v>62</v>
      </c>
      <c r="I3473" s="4">
        <v>55520</v>
      </c>
      <c r="J3473">
        <v>11</v>
      </c>
      <c r="K3473" s="3">
        <v>44663</v>
      </c>
      <c r="L3473" s="3">
        <v>7303</v>
      </c>
      <c r="M3473" s="5">
        <f ca="1">(TODAY()-staff[[#This Row],[Date of Join]])/365</f>
        <v>0.43287671232876712</v>
      </c>
      <c r="N3473" t="str">
        <f ca="1">IF(staff[[#This Row],[Tenure]]&lt;0.25,"1. New", IF(staff[[#This Row],[Tenure]]&lt;1, "2. Under 1 yr", IF(staff[[#This Row],[Tenure]]&lt;2, "3. Under 2 yrs","4. Over 2 yrs")))</f>
        <v>2. Under 1 yr</v>
      </c>
      <c r="O3473" s="5">
        <f ca="1">(TODAY()-staff[[#This Row],[Date of Birth]])/365</f>
        <v>102.78904109589041</v>
      </c>
      <c r="P3473">
        <f ca="1">ROUNDDOWN(staff[[#This Row],[X-Age]],0)</f>
        <v>102</v>
      </c>
    </row>
    <row r="3474" spans="3:16" x14ac:dyDescent="0.3">
      <c r="C3474" t="s">
        <v>3563</v>
      </c>
      <c r="D3474" t="s">
        <v>55</v>
      </c>
      <c r="E3474">
        <v>1</v>
      </c>
      <c r="F3474" t="s">
        <v>56</v>
      </c>
      <c r="G3474" t="s">
        <v>9</v>
      </c>
      <c r="H3474" t="s">
        <v>62</v>
      </c>
      <c r="I3474" s="4">
        <v>73920</v>
      </c>
      <c r="J3474">
        <v>16</v>
      </c>
      <c r="K3474" s="3">
        <v>44663</v>
      </c>
      <c r="L3474" s="3">
        <v>29044</v>
      </c>
      <c r="M3474" s="5">
        <f ca="1">(TODAY()-staff[[#This Row],[Date of Join]])/365</f>
        <v>0.43287671232876712</v>
      </c>
      <c r="N3474" t="str">
        <f ca="1">IF(staff[[#This Row],[Tenure]]&lt;0.25,"1. New", IF(staff[[#This Row],[Tenure]]&lt;1, "2. Under 1 yr", IF(staff[[#This Row],[Tenure]]&lt;2, "3. Under 2 yrs","4. Over 2 yrs")))</f>
        <v>2. Under 1 yr</v>
      </c>
      <c r="O3474" s="5">
        <f ca="1">(TODAY()-staff[[#This Row],[Date of Birth]])/365</f>
        <v>43.224657534246575</v>
      </c>
      <c r="P3474">
        <f ca="1">ROUNDDOWN(staff[[#This Row],[X-Age]],0)</f>
        <v>43</v>
      </c>
    </row>
    <row r="3475" spans="3:16" x14ac:dyDescent="0.3">
      <c r="C3475" t="s">
        <v>3564</v>
      </c>
      <c r="D3475" t="s">
        <v>55</v>
      </c>
      <c r="E3475">
        <v>1</v>
      </c>
      <c r="F3475" t="s">
        <v>61</v>
      </c>
      <c r="G3475" t="s">
        <v>6</v>
      </c>
      <c r="H3475" t="s">
        <v>68</v>
      </c>
      <c r="I3475" s="4">
        <v>71935</v>
      </c>
      <c r="J3475">
        <v>17</v>
      </c>
      <c r="K3475" s="3">
        <v>44754</v>
      </c>
      <c r="L3475" s="3">
        <v>7251</v>
      </c>
      <c r="M3475" s="5">
        <f ca="1">(TODAY()-staff[[#This Row],[Date of Join]])/365</f>
        <v>0.18356164383561643</v>
      </c>
      <c r="N3475" t="str">
        <f ca="1">IF(staff[[#This Row],[Tenure]]&lt;0.25,"1. New", IF(staff[[#This Row],[Tenure]]&lt;1, "2. Under 1 yr", IF(staff[[#This Row],[Tenure]]&lt;2, "3. Under 2 yrs","4. Over 2 yrs")))</f>
        <v>1. New</v>
      </c>
      <c r="O3475" s="5">
        <f ca="1">(TODAY()-staff[[#This Row],[Date of Birth]])/365</f>
        <v>102.93150684931507</v>
      </c>
      <c r="P3475">
        <f ca="1">ROUNDDOWN(staff[[#This Row],[X-Age]],0)</f>
        <v>102</v>
      </c>
    </row>
    <row r="3476" spans="3:16" x14ac:dyDescent="0.3">
      <c r="C3476" t="s">
        <v>3565</v>
      </c>
      <c r="D3476" t="s">
        <v>59</v>
      </c>
      <c r="E3476">
        <v>1</v>
      </c>
      <c r="F3476" t="s">
        <v>56</v>
      </c>
      <c r="G3476" t="s">
        <v>6</v>
      </c>
      <c r="H3476" t="s">
        <v>68</v>
      </c>
      <c r="I3476" s="4">
        <v>68900</v>
      </c>
      <c r="J3476">
        <v>9</v>
      </c>
      <c r="K3476" s="3">
        <v>44743</v>
      </c>
      <c r="L3476" s="3">
        <v>23318</v>
      </c>
      <c r="M3476" s="5">
        <f ca="1">(TODAY()-staff[[#This Row],[Date of Join]])/365</f>
        <v>0.21369863013698631</v>
      </c>
      <c r="N3476" t="str">
        <f ca="1">IF(staff[[#This Row],[Tenure]]&lt;0.25,"1. New", IF(staff[[#This Row],[Tenure]]&lt;1, "2. Under 1 yr", IF(staff[[#This Row],[Tenure]]&lt;2, "3. Under 2 yrs","4. Over 2 yrs")))</f>
        <v>1. New</v>
      </c>
      <c r="O3476" s="5">
        <f ca="1">(TODAY()-staff[[#This Row],[Date of Birth]])/365</f>
        <v>58.912328767123284</v>
      </c>
      <c r="P3476">
        <f ca="1">ROUNDDOWN(staff[[#This Row],[X-Age]],0)</f>
        <v>58</v>
      </c>
    </row>
    <row r="3477" spans="3:16" x14ac:dyDescent="0.3">
      <c r="C3477" t="s">
        <v>3566</v>
      </c>
      <c r="D3477" t="s">
        <v>766</v>
      </c>
      <c r="E3477">
        <v>1</v>
      </c>
      <c r="F3477" t="s">
        <v>61</v>
      </c>
      <c r="G3477" t="s">
        <v>9</v>
      </c>
      <c r="H3477" t="s">
        <v>62</v>
      </c>
      <c r="I3477" s="4">
        <v>93525</v>
      </c>
      <c r="J3477">
        <v>13</v>
      </c>
      <c r="K3477" s="3">
        <v>44620</v>
      </c>
      <c r="L3477" s="3">
        <v>-30</v>
      </c>
      <c r="M3477" s="5">
        <f ca="1">(TODAY()-staff[[#This Row],[Date of Join]])/365</f>
        <v>0.55068493150684927</v>
      </c>
      <c r="N3477" t="str">
        <f ca="1">IF(staff[[#This Row],[Tenure]]&lt;0.25,"1. New", IF(staff[[#This Row],[Tenure]]&lt;1, "2. Under 1 yr", IF(staff[[#This Row],[Tenure]]&lt;2, "3. Under 2 yrs","4. Over 2 yrs")))</f>
        <v>2. Under 1 yr</v>
      </c>
      <c r="O3477" s="5">
        <f ca="1">(TODAY()-staff[[#This Row],[Date of Birth]])/365</f>
        <v>122.87945205479453</v>
      </c>
      <c r="P3477">
        <f ca="1">ROUNDDOWN(staff[[#This Row],[X-Age]],0)</f>
        <v>122</v>
      </c>
    </row>
    <row r="3478" spans="3:16" x14ac:dyDescent="0.3">
      <c r="C3478" t="s">
        <v>3567</v>
      </c>
      <c r="D3478" t="s">
        <v>59</v>
      </c>
      <c r="E3478">
        <v>1</v>
      </c>
      <c r="F3478" t="s">
        <v>56</v>
      </c>
      <c r="G3478" t="s">
        <v>18</v>
      </c>
      <c r="H3478" t="s">
        <v>64</v>
      </c>
      <c r="I3478" s="4">
        <v>65745</v>
      </c>
      <c r="J3478">
        <v>14</v>
      </c>
      <c r="K3478" s="3">
        <v>44746</v>
      </c>
      <c r="L3478" s="3">
        <v>32785</v>
      </c>
      <c r="M3478" s="5">
        <f ca="1">(TODAY()-staff[[#This Row],[Date of Join]])/365</f>
        <v>0.20547945205479451</v>
      </c>
      <c r="N3478" t="str">
        <f ca="1">IF(staff[[#This Row],[Tenure]]&lt;0.25,"1. New", IF(staff[[#This Row],[Tenure]]&lt;1, "2. Under 1 yr", IF(staff[[#This Row],[Tenure]]&lt;2, "3. Under 2 yrs","4. Over 2 yrs")))</f>
        <v>1. New</v>
      </c>
      <c r="O3478" s="5">
        <f ca="1">(TODAY()-staff[[#This Row],[Date of Birth]])/365</f>
        <v>32.975342465753428</v>
      </c>
      <c r="P3478">
        <f ca="1">ROUNDDOWN(staff[[#This Row],[X-Age]],0)</f>
        <v>32</v>
      </c>
    </row>
    <row r="3479" spans="3:16" x14ac:dyDescent="0.3">
      <c r="C3479" t="s">
        <v>3568</v>
      </c>
      <c r="D3479" t="s">
        <v>59</v>
      </c>
      <c r="E3479">
        <v>1</v>
      </c>
      <c r="F3479" t="s">
        <v>56</v>
      </c>
      <c r="G3479" t="s">
        <v>6</v>
      </c>
      <c r="H3479" t="s">
        <v>68</v>
      </c>
      <c r="I3479" s="4">
        <v>82390</v>
      </c>
      <c r="J3479">
        <v>12</v>
      </c>
      <c r="K3479" s="3">
        <v>44396</v>
      </c>
      <c r="L3479" s="3">
        <v>18731</v>
      </c>
      <c r="M3479" s="5">
        <f ca="1">(TODAY()-staff[[#This Row],[Date of Join]])/365</f>
        <v>1.1643835616438356</v>
      </c>
      <c r="N3479" t="str">
        <f ca="1">IF(staff[[#This Row],[Tenure]]&lt;0.25,"1. New", IF(staff[[#This Row],[Tenure]]&lt;1, "2. Under 1 yr", IF(staff[[#This Row],[Tenure]]&lt;2, "3. Under 2 yrs","4. Over 2 yrs")))</f>
        <v>3. Under 2 yrs</v>
      </c>
      <c r="O3479" s="5">
        <f ca="1">(TODAY()-staff[[#This Row],[Date of Birth]])/365</f>
        <v>71.479452054794521</v>
      </c>
      <c r="P3479">
        <f ca="1">ROUNDDOWN(staff[[#This Row],[X-Age]],0)</f>
        <v>71</v>
      </c>
    </row>
    <row r="3480" spans="3:16" x14ac:dyDescent="0.3">
      <c r="C3480" t="s">
        <v>3569</v>
      </c>
      <c r="D3480" t="s">
        <v>59</v>
      </c>
      <c r="E3480">
        <v>1</v>
      </c>
      <c r="F3480" t="s">
        <v>56</v>
      </c>
      <c r="G3480" t="s">
        <v>18</v>
      </c>
      <c r="H3480" t="s">
        <v>96</v>
      </c>
      <c r="I3480" s="4">
        <v>48230</v>
      </c>
      <c r="J3480">
        <v>20</v>
      </c>
      <c r="K3480" s="3">
        <v>44753</v>
      </c>
      <c r="L3480" s="3">
        <v>28823</v>
      </c>
      <c r="M3480" s="5">
        <f ca="1">(TODAY()-staff[[#This Row],[Date of Join]])/365</f>
        <v>0.18630136986301371</v>
      </c>
      <c r="N3480" t="str">
        <f ca="1">IF(staff[[#This Row],[Tenure]]&lt;0.25,"1. New", IF(staff[[#This Row],[Tenure]]&lt;1, "2. Under 1 yr", IF(staff[[#This Row],[Tenure]]&lt;2, "3. Under 2 yrs","4. Over 2 yrs")))</f>
        <v>1. New</v>
      </c>
      <c r="O3480" s="5">
        <f ca="1">(TODAY()-staff[[#This Row],[Date of Birth]])/365</f>
        <v>43.830136986301369</v>
      </c>
      <c r="P3480">
        <f ca="1">ROUNDDOWN(staff[[#This Row],[X-Age]],0)</f>
        <v>43</v>
      </c>
    </row>
    <row r="3481" spans="3:16" x14ac:dyDescent="0.3">
      <c r="C3481" t="s">
        <v>3570</v>
      </c>
      <c r="D3481" t="s">
        <v>59</v>
      </c>
      <c r="E3481">
        <v>1</v>
      </c>
      <c r="F3481" t="s">
        <v>56</v>
      </c>
      <c r="G3481" t="s">
        <v>18</v>
      </c>
      <c r="H3481" t="s">
        <v>64</v>
      </c>
      <c r="I3481" s="4">
        <v>73355</v>
      </c>
      <c r="J3481">
        <v>9</v>
      </c>
      <c r="K3481" s="3">
        <v>44630</v>
      </c>
      <c r="L3481" s="3">
        <v>28711</v>
      </c>
      <c r="M3481" s="5">
        <f ca="1">(TODAY()-staff[[#This Row],[Date of Join]])/365</f>
        <v>0.52328767123287667</v>
      </c>
      <c r="N3481" t="str">
        <f ca="1">IF(staff[[#This Row],[Tenure]]&lt;0.25,"1. New", IF(staff[[#This Row],[Tenure]]&lt;1, "2. Under 1 yr", IF(staff[[#This Row],[Tenure]]&lt;2, "3. Under 2 yrs","4. Over 2 yrs")))</f>
        <v>2. Under 1 yr</v>
      </c>
      <c r="O3481" s="5">
        <f ca="1">(TODAY()-staff[[#This Row],[Date of Birth]])/365</f>
        <v>44.136986301369866</v>
      </c>
      <c r="P3481">
        <f ca="1">ROUNDDOWN(staff[[#This Row],[X-Age]],0)</f>
        <v>44</v>
      </c>
    </row>
    <row r="3482" spans="3:16" x14ac:dyDescent="0.3">
      <c r="C3482" t="s">
        <v>3571</v>
      </c>
      <c r="D3482" t="s">
        <v>59</v>
      </c>
      <c r="E3482">
        <v>1</v>
      </c>
      <c r="F3482" t="s">
        <v>56</v>
      </c>
      <c r="G3482" t="s">
        <v>6</v>
      </c>
      <c r="H3482" t="s">
        <v>98</v>
      </c>
      <c r="I3482" s="4">
        <v>92905</v>
      </c>
      <c r="J3482">
        <v>20</v>
      </c>
      <c r="K3482" s="3">
        <v>44697</v>
      </c>
      <c r="L3482" s="3">
        <v>30353</v>
      </c>
      <c r="M3482" s="5">
        <f ca="1">(TODAY()-staff[[#This Row],[Date of Join]])/365</f>
        <v>0.33972602739726027</v>
      </c>
      <c r="N3482" t="str">
        <f ca="1">IF(staff[[#This Row],[Tenure]]&lt;0.25,"1. New", IF(staff[[#This Row],[Tenure]]&lt;1, "2. Under 1 yr", IF(staff[[#This Row],[Tenure]]&lt;2, "3. Under 2 yrs","4. Over 2 yrs")))</f>
        <v>2. Under 1 yr</v>
      </c>
      <c r="O3482" s="5">
        <f ca="1">(TODAY()-staff[[#This Row],[Date of Birth]])/365</f>
        <v>39.638356164383559</v>
      </c>
      <c r="P3482">
        <f ca="1">ROUNDDOWN(staff[[#This Row],[X-Age]],0)</f>
        <v>39</v>
      </c>
    </row>
    <row r="3483" spans="3:16" x14ac:dyDescent="0.3">
      <c r="C3483" t="s">
        <v>3572</v>
      </c>
      <c r="D3483" t="s">
        <v>59</v>
      </c>
      <c r="E3483">
        <v>1</v>
      </c>
      <c r="F3483" t="s">
        <v>56</v>
      </c>
      <c r="G3483" t="s">
        <v>6</v>
      </c>
      <c r="H3483" t="s">
        <v>68</v>
      </c>
      <c r="I3483" s="4">
        <v>64450</v>
      </c>
      <c r="J3483">
        <v>13</v>
      </c>
      <c r="K3483" s="3">
        <v>44564</v>
      </c>
      <c r="L3483" s="3">
        <v>-60</v>
      </c>
      <c r="M3483" s="5">
        <f ca="1">(TODAY()-staff[[#This Row],[Date of Join]])/365</f>
        <v>0.70410958904109588</v>
      </c>
      <c r="N3483" t="str">
        <f ca="1">IF(staff[[#This Row],[Tenure]]&lt;0.25,"1. New", IF(staff[[#This Row],[Tenure]]&lt;1, "2. Under 1 yr", IF(staff[[#This Row],[Tenure]]&lt;2, "3. Under 2 yrs","4. Over 2 yrs")))</f>
        <v>2. Under 1 yr</v>
      </c>
      <c r="O3483" s="5">
        <f ca="1">(TODAY()-staff[[#This Row],[Date of Birth]])/365</f>
        <v>122.96164383561644</v>
      </c>
      <c r="P3483">
        <f ca="1">ROUNDDOWN(staff[[#This Row],[X-Age]],0)</f>
        <v>122</v>
      </c>
    </row>
    <row r="3484" spans="3:16" x14ac:dyDescent="0.3">
      <c r="C3484" t="s">
        <v>3573</v>
      </c>
      <c r="D3484" t="s">
        <v>55</v>
      </c>
      <c r="E3484">
        <v>1</v>
      </c>
      <c r="F3484" t="s">
        <v>56</v>
      </c>
      <c r="G3484" t="s">
        <v>9</v>
      </c>
      <c r="H3484" t="s">
        <v>106</v>
      </c>
      <c r="I3484" s="4">
        <v>61270</v>
      </c>
      <c r="J3484">
        <v>17</v>
      </c>
      <c r="K3484" s="3">
        <v>44763</v>
      </c>
      <c r="L3484" s="3">
        <v>31562</v>
      </c>
      <c r="M3484" s="5">
        <f ca="1">(TODAY()-staff[[#This Row],[Date of Join]])/365</f>
        <v>0.15890410958904111</v>
      </c>
      <c r="N3484" t="str">
        <f ca="1">IF(staff[[#This Row],[Tenure]]&lt;0.25,"1. New", IF(staff[[#This Row],[Tenure]]&lt;1, "2. Under 1 yr", IF(staff[[#This Row],[Tenure]]&lt;2, "3. Under 2 yrs","4. Over 2 yrs")))</f>
        <v>1. New</v>
      </c>
      <c r="O3484" s="5">
        <f ca="1">(TODAY()-staff[[#This Row],[Date of Birth]])/365</f>
        <v>36.326027397260276</v>
      </c>
      <c r="P3484">
        <f ca="1">ROUNDDOWN(staff[[#This Row],[X-Age]],0)</f>
        <v>36</v>
      </c>
    </row>
    <row r="3485" spans="3:16" x14ac:dyDescent="0.3">
      <c r="C3485" t="s">
        <v>3574</v>
      </c>
      <c r="D3485" t="s">
        <v>55</v>
      </c>
      <c r="E3485">
        <v>1</v>
      </c>
      <c r="F3485" t="s">
        <v>56</v>
      </c>
      <c r="G3485" t="s">
        <v>6</v>
      </c>
      <c r="H3485" t="s">
        <v>71</v>
      </c>
      <c r="I3485" s="4">
        <v>72075</v>
      </c>
      <c r="J3485">
        <v>12</v>
      </c>
      <c r="K3485" s="3">
        <v>43826</v>
      </c>
      <c r="L3485" s="3">
        <v>22200</v>
      </c>
      <c r="M3485" s="5">
        <f ca="1">(TODAY()-staff[[#This Row],[Date of Join]])/365</f>
        <v>2.7260273972602738</v>
      </c>
      <c r="N3485" t="str">
        <f ca="1">IF(staff[[#This Row],[Tenure]]&lt;0.25,"1. New", IF(staff[[#This Row],[Tenure]]&lt;1, "2. Under 1 yr", IF(staff[[#This Row],[Tenure]]&lt;2, "3. Under 2 yrs","4. Over 2 yrs")))</f>
        <v>4. Over 2 yrs</v>
      </c>
      <c r="O3485" s="5">
        <f ca="1">(TODAY()-staff[[#This Row],[Date of Birth]])/365</f>
        <v>61.975342465753428</v>
      </c>
      <c r="P3485">
        <f ca="1">ROUNDDOWN(staff[[#This Row],[X-Age]],0)</f>
        <v>61</v>
      </c>
    </row>
    <row r="3486" spans="3:16" x14ac:dyDescent="0.3">
      <c r="C3486" t="s">
        <v>3575</v>
      </c>
      <c r="D3486" t="s">
        <v>59</v>
      </c>
      <c r="E3486">
        <v>1</v>
      </c>
      <c r="F3486" t="s">
        <v>56</v>
      </c>
      <c r="G3486" t="s">
        <v>6</v>
      </c>
      <c r="H3486" t="s">
        <v>68</v>
      </c>
      <c r="I3486" s="4">
        <v>65160</v>
      </c>
      <c r="J3486">
        <v>10</v>
      </c>
      <c r="K3486" s="3">
        <v>43825</v>
      </c>
      <c r="L3486" s="3">
        <v>24588</v>
      </c>
      <c r="M3486" s="5">
        <f ca="1">(TODAY()-staff[[#This Row],[Date of Join]])/365</f>
        <v>2.7287671232876711</v>
      </c>
      <c r="N3486" t="str">
        <f ca="1">IF(staff[[#This Row],[Tenure]]&lt;0.25,"1. New", IF(staff[[#This Row],[Tenure]]&lt;1, "2. Under 1 yr", IF(staff[[#This Row],[Tenure]]&lt;2, "3. Under 2 yrs","4. Over 2 yrs")))</f>
        <v>4. Over 2 yrs</v>
      </c>
      <c r="O3486" s="5">
        <f ca="1">(TODAY()-staff[[#This Row],[Date of Birth]])/365</f>
        <v>55.43287671232877</v>
      </c>
      <c r="P3486">
        <f ca="1">ROUNDDOWN(staff[[#This Row],[X-Age]],0)</f>
        <v>55</v>
      </c>
    </row>
    <row r="3487" spans="3:16" x14ac:dyDescent="0.3">
      <c r="C3487" t="s">
        <v>3576</v>
      </c>
      <c r="D3487" t="s">
        <v>59</v>
      </c>
      <c r="E3487">
        <v>1</v>
      </c>
      <c r="F3487" t="s">
        <v>56</v>
      </c>
      <c r="G3487" t="s">
        <v>18</v>
      </c>
      <c r="H3487" t="s">
        <v>96</v>
      </c>
      <c r="I3487" s="4">
        <v>76785</v>
      </c>
      <c r="J3487">
        <v>12</v>
      </c>
      <c r="K3487" s="3">
        <v>44635</v>
      </c>
      <c r="L3487" s="3">
        <v>25216</v>
      </c>
      <c r="M3487" s="5">
        <f ca="1">(TODAY()-staff[[#This Row],[Date of Join]])/365</f>
        <v>0.50958904109589043</v>
      </c>
      <c r="N3487" t="str">
        <f ca="1">IF(staff[[#This Row],[Tenure]]&lt;0.25,"1. New", IF(staff[[#This Row],[Tenure]]&lt;1, "2. Under 1 yr", IF(staff[[#This Row],[Tenure]]&lt;2, "3. Under 2 yrs","4. Over 2 yrs")))</f>
        <v>2. Under 1 yr</v>
      </c>
      <c r="O3487" s="5">
        <f ca="1">(TODAY()-staff[[#This Row],[Date of Birth]])/365</f>
        <v>53.712328767123289</v>
      </c>
      <c r="P3487">
        <f ca="1">ROUNDDOWN(staff[[#This Row],[X-Age]],0)</f>
        <v>53</v>
      </c>
    </row>
    <row r="3488" spans="3:16" x14ac:dyDescent="0.3">
      <c r="C3488" t="s">
        <v>3577</v>
      </c>
      <c r="D3488" t="s">
        <v>55</v>
      </c>
      <c r="E3488">
        <v>1</v>
      </c>
      <c r="F3488" t="s">
        <v>56</v>
      </c>
      <c r="G3488" t="s">
        <v>11</v>
      </c>
      <c r="H3488" t="s">
        <v>98</v>
      </c>
      <c r="I3488" s="4">
        <v>107490</v>
      </c>
      <c r="J3488">
        <v>6</v>
      </c>
      <c r="K3488" s="3">
        <v>44762</v>
      </c>
      <c r="L3488" s="3">
        <v>24616</v>
      </c>
      <c r="M3488" s="5">
        <f ca="1">(TODAY()-staff[[#This Row],[Date of Join]])/365</f>
        <v>0.16164383561643836</v>
      </c>
      <c r="N3488" t="str">
        <f ca="1">IF(staff[[#This Row],[Tenure]]&lt;0.25,"1. New", IF(staff[[#This Row],[Tenure]]&lt;1, "2. Under 1 yr", IF(staff[[#This Row],[Tenure]]&lt;2, "3. Under 2 yrs","4. Over 2 yrs")))</f>
        <v>1. New</v>
      </c>
      <c r="O3488" s="5">
        <f ca="1">(TODAY()-staff[[#This Row],[Date of Birth]])/365</f>
        <v>55.356164383561641</v>
      </c>
      <c r="P3488">
        <f ca="1">ROUNDDOWN(staff[[#This Row],[X-Age]],0)</f>
        <v>55</v>
      </c>
    </row>
    <row r="3489" spans="3:16" x14ac:dyDescent="0.3">
      <c r="C3489" t="s">
        <v>3578</v>
      </c>
      <c r="D3489" t="s">
        <v>59</v>
      </c>
      <c r="E3489">
        <v>1</v>
      </c>
      <c r="F3489" t="s">
        <v>56</v>
      </c>
      <c r="G3489" t="s">
        <v>18</v>
      </c>
      <c r="H3489" t="s">
        <v>96</v>
      </c>
      <c r="I3489" s="4">
        <v>62530</v>
      </c>
      <c r="J3489">
        <v>4</v>
      </c>
      <c r="K3489" s="3">
        <v>44754</v>
      </c>
      <c r="L3489" s="3">
        <v>35036</v>
      </c>
      <c r="M3489" s="5">
        <f ca="1">(TODAY()-staff[[#This Row],[Date of Join]])/365</f>
        <v>0.18356164383561643</v>
      </c>
      <c r="N3489" t="str">
        <f ca="1">IF(staff[[#This Row],[Tenure]]&lt;0.25,"1. New", IF(staff[[#This Row],[Tenure]]&lt;1, "2. Under 1 yr", IF(staff[[#This Row],[Tenure]]&lt;2, "3. Under 2 yrs","4. Over 2 yrs")))</f>
        <v>1. New</v>
      </c>
      <c r="O3489" s="5">
        <f ca="1">(TODAY()-staff[[#This Row],[Date of Birth]])/365</f>
        <v>26.80821917808219</v>
      </c>
      <c r="P3489">
        <f ca="1">ROUNDDOWN(staff[[#This Row],[X-Age]],0)</f>
        <v>26</v>
      </c>
    </row>
    <row r="3490" spans="3:16" x14ac:dyDescent="0.3">
      <c r="C3490" t="s">
        <v>3579</v>
      </c>
      <c r="D3490" t="s">
        <v>55</v>
      </c>
      <c r="E3490">
        <v>1</v>
      </c>
      <c r="F3490" t="s">
        <v>56</v>
      </c>
      <c r="G3490" t="s">
        <v>9</v>
      </c>
      <c r="H3490" t="s">
        <v>106</v>
      </c>
      <c r="I3490" s="4">
        <v>55845</v>
      </c>
      <c r="J3490">
        <v>15</v>
      </c>
      <c r="K3490" s="3">
        <v>44448</v>
      </c>
      <c r="L3490" s="3">
        <v>23586</v>
      </c>
      <c r="M3490" s="5">
        <f ca="1">(TODAY()-staff[[#This Row],[Date of Join]])/365</f>
        <v>1.021917808219178</v>
      </c>
      <c r="N3490" t="str">
        <f ca="1">IF(staff[[#This Row],[Tenure]]&lt;0.25,"1. New", IF(staff[[#This Row],[Tenure]]&lt;1, "2. Under 1 yr", IF(staff[[#This Row],[Tenure]]&lt;2, "3. Under 2 yrs","4. Over 2 yrs")))</f>
        <v>3. Under 2 yrs</v>
      </c>
      <c r="O3490" s="5">
        <f ca="1">(TODAY()-staff[[#This Row],[Date of Birth]])/365</f>
        <v>58.178082191780824</v>
      </c>
      <c r="P3490">
        <f ca="1">ROUNDDOWN(staff[[#This Row],[X-Age]],0)</f>
        <v>58</v>
      </c>
    </row>
    <row r="3491" spans="3:16" x14ac:dyDescent="0.3">
      <c r="C3491" t="s">
        <v>3580</v>
      </c>
      <c r="D3491" t="s">
        <v>59</v>
      </c>
      <c r="E3491">
        <v>1</v>
      </c>
      <c r="F3491" t="s">
        <v>56</v>
      </c>
      <c r="G3491" t="s">
        <v>6</v>
      </c>
      <c r="H3491" t="s">
        <v>93</v>
      </c>
      <c r="I3491" s="4">
        <v>65040</v>
      </c>
      <c r="J3491">
        <v>18</v>
      </c>
      <c r="K3491" s="3">
        <v>43200</v>
      </c>
      <c r="L3491" s="3">
        <v>16742</v>
      </c>
      <c r="M3491" s="5">
        <f ca="1">(TODAY()-staff[[#This Row],[Date of Join]])/365</f>
        <v>4.441095890410959</v>
      </c>
      <c r="N3491" t="str">
        <f ca="1">IF(staff[[#This Row],[Tenure]]&lt;0.25,"1. New", IF(staff[[#This Row],[Tenure]]&lt;1, "2. Under 1 yr", IF(staff[[#This Row],[Tenure]]&lt;2, "3. Under 2 yrs","4. Over 2 yrs")))</f>
        <v>4. Over 2 yrs</v>
      </c>
      <c r="O3491" s="5">
        <f ca="1">(TODAY()-staff[[#This Row],[Date of Birth]])/365</f>
        <v>76.92876712328767</v>
      </c>
      <c r="P3491">
        <f ca="1">ROUNDDOWN(staff[[#This Row],[X-Age]],0)</f>
        <v>76</v>
      </c>
    </row>
    <row r="3492" spans="3:16" x14ac:dyDescent="0.3">
      <c r="C3492" t="s">
        <v>3581</v>
      </c>
      <c r="D3492" t="s">
        <v>55</v>
      </c>
      <c r="E3492">
        <v>1</v>
      </c>
      <c r="F3492" t="s">
        <v>56</v>
      </c>
      <c r="G3492" t="s">
        <v>11</v>
      </c>
      <c r="H3492" t="s">
        <v>98</v>
      </c>
      <c r="I3492" s="4">
        <v>61195</v>
      </c>
      <c r="J3492">
        <v>9</v>
      </c>
      <c r="K3492" s="3">
        <v>44669</v>
      </c>
      <c r="L3492" s="3">
        <v>34260</v>
      </c>
      <c r="M3492" s="5">
        <f ca="1">(TODAY()-staff[[#This Row],[Date of Join]])/365</f>
        <v>0.41643835616438357</v>
      </c>
      <c r="N3492" t="str">
        <f ca="1">IF(staff[[#This Row],[Tenure]]&lt;0.25,"1. New", IF(staff[[#This Row],[Tenure]]&lt;1, "2. Under 1 yr", IF(staff[[#This Row],[Tenure]]&lt;2, "3. Under 2 yrs","4. Over 2 yrs")))</f>
        <v>2. Under 1 yr</v>
      </c>
      <c r="O3492" s="5">
        <f ca="1">(TODAY()-staff[[#This Row],[Date of Birth]])/365</f>
        <v>28.934246575342467</v>
      </c>
      <c r="P3492">
        <f ca="1">ROUNDDOWN(staff[[#This Row],[X-Age]],0)</f>
        <v>28</v>
      </c>
    </row>
    <row r="3493" spans="3:16" x14ac:dyDescent="0.3">
      <c r="C3493" t="s">
        <v>3582</v>
      </c>
      <c r="D3493" t="s">
        <v>59</v>
      </c>
      <c r="E3493">
        <v>1</v>
      </c>
      <c r="F3493" t="s">
        <v>56</v>
      </c>
      <c r="G3493" t="s">
        <v>6</v>
      </c>
      <c r="H3493" t="s">
        <v>68</v>
      </c>
      <c r="I3493" s="4">
        <v>83570</v>
      </c>
      <c r="J3493">
        <v>20</v>
      </c>
      <c r="K3493" s="3">
        <v>44718</v>
      </c>
      <c r="L3493" s="3">
        <v>7289</v>
      </c>
      <c r="M3493" s="5">
        <f ca="1">(TODAY()-staff[[#This Row],[Date of Join]])/365</f>
        <v>0.28219178082191781</v>
      </c>
      <c r="N3493" t="str">
        <f ca="1">IF(staff[[#This Row],[Tenure]]&lt;0.25,"1. New", IF(staff[[#This Row],[Tenure]]&lt;1, "2. Under 1 yr", IF(staff[[#This Row],[Tenure]]&lt;2, "3. Under 2 yrs","4. Over 2 yrs")))</f>
        <v>2. Under 1 yr</v>
      </c>
      <c r="O3493" s="5">
        <f ca="1">(TODAY()-staff[[#This Row],[Date of Birth]])/365</f>
        <v>102.82739726027397</v>
      </c>
      <c r="P3493">
        <f ca="1">ROUNDDOWN(staff[[#This Row],[X-Age]],0)</f>
        <v>102</v>
      </c>
    </row>
    <row r="3494" spans="3:16" x14ac:dyDescent="0.3">
      <c r="C3494" t="s">
        <v>3583</v>
      </c>
      <c r="D3494" t="s">
        <v>55</v>
      </c>
      <c r="E3494">
        <v>1</v>
      </c>
      <c r="F3494" t="s">
        <v>56</v>
      </c>
      <c r="G3494" t="s">
        <v>18</v>
      </c>
      <c r="H3494" t="s">
        <v>71</v>
      </c>
      <c r="I3494" s="4">
        <v>59975</v>
      </c>
      <c r="J3494">
        <v>8</v>
      </c>
      <c r="K3494" s="3">
        <v>44662</v>
      </c>
      <c r="L3494" s="3">
        <v>21291</v>
      </c>
      <c r="M3494" s="5">
        <f ca="1">(TODAY()-staff[[#This Row],[Date of Join]])/365</f>
        <v>0.43561643835616437</v>
      </c>
      <c r="N3494" t="str">
        <f ca="1">IF(staff[[#This Row],[Tenure]]&lt;0.25,"1. New", IF(staff[[#This Row],[Tenure]]&lt;1, "2. Under 1 yr", IF(staff[[#This Row],[Tenure]]&lt;2, "3. Under 2 yrs","4. Over 2 yrs")))</f>
        <v>2. Under 1 yr</v>
      </c>
      <c r="O3494" s="5">
        <f ca="1">(TODAY()-staff[[#This Row],[Date of Birth]])/365</f>
        <v>64.465753424657535</v>
      </c>
      <c r="P3494">
        <f ca="1">ROUNDDOWN(staff[[#This Row],[X-Age]],0)</f>
        <v>64</v>
      </c>
    </row>
    <row r="3495" spans="3:16" x14ac:dyDescent="0.3">
      <c r="C3495" t="s">
        <v>3584</v>
      </c>
      <c r="D3495" t="s">
        <v>59</v>
      </c>
      <c r="E3495">
        <v>0.88</v>
      </c>
      <c r="F3495" t="s">
        <v>56</v>
      </c>
      <c r="G3495" t="s">
        <v>6</v>
      </c>
      <c r="H3495" t="s">
        <v>93</v>
      </c>
      <c r="I3495" s="4">
        <v>75530</v>
      </c>
      <c r="J3495">
        <v>11</v>
      </c>
      <c r="K3495" s="3">
        <v>44322</v>
      </c>
      <c r="L3495" s="3">
        <v>25563</v>
      </c>
      <c r="M3495" s="5">
        <f ca="1">(TODAY()-staff[[#This Row],[Date of Join]])/365</f>
        <v>1.3671232876712329</v>
      </c>
      <c r="N3495" t="str">
        <f ca="1">IF(staff[[#This Row],[Tenure]]&lt;0.25,"1. New", IF(staff[[#This Row],[Tenure]]&lt;1, "2. Under 1 yr", IF(staff[[#This Row],[Tenure]]&lt;2, "3. Under 2 yrs","4. Over 2 yrs")))</f>
        <v>3. Under 2 yrs</v>
      </c>
      <c r="O3495" s="5">
        <f ca="1">(TODAY()-staff[[#This Row],[Date of Birth]])/365</f>
        <v>52.761643835616439</v>
      </c>
      <c r="P3495">
        <f ca="1">ROUNDDOWN(staff[[#This Row],[X-Age]],0)</f>
        <v>52</v>
      </c>
    </row>
    <row r="3496" spans="3:16" x14ac:dyDescent="0.3">
      <c r="C3496" t="s">
        <v>3585</v>
      </c>
      <c r="D3496" t="s">
        <v>55</v>
      </c>
      <c r="E3496">
        <v>1</v>
      </c>
      <c r="F3496" t="s">
        <v>56</v>
      </c>
      <c r="G3496" t="s">
        <v>18</v>
      </c>
      <c r="H3496" t="s">
        <v>71</v>
      </c>
      <c r="I3496" s="4">
        <v>83835</v>
      </c>
      <c r="J3496">
        <v>7</v>
      </c>
      <c r="K3496" s="3">
        <v>44554</v>
      </c>
      <c r="L3496" s="3">
        <v>30779</v>
      </c>
      <c r="M3496" s="5">
        <f ca="1">(TODAY()-staff[[#This Row],[Date of Join]])/365</f>
        <v>0.73150684931506849</v>
      </c>
      <c r="N3496" t="str">
        <f ca="1">IF(staff[[#This Row],[Tenure]]&lt;0.25,"1. New", IF(staff[[#This Row],[Tenure]]&lt;1, "2. Under 1 yr", IF(staff[[#This Row],[Tenure]]&lt;2, "3. Under 2 yrs","4. Over 2 yrs")))</f>
        <v>2. Under 1 yr</v>
      </c>
      <c r="O3496" s="5">
        <f ca="1">(TODAY()-staff[[#This Row],[Date of Birth]])/365</f>
        <v>38.471232876712328</v>
      </c>
      <c r="P3496">
        <f ca="1">ROUNDDOWN(staff[[#This Row],[X-Age]],0)</f>
        <v>38</v>
      </c>
    </row>
    <row r="3497" spans="3:16" x14ac:dyDescent="0.3">
      <c r="C3497" t="s">
        <v>3586</v>
      </c>
      <c r="D3497" t="s">
        <v>59</v>
      </c>
      <c r="E3497">
        <v>1</v>
      </c>
      <c r="F3497" t="s">
        <v>56</v>
      </c>
      <c r="G3497" t="s">
        <v>6</v>
      </c>
      <c r="H3497" t="s">
        <v>68</v>
      </c>
      <c r="I3497" s="4">
        <v>58255</v>
      </c>
      <c r="J3497">
        <v>20</v>
      </c>
      <c r="K3497" s="3">
        <v>44216</v>
      </c>
      <c r="L3497" s="3">
        <v>28552</v>
      </c>
      <c r="M3497" s="5">
        <f ca="1">(TODAY()-staff[[#This Row],[Date of Join]])/365</f>
        <v>1.6575342465753424</v>
      </c>
      <c r="N3497" t="str">
        <f ca="1">IF(staff[[#This Row],[Tenure]]&lt;0.25,"1. New", IF(staff[[#This Row],[Tenure]]&lt;1, "2. Under 1 yr", IF(staff[[#This Row],[Tenure]]&lt;2, "3. Under 2 yrs","4. Over 2 yrs")))</f>
        <v>3. Under 2 yrs</v>
      </c>
      <c r="O3497" s="5">
        <f ca="1">(TODAY()-staff[[#This Row],[Date of Birth]])/365</f>
        <v>44.57260273972603</v>
      </c>
      <c r="P3497">
        <f ca="1">ROUNDDOWN(staff[[#This Row],[X-Age]],0)</f>
        <v>44</v>
      </c>
    </row>
    <row r="3498" spans="3:16" x14ac:dyDescent="0.3">
      <c r="C3498" t="s">
        <v>3587</v>
      </c>
      <c r="D3498" t="s">
        <v>59</v>
      </c>
      <c r="E3498">
        <v>1</v>
      </c>
      <c r="F3498" t="s">
        <v>56</v>
      </c>
      <c r="G3498" t="s">
        <v>9</v>
      </c>
      <c r="H3498" t="s">
        <v>308</v>
      </c>
      <c r="I3498" s="4">
        <v>83790</v>
      </c>
      <c r="J3498">
        <v>12</v>
      </c>
      <c r="K3498" s="3">
        <v>44761</v>
      </c>
      <c r="L3498" s="3">
        <v>34897</v>
      </c>
      <c r="M3498" s="5">
        <f ca="1">(TODAY()-staff[[#This Row],[Date of Join]])/365</f>
        <v>0.16438356164383561</v>
      </c>
      <c r="N3498" t="str">
        <f ca="1">IF(staff[[#This Row],[Tenure]]&lt;0.25,"1. New", IF(staff[[#This Row],[Tenure]]&lt;1, "2. Under 1 yr", IF(staff[[#This Row],[Tenure]]&lt;2, "3. Under 2 yrs","4. Over 2 yrs")))</f>
        <v>1. New</v>
      </c>
      <c r="O3498" s="5">
        <f ca="1">(TODAY()-staff[[#This Row],[Date of Birth]])/365</f>
        <v>27.18904109589041</v>
      </c>
      <c r="P3498">
        <f ca="1">ROUNDDOWN(staff[[#This Row],[X-Age]],0)</f>
        <v>27</v>
      </c>
    </row>
    <row r="3499" spans="3:16" x14ac:dyDescent="0.3">
      <c r="C3499" t="s">
        <v>3588</v>
      </c>
      <c r="D3499" t="s">
        <v>59</v>
      </c>
      <c r="E3499">
        <v>1</v>
      </c>
      <c r="F3499" t="s">
        <v>124</v>
      </c>
      <c r="G3499" t="s">
        <v>18</v>
      </c>
      <c r="H3499" t="s">
        <v>64</v>
      </c>
      <c r="I3499" s="4">
        <v>71420</v>
      </c>
      <c r="J3499">
        <v>20</v>
      </c>
      <c r="K3499" s="3">
        <v>44757</v>
      </c>
      <c r="L3499" s="3">
        <v>27328</v>
      </c>
      <c r="M3499" s="5">
        <f ca="1">(TODAY()-staff[[#This Row],[Date of Join]])/365</f>
        <v>0.17534246575342466</v>
      </c>
      <c r="N3499" t="str">
        <f ca="1">IF(staff[[#This Row],[Tenure]]&lt;0.25,"1. New", IF(staff[[#This Row],[Tenure]]&lt;1, "2. Under 1 yr", IF(staff[[#This Row],[Tenure]]&lt;2, "3. Under 2 yrs","4. Over 2 yrs")))</f>
        <v>1. New</v>
      </c>
      <c r="O3499" s="5">
        <f ca="1">(TODAY()-staff[[#This Row],[Date of Birth]])/365</f>
        <v>47.926027397260277</v>
      </c>
      <c r="P3499">
        <f ca="1">ROUNDDOWN(staff[[#This Row],[X-Age]],0)</f>
        <v>47</v>
      </c>
    </row>
    <row r="3500" spans="3:16" x14ac:dyDescent="0.3">
      <c r="C3500" t="s">
        <v>3589</v>
      </c>
      <c r="D3500" t="s">
        <v>59</v>
      </c>
      <c r="E3500">
        <v>0.6</v>
      </c>
      <c r="F3500" t="s">
        <v>56</v>
      </c>
      <c r="G3500" t="s">
        <v>6</v>
      </c>
      <c r="H3500" t="s">
        <v>93</v>
      </c>
      <c r="I3500" s="4">
        <v>87380</v>
      </c>
      <c r="J3500">
        <v>15</v>
      </c>
      <c r="K3500" s="3">
        <v>44725</v>
      </c>
      <c r="L3500" s="3">
        <v>28206</v>
      </c>
      <c r="M3500" s="5">
        <f ca="1">(TODAY()-staff[[#This Row],[Date of Join]])/365</f>
        <v>0.26301369863013696</v>
      </c>
      <c r="N3500" t="str">
        <f ca="1">IF(staff[[#This Row],[Tenure]]&lt;0.25,"1. New", IF(staff[[#This Row],[Tenure]]&lt;1, "2. Under 1 yr", IF(staff[[#This Row],[Tenure]]&lt;2, "3. Under 2 yrs","4. Over 2 yrs")))</f>
        <v>2. Under 1 yr</v>
      </c>
      <c r="O3500" s="5">
        <f ca="1">(TODAY()-staff[[#This Row],[Date of Birth]])/365</f>
        <v>45.520547945205479</v>
      </c>
      <c r="P3500">
        <f ca="1">ROUNDDOWN(staff[[#This Row],[X-Age]],0)</f>
        <v>45</v>
      </c>
    </row>
    <row r="3501" spans="3:16" x14ac:dyDescent="0.3">
      <c r="C3501" t="s">
        <v>3590</v>
      </c>
      <c r="D3501" t="s">
        <v>59</v>
      </c>
      <c r="E3501">
        <v>1</v>
      </c>
      <c r="F3501" t="s">
        <v>56</v>
      </c>
      <c r="G3501" t="s">
        <v>6</v>
      </c>
      <c r="H3501" t="s">
        <v>68</v>
      </c>
      <c r="I3501" s="4">
        <v>63635</v>
      </c>
      <c r="J3501">
        <v>17</v>
      </c>
      <c r="K3501" s="3">
        <v>44439</v>
      </c>
      <c r="L3501" s="3">
        <v>22411</v>
      </c>
      <c r="M3501" s="5">
        <f ca="1">(TODAY()-staff[[#This Row],[Date of Join]])/365</f>
        <v>1.0465753424657533</v>
      </c>
      <c r="N3501" t="str">
        <f ca="1">IF(staff[[#This Row],[Tenure]]&lt;0.25,"1. New", IF(staff[[#This Row],[Tenure]]&lt;1, "2. Under 1 yr", IF(staff[[#This Row],[Tenure]]&lt;2, "3. Under 2 yrs","4. Over 2 yrs")))</f>
        <v>3. Under 2 yrs</v>
      </c>
      <c r="O3501" s="5">
        <f ca="1">(TODAY()-staff[[#This Row],[Date of Birth]])/365</f>
        <v>61.397260273972606</v>
      </c>
      <c r="P3501">
        <f ca="1">ROUNDDOWN(staff[[#This Row],[X-Age]],0)</f>
        <v>61</v>
      </c>
    </row>
    <row r="3502" spans="3:16" x14ac:dyDescent="0.3">
      <c r="C3502" t="s">
        <v>3591</v>
      </c>
      <c r="D3502" t="s">
        <v>59</v>
      </c>
      <c r="E3502">
        <v>1</v>
      </c>
      <c r="F3502" t="s">
        <v>56</v>
      </c>
      <c r="G3502" t="s">
        <v>6</v>
      </c>
      <c r="H3502" t="s">
        <v>68</v>
      </c>
      <c r="I3502" s="4">
        <v>93900</v>
      </c>
      <c r="J3502">
        <v>22</v>
      </c>
      <c r="K3502" s="3">
        <v>44664</v>
      </c>
      <c r="L3502" s="3">
        <v>24696</v>
      </c>
      <c r="M3502" s="5">
        <f ca="1">(TODAY()-staff[[#This Row],[Date of Join]])/365</f>
        <v>0.43013698630136987</v>
      </c>
      <c r="N3502" t="str">
        <f ca="1">IF(staff[[#This Row],[Tenure]]&lt;0.25,"1. New", IF(staff[[#This Row],[Tenure]]&lt;1, "2. Under 1 yr", IF(staff[[#This Row],[Tenure]]&lt;2, "3. Under 2 yrs","4. Over 2 yrs")))</f>
        <v>2. Under 1 yr</v>
      </c>
      <c r="O3502" s="5">
        <f ca="1">(TODAY()-staff[[#This Row],[Date of Birth]])/365</f>
        <v>55.136986301369866</v>
      </c>
      <c r="P3502">
        <f ca="1">ROUNDDOWN(staff[[#This Row],[X-Age]],0)</f>
        <v>55</v>
      </c>
    </row>
    <row r="3503" spans="3:16" x14ac:dyDescent="0.3">
      <c r="C3503" t="s">
        <v>3592</v>
      </c>
      <c r="D3503" t="s">
        <v>55</v>
      </c>
      <c r="E3503">
        <v>1</v>
      </c>
      <c r="F3503" t="s">
        <v>56</v>
      </c>
      <c r="G3503" t="s">
        <v>18</v>
      </c>
      <c r="H3503" t="s">
        <v>64</v>
      </c>
      <c r="I3503" s="4">
        <v>100865</v>
      </c>
      <c r="J3503">
        <v>5</v>
      </c>
      <c r="K3503" s="3">
        <v>44011</v>
      </c>
      <c r="L3503" s="3">
        <v>19717</v>
      </c>
      <c r="M3503" s="5">
        <f ca="1">(TODAY()-staff[[#This Row],[Date of Join]])/365</f>
        <v>2.2191780821917808</v>
      </c>
      <c r="N3503" t="str">
        <f ca="1">IF(staff[[#This Row],[Tenure]]&lt;0.25,"1. New", IF(staff[[#This Row],[Tenure]]&lt;1, "2. Under 1 yr", IF(staff[[#This Row],[Tenure]]&lt;2, "3. Under 2 yrs","4. Over 2 yrs")))</f>
        <v>4. Over 2 yrs</v>
      </c>
      <c r="O3503" s="5">
        <f ca="1">(TODAY()-staff[[#This Row],[Date of Birth]])/365</f>
        <v>68.778082191780825</v>
      </c>
      <c r="P3503">
        <f ca="1">ROUNDDOWN(staff[[#This Row],[X-Age]],0)</f>
        <v>68</v>
      </c>
    </row>
    <row r="3504" spans="3:16" x14ac:dyDescent="0.3">
      <c r="C3504" t="s">
        <v>3593</v>
      </c>
      <c r="D3504" t="s">
        <v>59</v>
      </c>
      <c r="E3504">
        <v>1</v>
      </c>
      <c r="F3504" t="s">
        <v>56</v>
      </c>
      <c r="G3504" t="s">
        <v>18</v>
      </c>
      <c r="H3504" t="s">
        <v>78</v>
      </c>
      <c r="I3504" s="4">
        <v>96610</v>
      </c>
      <c r="J3504">
        <v>17</v>
      </c>
      <c r="K3504" s="3">
        <v>44762</v>
      </c>
      <c r="L3504" s="3">
        <v>28451</v>
      </c>
      <c r="M3504" s="5">
        <f ca="1">(TODAY()-staff[[#This Row],[Date of Join]])/365</f>
        <v>0.16164383561643836</v>
      </c>
      <c r="N3504" t="str">
        <f ca="1">IF(staff[[#This Row],[Tenure]]&lt;0.25,"1. New", IF(staff[[#This Row],[Tenure]]&lt;1, "2. Under 1 yr", IF(staff[[#This Row],[Tenure]]&lt;2, "3. Under 2 yrs","4. Over 2 yrs")))</f>
        <v>1. New</v>
      </c>
      <c r="O3504" s="5">
        <f ca="1">(TODAY()-staff[[#This Row],[Date of Birth]])/365</f>
        <v>44.849315068493148</v>
      </c>
      <c r="P3504">
        <f ca="1">ROUNDDOWN(staff[[#This Row],[X-Age]],0)</f>
        <v>44</v>
      </c>
    </row>
    <row r="3505" spans="3:16" x14ac:dyDescent="0.3">
      <c r="C3505" t="s">
        <v>3594</v>
      </c>
      <c r="D3505" t="s">
        <v>55</v>
      </c>
      <c r="E3505">
        <v>1</v>
      </c>
      <c r="F3505" t="s">
        <v>56</v>
      </c>
      <c r="G3505" t="s">
        <v>18</v>
      </c>
      <c r="H3505" t="s">
        <v>64</v>
      </c>
      <c r="I3505" s="4">
        <v>68905</v>
      </c>
      <c r="J3505">
        <v>11</v>
      </c>
      <c r="K3505" s="3">
        <v>44522</v>
      </c>
      <c r="L3505" s="3">
        <v>32289</v>
      </c>
      <c r="M3505" s="5">
        <f ca="1">(TODAY()-staff[[#This Row],[Date of Join]])/365</f>
        <v>0.81917808219178079</v>
      </c>
      <c r="N3505" t="str">
        <f ca="1">IF(staff[[#This Row],[Tenure]]&lt;0.25,"1. New", IF(staff[[#This Row],[Tenure]]&lt;1, "2. Under 1 yr", IF(staff[[#This Row],[Tenure]]&lt;2, "3. Under 2 yrs","4. Over 2 yrs")))</f>
        <v>2. Under 1 yr</v>
      </c>
      <c r="O3505" s="5">
        <f ca="1">(TODAY()-staff[[#This Row],[Date of Birth]])/365</f>
        <v>34.334246575342469</v>
      </c>
      <c r="P3505">
        <f ca="1">ROUNDDOWN(staff[[#This Row],[X-Age]],0)</f>
        <v>34</v>
      </c>
    </row>
    <row r="3506" spans="3:16" x14ac:dyDescent="0.3">
      <c r="C3506" t="s">
        <v>3595</v>
      </c>
      <c r="D3506" t="s">
        <v>59</v>
      </c>
      <c r="E3506">
        <v>1</v>
      </c>
      <c r="F3506" t="s">
        <v>56</v>
      </c>
      <c r="G3506" t="s">
        <v>11</v>
      </c>
      <c r="H3506" t="s">
        <v>242</v>
      </c>
      <c r="I3506" s="4">
        <v>84595</v>
      </c>
      <c r="J3506">
        <v>9</v>
      </c>
      <c r="K3506" s="3">
        <v>44753</v>
      </c>
      <c r="L3506" s="3">
        <v>33943</v>
      </c>
      <c r="M3506" s="5">
        <f ca="1">(TODAY()-staff[[#This Row],[Date of Join]])/365</f>
        <v>0.18630136986301371</v>
      </c>
      <c r="N3506" t="str">
        <f ca="1">IF(staff[[#This Row],[Tenure]]&lt;0.25,"1. New", IF(staff[[#This Row],[Tenure]]&lt;1, "2. Under 1 yr", IF(staff[[#This Row],[Tenure]]&lt;2, "3. Under 2 yrs","4. Over 2 yrs")))</f>
        <v>1. New</v>
      </c>
      <c r="O3506" s="5">
        <f ca="1">(TODAY()-staff[[#This Row],[Date of Birth]])/365</f>
        <v>29.802739726027397</v>
      </c>
      <c r="P3506">
        <f ca="1">ROUNDDOWN(staff[[#This Row],[X-Age]],0)</f>
        <v>29</v>
      </c>
    </row>
    <row r="3507" spans="3:16" x14ac:dyDescent="0.3">
      <c r="C3507" t="s">
        <v>3596</v>
      </c>
      <c r="D3507" t="s">
        <v>55</v>
      </c>
      <c r="E3507">
        <v>1</v>
      </c>
      <c r="F3507" t="s">
        <v>56</v>
      </c>
      <c r="G3507" t="s">
        <v>20</v>
      </c>
      <c r="H3507" t="s">
        <v>66</v>
      </c>
      <c r="I3507" s="4">
        <v>60250</v>
      </c>
      <c r="J3507">
        <v>9</v>
      </c>
      <c r="K3507" s="3">
        <v>44431</v>
      </c>
      <c r="L3507" s="3">
        <v>26263</v>
      </c>
      <c r="M3507" s="5">
        <f ca="1">(TODAY()-staff[[#This Row],[Date of Join]])/365</f>
        <v>1.0684931506849316</v>
      </c>
      <c r="N3507" t="str">
        <f ca="1">IF(staff[[#This Row],[Tenure]]&lt;0.25,"1. New", IF(staff[[#This Row],[Tenure]]&lt;1, "2. Under 1 yr", IF(staff[[#This Row],[Tenure]]&lt;2, "3. Under 2 yrs","4. Over 2 yrs")))</f>
        <v>3. Under 2 yrs</v>
      </c>
      <c r="O3507" s="5">
        <f ca="1">(TODAY()-staff[[#This Row],[Date of Birth]])/365</f>
        <v>50.843835616438355</v>
      </c>
      <c r="P3507">
        <f ca="1">ROUNDDOWN(staff[[#This Row],[X-Age]],0)</f>
        <v>50</v>
      </c>
    </row>
    <row r="3508" spans="3:16" x14ac:dyDescent="0.3">
      <c r="C3508" t="s">
        <v>3597</v>
      </c>
      <c r="D3508" t="s">
        <v>59</v>
      </c>
      <c r="E3508">
        <v>1</v>
      </c>
      <c r="F3508" t="s">
        <v>56</v>
      </c>
      <c r="G3508" t="s">
        <v>18</v>
      </c>
      <c r="H3508" t="s">
        <v>64</v>
      </c>
      <c r="I3508" s="4">
        <v>76050</v>
      </c>
      <c r="J3508">
        <v>17</v>
      </c>
      <c r="K3508" s="3">
        <v>44522</v>
      </c>
      <c r="L3508" s="3">
        <v>27298</v>
      </c>
      <c r="M3508" s="5">
        <f ca="1">(TODAY()-staff[[#This Row],[Date of Join]])/365</f>
        <v>0.81917808219178079</v>
      </c>
      <c r="N3508" t="str">
        <f ca="1">IF(staff[[#This Row],[Tenure]]&lt;0.25,"1. New", IF(staff[[#This Row],[Tenure]]&lt;1, "2. Under 1 yr", IF(staff[[#This Row],[Tenure]]&lt;2, "3. Under 2 yrs","4. Over 2 yrs")))</f>
        <v>2. Under 1 yr</v>
      </c>
      <c r="O3508" s="5">
        <f ca="1">(TODAY()-staff[[#This Row],[Date of Birth]])/365</f>
        <v>48.008219178082193</v>
      </c>
      <c r="P3508">
        <f ca="1">ROUNDDOWN(staff[[#This Row],[X-Age]],0)</f>
        <v>48</v>
      </c>
    </row>
    <row r="3509" spans="3:16" x14ac:dyDescent="0.3">
      <c r="C3509" t="s">
        <v>3598</v>
      </c>
      <c r="D3509" t="s">
        <v>59</v>
      </c>
      <c r="E3509">
        <v>1</v>
      </c>
      <c r="F3509" t="s">
        <v>56</v>
      </c>
      <c r="G3509" t="s">
        <v>18</v>
      </c>
      <c r="H3509" t="s">
        <v>71</v>
      </c>
      <c r="I3509" s="4">
        <v>93695</v>
      </c>
      <c r="J3509">
        <v>11</v>
      </c>
      <c r="K3509" s="3">
        <v>44704</v>
      </c>
      <c r="L3509" s="3">
        <v>30572</v>
      </c>
      <c r="M3509" s="5">
        <f ca="1">(TODAY()-staff[[#This Row],[Date of Join]])/365</f>
        <v>0.32054794520547947</v>
      </c>
      <c r="N3509" t="str">
        <f ca="1">IF(staff[[#This Row],[Tenure]]&lt;0.25,"1. New", IF(staff[[#This Row],[Tenure]]&lt;1, "2. Under 1 yr", IF(staff[[#This Row],[Tenure]]&lt;2, "3. Under 2 yrs","4. Over 2 yrs")))</f>
        <v>2. Under 1 yr</v>
      </c>
      <c r="O3509" s="5">
        <f ca="1">(TODAY()-staff[[#This Row],[Date of Birth]])/365</f>
        <v>39.038356164383565</v>
      </c>
      <c r="P3509">
        <f ca="1">ROUNDDOWN(staff[[#This Row],[X-Age]],0)</f>
        <v>39</v>
      </c>
    </row>
    <row r="3510" spans="3:16" x14ac:dyDescent="0.3">
      <c r="C3510" t="s">
        <v>3599</v>
      </c>
      <c r="D3510" t="s">
        <v>55</v>
      </c>
      <c r="E3510">
        <v>1</v>
      </c>
      <c r="F3510" t="s">
        <v>56</v>
      </c>
      <c r="G3510" t="s">
        <v>6</v>
      </c>
      <c r="H3510" t="s">
        <v>71</v>
      </c>
      <c r="I3510" s="4">
        <v>83820</v>
      </c>
      <c r="J3510">
        <v>11</v>
      </c>
      <c r="K3510" s="3">
        <v>44673</v>
      </c>
      <c r="L3510" s="3">
        <v>25668</v>
      </c>
      <c r="M3510" s="5">
        <f ca="1">(TODAY()-staff[[#This Row],[Date of Join]])/365</f>
        <v>0.40547945205479452</v>
      </c>
      <c r="N3510" t="str">
        <f ca="1">IF(staff[[#This Row],[Tenure]]&lt;0.25,"1. New", IF(staff[[#This Row],[Tenure]]&lt;1, "2. Under 1 yr", IF(staff[[#This Row],[Tenure]]&lt;2, "3. Under 2 yrs","4. Over 2 yrs")))</f>
        <v>2. Under 1 yr</v>
      </c>
      <c r="O3510" s="5">
        <f ca="1">(TODAY()-staff[[#This Row],[Date of Birth]])/365</f>
        <v>52.473972602739728</v>
      </c>
      <c r="P3510">
        <f ca="1">ROUNDDOWN(staff[[#This Row],[X-Age]],0)</f>
        <v>52</v>
      </c>
    </row>
    <row r="3511" spans="3:16" x14ac:dyDescent="0.3">
      <c r="C3511" t="s">
        <v>3600</v>
      </c>
      <c r="D3511" t="s">
        <v>59</v>
      </c>
      <c r="E3511">
        <v>1</v>
      </c>
      <c r="F3511" t="s">
        <v>56</v>
      </c>
      <c r="G3511" t="s">
        <v>9</v>
      </c>
      <c r="H3511" t="s">
        <v>106</v>
      </c>
      <c r="I3511" s="4">
        <v>79925</v>
      </c>
      <c r="J3511">
        <v>7</v>
      </c>
      <c r="K3511" s="3">
        <v>44743</v>
      </c>
      <c r="L3511" s="3">
        <v>23231</v>
      </c>
      <c r="M3511" s="5">
        <f ca="1">(TODAY()-staff[[#This Row],[Date of Join]])/365</f>
        <v>0.21369863013698631</v>
      </c>
      <c r="N3511" t="str">
        <f ca="1">IF(staff[[#This Row],[Tenure]]&lt;0.25,"1. New", IF(staff[[#This Row],[Tenure]]&lt;1, "2. Under 1 yr", IF(staff[[#This Row],[Tenure]]&lt;2, "3. Under 2 yrs","4. Over 2 yrs")))</f>
        <v>1. New</v>
      </c>
      <c r="O3511" s="5">
        <f ca="1">(TODAY()-staff[[#This Row],[Date of Birth]])/365</f>
        <v>59.150684931506852</v>
      </c>
      <c r="P3511">
        <f ca="1">ROUNDDOWN(staff[[#This Row],[X-Age]],0)</f>
        <v>59</v>
      </c>
    </row>
    <row r="3512" spans="3:16" x14ac:dyDescent="0.3">
      <c r="C3512" t="s">
        <v>3601</v>
      </c>
      <c r="D3512" t="s">
        <v>55</v>
      </c>
      <c r="E3512">
        <v>1</v>
      </c>
      <c r="F3512" t="s">
        <v>56</v>
      </c>
      <c r="G3512" t="s">
        <v>14</v>
      </c>
      <c r="H3512" t="s">
        <v>377</v>
      </c>
      <c r="I3512" s="4">
        <v>100910</v>
      </c>
      <c r="J3512">
        <v>19</v>
      </c>
      <c r="K3512" s="3">
        <v>44651</v>
      </c>
      <c r="L3512" s="3">
        <v>27629</v>
      </c>
      <c r="M3512" s="5">
        <f ca="1">(TODAY()-staff[[#This Row],[Date of Join]])/365</f>
        <v>0.46575342465753422</v>
      </c>
      <c r="N3512" t="str">
        <f ca="1">IF(staff[[#This Row],[Tenure]]&lt;0.25,"1. New", IF(staff[[#This Row],[Tenure]]&lt;1, "2. Under 1 yr", IF(staff[[#This Row],[Tenure]]&lt;2, "3. Under 2 yrs","4. Over 2 yrs")))</f>
        <v>2. Under 1 yr</v>
      </c>
      <c r="O3512" s="5">
        <f ca="1">(TODAY()-staff[[#This Row],[Date of Birth]])/365</f>
        <v>47.101369863013701</v>
      </c>
      <c r="P3512">
        <f ca="1">ROUNDDOWN(staff[[#This Row],[X-Age]],0)</f>
        <v>47</v>
      </c>
    </row>
    <row r="3513" spans="3:16" x14ac:dyDescent="0.3">
      <c r="C3513" t="s">
        <v>3602</v>
      </c>
      <c r="D3513" t="s">
        <v>55</v>
      </c>
      <c r="E3513">
        <v>1</v>
      </c>
      <c r="F3513" t="s">
        <v>61</v>
      </c>
      <c r="G3513" t="s">
        <v>20</v>
      </c>
      <c r="H3513" t="s">
        <v>102</v>
      </c>
      <c r="I3513" s="4">
        <v>80610</v>
      </c>
      <c r="J3513">
        <v>26</v>
      </c>
      <c r="K3513" s="3">
        <v>44742</v>
      </c>
      <c r="L3513" s="3">
        <v>7247</v>
      </c>
      <c r="M3513" s="5">
        <f ca="1">(TODAY()-staff[[#This Row],[Date of Join]])/365</f>
        <v>0.21643835616438356</v>
      </c>
      <c r="N3513" t="str">
        <f ca="1">IF(staff[[#This Row],[Tenure]]&lt;0.25,"1. New", IF(staff[[#This Row],[Tenure]]&lt;1, "2. Under 1 yr", IF(staff[[#This Row],[Tenure]]&lt;2, "3. Under 2 yrs","4. Over 2 yrs")))</f>
        <v>1. New</v>
      </c>
      <c r="O3513" s="5">
        <f ca="1">(TODAY()-staff[[#This Row],[Date of Birth]])/365</f>
        <v>102.94246575342466</v>
      </c>
      <c r="P3513">
        <f ca="1">ROUNDDOWN(staff[[#This Row],[X-Age]],0)</f>
        <v>102</v>
      </c>
    </row>
    <row r="3514" spans="3:16" x14ac:dyDescent="0.3">
      <c r="C3514" t="s">
        <v>3603</v>
      </c>
      <c r="D3514" t="s">
        <v>59</v>
      </c>
      <c r="E3514">
        <v>1</v>
      </c>
      <c r="F3514" t="s">
        <v>56</v>
      </c>
      <c r="G3514" t="s">
        <v>6</v>
      </c>
      <c r="H3514" t="s">
        <v>71</v>
      </c>
      <c r="I3514" s="4">
        <v>72795</v>
      </c>
      <c r="J3514">
        <v>9</v>
      </c>
      <c r="K3514" s="3">
        <v>44673</v>
      </c>
      <c r="L3514" s="3">
        <v>31259</v>
      </c>
      <c r="M3514" s="5">
        <f ca="1">(TODAY()-staff[[#This Row],[Date of Join]])/365</f>
        <v>0.40547945205479452</v>
      </c>
      <c r="N3514" t="str">
        <f ca="1">IF(staff[[#This Row],[Tenure]]&lt;0.25,"1. New", IF(staff[[#This Row],[Tenure]]&lt;1, "2. Under 1 yr", IF(staff[[#This Row],[Tenure]]&lt;2, "3. Under 2 yrs","4. Over 2 yrs")))</f>
        <v>2. Under 1 yr</v>
      </c>
      <c r="O3514" s="5">
        <f ca="1">(TODAY()-staff[[#This Row],[Date of Birth]])/365</f>
        <v>37.156164383561645</v>
      </c>
      <c r="P3514">
        <f ca="1">ROUNDDOWN(staff[[#This Row],[X-Age]],0)</f>
        <v>37</v>
      </c>
    </row>
    <row r="3515" spans="3:16" x14ac:dyDescent="0.3">
      <c r="C3515" t="s">
        <v>3604</v>
      </c>
      <c r="D3515" t="s">
        <v>59</v>
      </c>
      <c r="E3515">
        <v>1</v>
      </c>
      <c r="F3515" t="s">
        <v>61</v>
      </c>
      <c r="G3515" t="s">
        <v>17</v>
      </c>
      <c r="H3515" t="s">
        <v>280</v>
      </c>
      <c r="I3515" s="4">
        <v>66400</v>
      </c>
      <c r="J3515">
        <v>22</v>
      </c>
      <c r="K3515" s="3">
        <v>44771</v>
      </c>
      <c r="L3515" s="3">
        <v>7265</v>
      </c>
      <c r="M3515" s="5">
        <f ca="1">(TODAY()-staff[[#This Row],[Date of Join]])/365</f>
        <v>0.13698630136986301</v>
      </c>
      <c r="N3515" t="str">
        <f ca="1">IF(staff[[#This Row],[Tenure]]&lt;0.25,"1. New", IF(staff[[#This Row],[Tenure]]&lt;1, "2. Under 1 yr", IF(staff[[#This Row],[Tenure]]&lt;2, "3. Under 2 yrs","4. Over 2 yrs")))</f>
        <v>1. New</v>
      </c>
      <c r="O3515" s="5">
        <f ca="1">(TODAY()-staff[[#This Row],[Date of Birth]])/365</f>
        <v>102.89315068493151</v>
      </c>
      <c r="P3515">
        <f ca="1">ROUNDDOWN(staff[[#This Row],[X-Age]],0)</f>
        <v>102</v>
      </c>
    </row>
    <row r="3516" spans="3:16" x14ac:dyDescent="0.3">
      <c r="C3516" t="s">
        <v>3605</v>
      </c>
      <c r="D3516" t="s">
        <v>59</v>
      </c>
      <c r="E3516">
        <v>1</v>
      </c>
      <c r="F3516" t="s">
        <v>124</v>
      </c>
      <c r="G3516" t="s">
        <v>6</v>
      </c>
      <c r="H3516" t="s">
        <v>68</v>
      </c>
      <c r="I3516" s="4">
        <v>73815</v>
      </c>
      <c r="J3516">
        <v>20</v>
      </c>
      <c r="K3516" s="3">
        <v>44701</v>
      </c>
      <c r="L3516" s="3">
        <v>18249</v>
      </c>
      <c r="M3516" s="5">
        <f ca="1">(TODAY()-staff[[#This Row],[Date of Join]])/365</f>
        <v>0.32876712328767121</v>
      </c>
      <c r="N3516" t="str">
        <f ca="1">IF(staff[[#This Row],[Tenure]]&lt;0.25,"1. New", IF(staff[[#This Row],[Tenure]]&lt;1, "2. Under 1 yr", IF(staff[[#This Row],[Tenure]]&lt;2, "3. Under 2 yrs","4. Over 2 yrs")))</f>
        <v>2. Under 1 yr</v>
      </c>
      <c r="O3516" s="5">
        <f ca="1">(TODAY()-staff[[#This Row],[Date of Birth]])/365</f>
        <v>72.8</v>
      </c>
      <c r="P3516">
        <f ca="1">ROUNDDOWN(staff[[#This Row],[X-Age]],0)</f>
        <v>72</v>
      </c>
    </row>
    <row r="3517" spans="3:16" x14ac:dyDescent="0.3">
      <c r="C3517" t="s">
        <v>3606</v>
      </c>
      <c r="D3517" t="s">
        <v>55</v>
      </c>
      <c r="E3517">
        <v>1</v>
      </c>
      <c r="F3517" t="s">
        <v>56</v>
      </c>
      <c r="G3517" t="s">
        <v>11</v>
      </c>
      <c r="H3517" t="s">
        <v>83</v>
      </c>
      <c r="I3517" s="4">
        <v>103755</v>
      </c>
      <c r="J3517">
        <v>10</v>
      </c>
      <c r="K3517" s="3">
        <v>44532</v>
      </c>
      <c r="L3517" s="3">
        <v>32241</v>
      </c>
      <c r="M3517" s="5">
        <f ca="1">(TODAY()-staff[[#This Row],[Date of Join]])/365</f>
        <v>0.79178082191780819</v>
      </c>
      <c r="N3517" t="str">
        <f ca="1">IF(staff[[#This Row],[Tenure]]&lt;0.25,"1. New", IF(staff[[#This Row],[Tenure]]&lt;1, "2. Under 1 yr", IF(staff[[#This Row],[Tenure]]&lt;2, "3. Under 2 yrs","4. Over 2 yrs")))</f>
        <v>2. Under 1 yr</v>
      </c>
      <c r="O3517" s="5">
        <f ca="1">(TODAY()-staff[[#This Row],[Date of Birth]])/365</f>
        <v>34.465753424657535</v>
      </c>
      <c r="P3517">
        <f ca="1">ROUNDDOWN(staff[[#This Row],[X-Age]],0)</f>
        <v>34</v>
      </c>
    </row>
    <row r="3518" spans="3:16" x14ac:dyDescent="0.3">
      <c r="C3518" t="s">
        <v>3607</v>
      </c>
      <c r="D3518" t="s">
        <v>55</v>
      </c>
      <c r="E3518">
        <v>0</v>
      </c>
      <c r="F3518" t="s">
        <v>61</v>
      </c>
      <c r="G3518" t="s">
        <v>20</v>
      </c>
      <c r="H3518" t="s">
        <v>75</v>
      </c>
      <c r="I3518" s="4">
        <v>99950</v>
      </c>
      <c r="J3518">
        <v>17</v>
      </c>
      <c r="K3518" s="3">
        <v>44711</v>
      </c>
      <c r="L3518" s="3">
        <v>17990</v>
      </c>
      <c r="M3518" s="5">
        <f ca="1">(TODAY()-staff[[#This Row],[Date of Join]])/365</f>
        <v>0.30136986301369861</v>
      </c>
      <c r="N3518" t="str">
        <f ca="1">IF(staff[[#This Row],[Tenure]]&lt;0.25,"1. New", IF(staff[[#This Row],[Tenure]]&lt;1, "2. Under 1 yr", IF(staff[[#This Row],[Tenure]]&lt;2, "3. Under 2 yrs","4. Over 2 yrs")))</f>
        <v>2. Under 1 yr</v>
      </c>
      <c r="O3518" s="5">
        <f ca="1">(TODAY()-staff[[#This Row],[Date of Birth]])/365</f>
        <v>73.509589041095893</v>
      </c>
      <c r="P3518">
        <f ca="1">ROUNDDOWN(staff[[#This Row],[X-Age]],0)</f>
        <v>73</v>
      </c>
    </row>
    <row r="3519" spans="3:16" x14ac:dyDescent="0.3">
      <c r="C3519" t="s">
        <v>3608</v>
      </c>
      <c r="D3519" t="s">
        <v>55</v>
      </c>
      <c r="E3519">
        <v>1</v>
      </c>
      <c r="F3519" t="s">
        <v>61</v>
      </c>
      <c r="G3519" t="s">
        <v>9</v>
      </c>
      <c r="H3519" t="s">
        <v>62</v>
      </c>
      <c r="I3519" s="4">
        <v>99360</v>
      </c>
      <c r="J3519">
        <v>24</v>
      </c>
      <c r="K3519" s="3">
        <v>44769</v>
      </c>
      <c r="L3519" s="3">
        <v>7287</v>
      </c>
      <c r="M3519" s="5">
        <f ca="1">(TODAY()-staff[[#This Row],[Date of Join]])/365</f>
        <v>0.14246575342465753</v>
      </c>
      <c r="N3519" t="str">
        <f ca="1">IF(staff[[#This Row],[Tenure]]&lt;0.25,"1. New", IF(staff[[#This Row],[Tenure]]&lt;1, "2. Under 1 yr", IF(staff[[#This Row],[Tenure]]&lt;2, "3. Under 2 yrs","4. Over 2 yrs")))</f>
        <v>1. New</v>
      </c>
      <c r="O3519" s="5">
        <f ca="1">(TODAY()-staff[[#This Row],[Date of Birth]])/365</f>
        <v>102.83287671232877</v>
      </c>
      <c r="P3519">
        <f ca="1">ROUNDDOWN(staff[[#This Row],[X-Age]],0)</f>
        <v>102</v>
      </c>
    </row>
    <row r="3520" spans="3:16" x14ac:dyDescent="0.3">
      <c r="C3520" t="s">
        <v>3609</v>
      </c>
      <c r="D3520" t="s">
        <v>55</v>
      </c>
      <c r="E3520">
        <v>1</v>
      </c>
      <c r="F3520" t="s">
        <v>56</v>
      </c>
      <c r="G3520" t="s">
        <v>18</v>
      </c>
      <c r="H3520" t="s">
        <v>64</v>
      </c>
      <c r="I3520" s="4">
        <v>99710</v>
      </c>
      <c r="J3520">
        <v>13</v>
      </c>
      <c r="K3520" s="3">
        <v>44370</v>
      </c>
      <c r="L3520" s="3">
        <v>23191</v>
      </c>
      <c r="M3520" s="5">
        <f ca="1">(TODAY()-staff[[#This Row],[Date of Join]])/365</f>
        <v>1.2356164383561643</v>
      </c>
      <c r="N3520" t="str">
        <f ca="1">IF(staff[[#This Row],[Tenure]]&lt;0.25,"1. New", IF(staff[[#This Row],[Tenure]]&lt;1, "2. Under 1 yr", IF(staff[[#This Row],[Tenure]]&lt;2, "3. Under 2 yrs","4. Over 2 yrs")))</f>
        <v>3. Under 2 yrs</v>
      </c>
      <c r="O3520" s="5">
        <f ca="1">(TODAY()-staff[[#This Row],[Date of Birth]])/365</f>
        <v>59.260273972602739</v>
      </c>
      <c r="P3520">
        <f ca="1">ROUNDDOWN(staff[[#This Row],[X-Age]],0)</f>
        <v>59</v>
      </c>
    </row>
    <row r="3521" spans="3:16" x14ac:dyDescent="0.3">
      <c r="C3521" t="s">
        <v>3610</v>
      </c>
      <c r="D3521" t="s">
        <v>59</v>
      </c>
      <c r="E3521">
        <v>1</v>
      </c>
      <c r="F3521" t="s">
        <v>56</v>
      </c>
      <c r="G3521" t="s">
        <v>9</v>
      </c>
      <c r="H3521" t="s">
        <v>205</v>
      </c>
      <c r="I3521" s="4">
        <v>70755</v>
      </c>
      <c r="J3521">
        <v>10</v>
      </c>
      <c r="K3521" s="3">
        <v>44410</v>
      </c>
      <c r="L3521" s="3">
        <v>22941</v>
      </c>
      <c r="M3521" s="5">
        <f ca="1">(TODAY()-staff[[#This Row],[Date of Join]])/365</f>
        <v>1.1260273972602739</v>
      </c>
      <c r="N3521" t="str">
        <f ca="1">IF(staff[[#This Row],[Tenure]]&lt;0.25,"1. New", IF(staff[[#This Row],[Tenure]]&lt;1, "2. Under 1 yr", IF(staff[[#This Row],[Tenure]]&lt;2, "3. Under 2 yrs","4. Over 2 yrs")))</f>
        <v>3. Under 2 yrs</v>
      </c>
      <c r="O3521" s="5">
        <f ca="1">(TODAY()-staff[[#This Row],[Date of Birth]])/365</f>
        <v>59.945205479452056</v>
      </c>
      <c r="P3521">
        <f ca="1">ROUNDDOWN(staff[[#This Row],[X-Age]],0)</f>
        <v>59</v>
      </c>
    </row>
    <row r="3522" spans="3:16" x14ac:dyDescent="0.3">
      <c r="C3522" t="s">
        <v>3611</v>
      </c>
      <c r="D3522" t="s">
        <v>55</v>
      </c>
      <c r="E3522">
        <v>1</v>
      </c>
      <c r="F3522" t="s">
        <v>56</v>
      </c>
      <c r="G3522" t="s">
        <v>18</v>
      </c>
      <c r="H3522" t="s">
        <v>71</v>
      </c>
      <c r="I3522" s="4">
        <v>68485</v>
      </c>
      <c r="J3522">
        <v>8</v>
      </c>
      <c r="K3522" s="3">
        <v>43873</v>
      </c>
      <c r="L3522" s="3">
        <v>15563</v>
      </c>
      <c r="M3522" s="5">
        <f ca="1">(TODAY()-staff[[#This Row],[Date of Join]])/365</f>
        <v>2.5972602739726027</v>
      </c>
      <c r="N3522" t="str">
        <f ca="1">IF(staff[[#This Row],[Tenure]]&lt;0.25,"1. New", IF(staff[[#This Row],[Tenure]]&lt;1, "2. Under 1 yr", IF(staff[[#This Row],[Tenure]]&lt;2, "3. Under 2 yrs","4. Over 2 yrs")))</f>
        <v>4. Over 2 yrs</v>
      </c>
      <c r="O3522" s="5">
        <f ca="1">(TODAY()-staff[[#This Row],[Date of Birth]])/365</f>
        <v>80.158904109589045</v>
      </c>
      <c r="P3522">
        <f ca="1">ROUNDDOWN(staff[[#This Row],[X-Age]],0)</f>
        <v>80</v>
      </c>
    </row>
    <row r="3523" spans="3:16" x14ac:dyDescent="0.3">
      <c r="C3523" t="s">
        <v>3612</v>
      </c>
      <c r="D3523" t="s">
        <v>59</v>
      </c>
      <c r="E3523">
        <v>1</v>
      </c>
      <c r="F3523" t="s">
        <v>56</v>
      </c>
      <c r="G3523" t="s">
        <v>9</v>
      </c>
      <c r="H3523" t="s">
        <v>330</v>
      </c>
      <c r="I3523" s="4">
        <v>78575</v>
      </c>
      <c r="J3523">
        <v>17</v>
      </c>
      <c r="K3523" s="3">
        <v>44753</v>
      </c>
      <c r="L3523" s="3">
        <v>31815</v>
      </c>
      <c r="M3523" s="5">
        <f ca="1">(TODAY()-staff[[#This Row],[Date of Join]])/365</f>
        <v>0.18630136986301371</v>
      </c>
      <c r="N3523" t="str">
        <f ca="1">IF(staff[[#This Row],[Tenure]]&lt;0.25,"1. New", IF(staff[[#This Row],[Tenure]]&lt;1, "2. Under 1 yr", IF(staff[[#This Row],[Tenure]]&lt;2, "3. Under 2 yrs","4. Over 2 yrs")))</f>
        <v>1. New</v>
      </c>
      <c r="O3523" s="5">
        <f ca="1">(TODAY()-staff[[#This Row],[Date of Birth]])/365</f>
        <v>35.632876712328766</v>
      </c>
      <c r="P3523">
        <f ca="1">ROUNDDOWN(staff[[#This Row],[X-Age]],0)</f>
        <v>35</v>
      </c>
    </row>
    <row r="3524" spans="3:16" x14ac:dyDescent="0.3">
      <c r="C3524" t="s">
        <v>3613</v>
      </c>
      <c r="D3524" t="s">
        <v>55</v>
      </c>
      <c r="E3524">
        <v>1</v>
      </c>
      <c r="F3524" t="s">
        <v>56</v>
      </c>
      <c r="G3524" t="s">
        <v>6</v>
      </c>
      <c r="H3524" t="s">
        <v>98</v>
      </c>
      <c r="I3524" s="4">
        <v>58465</v>
      </c>
      <c r="J3524">
        <v>6</v>
      </c>
      <c r="K3524" s="3">
        <v>44676</v>
      </c>
      <c r="L3524" s="3">
        <v>29583</v>
      </c>
      <c r="M3524" s="5">
        <f ca="1">(TODAY()-staff[[#This Row],[Date of Join]])/365</f>
        <v>0.39726027397260272</v>
      </c>
      <c r="N3524" t="str">
        <f ca="1">IF(staff[[#This Row],[Tenure]]&lt;0.25,"1. New", IF(staff[[#This Row],[Tenure]]&lt;1, "2. Under 1 yr", IF(staff[[#This Row],[Tenure]]&lt;2, "3. Under 2 yrs","4. Over 2 yrs")))</f>
        <v>2. Under 1 yr</v>
      </c>
      <c r="O3524" s="5">
        <f ca="1">(TODAY()-staff[[#This Row],[Date of Birth]])/365</f>
        <v>41.747945205479454</v>
      </c>
      <c r="P3524">
        <f ca="1">ROUNDDOWN(staff[[#This Row],[X-Age]],0)</f>
        <v>41</v>
      </c>
    </row>
    <row r="3525" spans="3:16" x14ac:dyDescent="0.3">
      <c r="C3525" t="s">
        <v>3614</v>
      </c>
      <c r="D3525" t="s">
        <v>59</v>
      </c>
      <c r="E3525">
        <v>1</v>
      </c>
      <c r="F3525" t="s">
        <v>56</v>
      </c>
      <c r="G3525" t="s">
        <v>6</v>
      </c>
      <c r="H3525" t="s">
        <v>68</v>
      </c>
      <c r="I3525" s="4">
        <v>64925</v>
      </c>
      <c r="J3525">
        <v>19</v>
      </c>
      <c r="K3525" s="3">
        <v>44641</v>
      </c>
      <c r="L3525" s="3">
        <v>7264</v>
      </c>
      <c r="M3525" s="5">
        <f ca="1">(TODAY()-staff[[#This Row],[Date of Join]])/365</f>
        <v>0.49315068493150682</v>
      </c>
      <c r="N3525" t="str">
        <f ca="1">IF(staff[[#This Row],[Tenure]]&lt;0.25,"1. New", IF(staff[[#This Row],[Tenure]]&lt;1, "2. Under 1 yr", IF(staff[[#This Row],[Tenure]]&lt;2, "3. Under 2 yrs","4. Over 2 yrs")))</f>
        <v>2. Under 1 yr</v>
      </c>
      <c r="O3525" s="5">
        <f ca="1">(TODAY()-staff[[#This Row],[Date of Birth]])/365</f>
        <v>102.8958904109589</v>
      </c>
      <c r="P3525">
        <f ca="1">ROUNDDOWN(staff[[#This Row],[X-Age]],0)</f>
        <v>102</v>
      </c>
    </row>
    <row r="3526" spans="3:16" x14ac:dyDescent="0.3">
      <c r="C3526" t="s">
        <v>3615</v>
      </c>
      <c r="D3526" t="s">
        <v>55</v>
      </c>
      <c r="E3526">
        <v>1</v>
      </c>
      <c r="F3526" t="s">
        <v>56</v>
      </c>
      <c r="G3526" t="s">
        <v>6</v>
      </c>
      <c r="H3526" t="s">
        <v>93</v>
      </c>
      <c r="I3526" s="4">
        <v>48230</v>
      </c>
      <c r="J3526">
        <v>20</v>
      </c>
      <c r="K3526" s="3">
        <v>43998</v>
      </c>
      <c r="L3526" s="3">
        <v>22428</v>
      </c>
      <c r="M3526" s="5">
        <f ca="1">(TODAY()-staff[[#This Row],[Date of Join]])/365</f>
        <v>2.2547945205479452</v>
      </c>
      <c r="N3526" t="str">
        <f ca="1">IF(staff[[#This Row],[Tenure]]&lt;0.25,"1. New", IF(staff[[#This Row],[Tenure]]&lt;1, "2. Under 1 yr", IF(staff[[#This Row],[Tenure]]&lt;2, "3. Under 2 yrs","4. Over 2 yrs")))</f>
        <v>4. Over 2 yrs</v>
      </c>
      <c r="O3526" s="5">
        <f ca="1">(TODAY()-staff[[#This Row],[Date of Birth]])/365</f>
        <v>61.350684931506848</v>
      </c>
      <c r="P3526">
        <f ca="1">ROUNDDOWN(staff[[#This Row],[X-Age]],0)</f>
        <v>61</v>
      </c>
    </row>
    <row r="3527" spans="3:16" x14ac:dyDescent="0.3">
      <c r="C3527" t="s">
        <v>3616</v>
      </c>
      <c r="D3527" t="s">
        <v>59</v>
      </c>
      <c r="E3527">
        <v>1</v>
      </c>
      <c r="F3527" t="s">
        <v>56</v>
      </c>
      <c r="G3527" t="s">
        <v>20</v>
      </c>
      <c r="H3527" t="s">
        <v>133</v>
      </c>
      <c r="I3527" s="4">
        <v>122265</v>
      </c>
      <c r="J3527">
        <v>14</v>
      </c>
      <c r="K3527" s="3">
        <v>44771</v>
      </c>
      <c r="L3527" s="3">
        <v>27512</v>
      </c>
      <c r="M3527" s="5">
        <f ca="1">(TODAY()-staff[[#This Row],[Date of Join]])/365</f>
        <v>0.13698630136986301</v>
      </c>
      <c r="N3527" t="str">
        <f ca="1">IF(staff[[#This Row],[Tenure]]&lt;0.25,"1. New", IF(staff[[#This Row],[Tenure]]&lt;1, "2. Under 1 yr", IF(staff[[#This Row],[Tenure]]&lt;2, "3. Under 2 yrs","4. Over 2 yrs")))</f>
        <v>1. New</v>
      </c>
      <c r="O3527" s="5">
        <f ca="1">(TODAY()-staff[[#This Row],[Date of Birth]])/365</f>
        <v>47.421917808219177</v>
      </c>
      <c r="P3527">
        <f ca="1">ROUNDDOWN(staff[[#This Row],[X-Age]],0)</f>
        <v>47</v>
      </c>
    </row>
    <row r="3528" spans="3:16" x14ac:dyDescent="0.3">
      <c r="C3528" t="s">
        <v>3617</v>
      </c>
      <c r="D3528" t="s">
        <v>59</v>
      </c>
      <c r="E3528">
        <v>1</v>
      </c>
      <c r="F3528" t="s">
        <v>56</v>
      </c>
      <c r="G3528" t="s">
        <v>9</v>
      </c>
      <c r="H3528" t="s">
        <v>330</v>
      </c>
      <c r="I3528" s="4">
        <v>55740</v>
      </c>
      <c r="J3528">
        <v>15</v>
      </c>
      <c r="K3528" s="3">
        <v>44697</v>
      </c>
      <c r="L3528" s="3">
        <v>34031</v>
      </c>
      <c r="M3528" s="5">
        <f ca="1">(TODAY()-staff[[#This Row],[Date of Join]])/365</f>
        <v>0.33972602739726027</v>
      </c>
      <c r="N3528" t="str">
        <f ca="1">IF(staff[[#This Row],[Tenure]]&lt;0.25,"1. New", IF(staff[[#This Row],[Tenure]]&lt;1, "2. Under 1 yr", IF(staff[[#This Row],[Tenure]]&lt;2, "3. Under 2 yrs","4. Over 2 yrs")))</f>
        <v>2. Under 1 yr</v>
      </c>
      <c r="O3528" s="5">
        <f ca="1">(TODAY()-staff[[#This Row],[Date of Birth]])/365</f>
        <v>29.561643835616437</v>
      </c>
      <c r="P3528">
        <f ca="1">ROUNDDOWN(staff[[#This Row],[X-Age]],0)</f>
        <v>29</v>
      </c>
    </row>
    <row r="3529" spans="3:16" x14ac:dyDescent="0.3">
      <c r="C3529" t="s">
        <v>3618</v>
      </c>
      <c r="D3529" t="s">
        <v>59</v>
      </c>
      <c r="E3529">
        <v>1</v>
      </c>
      <c r="F3529" t="s">
        <v>61</v>
      </c>
      <c r="G3529" t="s">
        <v>14</v>
      </c>
      <c r="H3529" t="s">
        <v>166</v>
      </c>
      <c r="I3529" s="4">
        <v>103540</v>
      </c>
      <c r="J3529">
        <v>12</v>
      </c>
      <c r="K3529" s="3">
        <v>44711</v>
      </c>
      <c r="L3529" s="3">
        <v>7293</v>
      </c>
      <c r="M3529" s="5">
        <f ca="1">(TODAY()-staff[[#This Row],[Date of Join]])/365</f>
        <v>0.30136986301369861</v>
      </c>
      <c r="N3529" t="str">
        <f ca="1">IF(staff[[#This Row],[Tenure]]&lt;0.25,"1. New", IF(staff[[#This Row],[Tenure]]&lt;1, "2. Under 1 yr", IF(staff[[#This Row],[Tenure]]&lt;2, "3. Under 2 yrs","4. Over 2 yrs")))</f>
        <v>2. Under 1 yr</v>
      </c>
      <c r="O3529" s="5">
        <f ca="1">(TODAY()-staff[[#This Row],[Date of Birth]])/365</f>
        <v>102.81643835616438</v>
      </c>
      <c r="P3529">
        <f ca="1">ROUNDDOWN(staff[[#This Row],[X-Age]],0)</f>
        <v>102</v>
      </c>
    </row>
    <row r="3530" spans="3:16" x14ac:dyDescent="0.3">
      <c r="C3530" t="s">
        <v>3619</v>
      </c>
      <c r="D3530" t="s">
        <v>55</v>
      </c>
      <c r="E3530">
        <v>1</v>
      </c>
      <c r="F3530" t="s">
        <v>56</v>
      </c>
      <c r="G3530" t="s">
        <v>20</v>
      </c>
      <c r="H3530" t="s">
        <v>75</v>
      </c>
      <c r="I3530" s="4">
        <v>61335</v>
      </c>
      <c r="J3530">
        <v>17</v>
      </c>
      <c r="K3530" s="3">
        <v>44760</v>
      </c>
      <c r="L3530" s="3">
        <v>26042</v>
      </c>
      <c r="M3530" s="5">
        <f ca="1">(TODAY()-staff[[#This Row],[Date of Join]])/365</f>
        <v>0.16712328767123288</v>
      </c>
      <c r="N3530" t="str">
        <f ca="1">IF(staff[[#This Row],[Tenure]]&lt;0.25,"1. New", IF(staff[[#This Row],[Tenure]]&lt;1, "2. Under 1 yr", IF(staff[[#This Row],[Tenure]]&lt;2, "3. Under 2 yrs","4. Over 2 yrs")))</f>
        <v>1. New</v>
      </c>
      <c r="O3530" s="5">
        <f ca="1">(TODAY()-staff[[#This Row],[Date of Birth]])/365</f>
        <v>51.449315068493149</v>
      </c>
      <c r="P3530">
        <f ca="1">ROUNDDOWN(staff[[#This Row],[X-Age]],0)</f>
        <v>51</v>
      </c>
    </row>
    <row r="3531" spans="3:16" x14ac:dyDescent="0.3">
      <c r="C3531" t="s">
        <v>3620</v>
      </c>
      <c r="D3531" t="s">
        <v>55</v>
      </c>
      <c r="E3531">
        <v>1</v>
      </c>
      <c r="F3531" t="s">
        <v>56</v>
      </c>
      <c r="G3531" t="s">
        <v>6</v>
      </c>
      <c r="H3531" t="s">
        <v>71</v>
      </c>
      <c r="I3531" s="4">
        <v>92290</v>
      </c>
      <c r="J3531">
        <v>13</v>
      </c>
      <c r="K3531" s="3">
        <v>44306</v>
      </c>
      <c r="L3531" s="3">
        <v>25737</v>
      </c>
      <c r="M3531" s="5">
        <f ca="1">(TODAY()-staff[[#This Row],[Date of Join]])/365</f>
        <v>1.4109589041095891</v>
      </c>
      <c r="N3531" t="str">
        <f ca="1">IF(staff[[#This Row],[Tenure]]&lt;0.25,"1. New", IF(staff[[#This Row],[Tenure]]&lt;1, "2. Under 1 yr", IF(staff[[#This Row],[Tenure]]&lt;2, "3. Under 2 yrs","4. Over 2 yrs")))</f>
        <v>3. Under 2 yrs</v>
      </c>
      <c r="O3531" s="5">
        <f ca="1">(TODAY()-staff[[#This Row],[Date of Birth]])/365</f>
        <v>52.284931506849318</v>
      </c>
      <c r="P3531">
        <f ca="1">ROUNDDOWN(staff[[#This Row],[X-Age]],0)</f>
        <v>52</v>
      </c>
    </row>
    <row r="3532" spans="3:16" x14ac:dyDescent="0.3">
      <c r="C3532" t="s">
        <v>3621</v>
      </c>
      <c r="D3532" t="s">
        <v>59</v>
      </c>
      <c r="E3532">
        <v>0</v>
      </c>
      <c r="F3532" t="s">
        <v>61</v>
      </c>
      <c r="G3532" t="s">
        <v>18</v>
      </c>
      <c r="H3532" t="s">
        <v>64</v>
      </c>
      <c r="I3532" s="4">
        <v>65945</v>
      </c>
      <c r="J3532">
        <v>6</v>
      </c>
      <c r="K3532" s="3">
        <v>44761</v>
      </c>
      <c r="L3532" s="3">
        <v>20279</v>
      </c>
      <c r="M3532" s="5">
        <f ca="1">(TODAY()-staff[[#This Row],[Date of Join]])/365</f>
        <v>0.16438356164383561</v>
      </c>
      <c r="N3532" t="str">
        <f ca="1">IF(staff[[#This Row],[Tenure]]&lt;0.25,"1. New", IF(staff[[#This Row],[Tenure]]&lt;1, "2. Under 1 yr", IF(staff[[#This Row],[Tenure]]&lt;2, "3. Under 2 yrs","4. Over 2 yrs")))</f>
        <v>1. New</v>
      </c>
      <c r="O3532" s="5">
        <f ca="1">(TODAY()-staff[[#This Row],[Date of Birth]])/365</f>
        <v>67.238356164383561</v>
      </c>
      <c r="P3532">
        <f ca="1">ROUNDDOWN(staff[[#This Row],[X-Age]],0)</f>
        <v>67</v>
      </c>
    </row>
    <row r="3533" spans="3:16" x14ac:dyDescent="0.3">
      <c r="C3533" t="s">
        <v>3622</v>
      </c>
      <c r="D3533" t="s">
        <v>59</v>
      </c>
      <c r="E3533">
        <v>1</v>
      </c>
      <c r="F3533" t="s">
        <v>56</v>
      </c>
      <c r="G3533" t="s">
        <v>6</v>
      </c>
      <c r="H3533" t="s">
        <v>68</v>
      </c>
      <c r="I3533" s="4">
        <v>69085</v>
      </c>
      <c r="J3533">
        <v>20</v>
      </c>
      <c r="K3533" s="3">
        <v>43738</v>
      </c>
      <c r="L3533" s="3">
        <v>19400</v>
      </c>
      <c r="M3533" s="5">
        <f ca="1">(TODAY()-staff[[#This Row],[Date of Join]])/365</f>
        <v>2.967123287671233</v>
      </c>
      <c r="N3533" t="str">
        <f ca="1">IF(staff[[#This Row],[Tenure]]&lt;0.25,"1. New", IF(staff[[#This Row],[Tenure]]&lt;1, "2. Under 1 yr", IF(staff[[#This Row],[Tenure]]&lt;2, "3. Under 2 yrs","4. Over 2 yrs")))</f>
        <v>4. Over 2 yrs</v>
      </c>
      <c r="O3533" s="5">
        <f ca="1">(TODAY()-staff[[#This Row],[Date of Birth]])/365</f>
        <v>69.646575342465752</v>
      </c>
      <c r="P3533">
        <f ca="1">ROUNDDOWN(staff[[#This Row],[X-Age]],0)</f>
        <v>69</v>
      </c>
    </row>
    <row r="3534" spans="3:16" x14ac:dyDescent="0.3">
      <c r="C3534" t="s">
        <v>3623</v>
      </c>
      <c r="D3534" t="s">
        <v>55</v>
      </c>
      <c r="E3534">
        <v>1</v>
      </c>
      <c r="F3534" t="s">
        <v>56</v>
      </c>
      <c r="G3534" t="s">
        <v>6</v>
      </c>
      <c r="H3534" t="s">
        <v>68</v>
      </c>
      <c r="I3534" s="4">
        <v>93075</v>
      </c>
      <c r="J3534">
        <v>5</v>
      </c>
      <c r="K3534" s="3">
        <v>44704</v>
      </c>
      <c r="L3534" s="3">
        <v>34071</v>
      </c>
      <c r="M3534" s="5">
        <f ca="1">(TODAY()-staff[[#This Row],[Date of Join]])/365</f>
        <v>0.32054794520547947</v>
      </c>
      <c r="N3534" t="str">
        <f ca="1">IF(staff[[#This Row],[Tenure]]&lt;0.25,"1. New", IF(staff[[#This Row],[Tenure]]&lt;1, "2. Under 1 yr", IF(staff[[#This Row],[Tenure]]&lt;2, "3. Under 2 yrs","4. Over 2 yrs")))</f>
        <v>2. Under 1 yr</v>
      </c>
      <c r="O3534" s="5">
        <f ca="1">(TODAY()-staff[[#This Row],[Date of Birth]])/365</f>
        <v>29.452054794520549</v>
      </c>
      <c r="P3534">
        <f ca="1">ROUNDDOWN(staff[[#This Row],[X-Age]],0)</f>
        <v>29</v>
      </c>
    </row>
    <row r="3535" spans="3:16" x14ac:dyDescent="0.3">
      <c r="C3535" t="s">
        <v>3624</v>
      </c>
      <c r="D3535" t="s">
        <v>59</v>
      </c>
      <c r="E3535">
        <v>1</v>
      </c>
      <c r="F3535" t="s">
        <v>56</v>
      </c>
      <c r="G3535" t="s">
        <v>18</v>
      </c>
      <c r="H3535" t="s">
        <v>64</v>
      </c>
      <c r="I3535" s="4">
        <v>80005</v>
      </c>
      <c r="J3535">
        <v>11</v>
      </c>
      <c r="K3535" s="3">
        <v>44053</v>
      </c>
      <c r="L3535" s="3">
        <v>23709</v>
      </c>
      <c r="M3535" s="5">
        <f ca="1">(TODAY()-staff[[#This Row],[Date of Join]])/365</f>
        <v>2.1041095890410957</v>
      </c>
      <c r="N3535" t="str">
        <f ca="1">IF(staff[[#This Row],[Tenure]]&lt;0.25,"1. New", IF(staff[[#This Row],[Tenure]]&lt;1, "2. Under 1 yr", IF(staff[[#This Row],[Tenure]]&lt;2, "3. Under 2 yrs","4. Over 2 yrs")))</f>
        <v>4. Over 2 yrs</v>
      </c>
      <c r="O3535" s="5">
        <f ca="1">(TODAY()-staff[[#This Row],[Date of Birth]])/365</f>
        <v>57.841095890410962</v>
      </c>
      <c r="P3535">
        <f ca="1">ROUNDDOWN(staff[[#This Row],[X-Age]],0)</f>
        <v>57</v>
      </c>
    </row>
    <row r="3536" spans="3:16" x14ac:dyDescent="0.3">
      <c r="C3536" t="s">
        <v>3625</v>
      </c>
      <c r="D3536" t="s">
        <v>55</v>
      </c>
      <c r="E3536">
        <v>1</v>
      </c>
      <c r="F3536" t="s">
        <v>56</v>
      </c>
      <c r="G3536" t="s">
        <v>18</v>
      </c>
      <c r="H3536" t="s">
        <v>64</v>
      </c>
      <c r="I3536" s="4">
        <v>80060</v>
      </c>
      <c r="J3536">
        <v>23</v>
      </c>
      <c r="K3536" s="3">
        <v>44463</v>
      </c>
      <c r="L3536" s="3">
        <v>28294</v>
      </c>
      <c r="M3536" s="5">
        <f ca="1">(TODAY()-staff[[#This Row],[Date of Join]])/365</f>
        <v>0.98082191780821915</v>
      </c>
      <c r="N3536" t="str">
        <f ca="1">IF(staff[[#This Row],[Tenure]]&lt;0.25,"1. New", IF(staff[[#This Row],[Tenure]]&lt;1, "2. Under 1 yr", IF(staff[[#This Row],[Tenure]]&lt;2, "3. Under 2 yrs","4. Over 2 yrs")))</f>
        <v>2. Under 1 yr</v>
      </c>
      <c r="O3536" s="5">
        <f ca="1">(TODAY()-staff[[#This Row],[Date of Birth]])/365</f>
        <v>45.279452054794518</v>
      </c>
      <c r="P3536">
        <f ca="1">ROUNDDOWN(staff[[#This Row],[X-Age]],0)</f>
        <v>45</v>
      </c>
    </row>
    <row r="3537" spans="3:16" x14ac:dyDescent="0.3">
      <c r="C3537" t="s">
        <v>3626</v>
      </c>
      <c r="D3537" t="s">
        <v>55</v>
      </c>
      <c r="E3537">
        <v>1</v>
      </c>
      <c r="F3537" t="s">
        <v>56</v>
      </c>
      <c r="G3537" t="s">
        <v>11</v>
      </c>
      <c r="H3537" t="s">
        <v>246</v>
      </c>
      <c r="I3537" s="4">
        <v>93775</v>
      </c>
      <c r="J3537">
        <v>6</v>
      </c>
      <c r="K3537" s="3">
        <v>44690</v>
      </c>
      <c r="L3537" s="3">
        <v>32056</v>
      </c>
      <c r="M3537" s="5">
        <f ca="1">(TODAY()-staff[[#This Row],[Date of Join]])/365</f>
        <v>0.35890410958904112</v>
      </c>
      <c r="N3537" t="str">
        <f ca="1">IF(staff[[#This Row],[Tenure]]&lt;0.25,"1. New", IF(staff[[#This Row],[Tenure]]&lt;1, "2. Under 1 yr", IF(staff[[#This Row],[Tenure]]&lt;2, "3. Under 2 yrs","4. Over 2 yrs")))</f>
        <v>2. Under 1 yr</v>
      </c>
      <c r="O3537" s="5">
        <f ca="1">(TODAY()-staff[[#This Row],[Date of Birth]])/365</f>
        <v>34.972602739726028</v>
      </c>
      <c r="P3537">
        <f ca="1">ROUNDDOWN(staff[[#This Row],[X-Age]],0)</f>
        <v>34</v>
      </c>
    </row>
    <row r="3538" spans="3:16" x14ac:dyDescent="0.3">
      <c r="C3538" t="s">
        <v>3627</v>
      </c>
      <c r="D3538" t="s">
        <v>55</v>
      </c>
      <c r="E3538">
        <v>1</v>
      </c>
      <c r="F3538" t="s">
        <v>56</v>
      </c>
      <c r="G3538" t="s">
        <v>9</v>
      </c>
      <c r="H3538" t="s">
        <v>330</v>
      </c>
      <c r="I3538" s="4">
        <v>92905</v>
      </c>
      <c r="J3538">
        <v>9</v>
      </c>
      <c r="K3538" s="3">
        <v>44694</v>
      </c>
      <c r="L3538" s="3">
        <v>32890</v>
      </c>
      <c r="M3538" s="5">
        <f ca="1">(TODAY()-staff[[#This Row],[Date of Join]])/365</f>
        <v>0.34794520547945207</v>
      </c>
      <c r="N3538" t="str">
        <f ca="1">IF(staff[[#This Row],[Tenure]]&lt;0.25,"1. New", IF(staff[[#This Row],[Tenure]]&lt;1, "2. Under 1 yr", IF(staff[[#This Row],[Tenure]]&lt;2, "3. Under 2 yrs","4. Over 2 yrs")))</f>
        <v>2. Under 1 yr</v>
      </c>
      <c r="O3538" s="5">
        <f ca="1">(TODAY()-staff[[#This Row],[Date of Birth]])/365</f>
        <v>32.68767123287671</v>
      </c>
      <c r="P3538">
        <f ca="1">ROUNDDOWN(staff[[#This Row],[X-Age]],0)</f>
        <v>32</v>
      </c>
    </row>
    <row r="3539" spans="3:16" x14ac:dyDescent="0.3">
      <c r="C3539" t="s">
        <v>3628</v>
      </c>
      <c r="D3539" t="s">
        <v>55</v>
      </c>
      <c r="E3539">
        <v>1</v>
      </c>
      <c r="F3539" t="s">
        <v>61</v>
      </c>
      <c r="G3539" t="s">
        <v>6</v>
      </c>
      <c r="H3539" t="s">
        <v>68</v>
      </c>
      <c r="I3539" s="4">
        <v>73550</v>
      </c>
      <c r="J3539">
        <v>13</v>
      </c>
      <c r="K3539" s="3">
        <v>44749</v>
      </c>
      <c r="L3539" s="3">
        <v>7263</v>
      </c>
      <c r="M3539" s="5">
        <f ca="1">(TODAY()-staff[[#This Row],[Date of Join]])/365</f>
        <v>0.19726027397260273</v>
      </c>
      <c r="N3539" t="str">
        <f ca="1">IF(staff[[#This Row],[Tenure]]&lt;0.25,"1. New", IF(staff[[#This Row],[Tenure]]&lt;1, "2. Under 1 yr", IF(staff[[#This Row],[Tenure]]&lt;2, "3. Under 2 yrs","4. Over 2 yrs")))</f>
        <v>1. New</v>
      </c>
      <c r="O3539" s="5">
        <f ca="1">(TODAY()-staff[[#This Row],[Date of Birth]])/365</f>
        <v>102.8986301369863</v>
      </c>
      <c r="P3539">
        <f ca="1">ROUNDDOWN(staff[[#This Row],[X-Age]],0)</f>
        <v>102</v>
      </c>
    </row>
    <row r="3540" spans="3:16" x14ac:dyDescent="0.3">
      <c r="C3540" t="s">
        <v>3629</v>
      </c>
      <c r="D3540" t="s">
        <v>59</v>
      </c>
      <c r="E3540">
        <v>0.79</v>
      </c>
      <c r="F3540" t="s">
        <v>56</v>
      </c>
      <c r="G3540" t="s">
        <v>18</v>
      </c>
      <c r="H3540" t="s">
        <v>64</v>
      </c>
      <c r="I3540" s="4">
        <v>78820</v>
      </c>
      <c r="J3540">
        <v>21</v>
      </c>
      <c r="K3540" s="3">
        <v>44739</v>
      </c>
      <c r="L3540" s="3">
        <v>23251</v>
      </c>
      <c r="M3540" s="5">
        <f ca="1">(TODAY()-staff[[#This Row],[Date of Join]])/365</f>
        <v>0.22465753424657534</v>
      </c>
      <c r="N3540" t="str">
        <f ca="1">IF(staff[[#This Row],[Tenure]]&lt;0.25,"1. New", IF(staff[[#This Row],[Tenure]]&lt;1, "2. Under 1 yr", IF(staff[[#This Row],[Tenure]]&lt;2, "3. Under 2 yrs","4. Over 2 yrs")))</f>
        <v>1. New</v>
      </c>
      <c r="O3540" s="5">
        <f ca="1">(TODAY()-staff[[#This Row],[Date of Birth]])/365</f>
        <v>59.095890410958901</v>
      </c>
      <c r="P3540">
        <f ca="1">ROUNDDOWN(staff[[#This Row],[X-Age]],0)</f>
        <v>59</v>
      </c>
    </row>
    <row r="3541" spans="3:16" x14ac:dyDescent="0.3">
      <c r="C3541" t="s">
        <v>3630</v>
      </c>
      <c r="D3541" t="s">
        <v>59</v>
      </c>
      <c r="E3541">
        <v>1</v>
      </c>
      <c r="F3541" t="s">
        <v>61</v>
      </c>
      <c r="G3541" t="s">
        <v>18</v>
      </c>
      <c r="H3541" t="s">
        <v>64</v>
      </c>
      <c r="I3541" s="4">
        <v>91875</v>
      </c>
      <c r="J3541">
        <v>21</v>
      </c>
      <c r="K3541" s="3">
        <v>44739</v>
      </c>
      <c r="L3541" s="3">
        <v>7299</v>
      </c>
      <c r="M3541" s="5">
        <f ca="1">(TODAY()-staff[[#This Row],[Date of Join]])/365</f>
        <v>0.22465753424657534</v>
      </c>
      <c r="N3541" t="str">
        <f ca="1">IF(staff[[#This Row],[Tenure]]&lt;0.25,"1. New", IF(staff[[#This Row],[Tenure]]&lt;1, "2. Under 1 yr", IF(staff[[#This Row],[Tenure]]&lt;2, "3. Under 2 yrs","4. Over 2 yrs")))</f>
        <v>1. New</v>
      </c>
      <c r="O3541" s="5">
        <f ca="1">(TODAY()-staff[[#This Row],[Date of Birth]])/365</f>
        <v>102.8</v>
      </c>
      <c r="P3541">
        <f ca="1">ROUNDDOWN(staff[[#This Row],[X-Age]],0)</f>
        <v>102</v>
      </c>
    </row>
    <row r="3542" spans="3:16" x14ac:dyDescent="0.3">
      <c r="C3542" t="s">
        <v>3631</v>
      </c>
      <c r="D3542" t="s">
        <v>55</v>
      </c>
      <c r="E3542">
        <v>1</v>
      </c>
      <c r="F3542" t="s">
        <v>124</v>
      </c>
      <c r="G3542" t="s">
        <v>9</v>
      </c>
      <c r="H3542" t="s">
        <v>106</v>
      </c>
      <c r="I3542" s="4">
        <v>100050</v>
      </c>
      <c r="J3542">
        <v>12</v>
      </c>
      <c r="K3542" s="3">
        <v>44764</v>
      </c>
      <c r="L3542" s="3">
        <v>22561</v>
      </c>
      <c r="M3542" s="5">
        <f ca="1">(TODAY()-staff[[#This Row],[Date of Join]])/365</f>
        <v>0.15616438356164383</v>
      </c>
      <c r="N3542" t="str">
        <f ca="1">IF(staff[[#This Row],[Tenure]]&lt;0.25,"1. New", IF(staff[[#This Row],[Tenure]]&lt;1, "2. Under 1 yr", IF(staff[[#This Row],[Tenure]]&lt;2, "3. Under 2 yrs","4. Over 2 yrs")))</f>
        <v>1. New</v>
      </c>
      <c r="O3542" s="5">
        <f ca="1">(TODAY()-staff[[#This Row],[Date of Birth]])/365</f>
        <v>60.986301369863014</v>
      </c>
      <c r="P3542">
        <f ca="1">ROUNDDOWN(staff[[#This Row],[X-Age]],0)</f>
        <v>60</v>
      </c>
    </row>
    <row r="3543" spans="3:16" x14ac:dyDescent="0.3">
      <c r="C3543" t="s">
        <v>3632</v>
      </c>
      <c r="D3543" t="s">
        <v>59</v>
      </c>
      <c r="E3543">
        <v>1</v>
      </c>
      <c r="F3543" t="s">
        <v>124</v>
      </c>
      <c r="G3543" t="s">
        <v>6</v>
      </c>
      <c r="H3543" t="s">
        <v>246</v>
      </c>
      <c r="I3543" s="4">
        <v>64985</v>
      </c>
      <c r="J3543">
        <v>22</v>
      </c>
      <c r="K3543" s="3">
        <v>44729</v>
      </c>
      <c r="L3543" s="3">
        <v>7264</v>
      </c>
      <c r="M3543" s="5">
        <f ca="1">(TODAY()-staff[[#This Row],[Date of Join]])/365</f>
        <v>0.25205479452054796</v>
      </c>
      <c r="N3543" t="str">
        <f ca="1">IF(staff[[#This Row],[Tenure]]&lt;0.25,"1. New", IF(staff[[#This Row],[Tenure]]&lt;1, "2. Under 1 yr", IF(staff[[#This Row],[Tenure]]&lt;2, "3. Under 2 yrs","4. Over 2 yrs")))</f>
        <v>2. Under 1 yr</v>
      </c>
      <c r="O3543" s="5">
        <f ca="1">(TODAY()-staff[[#This Row],[Date of Birth]])/365</f>
        <v>102.8958904109589</v>
      </c>
      <c r="P3543">
        <f ca="1">ROUNDDOWN(staff[[#This Row],[X-Age]],0)</f>
        <v>102</v>
      </c>
    </row>
    <row r="3544" spans="3:16" x14ac:dyDescent="0.3">
      <c r="C3544" t="s">
        <v>3633</v>
      </c>
      <c r="D3544" t="s">
        <v>55</v>
      </c>
      <c r="E3544">
        <v>1</v>
      </c>
      <c r="F3544" t="s">
        <v>56</v>
      </c>
      <c r="G3544" t="s">
        <v>18</v>
      </c>
      <c r="H3544" t="s">
        <v>71</v>
      </c>
      <c r="I3544" s="4">
        <v>65175</v>
      </c>
      <c r="J3544">
        <v>8</v>
      </c>
      <c r="K3544" s="3">
        <v>43746</v>
      </c>
      <c r="L3544" s="3">
        <v>23790</v>
      </c>
      <c r="M3544" s="5">
        <f ca="1">(TODAY()-staff[[#This Row],[Date of Join]])/365</f>
        <v>2.9452054794520546</v>
      </c>
      <c r="N3544" t="str">
        <f ca="1">IF(staff[[#This Row],[Tenure]]&lt;0.25,"1. New", IF(staff[[#This Row],[Tenure]]&lt;1, "2. Under 1 yr", IF(staff[[#This Row],[Tenure]]&lt;2, "3. Under 2 yrs","4. Over 2 yrs")))</f>
        <v>4. Over 2 yrs</v>
      </c>
      <c r="O3544" s="5">
        <f ca="1">(TODAY()-staff[[#This Row],[Date of Birth]])/365</f>
        <v>57.61917808219178</v>
      </c>
      <c r="P3544">
        <f ca="1">ROUNDDOWN(staff[[#This Row],[X-Age]],0)</f>
        <v>57</v>
      </c>
    </row>
    <row r="3545" spans="3:16" x14ac:dyDescent="0.3">
      <c r="C3545" t="s">
        <v>3634</v>
      </c>
      <c r="D3545" t="s">
        <v>59</v>
      </c>
      <c r="E3545">
        <v>1</v>
      </c>
      <c r="F3545" t="s">
        <v>56</v>
      </c>
      <c r="G3545" t="s">
        <v>6</v>
      </c>
      <c r="H3545" t="s">
        <v>68</v>
      </c>
      <c r="I3545" s="4">
        <v>81820</v>
      </c>
      <c r="J3545">
        <v>18</v>
      </c>
      <c r="K3545" s="3">
        <v>44067</v>
      </c>
      <c r="L3545" s="3">
        <v>28264</v>
      </c>
      <c r="M3545" s="5">
        <f ca="1">(TODAY()-staff[[#This Row],[Date of Join]])/365</f>
        <v>2.0657534246575344</v>
      </c>
      <c r="N3545" t="str">
        <f ca="1">IF(staff[[#This Row],[Tenure]]&lt;0.25,"1. New", IF(staff[[#This Row],[Tenure]]&lt;1, "2. Under 1 yr", IF(staff[[#This Row],[Tenure]]&lt;2, "3. Under 2 yrs","4. Over 2 yrs")))</f>
        <v>4. Over 2 yrs</v>
      </c>
      <c r="O3545" s="5">
        <f ca="1">(TODAY()-staff[[#This Row],[Date of Birth]])/365</f>
        <v>45.361643835616441</v>
      </c>
      <c r="P3545">
        <f ca="1">ROUNDDOWN(staff[[#This Row],[X-Age]],0)</f>
        <v>45</v>
      </c>
    </row>
    <row r="3546" spans="3:16" x14ac:dyDescent="0.3">
      <c r="C3546" t="s">
        <v>3635</v>
      </c>
      <c r="D3546" t="s">
        <v>59</v>
      </c>
      <c r="E3546">
        <v>1</v>
      </c>
      <c r="F3546" t="s">
        <v>124</v>
      </c>
      <c r="G3546" t="s">
        <v>6</v>
      </c>
      <c r="H3546" t="s">
        <v>98</v>
      </c>
      <c r="I3546" s="4">
        <v>95000</v>
      </c>
      <c r="J3546">
        <v>17</v>
      </c>
      <c r="K3546" s="3">
        <v>44718</v>
      </c>
      <c r="L3546" s="3">
        <v>31282</v>
      </c>
      <c r="M3546" s="5">
        <f ca="1">(TODAY()-staff[[#This Row],[Date of Join]])/365</f>
        <v>0.28219178082191781</v>
      </c>
      <c r="N3546" t="str">
        <f ca="1">IF(staff[[#This Row],[Tenure]]&lt;0.25,"1. New", IF(staff[[#This Row],[Tenure]]&lt;1, "2. Under 1 yr", IF(staff[[#This Row],[Tenure]]&lt;2, "3. Under 2 yrs","4. Over 2 yrs")))</f>
        <v>2. Under 1 yr</v>
      </c>
      <c r="O3546" s="5">
        <f ca="1">(TODAY()-staff[[#This Row],[Date of Birth]])/365</f>
        <v>37.093150684931508</v>
      </c>
      <c r="P3546">
        <f ca="1">ROUNDDOWN(staff[[#This Row],[X-Age]],0)</f>
        <v>37</v>
      </c>
    </row>
    <row r="3547" spans="3:16" x14ac:dyDescent="0.3">
      <c r="C3547" t="s">
        <v>3636</v>
      </c>
      <c r="D3547" t="s">
        <v>55</v>
      </c>
      <c r="E3547">
        <v>1</v>
      </c>
      <c r="F3547" t="s">
        <v>56</v>
      </c>
      <c r="G3547" t="s">
        <v>6</v>
      </c>
      <c r="H3547" t="s">
        <v>68</v>
      </c>
      <c r="I3547" s="4">
        <v>73035</v>
      </c>
      <c r="J3547">
        <v>21</v>
      </c>
      <c r="K3547" s="3">
        <v>44761</v>
      </c>
      <c r="L3547" s="3">
        <v>29493</v>
      </c>
      <c r="M3547" s="5">
        <f ca="1">(TODAY()-staff[[#This Row],[Date of Join]])/365</f>
        <v>0.16438356164383561</v>
      </c>
      <c r="N3547" t="str">
        <f ca="1">IF(staff[[#This Row],[Tenure]]&lt;0.25,"1. New", IF(staff[[#This Row],[Tenure]]&lt;1, "2. Under 1 yr", IF(staff[[#This Row],[Tenure]]&lt;2, "3. Under 2 yrs","4. Over 2 yrs")))</f>
        <v>1. New</v>
      </c>
      <c r="O3547" s="5">
        <f ca="1">(TODAY()-staff[[#This Row],[Date of Birth]])/365</f>
        <v>41.994520547945207</v>
      </c>
      <c r="P3547">
        <f ca="1">ROUNDDOWN(staff[[#This Row],[X-Age]],0)</f>
        <v>41</v>
      </c>
    </row>
    <row r="3548" spans="3:16" x14ac:dyDescent="0.3">
      <c r="C3548" t="s">
        <v>3637</v>
      </c>
      <c r="D3548" t="s">
        <v>59</v>
      </c>
      <c r="E3548">
        <v>0</v>
      </c>
      <c r="F3548" t="s">
        <v>61</v>
      </c>
      <c r="G3548" t="s">
        <v>18</v>
      </c>
      <c r="H3548" t="s">
        <v>64</v>
      </c>
      <c r="I3548" s="4">
        <v>98945</v>
      </c>
      <c r="J3548">
        <v>21</v>
      </c>
      <c r="K3548" s="3">
        <v>44645</v>
      </c>
      <c r="L3548" s="3">
        <v>28079</v>
      </c>
      <c r="M3548" s="5">
        <f ca="1">(TODAY()-staff[[#This Row],[Date of Join]])/365</f>
        <v>0.48219178082191783</v>
      </c>
      <c r="N3548" t="str">
        <f ca="1">IF(staff[[#This Row],[Tenure]]&lt;0.25,"1. New", IF(staff[[#This Row],[Tenure]]&lt;1, "2. Under 1 yr", IF(staff[[#This Row],[Tenure]]&lt;2, "3. Under 2 yrs","4. Over 2 yrs")))</f>
        <v>2. Under 1 yr</v>
      </c>
      <c r="O3548" s="5">
        <f ca="1">(TODAY()-staff[[#This Row],[Date of Birth]])/365</f>
        <v>45.868493150684934</v>
      </c>
      <c r="P3548">
        <f ca="1">ROUNDDOWN(staff[[#This Row],[X-Age]],0)</f>
        <v>45</v>
      </c>
    </row>
    <row r="3549" spans="3:16" x14ac:dyDescent="0.3">
      <c r="C3549" t="s">
        <v>3638</v>
      </c>
      <c r="D3549" t="s">
        <v>59</v>
      </c>
      <c r="E3549">
        <v>1</v>
      </c>
      <c r="F3549" t="s">
        <v>56</v>
      </c>
      <c r="G3549" t="s">
        <v>20</v>
      </c>
      <c r="H3549" t="s">
        <v>75</v>
      </c>
      <c r="I3549" s="4">
        <v>90860</v>
      </c>
      <c r="J3549">
        <v>10</v>
      </c>
      <c r="K3549" s="3">
        <v>44714</v>
      </c>
      <c r="L3549" s="3">
        <v>30877</v>
      </c>
      <c r="M3549" s="5">
        <f ca="1">(TODAY()-staff[[#This Row],[Date of Join]])/365</f>
        <v>0.29315068493150687</v>
      </c>
      <c r="N3549" t="str">
        <f ca="1">IF(staff[[#This Row],[Tenure]]&lt;0.25,"1. New", IF(staff[[#This Row],[Tenure]]&lt;1, "2. Under 1 yr", IF(staff[[#This Row],[Tenure]]&lt;2, "3. Under 2 yrs","4. Over 2 yrs")))</f>
        <v>2. Under 1 yr</v>
      </c>
      <c r="O3549" s="5">
        <f ca="1">(TODAY()-staff[[#This Row],[Date of Birth]])/365</f>
        <v>38.202739726027396</v>
      </c>
      <c r="P3549">
        <f ca="1">ROUNDDOWN(staff[[#This Row],[X-Age]],0)</f>
        <v>38</v>
      </c>
    </row>
    <row r="3550" spans="3:16" x14ac:dyDescent="0.3">
      <c r="C3550" t="s">
        <v>3639</v>
      </c>
      <c r="D3550" t="s">
        <v>55</v>
      </c>
      <c r="E3550">
        <v>1</v>
      </c>
      <c r="F3550" t="s">
        <v>56</v>
      </c>
      <c r="G3550" t="s">
        <v>6</v>
      </c>
      <c r="H3550" t="s">
        <v>68</v>
      </c>
      <c r="I3550" s="4">
        <v>48230</v>
      </c>
      <c r="J3550">
        <v>15</v>
      </c>
      <c r="K3550" s="3">
        <v>44746</v>
      </c>
      <c r="L3550" s="3">
        <v>7289</v>
      </c>
      <c r="M3550" s="5">
        <f ca="1">(TODAY()-staff[[#This Row],[Date of Join]])/365</f>
        <v>0.20547945205479451</v>
      </c>
      <c r="N3550" t="str">
        <f ca="1">IF(staff[[#This Row],[Tenure]]&lt;0.25,"1. New", IF(staff[[#This Row],[Tenure]]&lt;1, "2. Under 1 yr", IF(staff[[#This Row],[Tenure]]&lt;2, "3. Under 2 yrs","4. Over 2 yrs")))</f>
        <v>1. New</v>
      </c>
      <c r="O3550" s="5">
        <f ca="1">(TODAY()-staff[[#This Row],[Date of Birth]])/365</f>
        <v>102.82739726027397</v>
      </c>
      <c r="P3550">
        <f ca="1">ROUNDDOWN(staff[[#This Row],[X-Age]],0)</f>
        <v>102</v>
      </c>
    </row>
    <row r="3551" spans="3:16" x14ac:dyDescent="0.3">
      <c r="C3551" t="s">
        <v>3640</v>
      </c>
      <c r="D3551" t="s">
        <v>59</v>
      </c>
      <c r="E3551">
        <v>1</v>
      </c>
      <c r="F3551" t="s">
        <v>61</v>
      </c>
      <c r="G3551" t="s">
        <v>18</v>
      </c>
      <c r="H3551" t="s">
        <v>71</v>
      </c>
      <c r="I3551" s="4">
        <v>59015</v>
      </c>
      <c r="J3551">
        <v>12</v>
      </c>
      <c r="K3551" s="3">
        <v>44761</v>
      </c>
      <c r="L3551" s="3">
        <v>7256</v>
      </c>
      <c r="M3551" s="5">
        <f ca="1">(TODAY()-staff[[#This Row],[Date of Join]])/365</f>
        <v>0.16438356164383561</v>
      </c>
      <c r="N3551" t="str">
        <f ca="1">IF(staff[[#This Row],[Tenure]]&lt;0.25,"1. New", IF(staff[[#This Row],[Tenure]]&lt;1, "2. Under 1 yr", IF(staff[[#This Row],[Tenure]]&lt;2, "3. Under 2 yrs","4. Over 2 yrs")))</f>
        <v>1. New</v>
      </c>
      <c r="O3551" s="5">
        <f ca="1">(TODAY()-staff[[#This Row],[Date of Birth]])/365</f>
        <v>102.91780821917808</v>
      </c>
      <c r="P3551">
        <f ca="1">ROUNDDOWN(staff[[#This Row],[X-Age]],0)</f>
        <v>102</v>
      </c>
    </row>
    <row r="3552" spans="3:16" x14ac:dyDescent="0.3">
      <c r="C3552" t="s">
        <v>3641</v>
      </c>
      <c r="D3552" t="s">
        <v>55</v>
      </c>
      <c r="E3552">
        <v>1</v>
      </c>
      <c r="F3552" t="s">
        <v>56</v>
      </c>
      <c r="G3552" t="s">
        <v>11</v>
      </c>
      <c r="H3552" t="s">
        <v>98</v>
      </c>
      <c r="I3552" s="4">
        <v>85370</v>
      </c>
      <c r="J3552">
        <v>19</v>
      </c>
      <c r="K3552" s="3">
        <v>43409</v>
      </c>
      <c r="L3552" s="3">
        <v>20494</v>
      </c>
      <c r="M3552" s="5">
        <f ca="1">(TODAY()-staff[[#This Row],[Date of Join]])/365</f>
        <v>3.8684931506849316</v>
      </c>
      <c r="N3552" t="str">
        <f ca="1">IF(staff[[#This Row],[Tenure]]&lt;0.25,"1. New", IF(staff[[#This Row],[Tenure]]&lt;1, "2. Under 1 yr", IF(staff[[#This Row],[Tenure]]&lt;2, "3. Under 2 yrs","4. Over 2 yrs")))</f>
        <v>4. Over 2 yrs</v>
      </c>
      <c r="O3552" s="5">
        <f ca="1">(TODAY()-staff[[#This Row],[Date of Birth]])/365</f>
        <v>66.649315068493152</v>
      </c>
      <c r="P3552">
        <f ca="1">ROUNDDOWN(staff[[#This Row],[X-Age]],0)</f>
        <v>66</v>
      </c>
    </row>
    <row r="3553" spans="3:16" x14ac:dyDescent="0.3">
      <c r="C3553" t="s">
        <v>3642</v>
      </c>
      <c r="D3553" t="s">
        <v>55</v>
      </c>
      <c r="E3553">
        <v>1</v>
      </c>
      <c r="F3553" t="s">
        <v>56</v>
      </c>
      <c r="G3553" t="s">
        <v>9</v>
      </c>
      <c r="H3553" t="s">
        <v>205</v>
      </c>
      <c r="I3553" s="4">
        <v>66120</v>
      </c>
      <c r="J3553">
        <v>14</v>
      </c>
      <c r="K3553" s="3">
        <v>44686</v>
      </c>
      <c r="L3553" s="3">
        <v>34045</v>
      </c>
      <c r="M3553" s="5">
        <f ca="1">(TODAY()-staff[[#This Row],[Date of Join]])/365</f>
        <v>0.36986301369863012</v>
      </c>
      <c r="N3553" t="str">
        <f ca="1">IF(staff[[#This Row],[Tenure]]&lt;0.25,"1. New", IF(staff[[#This Row],[Tenure]]&lt;1, "2. Under 1 yr", IF(staff[[#This Row],[Tenure]]&lt;2, "3. Under 2 yrs","4. Over 2 yrs")))</f>
        <v>2. Under 1 yr</v>
      </c>
      <c r="O3553" s="5">
        <f ca="1">(TODAY()-staff[[#This Row],[Date of Birth]])/365</f>
        <v>29.523287671232875</v>
      </c>
      <c r="P3553">
        <f ca="1">ROUNDDOWN(staff[[#This Row],[X-Age]],0)</f>
        <v>29</v>
      </c>
    </row>
    <row r="3554" spans="3:16" x14ac:dyDescent="0.3">
      <c r="C3554" t="s">
        <v>3643</v>
      </c>
      <c r="D3554" t="s">
        <v>59</v>
      </c>
      <c r="E3554">
        <v>0.6</v>
      </c>
      <c r="F3554" t="s">
        <v>56</v>
      </c>
      <c r="G3554" t="s">
        <v>9</v>
      </c>
      <c r="H3554" t="s">
        <v>57</v>
      </c>
      <c r="I3554" s="4">
        <v>75680</v>
      </c>
      <c r="J3554">
        <v>12</v>
      </c>
      <c r="K3554" s="3">
        <v>44369</v>
      </c>
      <c r="L3554" s="3">
        <v>30920</v>
      </c>
      <c r="M3554" s="5">
        <f ca="1">(TODAY()-staff[[#This Row],[Date of Join]])/365</f>
        <v>1.2383561643835617</v>
      </c>
      <c r="N3554" t="str">
        <f ca="1">IF(staff[[#This Row],[Tenure]]&lt;0.25,"1. New", IF(staff[[#This Row],[Tenure]]&lt;1, "2. Under 1 yr", IF(staff[[#This Row],[Tenure]]&lt;2, "3. Under 2 yrs","4. Over 2 yrs")))</f>
        <v>3. Under 2 yrs</v>
      </c>
      <c r="O3554" s="5">
        <f ca="1">(TODAY()-staff[[#This Row],[Date of Birth]])/365</f>
        <v>38.084931506849315</v>
      </c>
      <c r="P3554">
        <f ca="1">ROUNDDOWN(staff[[#This Row],[X-Age]],0)</f>
        <v>38</v>
      </c>
    </row>
    <row r="3555" spans="3:16" x14ac:dyDescent="0.3">
      <c r="C3555" t="s">
        <v>3644</v>
      </c>
      <c r="D3555" t="s">
        <v>59</v>
      </c>
      <c r="E3555">
        <v>1</v>
      </c>
      <c r="F3555" t="s">
        <v>124</v>
      </c>
      <c r="G3555" t="s">
        <v>18</v>
      </c>
      <c r="H3555" t="s">
        <v>78</v>
      </c>
      <c r="I3555" s="4">
        <v>74080</v>
      </c>
      <c r="J3555">
        <v>13</v>
      </c>
      <c r="K3555" s="3">
        <v>44764</v>
      </c>
      <c r="L3555" s="3">
        <v>34499</v>
      </c>
      <c r="M3555" s="5">
        <f ca="1">(TODAY()-staff[[#This Row],[Date of Join]])/365</f>
        <v>0.15616438356164383</v>
      </c>
      <c r="N3555" t="str">
        <f ca="1">IF(staff[[#This Row],[Tenure]]&lt;0.25,"1. New", IF(staff[[#This Row],[Tenure]]&lt;1, "2. Under 1 yr", IF(staff[[#This Row],[Tenure]]&lt;2, "3. Under 2 yrs","4. Over 2 yrs")))</f>
        <v>1. New</v>
      </c>
      <c r="O3555" s="5">
        <f ca="1">(TODAY()-staff[[#This Row],[Date of Birth]])/365</f>
        <v>28.279452054794522</v>
      </c>
      <c r="P3555">
        <f ca="1">ROUNDDOWN(staff[[#This Row],[X-Age]],0)</f>
        <v>28</v>
      </c>
    </row>
    <row r="3556" spans="3:16" x14ac:dyDescent="0.3">
      <c r="C3556" t="s">
        <v>3645</v>
      </c>
      <c r="D3556" t="s">
        <v>55</v>
      </c>
      <c r="E3556">
        <v>1</v>
      </c>
      <c r="F3556" t="s">
        <v>124</v>
      </c>
      <c r="G3556" t="s">
        <v>18</v>
      </c>
      <c r="H3556" t="s">
        <v>64</v>
      </c>
      <c r="I3556" s="4">
        <v>67465</v>
      </c>
      <c r="J3556">
        <v>16</v>
      </c>
      <c r="K3556" s="3">
        <v>44756</v>
      </c>
      <c r="L3556" s="3">
        <v>28667</v>
      </c>
      <c r="M3556" s="5">
        <f ca="1">(TODAY()-staff[[#This Row],[Date of Join]])/365</f>
        <v>0.17808219178082191</v>
      </c>
      <c r="N3556" t="str">
        <f ca="1">IF(staff[[#This Row],[Tenure]]&lt;0.25,"1. New", IF(staff[[#This Row],[Tenure]]&lt;1, "2. Under 1 yr", IF(staff[[#This Row],[Tenure]]&lt;2, "3. Under 2 yrs","4. Over 2 yrs")))</f>
        <v>1. New</v>
      </c>
      <c r="O3556" s="5">
        <f ca="1">(TODAY()-staff[[#This Row],[Date of Birth]])/365</f>
        <v>44.257534246575339</v>
      </c>
      <c r="P3556">
        <f ca="1">ROUNDDOWN(staff[[#This Row],[X-Age]],0)</f>
        <v>44</v>
      </c>
    </row>
    <row r="3557" spans="3:16" x14ac:dyDescent="0.3">
      <c r="C3557" t="s">
        <v>3646</v>
      </c>
      <c r="D3557" t="s">
        <v>55</v>
      </c>
      <c r="E3557">
        <v>1</v>
      </c>
      <c r="F3557" t="s">
        <v>56</v>
      </c>
      <c r="G3557" t="s">
        <v>18</v>
      </c>
      <c r="H3557" t="s">
        <v>64</v>
      </c>
      <c r="I3557" s="4">
        <v>63635</v>
      </c>
      <c r="J3557">
        <v>9</v>
      </c>
      <c r="K3557" s="3">
        <v>44263</v>
      </c>
      <c r="L3557" s="3">
        <v>20006</v>
      </c>
      <c r="M3557" s="5">
        <f ca="1">(TODAY()-staff[[#This Row],[Date of Join]])/365</f>
        <v>1.5287671232876712</v>
      </c>
      <c r="N3557" t="str">
        <f ca="1">IF(staff[[#This Row],[Tenure]]&lt;0.25,"1. New", IF(staff[[#This Row],[Tenure]]&lt;1, "2. Under 1 yr", IF(staff[[#This Row],[Tenure]]&lt;2, "3. Under 2 yrs","4. Over 2 yrs")))</f>
        <v>3. Under 2 yrs</v>
      </c>
      <c r="O3557" s="5">
        <f ca="1">(TODAY()-staff[[#This Row],[Date of Birth]])/365</f>
        <v>67.986301369863014</v>
      </c>
      <c r="P3557">
        <f ca="1">ROUNDDOWN(staff[[#This Row],[X-Age]],0)</f>
        <v>67</v>
      </c>
    </row>
    <row r="3558" spans="3:16" x14ac:dyDescent="0.3">
      <c r="C3558" t="s">
        <v>3647</v>
      </c>
      <c r="D3558" t="s">
        <v>59</v>
      </c>
      <c r="E3558">
        <v>1</v>
      </c>
      <c r="F3558" t="s">
        <v>56</v>
      </c>
      <c r="G3558" t="s">
        <v>6</v>
      </c>
      <c r="H3558" t="s">
        <v>68</v>
      </c>
      <c r="I3558" s="4">
        <v>81320</v>
      </c>
      <c r="J3558">
        <v>15</v>
      </c>
      <c r="K3558" s="3">
        <v>44704</v>
      </c>
      <c r="L3558" s="3">
        <v>7286</v>
      </c>
      <c r="M3558" s="5">
        <f ca="1">(TODAY()-staff[[#This Row],[Date of Join]])/365</f>
        <v>0.32054794520547947</v>
      </c>
      <c r="N3558" t="str">
        <f ca="1">IF(staff[[#This Row],[Tenure]]&lt;0.25,"1. New", IF(staff[[#This Row],[Tenure]]&lt;1, "2. Under 1 yr", IF(staff[[#This Row],[Tenure]]&lt;2, "3. Under 2 yrs","4. Over 2 yrs")))</f>
        <v>2. Under 1 yr</v>
      </c>
      <c r="O3558" s="5">
        <f ca="1">(TODAY()-staff[[#This Row],[Date of Birth]])/365</f>
        <v>102.83561643835617</v>
      </c>
      <c r="P3558">
        <f ca="1">ROUNDDOWN(staff[[#This Row],[X-Age]],0)</f>
        <v>102</v>
      </c>
    </row>
    <row r="3559" spans="3:16" x14ac:dyDescent="0.3">
      <c r="C3559" t="s">
        <v>3648</v>
      </c>
      <c r="D3559" t="s">
        <v>59</v>
      </c>
      <c r="E3559">
        <v>1</v>
      </c>
      <c r="F3559" t="s">
        <v>56</v>
      </c>
      <c r="G3559" t="s">
        <v>6</v>
      </c>
      <c r="H3559" t="s">
        <v>68</v>
      </c>
      <c r="I3559" s="4">
        <v>79470</v>
      </c>
      <c r="J3559">
        <v>23</v>
      </c>
      <c r="K3559" s="3">
        <v>44700</v>
      </c>
      <c r="L3559" s="3">
        <v>31302</v>
      </c>
      <c r="M3559" s="5">
        <f ca="1">(TODAY()-staff[[#This Row],[Date of Join]])/365</f>
        <v>0.33150684931506852</v>
      </c>
      <c r="N3559" t="str">
        <f ca="1">IF(staff[[#This Row],[Tenure]]&lt;0.25,"1. New", IF(staff[[#This Row],[Tenure]]&lt;1, "2. Under 1 yr", IF(staff[[#This Row],[Tenure]]&lt;2, "3. Under 2 yrs","4. Over 2 yrs")))</f>
        <v>2. Under 1 yr</v>
      </c>
      <c r="O3559" s="5">
        <f ca="1">(TODAY()-staff[[#This Row],[Date of Birth]])/365</f>
        <v>37.038356164383565</v>
      </c>
      <c r="P3559">
        <f ca="1">ROUNDDOWN(staff[[#This Row],[X-Age]],0)</f>
        <v>37</v>
      </c>
    </row>
    <row r="3560" spans="3:16" x14ac:dyDescent="0.3">
      <c r="C3560" t="s">
        <v>3649</v>
      </c>
      <c r="D3560" t="s">
        <v>59</v>
      </c>
      <c r="E3560">
        <v>1</v>
      </c>
      <c r="F3560" t="s">
        <v>56</v>
      </c>
      <c r="G3560" t="s">
        <v>18</v>
      </c>
      <c r="H3560" t="s">
        <v>78</v>
      </c>
      <c r="I3560" s="4">
        <v>80690</v>
      </c>
      <c r="J3560">
        <v>7</v>
      </c>
      <c r="K3560" s="3">
        <v>44685</v>
      </c>
      <c r="L3560" s="3">
        <v>27881</v>
      </c>
      <c r="M3560" s="5">
        <f ca="1">(TODAY()-staff[[#This Row],[Date of Join]])/365</f>
        <v>0.37260273972602742</v>
      </c>
      <c r="N3560" t="str">
        <f ca="1">IF(staff[[#This Row],[Tenure]]&lt;0.25,"1. New", IF(staff[[#This Row],[Tenure]]&lt;1, "2. Under 1 yr", IF(staff[[#This Row],[Tenure]]&lt;2, "3. Under 2 yrs","4. Over 2 yrs")))</f>
        <v>2. Under 1 yr</v>
      </c>
      <c r="O3560" s="5">
        <f ca="1">(TODAY()-staff[[#This Row],[Date of Birth]])/365</f>
        <v>46.410958904109592</v>
      </c>
      <c r="P3560">
        <f ca="1">ROUNDDOWN(staff[[#This Row],[X-Age]],0)</f>
        <v>46</v>
      </c>
    </row>
    <row r="3561" spans="3:16" x14ac:dyDescent="0.3">
      <c r="C3561" t="s">
        <v>3650</v>
      </c>
      <c r="D3561" t="s">
        <v>55</v>
      </c>
      <c r="E3561">
        <v>1</v>
      </c>
      <c r="F3561" t="s">
        <v>56</v>
      </c>
      <c r="G3561" t="s">
        <v>18</v>
      </c>
      <c r="H3561" t="s">
        <v>71</v>
      </c>
      <c r="I3561" s="4">
        <v>87985</v>
      </c>
      <c r="J3561">
        <v>22</v>
      </c>
      <c r="K3561" s="3">
        <v>44410</v>
      </c>
      <c r="L3561" s="3">
        <v>27040</v>
      </c>
      <c r="M3561" s="5">
        <f ca="1">(TODAY()-staff[[#This Row],[Date of Join]])/365</f>
        <v>1.1260273972602739</v>
      </c>
      <c r="N3561" t="str">
        <f ca="1">IF(staff[[#This Row],[Tenure]]&lt;0.25,"1. New", IF(staff[[#This Row],[Tenure]]&lt;1, "2. Under 1 yr", IF(staff[[#This Row],[Tenure]]&lt;2, "3. Under 2 yrs","4. Over 2 yrs")))</f>
        <v>3. Under 2 yrs</v>
      </c>
      <c r="O3561" s="5">
        <f ca="1">(TODAY()-staff[[#This Row],[Date of Birth]])/365</f>
        <v>48.715068493150682</v>
      </c>
      <c r="P3561">
        <f ca="1">ROUNDDOWN(staff[[#This Row],[X-Age]],0)</f>
        <v>48</v>
      </c>
    </row>
    <row r="3562" spans="3:16" x14ac:dyDescent="0.3">
      <c r="C3562" t="s">
        <v>3651</v>
      </c>
      <c r="D3562" t="s">
        <v>59</v>
      </c>
      <c r="E3562">
        <v>1</v>
      </c>
      <c r="F3562" t="s">
        <v>56</v>
      </c>
      <c r="G3562" t="s">
        <v>6</v>
      </c>
      <c r="H3562" t="s">
        <v>68</v>
      </c>
      <c r="I3562" s="4">
        <v>102335</v>
      </c>
      <c r="J3562">
        <v>19</v>
      </c>
      <c r="K3562" s="3">
        <v>44741</v>
      </c>
      <c r="L3562" s="3">
        <v>32156</v>
      </c>
      <c r="M3562" s="5">
        <f ca="1">(TODAY()-staff[[#This Row],[Date of Join]])/365</f>
        <v>0.21917808219178081</v>
      </c>
      <c r="N3562" t="str">
        <f ca="1">IF(staff[[#This Row],[Tenure]]&lt;0.25,"1. New", IF(staff[[#This Row],[Tenure]]&lt;1, "2. Under 1 yr", IF(staff[[#This Row],[Tenure]]&lt;2, "3. Under 2 yrs","4. Over 2 yrs")))</f>
        <v>1. New</v>
      </c>
      <c r="O3562" s="5">
        <f ca="1">(TODAY()-staff[[#This Row],[Date of Birth]])/365</f>
        <v>34.698630136986303</v>
      </c>
      <c r="P3562">
        <f ca="1">ROUNDDOWN(staff[[#This Row],[X-Age]],0)</f>
        <v>34</v>
      </c>
    </row>
    <row r="3563" spans="3:16" x14ac:dyDescent="0.3">
      <c r="C3563" t="s">
        <v>3652</v>
      </c>
      <c r="D3563" t="s">
        <v>59</v>
      </c>
      <c r="E3563">
        <v>1</v>
      </c>
      <c r="F3563" t="s">
        <v>56</v>
      </c>
      <c r="G3563" t="s">
        <v>6</v>
      </c>
      <c r="H3563" t="s">
        <v>68</v>
      </c>
      <c r="I3563" s="4">
        <v>74720</v>
      </c>
      <c r="J3563">
        <v>19</v>
      </c>
      <c r="K3563" s="3">
        <v>44650</v>
      </c>
      <c r="L3563" s="3">
        <v>7283</v>
      </c>
      <c r="M3563" s="5">
        <f ca="1">(TODAY()-staff[[#This Row],[Date of Join]])/365</f>
        <v>0.46849315068493153</v>
      </c>
      <c r="N3563" t="str">
        <f ca="1">IF(staff[[#This Row],[Tenure]]&lt;0.25,"1. New", IF(staff[[#This Row],[Tenure]]&lt;1, "2. Under 1 yr", IF(staff[[#This Row],[Tenure]]&lt;2, "3. Under 2 yrs","4. Over 2 yrs")))</f>
        <v>2. Under 1 yr</v>
      </c>
      <c r="O3563" s="5">
        <f ca="1">(TODAY()-staff[[#This Row],[Date of Birth]])/365</f>
        <v>102.84383561643835</v>
      </c>
      <c r="P3563">
        <f ca="1">ROUNDDOWN(staff[[#This Row],[X-Age]],0)</f>
        <v>102</v>
      </c>
    </row>
    <row r="3564" spans="3:16" x14ac:dyDescent="0.3">
      <c r="C3564" t="s">
        <v>3653</v>
      </c>
      <c r="D3564" t="s">
        <v>55</v>
      </c>
      <c r="E3564">
        <v>1</v>
      </c>
      <c r="F3564" t="s">
        <v>56</v>
      </c>
      <c r="G3564" t="s">
        <v>20</v>
      </c>
      <c r="H3564" t="s">
        <v>75</v>
      </c>
      <c r="I3564" s="4">
        <v>70885</v>
      </c>
      <c r="J3564">
        <v>8</v>
      </c>
      <c r="K3564" s="3">
        <v>44544</v>
      </c>
      <c r="L3564" s="3">
        <v>30050</v>
      </c>
      <c r="M3564" s="5">
        <f ca="1">(TODAY()-staff[[#This Row],[Date of Join]])/365</f>
        <v>0.75890410958904109</v>
      </c>
      <c r="N3564" t="str">
        <f ca="1">IF(staff[[#This Row],[Tenure]]&lt;0.25,"1. New", IF(staff[[#This Row],[Tenure]]&lt;1, "2. Under 1 yr", IF(staff[[#This Row],[Tenure]]&lt;2, "3. Under 2 yrs","4. Over 2 yrs")))</f>
        <v>2. Under 1 yr</v>
      </c>
      <c r="O3564" s="5">
        <f ca="1">(TODAY()-staff[[#This Row],[Date of Birth]])/365</f>
        <v>40.468493150684928</v>
      </c>
      <c r="P3564">
        <f ca="1">ROUNDDOWN(staff[[#This Row],[X-Age]],0)</f>
        <v>40</v>
      </c>
    </row>
    <row r="3565" spans="3:16" x14ac:dyDescent="0.3">
      <c r="C3565" t="s">
        <v>3654</v>
      </c>
      <c r="D3565" t="s">
        <v>59</v>
      </c>
      <c r="E3565">
        <v>1</v>
      </c>
      <c r="F3565" t="s">
        <v>56</v>
      </c>
      <c r="G3565" t="s">
        <v>18</v>
      </c>
      <c r="H3565" t="s">
        <v>64</v>
      </c>
      <c r="I3565" s="4">
        <v>85020</v>
      </c>
      <c r="J3565">
        <v>15</v>
      </c>
      <c r="K3565" s="3">
        <v>44011</v>
      </c>
      <c r="L3565" s="3">
        <v>24146</v>
      </c>
      <c r="M3565" s="5">
        <f ca="1">(TODAY()-staff[[#This Row],[Date of Join]])/365</f>
        <v>2.2191780821917808</v>
      </c>
      <c r="N3565" t="str">
        <f ca="1">IF(staff[[#This Row],[Tenure]]&lt;0.25,"1. New", IF(staff[[#This Row],[Tenure]]&lt;1, "2. Under 1 yr", IF(staff[[#This Row],[Tenure]]&lt;2, "3. Under 2 yrs","4. Over 2 yrs")))</f>
        <v>4. Over 2 yrs</v>
      </c>
      <c r="O3565" s="5">
        <f ca="1">(TODAY()-staff[[#This Row],[Date of Birth]])/365</f>
        <v>56.643835616438359</v>
      </c>
      <c r="P3565">
        <f ca="1">ROUNDDOWN(staff[[#This Row],[X-Age]],0)</f>
        <v>56</v>
      </c>
    </row>
    <row r="3566" spans="3:16" x14ac:dyDescent="0.3">
      <c r="C3566" t="s">
        <v>3655</v>
      </c>
      <c r="D3566" t="s">
        <v>55</v>
      </c>
      <c r="E3566">
        <v>1</v>
      </c>
      <c r="F3566" t="s">
        <v>56</v>
      </c>
      <c r="G3566" t="s">
        <v>6</v>
      </c>
      <c r="H3566" t="s">
        <v>68</v>
      </c>
      <c r="I3566" s="4">
        <v>75670</v>
      </c>
      <c r="J3566">
        <v>8</v>
      </c>
      <c r="K3566" s="3">
        <v>44594</v>
      </c>
      <c r="L3566" s="3">
        <v>27082</v>
      </c>
      <c r="M3566" s="5">
        <f ca="1">(TODAY()-staff[[#This Row],[Date of Join]])/365</f>
        <v>0.62191780821917808</v>
      </c>
      <c r="N3566" t="str">
        <f ca="1">IF(staff[[#This Row],[Tenure]]&lt;0.25,"1. New", IF(staff[[#This Row],[Tenure]]&lt;1, "2. Under 1 yr", IF(staff[[#This Row],[Tenure]]&lt;2, "3. Under 2 yrs","4. Over 2 yrs")))</f>
        <v>2. Under 1 yr</v>
      </c>
      <c r="O3566" s="5">
        <f ca="1">(TODAY()-staff[[#This Row],[Date of Birth]])/365</f>
        <v>48.6</v>
      </c>
      <c r="P3566">
        <f ca="1">ROUNDDOWN(staff[[#This Row],[X-Age]],0)</f>
        <v>48</v>
      </c>
    </row>
    <row r="3567" spans="3:16" x14ac:dyDescent="0.3">
      <c r="C3567" t="s">
        <v>3656</v>
      </c>
      <c r="D3567" t="s">
        <v>59</v>
      </c>
      <c r="E3567">
        <v>1</v>
      </c>
      <c r="F3567" t="s">
        <v>56</v>
      </c>
      <c r="G3567" t="s">
        <v>6</v>
      </c>
      <c r="H3567" t="s">
        <v>68</v>
      </c>
      <c r="I3567" s="4">
        <v>80765</v>
      </c>
      <c r="J3567">
        <v>12</v>
      </c>
      <c r="K3567" s="3">
        <v>44767</v>
      </c>
      <c r="L3567" s="3">
        <v>25305</v>
      </c>
      <c r="M3567" s="5">
        <f ca="1">(TODAY()-staff[[#This Row],[Date of Join]])/365</f>
        <v>0.14794520547945206</v>
      </c>
      <c r="N3567" t="str">
        <f ca="1">IF(staff[[#This Row],[Tenure]]&lt;0.25,"1. New", IF(staff[[#This Row],[Tenure]]&lt;1, "2. Under 1 yr", IF(staff[[#This Row],[Tenure]]&lt;2, "3. Under 2 yrs","4. Over 2 yrs")))</f>
        <v>1. New</v>
      </c>
      <c r="O3567" s="5">
        <f ca="1">(TODAY()-staff[[#This Row],[Date of Birth]])/365</f>
        <v>53.468493150684928</v>
      </c>
      <c r="P3567">
        <f ca="1">ROUNDDOWN(staff[[#This Row],[X-Age]],0)</f>
        <v>53</v>
      </c>
    </row>
    <row r="3568" spans="3:16" x14ac:dyDescent="0.3">
      <c r="C3568" t="s">
        <v>3657</v>
      </c>
      <c r="D3568" t="s">
        <v>59</v>
      </c>
      <c r="E3568">
        <v>1</v>
      </c>
      <c r="F3568" t="s">
        <v>56</v>
      </c>
      <c r="G3568" t="s">
        <v>14</v>
      </c>
      <c r="H3568" t="s">
        <v>166</v>
      </c>
      <c r="I3568" s="4">
        <v>53380</v>
      </c>
      <c r="J3568">
        <v>9</v>
      </c>
      <c r="K3568" s="3">
        <v>44718</v>
      </c>
      <c r="L3568" s="3">
        <v>28007</v>
      </c>
      <c r="M3568" s="5">
        <f ca="1">(TODAY()-staff[[#This Row],[Date of Join]])/365</f>
        <v>0.28219178082191781</v>
      </c>
      <c r="N3568" t="str">
        <f ca="1">IF(staff[[#This Row],[Tenure]]&lt;0.25,"1. New", IF(staff[[#This Row],[Tenure]]&lt;1, "2. Under 1 yr", IF(staff[[#This Row],[Tenure]]&lt;2, "3. Under 2 yrs","4. Over 2 yrs")))</f>
        <v>2. Under 1 yr</v>
      </c>
      <c r="O3568" s="5">
        <f ca="1">(TODAY()-staff[[#This Row],[Date of Birth]])/365</f>
        <v>46.065753424657537</v>
      </c>
      <c r="P3568">
        <f ca="1">ROUNDDOWN(staff[[#This Row],[X-Age]],0)</f>
        <v>46</v>
      </c>
    </row>
    <row r="3569" spans="3:16" x14ac:dyDescent="0.3">
      <c r="C3569" t="s">
        <v>3658</v>
      </c>
      <c r="D3569" t="s">
        <v>59</v>
      </c>
      <c r="E3569">
        <v>1</v>
      </c>
      <c r="F3569" t="s">
        <v>56</v>
      </c>
      <c r="G3569" t="s">
        <v>20</v>
      </c>
      <c r="H3569" t="s">
        <v>102</v>
      </c>
      <c r="I3569" s="4">
        <v>71045</v>
      </c>
      <c r="J3569">
        <v>7</v>
      </c>
      <c r="K3569" s="3">
        <v>44683</v>
      </c>
      <c r="L3569" s="3">
        <v>29403</v>
      </c>
      <c r="M3569" s="5">
        <f ca="1">(TODAY()-staff[[#This Row],[Date of Join]])/365</f>
        <v>0.37808219178082192</v>
      </c>
      <c r="N3569" t="str">
        <f ca="1">IF(staff[[#This Row],[Tenure]]&lt;0.25,"1. New", IF(staff[[#This Row],[Tenure]]&lt;1, "2. Under 1 yr", IF(staff[[#This Row],[Tenure]]&lt;2, "3. Under 2 yrs","4. Over 2 yrs")))</f>
        <v>2. Under 1 yr</v>
      </c>
      <c r="O3569" s="5">
        <f ca="1">(TODAY()-staff[[#This Row],[Date of Birth]])/365</f>
        <v>42.241095890410961</v>
      </c>
      <c r="P3569">
        <f ca="1">ROUNDDOWN(staff[[#This Row],[X-Age]],0)</f>
        <v>42</v>
      </c>
    </row>
    <row r="3570" spans="3:16" x14ac:dyDescent="0.3">
      <c r="C3570" t="s">
        <v>3659</v>
      </c>
      <c r="D3570" t="s">
        <v>55</v>
      </c>
      <c r="E3570">
        <v>1</v>
      </c>
      <c r="F3570" t="s">
        <v>56</v>
      </c>
      <c r="G3570" t="s">
        <v>9</v>
      </c>
      <c r="H3570" t="s">
        <v>62</v>
      </c>
      <c r="I3570" s="4">
        <v>52190</v>
      </c>
      <c r="J3570">
        <v>16</v>
      </c>
      <c r="K3570" s="3">
        <v>44726</v>
      </c>
      <c r="L3570" s="3">
        <v>21902</v>
      </c>
      <c r="M3570" s="5">
        <f ca="1">(TODAY()-staff[[#This Row],[Date of Join]])/365</f>
        <v>0.26027397260273971</v>
      </c>
      <c r="N3570" t="str">
        <f ca="1">IF(staff[[#This Row],[Tenure]]&lt;0.25,"1. New", IF(staff[[#This Row],[Tenure]]&lt;1, "2. Under 1 yr", IF(staff[[#This Row],[Tenure]]&lt;2, "3. Under 2 yrs","4. Over 2 yrs")))</f>
        <v>2. Under 1 yr</v>
      </c>
      <c r="O3570" s="5">
        <f ca="1">(TODAY()-staff[[#This Row],[Date of Birth]])/365</f>
        <v>62.791780821917811</v>
      </c>
      <c r="P3570">
        <f ca="1">ROUNDDOWN(staff[[#This Row],[X-Age]],0)</f>
        <v>62</v>
      </c>
    </row>
    <row r="3571" spans="3:16" x14ac:dyDescent="0.3">
      <c r="C3571" t="s">
        <v>3660</v>
      </c>
      <c r="D3571" t="s">
        <v>59</v>
      </c>
      <c r="E3571">
        <v>1</v>
      </c>
      <c r="F3571" t="s">
        <v>56</v>
      </c>
      <c r="G3571" t="s">
        <v>6</v>
      </c>
      <c r="H3571" t="s">
        <v>71</v>
      </c>
      <c r="I3571" s="4">
        <v>88660</v>
      </c>
      <c r="J3571">
        <v>20</v>
      </c>
      <c r="K3571" s="3">
        <v>44712</v>
      </c>
      <c r="L3571" s="3">
        <v>28471</v>
      </c>
      <c r="M3571" s="5">
        <f ca="1">(TODAY()-staff[[#This Row],[Date of Join]])/365</f>
        <v>0.29863013698630136</v>
      </c>
      <c r="N3571" t="str">
        <f ca="1">IF(staff[[#This Row],[Tenure]]&lt;0.25,"1. New", IF(staff[[#This Row],[Tenure]]&lt;1, "2. Under 1 yr", IF(staff[[#This Row],[Tenure]]&lt;2, "3. Under 2 yrs","4. Over 2 yrs")))</f>
        <v>2. Under 1 yr</v>
      </c>
      <c r="O3571" s="5">
        <f ca="1">(TODAY()-staff[[#This Row],[Date of Birth]])/365</f>
        <v>44.794520547945204</v>
      </c>
      <c r="P3571">
        <f ca="1">ROUNDDOWN(staff[[#This Row],[X-Age]],0)</f>
        <v>44</v>
      </c>
    </row>
    <row r="3572" spans="3:16" x14ac:dyDescent="0.3">
      <c r="C3572" t="s">
        <v>3661</v>
      </c>
      <c r="D3572" t="s">
        <v>59</v>
      </c>
      <c r="E3572">
        <v>1</v>
      </c>
      <c r="F3572" t="s">
        <v>56</v>
      </c>
      <c r="G3572" t="s">
        <v>11</v>
      </c>
      <c r="H3572" t="s">
        <v>98</v>
      </c>
      <c r="I3572" s="4">
        <v>48230</v>
      </c>
      <c r="J3572">
        <v>8</v>
      </c>
      <c r="K3572" s="3">
        <v>44431</v>
      </c>
      <c r="L3572" s="3">
        <v>21440</v>
      </c>
      <c r="M3572" s="5">
        <f ca="1">(TODAY()-staff[[#This Row],[Date of Join]])/365</f>
        <v>1.0684931506849316</v>
      </c>
      <c r="N3572" t="str">
        <f ca="1">IF(staff[[#This Row],[Tenure]]&lt;0.25,"1. New", IF(staff[[#This Row],[Tenure]]&lt;1, "2. Under 1 yr", IF(staff[[#This Row],[Tenure]]&lt;2, "3. Under 2 yrs","4. Over 2 yrs")))</f>
        <v>3. Under 2 yrs</v>
      </c>
      <c r="O3572" s="5">
        <f ca="1">(TODAY()-staff[[#This Row],[Date of Birth]])/365</f>
        <v>64.057534246575344</v>
      </c>
      <c r="P3572">
        <f ca="1">ROUNDDOWN(staff[[#This Row],[X-Age]],0)</f>
        <v>64</v>
      </c>
    </row>
    <row r="3573" spans="3:16" x14ac:dyDescent="0.3">
      <c r="C3573" t="s">
        <v>3662</v>
      </c>
      <c r="D3573" t="s">
        <v>55</v>
      </c>
      <c r="E3573">
        <v>1</v>
      </c>
      <c r="F3573" t="s">
        <v>56</v>
      </c>
      <c r="G3573" t="s">
        <v>9</v>
      </c>
      <c r="H3573" t="s">
        <v>62</v>
      </c>
      <c r="I3573" s="4">
        <v>53565</v>
      </c>
      <c r="J3573">
        <v>23</v>
      </c>
      <c r="K3573" s="3">
        <v>44446</v>
      </c>
      <c r="L3573" s="3">
        <v>26780</v>
      </c>
      <c r="M3573" s="5">
        <f ca="1">(TODAY()-staff[[#This Row],[Date of Join]])/365</f>
        <v>1.0273972602739727</v>
      </c>
      <c r="N3573" t="str">
        <f ca="1">IF(staff[[#This Row],[Tenure]]&lt;0.25,"1. New", IF(staff[[#This Row],[Tenure]]&lt;1, "2. Under 1 yr", IF(staff[[#This Row],[Tenure]]&lt;2, "3. Under 2 yrs","4. Over 2 yrs")))</f>
        <v>3. Under 2 yrs</v>
      </c>
      <c r="O3573" s="5">
        <f ca="1">(TODAY()-staff[[#This Row],[Date of Birth]])/365</f>
        <v>49.42739726027397</v>
      </c>
      <c r="P3573">
        <f ca="1">ROUNDDOWN(staff[[#This Row],[X-Age]],0)</f>
        <v>49</v>
      </c>
    </row>
    <row r="3574" spans="3:16" x14ac:dyDescent="0.3">
      <c r="C3574" t="s">
        <v>3663</v>
      </c>
      <c r="D3574" t="s">
        <v>59</v>
      </c>
      <c r="E3574">
        <v>1</v>
      </c>
      <c r="F3574" t="s">
        <v>56</v>
      </c>
      <c r="G3574" t="s">
        <v>20</v>
      </c>
      <c r="H3574" t="s">
        <v>66</v>
      </c>
      <c r="I3574" s="4">
        <v>62560</v>
      </c>
      <c r="J3574">
        <v>6</v>
      </c>
      <c r="K3574" s="3">
        <v>44673</v>
      </c>
      <c r="L3574" s="3">
        <v>33096</v>
      </c>
      <c r="M3574" s="5">
        <f ca="1">(TODAY()-staff[[#This Row],[Date of Join]])/365</f>
        <v>0.40547945205479452</v>
      </c>
      <c r="N3574" t="str">
        <f ca="1">IF(staff[[#This Row],[Tenure]]&lt;0.25,"1. New", IF(staff[[#This Row],[Tenure]]&lt;1, "2. Under 1 yr", IF(staff[[#This Row],[Tenure]]&lt;2, "3. Under 2 yrs","4. Over 2 yrs")))</f>
        <v>2. Under 1 yr</v>
      </c>
      <c r="O3574" s="5">
        <f ca="1">(TODAY()-staff[[#This Row],[Date of Birth]])/365</f>
        <v>32.123287671232873</v>
      </c>
      <c r="P3574">
        <f ca="1">ROUNDDOWN(staff[[#This Row],[X-Age]],0)</f>
        <v>32</v>
      </c>
    </row>
    <row r="3575" spans="3:16" x14ac:dyDescent="0.3">
      <c r="C3575" t="s">
        <v>3664</v>
      </c>
      <c r="D3575" t="s">
        <v>59</v>
      </c>
      <c r="E3575">
        <v>1</v>
      </c>
      <c r="F3575" t="s">
        <v>56</v>
      </c>
      <c r="G3575" t="s">
        <v>18</v>
      </c>
      <c r="H3575" t="s">
        <v>71</v>
      </c>
      <c r="I3575" s="4">
        <v>101070</v>
      </c>
      <c r="J3575">
        <v>12</v>
      </c>
      <c r="K3575" s="3">
        <v>44278</v>
      </c>
      <c r="L3575" s="3">
        <v>26926</v>
      </c>
      <c r="M3575" s="5">
        <f ca="1">(TODAY()-staff[[#This Row],[Date of Join]])/365</f>
        <v>1.4876712328767123</v>
      </c>
      <c r="N3575" t="str">
        <f ca="1">IF(staff[[#This Row],[Tenure]]&lt;0.25,"1. New", IF(staff[[#This Row],[Tenure]]&lt;1, "2. Under 1 yr", IF(staff[[#This Row],[Tenure]]&lt;2, "3. Under 2 yrs","4. Over 2 yrs")))</f>
        <v>3. Under 2 yrs</v>
      </c>
      <c r="O3575" s="5">
        <f ca="1">(TODAY()-staff[[#This Row],[Date of Birth]])/365</f>
        <v>49.027397260273972</v>
      </c>
      <c r="P3575">
        <f ca="1">ROUNDDOWN(staff[[#This Row],[X-Age]],0)</f>
        <v>49</v>
      </c>
    </row>
    <row r="3576" spans="3:16" x14ac:dyDescent="0.3">
      <c r="C3576" t="s">
        <v>3665</v>
      </c>
      <c r="D3576" t="s">
        <v>55</v>
      </c>
      <c r="E3576">
        <v>1</v>
      </c>
      <c r="F3576" t="s">
        <v>56</v>
      </c>
      <c r="G3576" t="s">
        <v>17</v>
      </c>
      <c r="H3576" t="s">
        <v>526</v>
      </c>
      <c r="I3576" s="4">
        <v>68790</v>
      </c>
      <c r="J3576">
        <v>25</v>
      </c>
      <c r="K3576" s="3">
        <v>44739</v>
      </c>
      <c r="L3576" s="3">
        <v>34390</v>
      </c>
      <c r="M3576" s="5">
        <f ca="1">(TODAY()-staff[[#This Row],[Date of Join]])/365</f>
        <v>0.22465753424657534</v>
      </c>
      <c r="N3576" t="str">
        <f ca="1">IF(staff[[#This Row],[Tenure]]&lt;0.25,"1. New", IF(staff[[#This Row],[Tenure]]&lt;1, "2. Under 1 yr", IF(staff[[#This Row],[Tenure]]&lt;2, "3. Under 2 yrs","4. Over 2 yrs")))</f>
        <v>1. New</v>
      </c>
      <c r="O3576" s="5">
        <f ca="1">(TODAY()-staff[[#This Row],[Date of Birth]])/365</f>
        <v>28.578082191780823</v>
      </c>
      <c r="P3576">
        <f ca="1">ROUNDDOWN(staff[[#This Row],[X-Age]],0)</f>
        <v>28</v>
      </c>
    </row>
    <row r="3577" spans="3:16" x14ac:dyDescent="0.3">
      <c r="C3577" t="s">
        <v>3666</v>
      </c>
      <c r="D3577" t="s">
        <v>59</v>
      </c>
      <c r="E3577">
        <v>0.8</v>
      </c>
      <c r="F3577" t="s">
        <v>56</v>
      </c>
      <c r="G3577" t="s">
        <v>18</v>
      </c>
      <c r="H3577" t="s">
        <v>64</v>
      </c>
      <c r="I3577" s="4">
        <v>51360</v>
      </c>
      <c r="J3577">
        <v>20</v>
      </c>
      <c r="K3577" s="3">
        <v>44410</v>
      </c>
      <c r="L3577" s="3">
        <v>25287</v>
      </c>
      <c r="M3577" s="5">
        <f ca="1">(TODAY()-staff[[#This Row],[Date of Join]])/365</f>
        <v>1.1260273972602739</v>
      </c>
      <c r="N3577" t="str">
        <f ca="1">IF(staff[[#This Row],[Tenure]]&lt;0.25,"1. New", IF(staff[[#This Row],[Tenure]]&lt;1, "2. Under 1 yr", IF(staff[[#This Row],[Tenure]]&lt;2, "3. Under 2 yrs","4. Over 2 yrs")))</f>
        <v>3. Under 2 yrs</v>
      </c>
      <c r="O3577" s="5">
        <f ca="1">(TODAY()-staff[[#This Row],[Date of Birth]])/365</f>
        <v>53.517808219178079</v>
      </c>
      <c r="P3577">
        <f ca="1">ROUNDDOWN(staff[[#This Row],[X-Age]],0)</f>
        <v>53</v>
      </c>
    </row>
    <row r="3578" spans="3:16" x14ac:dyDescent="0.3">
      <c r="C3578" t="s">
        <v>3667</v>
      </c>
      <c r="D3578" t="s">
        <v>55</v>
      </c>
      <c r="E3578">
        <v>1</v>
      </c>
      <c r="F3578" t="s">
        <v>56</v>
      </c>
      <c r="G3578" t="s">
        <v>6</v>
      </c>
      <c r="H3578" t="s">
        <v>68</v>
      </c>
      <c r="I3578" s="4">
        <v>95365</v>
      </c>
      <c r="J3578">
        <v>15</v>
      </c>
      <c r="K3578" s="3">
        <v>44736</v>
      </c>
      <c r="L3578" s="3">
        <v>28032</v>
      </c>
      <c r="M3578" s="5">
        <f ca="1">(TODAY()-staff[[#This Row],[Date of Join]])/365</f>
        <v>0.23287671232876711</v>
      </c>
      <c r="N3578" t="str">
        <f ca="1">IF(staff[[#This Row],[Tenure]]&lt;0.25,"1. New", IF(staff[[#This Row],[Tenure]]&lt;1, "2. Under 1 yr", IF(staff[[#This Row],[Tenure]]&lt;2, "3. Under 2 yrs","4. Over 2 yrs")))</f>
        <v>1. New</v>
      </c>
      <c r="O3578" s="5">
        <f ca="1">(TODAY()-staff[[#This Row],[Date of Birth]])/365</f>
        <v>45.9972602739726</v>
      </c>
      <c r="P3578">
        <f ca="1">ROUNDDOWN(staff[[#This Row],[X-Age]],0)</f>
        <v>45</v>
      </c>
    </row>
    <row r="3579" spans="3:16" x14ac:dyDescent="0.3">
      <c r="C3579" t="s">
        <v>3668</v>
      </c>
      <c r="D3579" t="s">
        <v>59</v>
      </c>
      <c r="E3579">
        <v>1</v>
      </c>
      <c r="F3579" t="s">
        <v>61</v>
      </c>
      <c r="G3579" t="s">
        <v>18</v>
      </c>
      <c r="H3579" t="s">
        <v>71</v>
      </c>
      <c r="I3579" s="4">
        <v>102865</v>
      </c>
      <c r="J3579">
        <v>11</v>
      </c>
      <c r="K3579" s="3">
        <v>44771</v>
      </c>
      <c r="L3579" s="3">
        <v>7292</v>
      </c>
      <c r="M3579" s="5">
        <f ca="1">(TODAY()-staff[[#This Row],[Date of Join]])/365</f>
        <v>0.13698630136986301</v>
      </c>
      <c r="N3579" t="str">
        <f ca="1">IF(staff[[#This Row],[Tenure]]&lt;0.25,"1. New", IF(staff[[#This Row],[Tenure]]&lt;1, "2. Under 1 yr", IF(staff[[#This Row],[Tenure]]&lt;2, "3. Under 2 yrs","4. Over 2 yrs")))</f>
        <v>1. New</v>
      </c>
      <c r="O3579" s="5">
        <f ca="1">(TODAY()-staff[[#This Row],[Date of Birth]])/365</f>
        <v>102.81917808219178</v>
      </c>
      <c r="P3579">
        <f ca="1">ROUNDDOWN(staff[[#This Row],[X-Age]],0)</f>
        <v>102</v>
      </c>
    </row>
    <row r="3580" spans="3:16" x14ac:dyDescent="0.3">
      <c r="C3580" t="s">
        <v>3669</v>
      </c>
      <c r="D3580" t="s">
        <v>55</v>
      </c>
      <c r="E3580">
        <v>1</v>
      </c>
      <c r="F3580" t="s">
        <v>56</v>
      </c>
      <c r="G3580" t="s">
        <v>18</v>
      </c>
      <c r="H3580" t="s">
        <v>64</v>
      </c>
      <c r="I3580" s="4">
        <v>73735</v>
      </c>
      <c r="J3580">
        <v>12</v>
      </c>
      <c r="K3580" s="3">
        <v>44769</v>
      </c>
      <c r="L3580" s="3">
        <v>34341</v>
      </c>
      <c r="M3580" s="5">
        <f ca="1">(TODAY()-staff[[#This Row],[Date of Join]])/365</f>
        <v>0.14246575342465753</v>
      </c>
      <c r="N3580" t="str">
        <f ca="1">IF(staff[[#This Row],[Tenure]]&lt;0.25,"1. New", IF(staff[[#This Row],[Tenure]]&lt;1, "2. Under 1 yr", IF(staff[[#This Row],[Tenure]]&lt;2, "3. Under 2 yrs","4. Over 2 yrs")))</f>
        <v>1. New</v>
      </c>
      <c r="O3580" s="5">
        <f ca="1">(TODAY()-staff[[#This Row],[Date of Birth]])/365</f>
        <v>28.712328767123289</v>
      </c>
      <c r="P3580">
        <f ca="1">ROUNDDOWN(staff[[#This Row],[X-Age]],0)</f>
        <v>28</v>
      </c>
    </row>
    <row r="3581" spans="3:16" x14ac:dyDescent="0.3">
      <c r="C3581" t="s">
        <v>3670</v>
      </c>
      <c r="D3581" t="s">
        <v>59</v>
      </c>
      <c r="E3581">
        <v>1</v>
      </c>
      <c r="F3581" t="s">
        <v>61</v>
      </c>
      <c r="G3581" t="s">
        <v>9</v>
      </c>
      <c r="H3581" t="s">
        <v>62</v>
      </c>
      <c r="I3581" s="4">
        <v>58240</v>
      </c>
      <c r="J3581">
        <v>11</v>
      </c>
      <c r="K3581" s="3">
        <v>44753</v>
      </c>
      <c r="L3581" s="3">
        <v>7290</v>
      </c>
      <c r="M3581" s="5">
        <f ca="1">(TODAY()-staff[[#This Row],[Date of Join]])/365</f>
        <v>0.18630136986301371</v>
      </c>
      <c r="N3581" t="str">
        <f ca="1">IF(staff[[#This Row],[Tenure]]&lt;0.25,"1. New", IF(staff[[#This Row],[Tenure]]&lt;1, "2. Under 1 yr", IF(staff[[#This Row],[Tenure]]&lt;2, "3. Under 2 yrs","4. Over 2 yrs")))</f>
        <v>1. New</v>
      </c>
      <c r="O3581" s="5">
        <f ca="1">(TODAY()-staff[[#This Row],[Date of Birth]])/365</f>
        <v>102.82465753424657</v>
      </c>
      <c r="P3581">
        <f ca="1">ROUNDDOWN(staff[[#This Row],[X-Age]],0)</f>
        <v>102</v>
      </c>
    </row>
    <row r="3582" spans="3:16" x14ac:dyDescent="0.3">
      <c r="C3582" t="s">
        <v>3671</v>
      </c>
      <c r="D3582" t="s">
        <v>59</v>
      </c>
      <c r="E3582">
        <v>0.34</v>
      </c>
      <c r="F3582" t="s">
        <v>124</v>
      </c>
      <c r="G3582" t="s">
        <v>18</v>
      </c>
      <c r="H3582" t="s">
        <v>71</v>
      </c>
      <c r="I3582" s="4">
        <v>55940</v>
      </c>
      <c r="J3582">
        <v>8</v>
      </c>
      <c r="K3582" s="3">
        <v>44756</v>
      </c>
      <c r="L3582" s="3">
        <v>32952</v>
      </c>
      <c r="M3582" s="5">
        <f ca="1">(TODAY()-staff[[#This Row],[Date of Join]])/365</f>
        <v>0.17808219178082191</v>
      </c>
      <c r="N3582" t="str">
        <f ca="1">IF(staff[[#This Row],[Tenure]]&lt;0.25,"1. New", IF(staff[[#This Row],[Tenure]]&lt;1, "2. Under 1 yr", IF(staff[[#This Row],[Tenure]]&lt;2, "3. Under 2 yrs","4. Over 2 yrs")))</f>
        <v>1. New</v>
      </c>
      <c r="O3582" s="5">
        <f ca="1">(TODAY()-staff[[#This Row],[Date of Birth]])/365</f>
        <v>32.517808219178079</v>
      </c>
      <c r="P3582">
        <f ca="1">ROUNDDOWN(staff[[#This Row],[X-Age]],0)</f>
        <v>32</v>
      </c>
    </row>
    <row r="3583" spans="3:16" x14ac:dyDescent="0.3">
      <c r="C3583" t="s">
        <v>3672</v>
      </c>
      <c r="D3583" t="s">
        <v>59</v>
      </c>
      <c r="E3583">
        <v>1</v>
      </c>
      <c r="F3583" t="s">
        <v>56</v>
      </c>
      <c r="G3583" t="s">
        <v>6</v>
      </c>
      <c r="H3583" t="s">
        <v>68</v>
      </c>
      <c r="I3583" s="4">
        <v>58265</v>
      </c>
      <c r="J3583">
        <v>10</v>
      </c>
      <c r="K3583" s="3">
        <v>44739</v>
      </c>
      <c r="L3583" s="3">
        <v>7270</v>
      </c>
      <c r="M3583" s="5">
        <f ca="1">(TODAY()-staff[[#This Row],[Date of Join]])/365</f>
        <v>0.22465753424657534</v>
      </c>
      <c r="N3583" t="str">
        <f ca="1">IF(staff[[#This Row],[Tenure]]&lt;0.25,"1. New", IF(staff[[#This Row],[Tenure]]&lt;1, "2. Under 1 yr", IF(staff[[#This Row],[Tenure]]&lt;2, "3. Under 2 yrs","4. Over 2 yrs")))</f>
        <v>1. New</v>
      </c>
      <c r="O3583" s="5">
        <f ca="1">(TODAY()-staff[[#This Row],[Date of Birth]])/365</f>
        <v>102.87945205479453</v>
      </c>
      <c r="P3583">
        <f ca="1">ROUNDDOWN(staff[[#This Row],[X-Age]],0)</f>
        <v>102</v>
      </c>
    </row>
    <row r="3584" spans="3:16" x14ac:dyDescent="0.3">
      <c r="C3584" t="s">
        <v>3673</v>
      </c>
      <c r="D3584" t="s">
        <v>55</v>
      </c>
      <c r="E3584">
        <v>1</v>
      </c>
      <c r="F3584" t="s">
        <v>56</v>
      </c>
      <c r="G3584" t="s">
        <v>6</v>
      </c>
      <c r="H3584" t="s">
        <v>68</v>
      </c>
      <c r="I3584" s="4">
        <v>76350</v>
      </c>
      <c r="J3584">
        <v>11</v>
      </c>
      <c r="K3584" s="3">
        <v>44697</v>
      </c>
      <c r="L3584" s="3">
        <v>19586</v>
      </c>
      <c r="M3584" s="5">
        <f ca="1">(TODAY()-staff[[#This Row],[Date of Join]])/365</f>
        <v>0.33972602739726027</v>
      </c>
      <c r="N3584" t="str">
        <f ca="1">IF(staff[[#This Row],[Tenure]]&lt;0.25,"1. New", IF(staff[[#This Row],[Tenure]]&lt;1, "2. Under 1 yr", IF(staff[[#This Row],[Tenure]]&lt;2, "3. Under 2 yrs","4. Over 2 yrs")))</f>
        <v>2. Under 1 yr</v>
      </c>
      <c r="O3584" s="5">
        <f ca="1">(TODAY()-staff[[#This Row],[Date of Birth]])/365</f>
        <v>69.136986301369859</v>
      </c>
      <c r="P3584">
        <f ca="1">ROUNDDOWN(staff[[#This Row],[X-Age]],0)</f>
        <v>69</v>
      </c>
    </row>
    <row r="3585" spans="3:16" x14ac:dyDescent="0.3">
      <c r="C3585" t="s">
        <v>3674</v>
      </c>
      <c r="D3585" t="s">
        <v>59</v>
      </c>
      <c r="E3585">
        <v>1</v>
      </c>
      <c r="F3585" t="s">
        <v>56</v>
      </c>
      <c r="G3585" t="s">
        <v>9</v>
      </c>
      <c r="H3585" t="s">
        <v>62</v>
      </c>
      <c r="I3585" s="4">
        <v>51560</v>
      </c>
      <c r="J3585">
        <v>6</v>
      </c>
      <c r="K3585" s="3">
        <v>44361</v>
      </c>
      <c r="L3585" s="3">
        <v>25396</v>
      </c>
      <c r="M3585" s="5">
        <f ca="1">(TODAY()-staff[[#This Row],[Date of Join]])/365</f>
        <v>1.2602739726027397</v>
      </c>
      <c r="N3585" t="str">
        <f ca="1">IF(staff[[#This Row],[Tenure]]&lt;0.25,"1. New", IF(staff[[#This Row],[Tenure]]&lt;1, "2. Under 1 yr", IF(staff[[#This Row],[Tenure]]&lt;2, "3. Under 2 yrs","4. Over 2 yrs")))</f>
        <v>3. Under 2 yrs</v>
      </c>
      <c r="O3585" s="5">
        <f ca="1">(TODAY()-staff[[#This Row],[Date of Birth]])/365</f>
        <v>53.219178082191782</v>
      </c>
      <c r="P3585">
        <f ca="1">ROUNDDOWN(staff[[#This Row],[X-Age]],0)</f>
        <v>53</v>
      </c>
    </row>
    <row r="3586" spans="3:16" x14ac:dyDescent="0.3">
      <c r="C3586" t="s">
        <v>3675</v>
      </c>
      <c r="D3586" t="s">
        <v>59</v>
      </c>
      <c r="E3586">
        <v>1</v>
      </c>
      <c r="F3586" t="s">
        <v>56</v>
      </c>
      <c r="G3586" t="s">
        <v>18</v>
      </c>
      <c r="H3586" t="s">
        <v>78</v>
      </c>
      <c r="I3586" s="4">
        <v>64315</v>
      </c>
      <c r="J3586">
        <v>8</v>
      </c>
      <c r="K3586" s="3">
        <v>44732</v>
      </c>
      <c r="L3586" s="3">
        <v>32483</v>
      </c>
      <c r="M3586" s="5">
        <f ca="1">(TODAY()-staff[[#This Row],[Date of Join]])/365</f>
        <v>0.24383561643835616</v>
      </c>
      <c r="N3586" t="str">
        <f ca="1">IF(staff[[#This Row],[Tenure]]&lt;0.25,"1. New", IF(staff[[#This Row],[Tenure]]&lt;1, "2. Under 1 yr", IF(staff[[#This Row],[Tenure]]&lt;2, "3. Under 2 yrs","4. Over 2 yrs")))</f>
        <v>1. New</v>
      </c>
      <c r="O3586" s="5">
        <f ca="1">(TODAY()-staff[[#This Row],[Date of Birth]])/365</f>
        <v>33.802739726027397</v>
      </c>
      <c r="P3586">
        <f ca="1">ROUNDDOWN(staff[[#This Row],[X-Age]],0)</f>
        <v>33</v>
      </c>
    </row>
    <row r="3587" spans="3:16" x14ac:dyDescent="0.3">
      <c r="C3587" t="s">
        <v>3676</v>
      </c>
      <c r="D3587" t="s">
        <v>59</v>
      </c>
      <c r="E3587">
        <v>1</v>
      </c>
      <c r="F3587" t="s">
        <v>56</v>
      </c>
      <c r="G3587" t="s">
        <v>6</v>
      </c>
      <c r="H3587" t="s">
        <v>68</v>
      </c>
      <c r="I3587" s="4">
        <v>83805</v>
      </c>
      <c r="J3587">
        <v>17</v>
      </c>
      <c r="K3587" s="3">
        <v>44740</v>
      </c>
      <c r="L3587" s="3">
        <v>32983</v>
      </c>
      <c r="M3587" s="5">
        <f ca="1">(TODAY()-staff[[#This Row],[Date of Join]])/365</f>
        <v>0.22191780821917809</v>
      </c>
      <c r="N3587" t="str">
        <f ca="1">IF(staff[[#This Row],[Tenure]]&lt;0.25,"1. New", IF(staff[[#This Row],[Tenure]]&lt;1, "2. Under 1 yr", IF(staff[[#This Row],[Tenure]]&lt;2, "3. Under 2 yrs","4. Over 2 yrs")))</f>
        <v>1. New</v>
      </c>
      <c r="O3587" s="5">
        <f ca="1">(TODAY()-staff[[#This Row],[Date of Birth]])/365</f>
        <v>32.43287671232877</v>
      </c>
      <c r="P3587">
        <f ca="1">ROUNDDOWN(staff[[#This Row],[X-Age]],0)</f>
        <v>32</v>
      </c>
    </row>
    <row r="3588" spans="3:16" x14ac:dyDescent="0.3">
      <c r="C3588" t="s">
        <v>3677</v>
      </c>
      <c r="D3588" t="s">
        <v>59</v>
      </c>
      <c r="E3588">
        <v>1</v>
      </c>
      <c r="F3588" t="s">
        <v>56</v>
      </c>
      <c r="G3588" t="s">
        <v>6</v>
      </c>
      <c r="H3588" t="s">
        <v>98</v>
      </c>
      <c r="I3588" s="4">
        <v>83930</v>
      </c>
      <c r="J3588">
        <v>23</v>
      </c>
      <c r="K3588" s="3">
        <v>44743</v>
      </c>
      <c r="L3588" s="3">
        <v>23364</v>
      </c>
      <c r="M3588" s="5">
        <f ca="1">(TODAY()-staff[[#This Row],[Date of Join]])/365</f>
        <v>0.21369863013698631</v>
      </c>
      <c r="N3588" t="str">
        <f ca="1">IF(staff[[#This Row],[Tenure]]&lt;0.25,"1. New", IF(staff[[#This Row],[Tenure]]&lt;1, "2. Under 1 yr", IF(staff[[#This Row],[Tenure]]&lt;2, "3. Under 2 yrs","4. Over 2 yrs")))</f>
        <v>1. New</v>
      </c>
      <c r="O3588" s="5">
        <f ca="1">(TODAY()-staff[[#This Row],[Date of Birth]])/365</f>
        <v>58.786301369863011</v>
      </c>
      <c r="P3588">
        <f ca="1">ROUNDDOWN(staff[[#This Row],[X-Age]],0)</f>
        <v>58</v>
      </c>
    </row>
    <row r="3589" spans="3:16" x14ac:dyDescent="0.3">
      <c r="C3589" t="s">
        <v>3678</v>
      </c>
      <c r="D3589" t="s">
        <v>55</v>
      </c>
      <c r="E3589">
        <v>1</v>
      </c>
      <c r="F3589" t="s">
        <v>56</v>
      </c>
      <c r="G3589" t="s">
        <v>18</v>
      </c>
      <c r="H3589" t="s">
        <v>78</v>
      </c>
      <c r="I3589" s="4">
        <v>101470</v>
      </c>
      <c r="J3589">
        <v>9</v>
      </c>
      <c r="K3589" s="3">
        <v>44763</v>
      </c>
      <c r="L3589" s="3">
        <v>34846</v>
      </c>
      <c r="M3589" s="5">
        <f ca="1">(TODAY()-staff[[#This Row],[Date of Join]])/365</f>
        <v>0.15890410958904111</v>
      </c>
      <c r="N3589" t="str">
        <f ca="1">IF(staff[[#This Row],[Tenure]]&lt;0.25,"1. New", IF(staff[[#This Row],[Tenure]]&lt;1, "2. Under 1 yr", IF(staff[[#This Row],[Tenure]]&lt;2, "3. Under 2 yrs","4. Over 2 yrs")))</f>
        <v>1. New</v>
      </c>
      <c r="O3589" s="5">
        <f ca="1">(TODAY()-staff[[#This Row],[Date of Birth]])/365</f>
        <v>27.328767123287673</v>
      </c>
      <c r="P3589">
        <f ca="1">ROUNDDOWN(staff[[#This Row],[X-Age]],0)</f>
        <v>27</v>
      </c>
    </row>
    <row r="3590" spans="3:16" x14ac:dyDescent="0.3">
      <c r="C3590" t="s">
        <v>3679</v>
      </c>
      <c r="D3590" t="s">
        <v>55</v>
      </c>
      <c r="E3590">
        <v>1</v>
      </c>
      <c r="F3590" t="s">
        <v>56</v>
      </c>
      <c r="G3590" t="s">
        <v>6</v>
      </c>
      <c r="H3590" t="s">
        <v>68</v>
      </c>
      <c r="I3590" s="4">
        <v>93660</v>
      </c>
      <c r="J3590">
        <v>12</v>
      </c>
      <c r="K3590" s="3">
        <v>44406</v>
      </c>
      <c r="L3590" s="3">
        <v>25141</v>
      </c>
      <c r="M3590" s="5">
        <f ca="1">(TODAY()-staff[[#This Row],[Date of Join]])/365</f>
        <v>1.1369863013698631</v>
      </c>
      <c r="N3590" t="str">
        <f ca="1">IF(staff[[#This Row],[Tenure]]&lt;0.25,"1. New", IF(staff[[#This Row],[Tenure]]&lt;1, "2. Under 1 yr", IF(staff[[#This Row],[Tenure]]&lt;2, "3. Under 2 yrs","4. Over 2 yrs")))</f>
        <v>3. Under 2 yrs</v>
      </c>
      <c r="O3590" s="5">
        <f ca="1">(TODAY()-staff[[#This Row],[Date of Birth]])/365</f>
        <v>53.917808219178085</v>
      </c>
      <c r="P3590">
        <f ca="1">ROUNDDOWN(staff[[#This Row],[X-Age]],0)</f>
        <v>53</v>
      </c>
    </row>
    <row r="3591" spans="3:16" x14ac:dyDescent="0.3">
      <c r="C3591" t="s">
        <v>3680</v>
      </c>
      <c r="D3591" t="s">
        <v>59</v>
      </c>
      <c r="E3591">
        <v>1</v>
      </c>
      <c r="F3591" t="s">
        <v>56</v>
      </c>
      <c r="G3591" t="s">
        <v>17</v>
      </c>
      <c r="H3591" t="s">
        <v>526</v>
      </c>
      <c r="I3591" s="4">
        <v>92060</v>
      </c>
      <c r="J3591">
        <v>28</v>
      </c>
      <c r="K3591" s="3">
        <v>44616</v>
      </c>
      <c r="L3591" s="3">
        <v>33424</v>
      </c>
      <c r="M3591" s="5">
        <f ca="1">(TODAY()-staff[[#This Row],[Date of Join]])/365</f>
        <v>0.56164383561643838</v>
      </c>
      <c r="N3591" t="str">
        <f ca="1">IF(staff[[#This Row],[Tenure]]&lt;0.25,"1. New", IF(staff[[#This Row],[Tenure]]&lt;1, "2. Under 1 yr", IF(staff[[#This Row],[Tenure]]&lt;2, "3. Under 2 yrs","4. Over 2 yrs")))</f>
        <v>2. Under 1 yr</v>
      </c>
      <c r="O3591" s="5">
        <f ca="1">(TODAY()-staff[[#This Row],[Date of Birth]])/365</f>
        <v>31.224657534246575</v>
      </c>
      <c r="P3591">
        <f ca="1">ROUNDDOWN(staff[[#This Row],[X-Age]],0)</f>
        <v>31</v>
      </c>
    </row>
    <row r="3592" spans="3:16" x14ac:dyDescent="0.3">
      <c r="C3592" t="s">
        <v>3681</v>
      </c>
      <c r="D3592" t="s">
        <v>55</v>
      </c>
      <c r="E3592">
        <v>1</v>
      </c>
      <c r="F3592" t="s">
        <v>56</v>
      </c>
      <c r="G3592" t="s">
        <v>14</v>
      </c>
      <c r="H3592" t="s">
        <v>162</v>
      </c>
      <c r="I3592" s="4">
        <v>70525</v>
      </c>
      <c r="J3592">
        <v>11</v>
      </c>
      <c r="K3592" s="3">
        <v>44308</v>
      </c>
      <c r="L3592" s="3">
        <v>21305</v>
      </c>
      <c r="M3592" s="5">
        <f ca="1">(TODAY()-staff[[#This Row],[Date of Join]])/365</f>
        <v>1.4054794520547946</v>
      </c>
      <c r="N3592" t="str">
        <f ca="1">IF(staff[[#This Row],[Tenure]]&lt;0.25,"1. New", IF(staff[[#This Row],[Tenure]]&lt;1, "2. Under 1 yr", IF(staff[[#This Row],[Tenure]]&lt;2, "3. Under 2 yrs","4. Over 2 yrs")))</f>
        <v>3. Under 2 yrs</v>
      </c>
      <c r="O3592" s="5">
        <f ca="1">(TODAY()-staff[[#This Row],[Date of Birth]])/365</f>
        <v>64.427397260273978</v>
      </c>
      <c r="P3592">
        <f ca="1">ROUNDDOWN(staff[[#This Row],[X-Age]],0)</f>
        <v>64</v>
      </c>
    </row>
    <row r="3593" spans="3:16" x14ac:dyDescent="0.3">
      <c r="C3593" t="s">
        <v>3682</v>
      </c>
      <c r="D3593" t="s">
        <v>59</v>
      </c>
      <c r="E3593">
        <v>0.8</v>
      </c>
      <c r="F3593" t="s">
        <v>56</v>
      </c>
      <c r="G3593" t="s">
        <v>18</v>
      </c>
      <c r="H3593" t="s">
        <v>96</v>
      </c>
      <c r="I3593" s="4">
        <v>65920</v>
      </c>
      <c r="J3593">
        <v>12</v>
      </c>
      <c r="K3593" s="3">
        <v>44713</v>
      </c>
      <c r="L3593" s="3">
        <v>27352</v>
      </c>
      <c r="M3593" s="5">
        <f ca="1">(TODAY()-staff[[#This Row],[Date of Join]])/365</f>
        <v>0.29589041095890412</v>
      </c>
      <c r="N3593" t="str">
        <f ca="1">IF(staff[[#This Row],[Tenure]]&lt;0.25,"1. New", IF(staff[[#This Row],[Tenure]]&lt;1, "2. Under 1 yr", IF(staff[[#This Row],[Tenure]]&lt;2, "3. Under 2 yrs","4. Over 2 yrs")))</f>
        <v>2. Under 1 yr</v>
      </c>
      <c r="O3593" s="5">
        <f ca="1">(TODAY()-staff[[#This Row],[Date of Birth]])/365</f>
        <v>47.860273972602741</v>
      </c>
      <c r="P3593">
        <f ca="1">ROUNDDOWN(staff[[#This Row],[X-Age]],0)</f>
        <v>47</v>
      </c>
    </row>
    <row r="3594" spans="3:16" x14ac:dyDescent="0.3">
      <c r="C3594" t="s">
        <v>3683</v>
      </c>
      <c r="D3594" t="s">
        <v>59</v>
      </c>
      <c r="E3594">
        <v>1</v>
      </c>
      <c r="F3594" t="s">
        <v>56</v>
      </c>
      <c r="G3594" t="s">
        <v>6</v>
      </c>
      <c r="H3594" t="s">
        <v>68</v>
      </c>
      <c r="I3594" s="4">
        <v>66385</v>
      </c>
      <c r="J3594">
        <v>3</v>
      </c>
      <c r="K3594" s="3">
        <v>44215</v>
      </c>
      <c r="L3594" s="3">
        <v>28484</v>
      </c>
      <c r="M3594" s="5">
        <f ca="1">(TODAY()-staff[[#This Row],[Date of Join]])/365</f>
        <v>1.6602739726027398</v>
      </c>
      <c r="N3594" t="str">
        <f ca="1">IF(staff[[#This Row],[Tenure]]&lt;0.25,"1. New", IF(staff[[#This Row],[Tenure]]&lt;1, "2. Under 1 yr", IF(staff[[#This Row],[Tenure]]&lt;2, "3. Under 2 yrs","4. Over 2 yrs")))</f>
        <v>3. Under 2 yrs</v>
      </c>
      <c r="O3594" s="5">
        <f ca="1">(TODAY()-staff[[#This Row],[Date of Birth]])/365</f>
        <v>44.758904109589039</v>
      </c>
      <c r="P3594">
        <f ca="1">ROUNDDOWN(staff[[#This Row],[X-Age]],0)</f>
        <v>44</v>
      </c>
    </row>
    <row r="3595" spans="3:16" x14ac:dyDescent="0.3">
      <c r="C3595" t="s">
        <v>3684</v>
      </c>
      <c r="D3595" t="s">
        <v>55</v>
      </c>
      <c r="E3595">
        <v>1</v>
      </c>
      <c r="F3595" t="s">
        <v>61</v>
      </c>
      <c r="G3595" t="s">
        <v>9</v>
      </c>
      <c r="H3595" t="s">
        <v>62</v>
      </c>
      <c r="I3595" s="4">
        <v>71005</v>
      </c>
      <c r="J3595">
        <v>9</v>
      </c>
      <c r="K3595" s="3">
        <v>44649</v>
      </c>
      <c r="L3595" s="3">
        <v>7288</v>
      </c>
      <c r="M3595" s="5">
        <f ca="1">(TODAY()-staff[[#This Row],[Date of Join]])/365</f>
        <v>0.47123287671232877</v>
      </c>
      <c r="N3595" t="str">
        <f ca="1">IF(staff[[#This Row],[Tenure]]&lt;0.25,"1. New", IF(staff[[#This Row],[Tenure]]&lt;1, "2. Under 1 yr", IF(staff[[#This Row],[Tenure]]&lt;2, "3. Under 2 yrs","4. Over 2 yrs")))</f>
        <v>2. Under 1 yr</v>
      </c>
      <c r="O3595" s="5">
        <f ca="1">(TODAY()-staff[[#This Row],[Date of Birth]])/365</f>
        <v>102.83013698630137</v>
      </c>
      <c r="P3595">
        <f ca="1">ROUNDDOWN(staff[[#This Row],[X-Age]],0)</f>
        <v>102</v>
      </c>
    </row>
    <row r="3596" spans="3:16" x14ac:dyDescent="0.3">
      <c r="C3596" t="s">
        <v>3685</v>
      </c>
      <c r="D3596" t="s">
        <v>55</v>
      </c>
      <c r="E3596">
        <v>1</v>
      </c>
      <c r="F3596" t="s">
        <v>56</v>
      </c>
      <c r="G3596" t="s">
        <v>6</v>
      </c>
      <c r="H3596" t="s">
        <v>71</v>
      </c>
      <c r="I3596" s="4">
        <v>71315</v>
      </c>
      <c r="J3596">
        <v>20</v>
      </c>
      <c r="K3596" s="3">
        <v>44741</v>
      </c>
      <c r="L3596" s="3">
        <v>24936</v>
      </c>
      <c r="M3596" s="5">
        <f ca="1">(TODAY()-staff[[#This Row],[Date of Join]])/365</f>
        <v>0.21917808219178081</v>
      </c>
      <c r="N3596" t="str">
        <f ca="1">IF(staff[[#This Row],[Tenure]]&lt;0.25,"1. New", IF(staff[[#This Row],[Tenure]]&lt;1, "2. Under 1 yr", IF(staff[[#This Row],[Tenure]]&lt;2, "3. Under 2 yrs","4. Over 2 yrs")))</f>
        <v>1. New</v>
      </c>
      <c r="O3596" s="5">
        <f ca="1">(TODAY()-staff[[#This Row],[Date of Birth]])/365</f>
        <v>54.479452054794521</v>
      </c>
      <c r="P3596">
        <f ca="1">ROUNDDOWN(staff[[#This Row],[X-Age]],0)</f>
        <v>54</v>
      </c>
    </row>
    <row r="3597" spans="3:16" x14ac:dyDescent="0.3">
      <c r="C3597" t="s">
        <v>3686</v>
      </c>
      <c r="D3597" t="s">
        <v>59</v>
      </c>
      <c r="E3597">
        <v>1</v>
      </c>
      <c r="F3597" t="s">
        <v>61</v>
      </c>
      <c r="G3597" t="s">
        <v>9</v>
      </c>
      <c r="H3597" t="s">
        <v>330</v>
      </c>
      <c r="I3597" s="4">
        <v>90530</v>
      </c>
      <c r="J3597">
        <v>14</v>
      </c>
      <c r="K3597" s="3">
        <v>44760</v>
      </c>
      <c r="L3597" s="3">
        <v>7275</v>
      </c>
      <c r="M3597" s="5">
        <f ca="1">(TODAY()-staff[[#This Row],[Date of Join]])/365</f>
        <v>0.16712328767123288</v>
      </c>
      <c r="N3597" t="str">
        <f ca="1">IF(staff[[#This Row],[Tenure]]&lt;0.25,"1. New", IF(staff[[#This Row],[Tenure]]&lt;1, "2. Under 1 yr", IF(staff[[#This Row],[Tenure]]&lt;2, "3. Under 2 yrs","4. Over 2 yrs")))</f>
        <v>1. New</v>
      </c>
      <c r="O3597" s="5">
        <f ca="1">(TODAY()-staff[[#This Row],[Date of Birth]])/365</f>
        <v>102.86575342465754</v>
      </c>
      <c r="P3597">
        <f ca="1">ROUNDDOWN(staff[[#This Row],[X-Age]],0)</f>
        <v>102</v>
      </c>
    </row>
    <row r="3598" spans="3:16" x14ac:dyDescent="0.3">
      <c r="C3598" t="s">
        <v>3687</v>
      </c>
      <c r="D3598" t="s">
        <v>766</v>
      </c>
      <c r="E3598">
        <v>1</v>
      </c>
      <c r="F3598" t="s">
        <v>56</v>
      </c>
      <c r="G3598" t="s">
        <v>6</v>
      </c>
      <c r="H3598" t="s">
        <v>68</v>
      </c>
      <c r="I3598" s="4">
        <v>69695</v>
      </c>
      <c r="J3598">
        <v>19</v>
      </c>
      <c r="K3598" s="3">
        <v>44725</v>
      </c>
      <c r="L3598" s="3">
        <v>7277</v>
      </c>
      <c r="M3598" s="5">
        <f ca="1">(TODAY()-staff[[#This Row],[Date of Join]])/365</f>
        <v>0.26301369863013696</v>
      </c>
      <c r="N3598" t="str">
        <f ca="1">IF(staff[[#This Row],[Tenure]]&lt;0.25,"1. New", IF(staff[[#This Row],[Tenure]]&lt;1, "2. Under 1 yr", IF(staff[[#This Row],[Tenure]]&lt;2, "3. Under 2 yrs","4. Over 2 yrs")))</f>
        <v>2. Under 1 yr</v>
      </c>
      <c r="O3598" s="5">
        <f ca="1">(TODAY()-staff[[#This Row],[Date of Birth]])/365</f>
        <v>102.86027397260274</v>
      </c>
      <c r="P3598">
        <f ca="1">ROUNDDOWN(staff[[#This Row],[X-Age]],0)</f>
        <v>102</v>
      </c>
    </row>
    <row r="3599" spans="3:16" x14ac:dyDescent="0.3">
      <c r="C3599" t="s">
        <v>3688</v>
      </c>
      <c r="D3599" t="s">
        <v>59</v>
      </c>
      <c r="E3599">
        <v>1</v>
      </c>
      <c r="F3599" t="s">
        <v>56</v>
      </c>
      <c r="G3599" t="s">
        <v>18</v>
      </c>
      <c r="H3599" t="s">
        <v>78</v>
      </c>
      <c r="I3599" s="4">
        <v>87350</v>
      </c>
      <c r="J3599">
        <v>8</v>
      </c>
      <c r="K3599" s="3">
        <v>44767</v>
      </c>
      <c r="L3599" s="3">
        <v>34558</v>
      </c>
      <c r="M3599" s="5">
        <f ca="1">(TODAY()-staff[[#This Row],[Date of Join]])/365</f>
        <v>0.14794520547945206</v>
      </c>
      <c r="N3599" t="str">
        <f ca="1">IF(staff[[#This Row],[Tenure]]&lt;0.25,"1. New", IF(staff[[#This Row],[Tenure]]&lt;1, "2. Under 1 yr", IF(staff[[#This Row],[Tenure]]&lt;2, "3. Under 2 yrs","4. Over 2 yrs")))</f>
        <v>1. New</v>
      </c>
      <c r="O3599" s="5">
        <f ca="1">(TODAY()-staff[[#This Row],[Date of Birth]])/365</f>
        <v>28.117808219178084</v>
      </c>
      <c r="P3599">
        <f ca="1">ROUNDDOWN(staff[[#This Row],[X-Age]],0)</f>
        <v>28</v>
      </c>
    </row>
    <row r="3600" spans="3:16" x14ac:dyDescent="0.3">
      <c r="C3600" t="s">
        <v>3689</v>
      </c>
      <c r="D3600" t="s">
        <v>55</v>
      </c>
      <c r="E3600">
        <v>1</v>
      </c>
      <c r="F3600" t="s">
        <v>61</v>
      </c>
      <c r="G3600" t="s">
        <v>9</v>
      </c>
      <c r="H3600" t="s">
        <v>62</v>
      </c>
      <c r="I3600" s="4">
        <v>50320</v>
      </c>
      <c r="J3600">
        <v>15</v>
      </c>
      <c r="K3600" s="3">
        <v>44658</v>
      </c>
      <c r="L3600" s="3">
        <v>7284</v>
      </c>
      <c r="M3600" s="5">
        <f ca="1">(TODAY()-staff[[#This Row],[Date of Join]])/365</f>
        <v>0.44657534246575342</v>
      </c>
      <c r="N3600" t="str">
        <f ca="1">IF(staff[[#This Row],[Tenure]]&lt;0.25,"1. New", IF(staff[[#This Row],[Tenure]]&lt;1, "2. Under 1 yr", IF(staff[[#This Row],[Tenure]]&lt;2, "3. Under 2 yrs","4. Over 2 yrs")))</f>
        <v>2. Under 1 yr</v>
      </c>
      <c r="O3600" s="5">
        <f ca="1">(TODAY()-staff[[#This Row],[Date of Birth]])/365</f>
        <v>102.84109589041095</v>
      </c>
      <c r="P3600">
        <f ca="1">ROUNDDOWN(staff[[#This Row],[X-Age]],0)</f>
        <v>102</v>
      </c>
    </row>
    <row r="3601" spans="3:16" x14ac:dyDescent="0.3">
      <c r="C3601" t="s">
        <v>3690</v>
      </c>
      <c r="D3601" t="s">
        <v>55</v>
      </c>
      <c r="E3601">
        <v>1</v>
      </c>
      <c r="F3601" t="s">
        <v>56</v>
      </c>
      <c r="G3601" t="s">
        <v>6</v>
      </c>
      <c r="H3601" t="s">
        <v>68</v>
      </c>
      <c r="I3601" s="4">
        <v>83460</v>
      </c>
      <c r="J3601">
        <v>15</v>
      </c>
      <c r="K3601" s="3">
        <v>44732</v>
      </c>
      <c r="L3601" s="3">
        <v>34736</v>
      </c>
      <c r="M3601" s="5">
        <f ca="1">(TODAY()-staff[[#This Row],[Date of Join]])/365</f>
        <v>0.24383561643835616</v>
      </c>
      <c r="N3601" t="str">
        <f ca="1">IF(staff[[#This Row],[Tenure]]&lt;0.25,"1. New", IF(staff[[#This Row],[Tenure]]&lt;1, "2. Under 1 yr", IF(staff[[#This Row],[Tenure]]&lt;2, "3. Under 2 yrs","4. Over 2 yrs")))</f>
        <v>1. New</v>
      </c>
      <c r="O3601" s="5">
        <f ca="1">(TODAY()-staff[[#This Row],[Date of Birth]])/365</f>
        <v>27.63013698630137</v>
      </c>
      <c r="P3601">
        <f ca="1">ROUNDDOWN(staff[[#This Row],[X-Age]],0)</f>
        <v>27</v>
      </c>
    </row>
    <row r="3602" spans="3:16" x14ac:dyDescent="0.3">
      <c r="C3602" t="s">
        <v>3691</v>
      </c>
      <c r="D3602" t="s">
        <v>59</v>
      </c>
      <c r="E3602">
        <v>1</v>
      </c>
      <c r="F3602" t="s">
        <v>56</v>
      </c>
      <c r="G3602" t="s">
        <v>9</v>
      </c>
      <c r="H3602" t="s">
        <v>57</v>
      </c>
      <c r="I3602" s="4">
        <v>69755</v>
      </c>
      <c r="J3602">
        <v>17</v>
      </c>
      <c r="K3602" s="3">
        <v>44694</v>
      </c>
      <c r="L3602" s="3">
        <v>30906</v>
      </c>
      <c r="M3602" s="5">
        <f ca="1">(TODAY()-staff[[#This Row],[Date of Join]])/365</f>
        <v>0.34794520547945207</v>
      </c>
      <c r="N3602" t="str">
        <f ca="1">IF(staff[[#This Row],[Tenure]]&lt;0.25,"1. New", IF(staff[[#This Row],[Tenure]]&lt;1, "2. Under 1 yr", IF(staff[[#This Row],[Tenure]]&lt;2, "3. Under 2 yrs","4. Over 2 yrs")))</f>
        <v>2. Under 1 yr</v>
      </c>
      <c r="O3602" s="5">
        <f ca="1">(TODAY()-staff[[#This Row],[Date of Birth]])/365</f>
        <v>38.123287671232873</v>
      </c>
      <c r="P3602">
        <f ca="1">ROUNDDOWN(staff[[#This Row],[X-Age]],0)</f>
        <v>38</v>
      </c>
    </row>
    <row r="3603" spans="3:16" x14ac:dyDescent="0.3">
      <c r="C3603" t="s">
        <v>3692</v>
      </c>
      <c r="D3603" t="s">
        <v>59</v>
      </c>
      <c r="E3603">
        <v>1</v>
      </c>
      <c r="F3603" t="s">
        <v>56</v>
      </c>
      <c r="G3603" t="s">
        <v>20</v>
      </c>
      <c r="H3603" t="s">
        <v>66</v>
      </c>
      <c r="I3603" s="4">
        <v>89950</v>
      </c>
      <c r="J3603">
        <v>9</v>
      </c>
      <c r="K3603" s="3">
        <v>44502</v>
      </c>
      <c r="L3603" s="3">
        <v>28073</v>
      </c>
      <c r="M3603" s="5">
        <f ca="1">(TODAY()-staff[[#This Row],[Date of Join]])/365</f>
        <v>0.87397260273972599</v>
      </c>
      <c r="N3603" t="str">
        <f ca="1">IF(staff[[#This Row],[Tenure]]&lt;0.25,"1. New", IF(staff[[#This Row],[Tenure]]&lt;1, "2. Under 1 yr", IF(staff[[#This Row],[Tenure]]&lt;2, "3. Under 2 yrs","4. Over 2 yrs")))</f>
        <v>2. Under 1 yr</v>
      </c>
      <c r="O3603" s="5">
        <f ca="1">(TODAY()-staff[[#This Row],[Date of Birth]])/365</f>
        <v>45.884931506849313</v>
      </c>
      <c r="P3603">
        <f ca="1">ROUNDDOWN(staff[[#This Row],[X-Age]],0)</f>
        <v>45</v>
      </c>
    </row>
    <row r="3604" spans="3:16" x14ac:dyDescent="0.3">
      <c r="C3604" t="s">
        <v>3693</v>
      </c>
      <c r="D3604" t="s">
        <v>55</v>
      </c>
      <c r="E3604">
        <v>1</v>
      </c>
      <c r="F3604" t="s">
        <v>56</v>
      </c>
      <c r="G3604" t="s">
        <v>18</v>
      </c>
      <c r="H3604" t="s">
        <v>64</v>
      </c>
      <c r="I3604" s="4">
        <v>60080</v>
      </c>
      <c r="J3604">
        <v>16</v>
      </c>
      <c r="K3604" s="3">
        <v>44361</v>
      </c>
      <c r="L3604" s="3">
        <v>25414</v>
      </c>
      <c r="M3604" s="5">
        <f ca="1">(TODAY()-staff[[#This Row],[Date of Join]])/365</f>
        <v>1.2602739726027397</v>
      </c>
      <c r="N3604" t="str">
        <f ca="1">IF(staff[[#This Row],[Tenure]]&lt;0.25,"1. New", IF(staff[[#This Row],[Tenure]]&lt;1, "2. Under 1 yr", IF(staff[[#This Row],[Tenure]]&lt;2, "3. Under 2 yrs","4. Over 2 yrs")))</f>
        <v>3. Under 2 yrs</v>
      </c>
      <c r="O3604" s="5">
        <f ca="1">(TODAY()-staff[[#This Row],[Date of Birth]])/365</f>
        <v>53.169863013698631</v>
      </c>
      <c r="P3604">
        <f ca="1">ROUNDDOWN(staff[[#This Row],[X-Age]],0)</f>
        <v>53</v>
      </c>
    </row>
    <row r="3605" spans="3:16" x14ac:dyDescent="0.3">
      <c r="C3605" t="s">
        <v>3694</v>
      </c>
      <c r="D3605" t="s">
        <v>59</v>
      </c>
      <c r="E3605">
        <v>1</v>
      </c>
      <c r="F3605" t="s">
        <v>56</v>
      </c>
      <c r="G3605" t="s">
        <v>6</v>
      </c>
      <c r="H3605" t="s">
        <v>68</v>
      </c>
      <c r="I3605" s="4">
        <v>72885</v>
      </c>
      <c r="J3605">
        <v>13</v>
      </c>
      <c r="K3605" s="3">
        <v>44767</v>
      </c>
      <c r="L3605" s="3">
        <v>32359</v>
      </c>
      <c r="M3605" s="5">
        <f ca="1">(TODAY()-staff[[#This Row],[Date of Join]])/365</f>
        <v>0.14794520547945206</v>
      </c>
      <c r="N3605" t="str">
        <f ca="1">IF(staff[[#This Row],[Tenure]]&lt;0.25,"1. New", IF(staff[[#This Row],[Tenure]]&lt;1, "2. Under 1 yr", IF(staff[[#This Row],[Tenure]]&lt;2, "3. Under 2 yrs","4. Over 2 yrs")))</f>
        <v>1. New</v>
      </c>
      <c r="O3605" s="5">
        <f ca="1">(TODAY()-staff[[#This Row],[Date of Birth]])/365</f>
        <v>34.142465753424659</v>
      </c>
      <c r="P3605">
        <f ca="1">ROUNDDOWN(staff[[#This Row],[X-Age]],0)</f>
        <v>34</v>
      </c>
    </row>
    <row r="3606" spans="3:16" x14ac:dyDescent="0.3">
      <c r="C3606" t="s">
        <v>3695</v>
      </c>
      <c r="D3606" t="s">
        <v>59</v>
      </c>
      <c r="E3606">
        <v>1</v>
      </c>
      <c r="F3606" t="s">
        <v>56</v>
      </c>
      <c r="G3606" t="s">
        <v>6</v>
      </c>
      <c r="H3606" t="s">
        <v>93</v>
      </c>
      <c r="I3606" s="4">
        <v>83190</v>
      </c>
      <c r="J3606">
        <v>29</v>
      </c>
      <c r="K3606" s="3">
        <v>44558</v>
      </c>
      <c r="L3606" s="3">
        <v>31992</v>
      </c>
      <c r="M3606" s="5">
        <f ca="1">(TODAY()-staff[[#This Row],[Date of Join]])/365</f>
        <v>0.72054794520547949</v>
      </c>
      <c r="N3606" t="str">
        <f ca="1">IF(staff[[#This Row],[Tenure]]&lt;0.25,"1. New", IF(staff[[#This Row],[Tenure]]&lt;1, "2. Under 1 yr", IF(staff[[#This Row],[Tenure]]&lt;2, "3. Under 2 yrs","4. Over 2 yrs")))</f>
        <v>2. Under 1 yr</v>
      </c>
      <c r="O3606" s="5">
        <f ca="1">(TODAY()-staff[[#This Row],[Date of Birth]])/365</f>
        <v>35.147945205479452</v>
      </c>
      <c r="P3606">
        <f ca="1">ROUNDDOWN(staff[[#This Row],[X-Age]],0)</f>
        <v>35</v>
      </c>
    </row>
    <row r="3607" spans="3:16" x14ac:dyDescent="0.3">
      <c r="C3607" t="s">
        <v>3696</v>
      </c>
      <c r="D3607" t="s">
        <v>59</v>
      </c>
      <c r="E3607">
        <v>1</v>
      </c>
      <c r="F3607" t="s">
        <v>56</v>
      </c>
      <c r="G3607" t="s">
        <v>6</v>
      </c>
      <c r="H3607" t="s">
        <v>68</v>
      </c>
      <c r="I3607" s="4">
        <v>48230</v>
      </c>
      <c r="J3607">
        <v>22</v>
      </c>
      <c r="K3607" s="3">
        <v>44725</v>
      </c>
      <c r="L3607" s="3">
        <v>33095</v>
      </c>
      <c r="M3607" s="5">
        <f ca="1">(TODAY()-staff[[#This Row],[Date of Join]])/365</f>
        <v>0.26301369863013696</v>
      </c>
      <c r="N3607" t="str">
        <f ca="1">IF(staff[[#This Row],[Tenure]]&lt;0.25,"1. New", IF(staff[[#This Row],[Tenure]]&lt;1, "2. Under 1 yr", IF(staff[[#This Row],[Tenure]]&lt;2, "3. Under 2 yrs","4. Over 2 yrs")))</f>
        <v>2. Under 1 yr</v>
      </c>
      <c r="O3607" s="5">
        <f ca="1">(TODAY()-staff[[#This Row],[Date of Birth]])/365</f>
        <v>32.126027397260273</v>
      </c>
      <c r="P3607">
        <f ca="1">ROUNDDOWN(staff[[#This Row],[X-Age]],0)</f>
        <v>32</v>
      </c>
    </row>
    <row r="3608" spans="3:16" x14ac:dyDescent="0.3">
      <c r="C3608" t="s">
        <v>3697</v>
      </c>
      <c r="D3608" t="s">
        <v>59</v>
      </c>
      <c r="E3608">
        <v>1</v>
      </c>
      <c r="F3608" t="s">
        <v>56</v>
      </c>
      <c r="G3608" t="s">
        <v>9</v>
      </c>
      <c r="H3608" t="s">
        <v>201</v>
      </c>
      <c r="I3608" s="4">
        <v>52990</v>
      </c>
      <c r="J3608">
        <v>4</v>
      </c>
      <c r="K3608" s="3">
        <v>44706</v>
      </c>
      <c r="L3608" s="3">
        <v>31098</v>
      </c>
      <c r="M3608" s="5">
        <f ca="1">(TODAY()-staff[[#This Row],[Date of Join]])/365</f>
        <v>0.31506849315068491</v>
      </c>
      <c r="N3608" t="str">
        <f ca="1">IF(staff[[#This Row],[Tenure]]&lt;0.25,"1. New", IF(staff[[#This Row],[Tenure]]&lt;1, "2. Under 1 yr", IF(staff[[#This Row],[Tenure]]&lt;2, "3. Under 2 yrs","4. Over 2 yrs")))</f>
        <v>2. Under 1 yr</v>
      </c>
      <c r="O3608" s="5">
        <f ca="1">(TODAY()-staff[[#This Row],[Date of Birth]])/365</f>
        <v>37.597260273972601</v>
      </c>
      <c r="P3608">
        <f ca="1">ROUNDDOWN(staff[[#This Row],[X-Age]],0)</f>
        <v>37</v>
      </c>
    </row>
    <row r="3609" spans="3:16" x14ac:dyDescent="0.3">
      <c r="C3609" t="s">
        <v>3698</v>
      </c>
      <c r="D3609" t="s">
        <v>55</v>
      </c>
      <c r="E3609">
        <v>1</v>
      </c>
      <c r="F3609" t="s">
        <v>124</v>
      </c>
      <c r="G3609" t="s">
        <v>18</v>
      </c>
      <c r="H3609" t="s">
        <v>117</v>
      </c>
      <c r="I3609" s="4">
        <v>102380</v>
      </c>
      <c r="J3609">
        <v>22</v>
      </c>
      <c r="K3609" s="3">
        <v>44774</v>
      </c>
      <c r="L3609" s="3">
        <v>34828</v>
      </c>
      <c r="M3609" s="5">
        <f ca="1">(TODAY()-staff[[#This Row],[Date of Join]])/365</f>
        <v>0.12876712328767123</v>
      </c>
      <c r="N3609" t="str">
        <f ca="1">IF(staff[[#This Row],[Tenure]]&lt;0.25,"1. New", IF(staff[[#This Row],[Tenure]]&lt;1, "2. Under 1 yr", IF(staff[[#This Row],[Tenure]]&lt;2, "3. Under 2 yrs","4. Over 2 yrs")))</f>
        <v>1. New</v>
      </c>
      <c r="O3609" s="5">
        <f ca="1">(TODAY()-staff[[#This Row],[Date of Birth]])/365</f>
        <v>27.378082191780823</v>
      </c>
      <c r="P3609">
        <f ca="1">ROUNDDOWN(staff[[#This Row],[X-Age]],0)</f>
        <v>27</v>
      </c>
    </row>
    <row r="3610" spans="3:16" x14ac:dyDescent="0.3">
      <c r="C3610" t="s">
        <v>3699</v>
      </c>
      <c r="D3610" t="s">
        <v>55</v>
      </c>
      <c r="E3610">
        <v>1</v>
      </c>
      <c r="F3610" t="s">
        <v>56</v>
      </c>
      <c r="G3610" t="s">
        <v>6</v>
      </c>
      <c r="H3610" t="s">
        <v>71</v>
      </c>
      <c r="I3610" s="4">
        <v>89835</v>
      </c>
      <c r="J3610">
        <v>1</v>
      </c>
      <c r="K3610" s="3">
        <v>44634</v>
      </c>
      <c r="L3610" s="3">
        <v>31214</v>
      </c>
      <c r="M3610" s="5">
        <f ca="1">(TODAY()-staff[[#This Row],[Date of Join]])/365</f>
        <v>0.51232876712328768</v>
      </c>
      <c r="N3610" t="str">
        <f ca="1">IF(staff[[#This Row],[Tenure]]&lt;0.25,"1. New", IF(staff[[#This Row],[Tenure]]&lt;1, "2. Under 1 yr", IF(staff[[#This Row],[Tenure]]&lt;2, "3. Under 2 yrs","4. Over 2 yrs")))</f>
        <v>2. Under 1 yr</v>
      </c>
      <c r="O3610" s="5">
        <f ca="1">(TODAY()-staff[[#This Row],[Date of Birth]])/365</f>
        <v>37.279452054794518</v>
      </c>
      <c r="P3610">
        <f ca="1">ROUNDDOWN(staff[[#This Row],[X-Age]],0)</f>
        <v>37</v>
      </c>
    </row>
    <row r="3611" spans="3:16" x14ac:dyDescent="0.3">
      <c r="C3611" t="s">
        <v>3700</v>
      </c>
      <c r="D3611" t="s">
        <v>59</v>
      </c>
      <c r="E3611">
        <v>0.5</v>
      </c>
      <c r="F3611" t="s">
        <v>56</v>
      </c>
      <c r="G3611" t="s">
        <v>11</v>
      </c>
      <c r="H3611" t="s">
        <v>246</v>
      </c>
      <c r="I3611" s="4">
        <v>98210</v>
      </c>
      <c r="J3611">
        <v>13</v>
      </c>
      <c r="K3611" s="3">
        <v>44739</v>
      </c>
      <c r="L3611" s="3">
        <v>7247</v>
      </c>
      <c r="M3611" s="5">
        <f ca="1">(TODAY()-staff[[#This Row],[Date of Join]])/365</f>
        <v>0.22465753424657534</v>
      </c>
      <c r="N3611" t="str">
        <f ca="1">IF(staff[[#This Row],[Tenure]]&lt;0.25,"1. New", IF(staff[[#This Row],[Tenure]]&lt;1, "2. Under 1 yr", IF(staff[[#This Row],[Tenure]]&lt;2, "3. Under 2 yrs","4. Over 2 yrs")))</f>
        <v>1. New</v>
      </c>
      <c r="O3611" s="5">
        <f ca="1">(TODAY()-staff[[#This Row],[Date of Birth]])/365</f>
        <v>102.94246575342466</v>
      </c>
      <c r="P3611">
        <f ca="1">ROUNDDOWN(staff[[#This Row],[X-Age]],0)</f>
        <v>102</v>
      </c>
    </row>
    <row r="3612" spans="3:16" x14ac:dyDescent="0.3">
      <c r="C3612" t="s">
        <v>3701</v>
      </c>
      <c r="D3612" t="s">
        <v>59</v>
      </c>
      <c r="E3612">
        <v>1</v>
      </c>
      <c r="F3612" t="s">
        <v>61</v>
      </c>
      <c r="G3612" t="s">
        <v>11</v>
      </c>
      <c r="H3612" t="s">
        <v>83</v>
      </c>
      <c r="I3612" s="4">
        <v>104560</v>
      </c>
      <c r="J3612">
        <v>9</v>
      </c>
      <c r="K3612" s="3">
        <v>44774</v>
      </c>
      <c r="L3612" s="3">
        <v>7253</v>
      </c>
      <c r="M3612" s="5">
        <f ca="1">(TODAY()-staff[[#This Row],[Date of Join]])/365</f>
        <v>0.12876712328767123</v>
      </c>
      <c r="N3612" t="str">
        <f ca="1">IF(staff[[#This Row],[Tenure]]&lt;0.25,"1. New", IF(staff[[#This Row],[Tenure]]&lt;1, "2. Under 1 yr", IF(staff[[#This Row],[Tenure]]&lt;2, "3. Under 2 yrs","4. Over 2 yrs")))</f>
        <v>1. New</v>
      </c>
      <c r="O3612" s="5">
        <f ca="1">(TODAY()-staff[[#This Row],[Date of Birth]])/365</f>
        <v>102.92602739726027</v>
      </c>
      <c r="P3612">
        <f ca="1">ROUNDDOWN(staff[[#This Row],[X-Age]],0)</f>
        <v>102</v>
      </c>
    </row>
    <row r="3613" spans="3:16" x14ac:dyDescent="0.3">
      <c r="C3613" t="s">
        <v>3702</v>
      </c>
      <c r="D3613" t="s">
        <v>55</v>
      </c>
      <c r="E3613">
        <v>1</v>
      </c>
      <c r="F3613" t="s">
        <v>61</v>
      </c>
      <c r="G3613" t="s">
        <v>17</v>
      </c>
      <c r="H3613" t="s">
        <v>526</v>
      </c>
      <c r="I3613" s="4">
        <v>91840</v>
      </c>
      <c r="J3613">
        <v>20</v>
      </c>
      <c r="K3613" s="3">
        <v>44760</v>
      </c>
      <c r="L3613" s="3">
        <v>7284</v>
      </c>
      <c r="M3613" s="5">
        <f ca="1">(TODAY()-staff[[#This Row],[Date of Join]])/365</f>
        <v>0.16712328767123288</v>
      </c>
      <c r="N3613" t="str">
        <f ca="1">IF(staff[[#This Row],[Tenure]]&lt;0.25,"1. New", IF(staff[[#This Row],[Tenure]]&lt;1, "2. Under 1 yr", IF(staff[[#This Row],[Tenure]]&lt;2, "3. Under 2 yrs","4. Over 2 yrs")))</f>
        <v>1. New</v>
      </c>
      <c r="O3613" s="5">
        <f ca="1">(TODAY()-staff[[#This Row],[Date of Birth]])/365</f>
        <v>102.84109589041095</v>
      </c>
      <c r="P3613">
        <f ca="1">ROUNDDOWN(staff[[#This Row],[X-Age]],0)</f>
        <v>102</v>
      </c>
    </row>
    <row r="3614" spans="3:16" x14ac:dyDescent="0.3">
      <c r="C3614" t="s">
        <v>3703</v>
      </c>
      <c r="D3614" t="s">
        <v>59</v>
      </c>
      <c r="E3614">
        <v>1</v>
      </c>
      <c r="F3614" t="s">
        <v>56</v>
      </c>
      <c r="G3614" t="s">
        <v>6</v>
      </c>
      <c r="H3614" t="s">
        <v>68</v>
      </c>
      <c r="I3614" s="4">
        <v>83195</v>
      </c>
      <c r="J3614">
        <v>3</v>
      </c>
      <c r="K3614" s="3">
        <v>44669</v>
      </c>
      <c r="L3614" s="3">
        <v>23537</v>
      </c>
      <c r="M3614" s="5">
        <f ca="1">(TODAY()-staff[[#This Row],[Date of Join]])/365</f>
        <v>0.41643835616438357</v>
      </c>
      <c r="N3614" t="str">
        <f ca="1">IF(staff[[#This Row],[Tenure]]&lt;0.25,"1. New", IF(staff[[#This Row],[Tenure]]&lt;1, "2. Under 1 yr", IF(staff[[#This Row],[Tenure]]&lt;2, "3. Under 2 yrs","4. Over 2 yrs")))</f>
        <v>2. Under 1 yr</v>
      </c>
      <c r="O3614" s="5">
        <f ca="1">(TODAY()-staff[[#This Row],[Date of Birth]])/365</f>
        <v>58.31232876712329</v>
      </c>
      <c r="P3614">
        <f ca="1">ROUNDDOWN(staff[[#This Row],[X-Age]],0)</f>
        <v>58</v>
      </c>
    </row>
    <row r="3615" spans="3:16" x14ac:dyDescent="0.3">
      <c r="C3615" t="s">
        <v>3704</v>
      </c>
      <c r="D3615" t="s">
        <v>59</v>
      </c>
      <c r="E3615">
        <v>1</v>
      </c>
      <c r="F3615" t="s">
        <v>61</v>
      </c>
      <c r="G3615" t="s">
        <v>11</v>
      </c>
      <c r="H3615" t="s">
        <v>83</v>
      </c>
      <c r="I3615" s="4">
        <v>88675</v>
      </c>
      <c r="J3615">
        <v>26</v>
      </c>
      <c r="K3615" s="3">
        <v>44746</v>
      </c>
      <c r="L3615" s="3">
        <v>7263</v>
      </c>
      <c r="M3615" s="5">
        <f ca="1">(TODAY()-staff[[#This Row],[Date of Join]])/365</f>
        <v>0.20547945205479451</v>
      </c>
      <c r="N3615" t="str">
        <f ca="1">IF(staff[[#This Row],[Tenure]]&lt;0.25,"1. New", IF(staff[[#This Row],[Tenure]]&lt;1, "2. Under 1 yr", IF(staff[[#This Row],[Tenure]]&lt;2, "3. Under 2 yrs","4. Over 2 yrs")))</f>
        <v>1. New</v>
      </c>
      <c r="O3615" s="5">
        <f ca="1">(TODAY()-staff[[#This Row],[Date of Birth]])/365</f>
        <v>102.8986301369863</v>
      </c>
      <c r="P3615">
        <f ca="1">ROUNDDOWN(staff[[#This Row],[X-Age]],0)</f>
        <v>102</v>
      </c>
    </row>
    <row r="3616" spans="3:16" x14ac:dyDescent="0.3">
      <c r="C3616" t="s">
        <v>3705</v>
      </c>
      <c r="D3616" t="s">
        <v>55</v>
      </c>
      <c r="E3616">
        <v>1</v>
      </c>
      <c r="F3616" t="s">
        <v>61</v>
      </c>
      <c r="G3616" t="s">
        <v>18</v>
      </c>
      <c r="H3616" t="s">
        <v>78</v>
      </c>
      <c r="I3616" s="4">
        <v>87755</v>
      </c>
      <c r="J3616">
        <v>3</v>
      </c>
      <c r="K3616" s="3">
        <v>44705</v>
      </c>
      <c r="L3616" s="3">
        <v>7276</v>
      </c>
      <c r="M3616" s="5">
        <f ca="1">(TODAY()-staff[[#This Row],[Date of Join]])/365</f>
        <v>0.31780821917808222</v>
      </c>
      <c r="N3616" t="str">
        <f ca="1">IF(staff[[#This Row],[Tenure]]&lt;0.25,"1. New", IF(staff[[#This Row],[Tenure]]&lt;1, "2. Under 1 yr", IF(staff[[#This Row],[Tenure]]&lt;2, "3. Under 2 yrs","4. Over 2 yrs")))</f>
        <v>2. Under 1 yr</v>
      </c>
      <c r="O3616" s="5">
        <f ca="1">(TODAY()-staff[[#This Row],[Date of Birth]])/365</f>
        <v>102.86301369863014</v>
      </c>
      <c r="P3616">
        <f ca="1">ROUNDDOWN(staff[[#This Row],[X-Age]],0)</f>
        <v>102</v>
      </c>
    </row>
    <row r="3617" spans="3:16" x14ac:dyDescent="0.3">
      <c r="C3617" t="s">
        <v>3706</v>
      </c>
      <c r="D3617" t="s">
        <v>59</v>
      </c>
      <c r="E3617">
        <v>1</v>
      </c>
      <c r="F3617" t="s">
        <v>56</v>
      </c>
      <c r="G3617" t="s">
        <v>6</v>
      </c>
      <c r="H3617" t="s">
        <v>68</v>
      </c>
      <c r="I3617" s="4">
        <v>83175</v>
      </c>
      <c r="J3617">
        <v>4</v>
      </c>
      <c r="K3617" s="3">
        <v>44761</v>
      </c>
      <c r="L3617" s="3">
        <v>7306</v>
      </c>
      <c r="M3617" s="5">
        <f ca="1">(TODAY()-staff[[#This Row],[Date of Join]])/365</f>
        <v>0.16438356164383561</v>
      </c>
      <c r="N3617" t="str">
        <f ca="1">IF(staff[[#This Row],[Tenure]]&lt;0.25,"1. New", IF(staff[[#This Row],[Tenure]]&lt;1, "2. Under 1 yr", IF(staff[[#This Row],[Tenure]]&lt;2, "3. Under 2 yrs","4. Over 2 yrs")))</f>
        <v>1. New</v>
      </c>
      <c r="O3617" s="5">
        <f ca="1">(TODAY()-staff[[#This Row],[Date of Birth]])/365</f>
        <v>102.78082191780823</v>
      </c>
      <c r="P3617">
        <f ca="1">ROUNDDOWN(staff[[#This Row],[X-Age]],0)</f>
        <v>102</v>
      </c>
    </row>
    <row r="3618" spans="3:16" x14ac:dyDescent="0.3">
      <c r="C3618" t="s">
        <v>3707</v>
      </c>
      <c r="D3618" t="s">
        <v>59</v>
      </c>
      <c r="E3618">
        <v>1</v>
      </c>
      <c r="F3618" t="s">
        <v>56</v>
      </c>
      <c r="G3618" t="s">
        <v>18</v>
      </c>
      <c r="H3618" t="s">
        <v>78</v>
      </c>
      <c r="I3618" s="4">
        <v>74320</v>
      </c>
      <c r="J3618">
        <v>20</v>
      </c>
      <c r="K3618" s="3">
        <v>44307</v>
      </c>
      <c r="L3618" s="3">
        <v>22285</v>
      </c>
      <c r="M3618" s="5">
        <f ca="1">(TODAY()-staff[[#This Row],[Date of Join]])/365</f>
        <v>1.4082191780821918</v>
      </c>
      <c r="N3618" t="str">
        <f ca="1">IF(staff[[#This Row],[Tenure]]&lt;0.25,"1. New", IF(staff[[#This Row],[Tenure]]&lt;1, "2. Under 1 yr", IF(staff[[#This Row],[Tenure]]&lt;2, "3. Under 2 yrs","4. Over 2 yrs")))</f>
        <v>3. Under 2 yrs</v>
      </c>
      <c r="O3618" s="5">
        <f ca="1">(TODAY()-staff[[#This Row],[Date of Birth]])/365</f>
        <v>61.742465753424661</v>
      </c>
      <c r="P3618">
        <f ca="1">ROUNDDOWN(staff[[#This Row],[X-Age]],0)</f>
        <v>61</v>
      </c>
    </row>
    <row r="3619" spans="3:16" x14ac:dyDescent="0.3">
      <c r="C3619" t="s">
        <v>3708</v>
      </c>
      <c r="D3619" t="s">
        <v>55</v>
      </c>
      <c r="E3619">
        <v>1</v>
      </c>
      <c r="F3619" t="s">
        <v>56</v>
      </c>
      <c r="G3619" t="s">
        <v>14</v>
      </c>
      <c r="H3619" t="s">
        <v>166</v>
      </c>
      <c r="I3619" s="4">
        <v>82280</v>
      </c>
      <c r="J3619">
        <v>21</v>
      </c>
      <c r="K3619" s="3">
        <v>44526</v>
      </c>
      <c r="L3619" s="3">
        <v>26610</v>
      </c>
      <c r="M3619" s="5">
        <f ca="1">(TODAY()-staff[[#This Row],[Date of Join]])/365</f>
        <v>0.80821917808219179</v>
      </c>
      <c r="N3619" t="str">
        <f ca="1">IF(staff[[#This Row],[Tenure]]&lt;0.25,"1. New", IF(staff[[#This Row],[Tenure]]&lt;1, "2. Under 1 yr", IF(staff[[#This Row],[Tenure]]&lt;2, "3. Under 2 yrs","4. Over 2 yrs")))</f>
        <v>2. Under 1 yr</v>
      </c>
      <c r="O3619" s="5">
        <f ca="1">(TODAY()-staff[[#This Row],[Date of Birth]])/365</f>
        <v>49.893150684931506</v>
      </c>
      <c r="P3619">
        <f ca="1">ROUNDDOWN(staff[[#This Row],[X-Age]],0)</f>
        <v>49</v>
      </c>
    </row>
    <row r="3620" spans="3:16" x14ac:dyDescent="0.3">
      <c r="C3620" t="s">
        <v>3709</v>
      </c>
      <c r="D3620" t="s">
        <v>55</v>
      </c>
      <c r="E3620">
        <v>1</v>
      </c>
      <c r="F3620" t="s">
        <v>61</v>
      </c>
      <c r="G3620" t="s">
        <v>20</v>
      </c>
      <c r="H3620" t="s">
        <v>75</v>
      </c>
      <c r="I3620" s="4">
        <v>48230</v>
      </c>
      <c r="J3620">
        <v>8</v>
      </c>
      <c r="K3620" s="3">
        <v>44762</v>
      </c>
      <c r="L3620" s="3">
        <v>7297</v>
      </c>
      <c r="M3620" s="5">
        <f ca="1">(TODAY()-staff[[#This Row],[Date of Join]])/365</f>
        <v>0.16164383561643836</v>
      </c>
      <c r="N3620" t="str">
        <f ca="1">IF(staff[[#This Row],[Tenure]]&lt;0.25,"1. New", IF(staff[[#This Row],[Tenure]]&lt;1, "2. Under 1 yr", IF(staff[[#This Row],[Tenure]]&lt;2, "3. Under 2 yrs","4. Over 2 yrs")))</f>
        <v>1. New</v>
      </c>
      <c r="O3620" s="5">
        <f ca="1">(TODAY()-staff[[#This Row],[Date of Birth]])/365</f>
        <v>102.8054794520548</v>
      </c>
      <c r="P3620">
        <f ca="1">ROUNDDOWN(staff[[#This Row],[X-Age]],0)</f>
        <v>102</v>
      </c>
    </row>
    <row r="3621" spans="3:16" x14ac:dyDescent="0.3">
      <c r="C3621" t="s">
        <v>3710</v>
      </c>
      <c r="D3621" t="s">
        <v>59</v>
      </c>
      <c r="E3621">
        <v>1</v>
      </c>
      <c r="F3621" t="s">
        <v>56</v>
      </c>
      <c r="G3621" t="s">
        <v>18</v>
      </c>
      <c r="H3621" t="s">
        <v>64</v>
      </c>
      <c r="I3621" s="4">
        <v>98180</v>
      </c>
      <c r="J3621">
        <v>11</v>
      </c>
      <c r="K3621" s="3">
        <v>44375</v>
      </c>
      <c r="L3621" s="3">
        <v>21729</v>
      </c>
      <c r="M3621" s="5">
        <f ca="1">(TODAY()-staff[[#This Row],[Date of Join]])/365</f>
        <v>1.2219178082191782</v>
      </c>
      <c r="N3621" t="str">
        <f ca="1">IF(staff[[#This Row],[Tenure]]&lt;0.25,"1. New", IF(staff[[#This Row],[Tenure]]&lt;1, "2. Under 1 yr", IF(staff[[#This Row],[Tenure]]&lt;2, "3. Under 2 yrs","4. Over 2 yrs")))</f>
        <v>3. Under 2 yrs</v>
      </c>
      <c r="O3621" s="5">
        <f ca="1">(TODAY()-staff[[#This Row],[Date of Birth]])/365</f>
        <v>63.265753424657532</v>
      </c>
      <c r="P3621">
        <f ca="1">ROUNDDOWN(staff[[#This Row],[X-Age]],0)</f>
        <v>63</v>
      </c>
    </row>
    <row r="3622" spans="3:16" x14ac:dyDescent="0.3">
      <c r="C3622" t="s">
        <v>3711</v>
      </c>
      <c r="D3622" t="s">
        <v>59</v>
      </c>
      <c r="E3622">
        <v>0.8</v>
      </c>
      <c r="F3622" t="s">
        <v>56</v>
      </c>
      <c r="G3622" t="s">
        <v>6</v>
      </c>
      <c r="H3622" t="s">
        <v>98</v>
      </c>
      <c r="I3622" s="4">
        <v>48230</v>
      </c>
      <c r="J3622">
        <v>21</v>
      </c>
      <c r="K3622" s="3">
        <v>44347</v>
      </c>
      <c r="L3622" s="3">
        <v>21287</v>
      </c>
      <c r="M3622" s="5">
        <f ca="1">(TODAY()-staff[[#This Row],[Date of Join]])/365</f>
        <v>1.2986301369863014</v>
      </c>
      <c r="N3622" t="str">
        <f ca="1">IF(staff[[#This Row],[Tenure]]&lt;0.25,"1. New", IF(staff[[#This Row],[Tenure]]&lt;1, "2. Under 1 yr", IF(staff[[#This Row],[Tenure]]&lt;2, "3. Under 2 yrs","4. Over 2 yrs")))</f>
        <v>3. Under 2 yrs</v>
      </c>
      <c r="O3622" s="5">
        <f ca="1">(TODAY()-staff[[#This Row],[Date of Birth]])/365</f>
        <v>64.476712328767121</v>
      </c>
      <c r="P3622">
        <f ca="1">ROUNDDOWN(staff[[#This Row],[X-Age]],0)</f>
        <v>64</v>
      </c>
    </row>
    <row r="3623" spans="3:16" x14ac:dyDescent="0.3">
      <c r="C3623" t="s">
        <v>3712</v>
      </c>
      <c r="D3623" t="s">
        <v>55</v>
      </c>
      <c r="E3623">
        <v>1</v>
      </c>
      <c r="F3623" t="s">
        <v>56</v>
      </c>
      <c r="G3623" t="s">
        <v>20</v>
      </c>
      <c r="H3623" t="s">
        <v>102</v>
      </c>
      <c r="I3623" s="4">
        <v>92225</v>
      </c>
      <c r="J3623">
        <v>14</v>
      </c>
      <c r="K3623" s="3">
        <v>44701</v>
      </c>
      <c r="L3623" s="3">
        <v>30440</v>
      </c>
      <c r="M3623" s="5">
        <f ca="1">(TODAY()-staff[[#This Row],[Date of Join]])/365</f>
        <v>0.32876712328767121</v>
      </c>
      <c r="N3623" t="str">
        <f ca="1">IF(staff[[#This Row],[Tenure]]&lt;0.25,"1. New", IF(staff[[#This Row],[Tenure]]&lt;1, "2. Under 1 yr", IF(staff[[#This Row],[Tenure]]&lt;2, "3. Under 2 yrs","4. Over 2 yrs")))</f>
        <v>2. Under 1 yr</v>
      </c>
      <c r="O3623" s="5">
        <f ca="1">(TODAY()-staff[[#This Row],[Date of Birth]])/365</f>
        <v>39.4</v>
      </c>
      <c r="P3623">
        <f ca="1">ROUNDDOWN(staff[[#This Row],[X-Age]],0)</f>
        <v>39</v>
      </c>
    </row>
    <row r="3624" spans="3:16" x14ac:dyDescent="0.3">
      <c r="C3624" t="s">
        <v>3713</v>
      </c>
      <c r="D3624" t="s">
        <v>55</v>
      </c>
      <c r="E3624">
        <v>1</v>
      </c>
      <c r="F3624" t="s">
        <v>56</v>
      </c>
      <c r="G3624" t="s">
        <v>20</v>
      </c>
      <c r="H3624" t="s">
        <v>133</v>
      </c>
      <c r="I3624" s="4">
        <v>100255</v>
      </c>
      <c r="J3624">
        <v>4</v>
      </c>
      <c r="K3624" s="3">
        <v>44704</v>
      </c>
      <c r="L3624" s="3">
        <v>29304</v>
      </c>
      <c r="M3624" s="5">
        <f ca="1">(TODAY()-staff[[#This Row],[Date of Join]])/365</f>
        <v>0.32054794520547947</v>
      </c>
      <c r="N3624" t="str">
        <f ca="1">IF(staff[[#This Row],[Tenure]]&lt;0.25,"1. New", IF(staff[[#This Row],[Tenure]]&lt;1, "2. Under 1 yr", IF(staff[[#This Row],[Tenure]]&lt;2, "3. Under 2 yrs","4. Over 2 yrs")))</f>
        <v>2. Under 1 yr</v>
      </c>
      <c r="O3624" s="5">
        <f ca="1">(TODAY()-staff[[#This Row],[Date of Birth]])/365</f>
        <v>42.512328767123286</v>
      </c>
      <c r="P3624">
        <f ca="1">ROUNDDOWN(staff[[#This Row],[X-Age]],0)</f>
        <v>42</v>
      </c>
    </row>
    <row r="3625" spans="3:16" x14ac:dyDescent="0.3">
      <c r="C3625" t="s">
        <v>3714</v>
      </c>
      <c r="D3625" t="s">
        <v>55</v>
      </c>
      <c r="E3625">
        <v>1</v>
      </c>
      <c r="F3625" t="s">
        <v>56</v>
      </c>
      <c r="G3625" t="s">
        <v>6</v>
      </c>
      <c r="H3625" t="s">
        <v>68</v>
      </c>
      <c r="I3625" s="4">
        <v>86290</v>
      </c>
      <c r="J3625">
        <v>15</v>
      </c>
      <c r="K3625" s="3">
        <v>44340</v>
      </c>
      <c r="L3625" s="3">
        <v>28798</v>
      </c>
      <c r="M3625" s="5">
        <f ca="1">(TODAY()-staff[[#This Row],[Date of Join]])/365</f>
        <v>1.3178082191780822</v>
      </c>
      <c r="N3625" t="str">
        <f ca="1">IF(staff[[#This Row],[Tenure]]&lt;0.25,"1. New", IF(staff[[#This Row],[Tenure]]&lt;1, "2. Under 1 yr", IF(staff[[#This Row],[Tenure]]&lt;2, "3. Under 2 yrs","4. Over 2 yrs")))</f>
        <v>3. Under 2 yrs</v>
      </c>
      <c r="O3625" s="5">
        <f ca="1">(TODAY()-staff[[#This Row],[Date of Birth]])/365</f>
        <v>43.898630136986299</v>
      </c>
      <c r="P3625">
        <f ca="1">ROUNDDOWN(staff[[#This Row],[X-Age]],0)</f>
        <v>43</v>
      </c>
    </row>
    <row r="3626" spans="3:16" x14ac:dyDescent="0.3">
      <c r="C3626" t="s">
        <v>3715</v>
      </c>
      <c r="D3626" t="s">
        <v>59</v>
      </c>
      <c r="E3626">
        <v>1</v>
      </c>
      <c r="F3626" t="s">
        <v>61</v>
      </c>
      <c r="G3626" t="s">
        <v>9</v>
      </c>
      <c r="H3626" t="s">
        <v>201</v>
      </c>
      <c r="I3626" s="4">
        <v>74720</v>
      </c>
      <c r="J3626">
        <v>16</v>
      </c>
      <c r="K3626" s="3">
        <v>44760</v>
      </c>
      <c r="L3626" s="3">
        <v>7248</v>
      </c>
      <c r="M3626" s="5">
        <f ca="1">(TODAY()-staff[[#This Row],[Date of Join]])/365</f>
        <v>0.16712328767123288</v>
      </c>
      <c r="N3626" t="str">
        <f ca="1">IF(staff[[#This Row],[Tenure]]&lt;0.25,"1. New", IF(staff[[#This Row],[Tenure]]&lt;1, "2. Under 1 yr", IF(staff[[#This Row],[Tenure]]&lt;2, "3. Under 2 yrs","4. Over 2 yrs")))</f>
        <v>1. New</v>
      </c>
      <c r="O3626" s="5">
        <f ca="1">(TODAY()-staff[[#This Row],[Date of Birth]])/365</f>
        <v>102.93972602739726</v>
      </c>
      <c r="P3626">
        <f ca="1">ROUNDDOWN(staff[[#This Row],[X-Age]],0)</f>
        <v>102</v>
      </c>
    </row>
    <row r="3627" spans="3:16" x14ac:dyDescent="0.3">
      <c r="C3627" t="s">
        <v>3716</v>
      </c>
      <c r="D3627" t="s">
        <v>59</v>
      </c>
      <c r="E3627">
        <v>1</v>
      </c>
      <c r="F3627" t="s">
        <v>124</v>
      </c>
      <c r="G3627" t="s">
        <v>20</v>
      </c>
      <c r="H3627" t="s">
        <v>102</v>
      </c>
      <c r="I3627" s="4">
        <v>48230</v>
      </c>
      <c r="J3627">
        <v>10</v>
      </c>
      <c r="K3627" s="3">
        <v>44774</v>
      </c>
      <c r="L3627" s="3">
        <v>23840</v>
      </c>
      <c r="M3627" s="5">
        <f ca="1">(TODAY()-staff[[#This Row],[Date of Join]])/365</f>
        <v>0.12876712328767123</v>
      </c>
      <c r="N3627" t="str">
        <f ca="1">IF(staff[[#This Row],[Tenure]]&lt;0.25,"1. New", IF(staff[[#This Row],[Tenure]]&lt;1, "2. Under 1 yr", IF(staff[[#This Row],[Tenure]]&lt;2, "3. Under 2 yrs","4. Over 2 yrs")))</f>
        <v>1. New</v>
      </c>
      <c r="O3627" s="5">
        <f ca="1">(TODAY()-staff[[#This Row],[Date of Birth]])/365</f>
        <v>57.482191780821921</v>
      </c>
      <c r="P3627">
        <f ca="1">ROUNDDOWN(staff[[#This Row],[X-Age]],0)</f>
        <v>57</v>
      </c>
    </row>
    <row r="3628" spans="3:16" x14ac:dyDescent="0.3">
      <c r="C3628" t="s">
        <v>3717</v>
      </c>
      <c r="D3628" t="s">
        <v>55</v>
      </c>
      <c r="E3628">
        <v>1</v>
      </c>
      <c r="F3628" t="s">
        <v>56</v>
      </c>
      <c r="G3628" t="s">
        <v>20</v>
      </c>
      <c r="H3628" t="s">
        <v>66</v>
      </c>
      <c r="I3628" s="4">
        <v>57285</v>
      </c>
      <c r="J3628">
        <v>18</v>
      </c>
      <c r="K3628" s="3">
        <v>44683</v>
      </c>
      <c r="L3628" s="3">
        <v>33354</v>
      </c>
      <c r="M3628" s="5">
        <f ca="1">(TODAY()-staff[[#This Row],[Date of Join]])/365</f>
        <v>0.37808219178082192</v>
      </c>
      <c r="N3628" t="str">
        <f ca="1">IF(staff[[#This Row],[Tenure]]&lt;0.25,"1. New", IF(staff[[#This Row],[Tenure]]&lt;1, "2. Under 1 yr", IF(staff[[#This Row],[Tenure]]&lt;2, "3. Under 2 yrs","4. Over 2 yrs")))</f>
        <v>2. Under 1 yr</v>
      </c>
      <c r="O3628" s="5">
        <f ca="1">(TODAY()-staff[[#This Row],[Date of Birth]])/365</f>
        <v>31.416438356164385</v>
      </c>
      <c r="P3628">
        <f ca="1">ROUNDDOWN(staff[[#This Row],[X-Age]],0)</f>
        <v>31</v>
      </c>
    </row>
    <row r="3629" spans="3:16" x14ac:dyDescent="0.3">
      <c r="C3629" t="s">
        <v>3718</v>
      </c>
      <c r="D3629" t="s">
        <v>59</v>
      </c>
      <c r="E3629">
        <v>1</v>
      </c>
      <c r="F3629" t="s">
        <v>56</v>
      </c>
      <c r="G3629" t="s">
        <v>6</v>
      </c>
      <c r="H3629" t="s">
        <v>68</v>
      </c>
      <c r="I3629" s="4">
        <v>77790</v>
      </c>
      <c r="J3629">
        <v>19</v>
      </c>
      <c r="K3629" s="3">
        <v>44701</v>
      </c>
      <c r="L3629" s="3">
        <v>7286</v>
      </c>
      <c r="M3629" s="5">
        <f ca="1">(TODAY()-staff[[#This Row],[Date of Join]])/365</f>
        <v>0.32876712328767121</v>
      </c>
      <c r="N3629" t="str">
        <f ca="1">IF(staff[[#This Row],[Tenure]]&lt;0.25,"1. New", IF(staff[[#This Row],[Tenure]]&lt;1, "2. Under 1 yr", IF(staff[[#This Row],[Tenure]]&lt;2, "3. Under 2 yrs","4. Over 2 yrs")))</f>
        <v>2. Under 1 yr</v>
      </c>
      <c r="O3629" s="5">
        <f ca="1">(TODAY()-staff[[#This Row],[Date of Birth]])/365</f>
        <v>102.83561643835617</v>
      </c>
      <c r="P3629">
        <f ca="1">ROUNDDOWN(staff[[#This Row],[X-Age]],0)</f>
        <v>102</v>
      </c>
    </row>
    <row r="3630" spans="3:16" x14ac:dyDescent="0.3">
      <c r="C3630" t="s">
        <v>3719</v>
      </c>
      <c r="D3630" t="s">
        <v>59</v>
      </c>
      <c r="E3630">
        <v>1</v>
      </c>
      <c r="F3630" t="s">
        <v>56</v>
      </c>
      <c r="G3630" t="s">
        <v>11</v>
      </c>
      <c r="H3630" t="s">
        <v>242</v>
      </c>
      <c r="I3630" s="4">
        <v>141275</v>
      </c>
      <c r="J3630">
        <v>22</v>
      </c>
      <c r="K3630" s="3">
        <v>44750</v>
      </c>
      <c r="L3630" s="3">
        <v>27698</v>
      </c>
      <c r="M3630" s="5">
        <f ca="1">(TODAY()-staff[[#This Row],[Date of Join]])/365</f>
        <v>0.19452054794520549</v>
      </c>
      <c r="N3630" t="str">
        <f ca="1">IF(staff[[#This Row],[Tenure]]&lt;0.25,"1. New", IF(staff[[#This Row],[Tenure]]&lt;1, "2. Under 1 yr", IF(staff[[#This Row],[Tenure]]&lt;2, "3. Under 2 yrs","4. Over 2 yrs")))</f>
        <v>1. New</v>
      </c>
      <c r="O3630" s="5">
        <f ca="1">(TODAY()-staff[[#This Row],[Date of Birth]])/365</f>
        <v>46.912328767123284</v>
      </c>
      <c r="P3630">
        <f ca="1">ROUNDDOWN(staff[[#This Row],[X-Age]],0)</f>
        <v>46</v>
      </c>
    </row>
    <row r="3631" spans="3:16" x14ac:dyDescent="0.3">
      <c r="C3631" t="s">
        <v>3720</v>
      </c>
      <c r="D3631" t="s">
        <v>55</v>
      </c>
      <c r="E3631">
        <v>1</v>
      </c>
      <c r="F3631" t="s">
        <v>61</v>
      </c>
      <c r="G3631" t="s">
        <v>11</v>
      </c>
      <c r="H3631" t="s">
        <v>83</v>
      </c>
      <c r="I3631" s="4">
        <v>63410</v>
      </c>
      <c r="J3631">
        <v>17</v>
      </c>
      <c r="K3631" s="3">
        <v>44739</v>
      </c>
      <c r="L3631" s="3">
        <v>7255</v>
      </c>
      <c r="M3631" s="5">
        <f ca="1">(TODAY()-staff[[#This Row],[Date of Join]])/365</f>
        <v>0.22465753424657534</v>
      </c>
      <c r="N3631" t="str">
        <f ca="1">IF(staff[[#This Row],[Tenure]]&lt;0.25,"1. New", IF(staff[[#This Row],[Tenure]]&lt;1, "2. Under 1 yr", IF(staff[[#This Row],[Tenure]]&lt;2, "3. Under 2 yrs","4. Over 2 yrs")))</f>
        <v>1. New</v>
      </c>
      <c r="O3631" s="5">
        <f ca="1">(TODAY()-staff[[#This Row],[Date of Birth]])/365</f>
        <v>102.92054794520548</v>
      </c>
      <c r="P3631">
        <f ca="1">ROUNDDOWN(staff[[#This Row],[X-Age]],0)</f>
        <v>102</v>
      </c>
    </row>
    <row r="3632" spans="3:16" x14ac:dyDescent="0.3">
      <c r="C3632" t="s">
        <v>3721</v>
      </c>
      <c r="D3632" t="s">
        <v>55</v>
      </c>
      <c r="E3632">
        <v>1</v>
      </c>
      <c r="F3632" t="s">
        <v>56</v>
      </c>
      <c r="G3632" t="s">
        <v>6</v>
      </c>
      <c r="H3632" t="s">
        <v>68</v>
      </c>
      <c r="I3632" s="4">
        <v>85545</v>
      </c>
      <c r="J3632">
        <v>8</v>
      </c>
      <c r="K3632" s="3">
        <v>44753</v>
      </c>
      <c r="L3632" s="3">
        <v>7294</v>
      </c>
      <c r="M3632" s="5">
        <f ca="1">(TODAY()-staff[[#This Row],[Date of Join]])/365</f>
        <v>0.18630136986301371</v>
      </c>
      <c r="N3632" t="str">
        <f ca="1">IF(staff[[#This Row],[Tenure]]&lt;0.25,"1. New", IF(staff[[#This Row],[Tenure]]&lt;1, "2. Under 1 yr", IF(staff[[#This Row],[Tenure]]&lt;2, "3. Under 2 yrs","4. Over 2 yrs")))</f>
        <v>1. New</v>
      </c>
      <c r="O3632" s="5">
        <f ca="1">(TODAY()-staff[[#This Row],[Date of Birth]])/365</f>
        <v>102.81369863013698</v>
      </c>
      <c r="P3632">
        <f ca="1">ROUNDDOWN(staff[[#This Row],[X-Age]],0)</f>
        <v>102</v>
      </c>
    </row>
    <row r="3633" spans="3:16" x14ac:dyDescent="0.3">
      <c r="C3633" t="s">
        <v>3722</v>
      </c>
      <c r="D3633" t="s">
        <v>59</v>
      </c>
      <c r="E3633">
        <v>1</v>
      </c>
      <c r="F3633" t="s">
        <v>56</v>
      </c>
      <c r="G3633" t="s">
        <v>20</v>
      </c>
      <c r="H3633" t="s">
        <v>102</v>
      </c>
      <c r="I3633" s="4">
        <v>102550</v>
      </c>
      <c r="J3633">
        <v>20</v>
      </c>
      <c r="K3633" s="3">
        <v>44704</v>
      </c>
      <c r="L3633" s="3">
        <v>28933</v>
      </c>
      <c r="M3633" s="5">
        <f ca="1">(TODAY()-staff[[#This Row],[Date of Join]])/365</f>
        <v>0.32054794520547947</v>
      </c>
      <c r="N3633" t="str">
        <f ca="1">IF(staff[[#This Row],[Tenure]]&lt;0.25,"1. New", IF(staff[[#This Row],[Tenure]]&lt;1, "2. Under 1 yr", IF(staff[[#This Row],[Tenure]]&lt;2, "3. Under 2 yrs","4. Over 2 yrs")))</f>
        <v>2. Under 1 yr</v>
      </c>
      <c r="O3633" s="5">
        <f ca="1">(TODAY()-staff[[#This Row],[Date of Birth]])/365</f>
        <v>43.528767123287672</v>
      </c>
      <c r="P3633">
        <f ca="1">ROUNDDOWN(staff[[#This Row],[X-Age]],0)</f>
        <v>43</v>
      </c>
    </row>
    <row r="3634" spans="3:16" x14ac:dyDescent="0.3">
      <c r="C3634" t="s">
        <v>3723</v>
      </c>
      <c r="D3634" t="s">
        <v>55</v>
      </c>
      <c r="E3634">
        <v>1</v>
      </c>
      <c r="F3634" t="s">
        <v>56</v>
      </c>
      <c r="G3634" t="s">
        <v>18</v>
      </c>
      <c r="H3634" t="s">
        <v>78</v>
      </c>
      <c r="I3634" s="4">
        <v>91270</v>
      </c>
      <c r="J3634">
        <v>13</v>
      </c>
      <c r="K3634" s="3">
        <v>44585</v>
      </c>
      <c r="L3634" s="3">
        <v>29314</v>
      </c>
      <c r="M3634" s="5">
        <f ca="1">(TODAY()-staff[[#This Row],[Date of Join]])/365</f>
        <v>0.64657534246575343</v>
      </c>
      <c r="N3634" t="str">
        <f ca="1">IF(staff[[#This Row],[Tenure]]&lt;0.25,"1. New", IF(staff[[#This Row],[Tenure]]&lt;1, "2. Under 1 yr", IF(staff[[#This Row],[Tenure]]&lt;2, "3. Under 2 yrs","4. Over 2 yrs")))</f>
        <v>2. Under 1 yr</v>
      </c>
      <c r="O3634" s="5">
        <f ca="1">(TODAY()-staff[[#This Row],[Date of Birth]])/365</f>
        <v>42.484931506849314</v>
      </c>
      <c r="P3634">
        <f ca="1">ROUNDDOWN(staff[[#This Row],[X-Age]],0)</f>
        <v>42</v>
      </c>
    </row>
    <row r="3635" spans="3:16" x14ac:dyDescent="0.3">
      <c r="C3635" t="s">
        <v>3724</v>
      </c>
      <c r="D3635" t="s">
        <v>55</v>
      </c>
      <c r="E3635">
        <v>0</v>
      </c>
      <c r="F3635" t="s">
        <v>61</v>
      </c>
      <c r="G3635" t="s">
        <v>9</v>
      </c>
      <c r="H3635" t="s">
        <v>62</v>
      </c>
      <c r="I3635" s="4">
        <v>67520</v>
      </c>
      <c r="J3635">
        <v>17</v>
      </c>
      <c r="K3635" s="3">
        <v>44769</v>
      </c>
      <c r="L3635" s="3">
        <v>35085</v>
      </c>
      <c r="M3635" s="5">
        <f ca="1">(TODAY()-staff[[#This Row],[Date of Join]])/365</f>
        <v>0.14246575342465753</v>
      </c>
      <c r="N3635" t="str">
        <f ca="1">IF(staff[[#This Row],[Tenure]]&lt;0.25,"1. New", IF(staff[[#This Row],[Tenure]]&lt;1, "2. Under 1 yr", IF(staff[[#This Row],[Tenure]]&lt;2, "3. Under 2 yrs","4. Over 2 yrs")))</f>
        <v>1. New</v>
      </c>
      <c r="O3635" s="5">
        <f ca="1">(TODAY()-staff[[#This Row],[Date of Birth]])/365</f>
        <v>26.673972602739727</v>
      </c>
      <c r="P3635">
        <f ca="1">ROUNDDOWN(staff[[#This Row],[X-Age]],0)</f>
        <v>26</v>
      </c>
    </row>
    <row r="3636" spans="3:16" x14ac:dyDescent="0.3">
      <c r="C3636" t="s">
        <v>3725</v>
      </c>
      <c r="D3636" t="s">
        <v>55</v>
      </c>
      <c r="E3636">
        <v>1</v>
      </c>
      <c r="F3636" t="s">
        <v>61</v>
      </c>
      <c r="G3636" t="s">
        <v>18</v>
      </c>
      <c r="H3636" t="s">
        <v>64</v>
      </c>
      <c r="I3636" s="4">
        <v>90060</v>
      </c>
      <c r="J3636">
        <v>8</v>
      </c>
      <c r="K3636" s="3">
        <v>44767</v>
      </c>
      <c r="L3636" s="3">
        <v>7297</v>
      </c>
      <c r="M3636" s="5">
        <f ca="1">(TODAY()-staff[[#This Row],[Date of Join]])/365</f>
        <v>0.14794520547945206</v>
      </c>
      <c r="N3636" t="str">
        <f ca="1">IF(staff[[#This Row],[Tenure]]&lt;0.25,"1. New", IF(staff[[#This Row],[Tenure]]&lt;1, "2. Under 1 yr", IF(staff[[#This Row],[Tenure]]&lt;2, "3. Under 2 yrs","4. Over 2 yrs")))</f>
        <v>1. New</v>
      </c>
      <c r="O3636" s="5">
        <f ca="1">(TODAY()-staff[[#This Row],[Date of Birth]])/365</f>
        <v>102.8054794520548</v>
      </c>
      <c r="P3636">
        <f ca="1">ROUNDDOWN(staff[[#This Row],[X-Age]],0)</f>
        <v>102</v>
      </c>
    </row>
    <row r="3637" spans="3:16" x14ac:dyDescent="0.3">
      <c r="C3637" t="s">
        <v>3726</v>
      </c>
      <c r="D3637" t="s">
        <v>59</v>
      </c>
      <c r="E3637">
        <v>1</v>
      </c>
      <c r="F3637" t="s">
        <v>56</v>
      </c>
      <c r="G3637" t="s">
        <v>18</v>
      </c>
      <c r="H3637" t="s">
        <v>71</v>
      </c>
      <c r="I3637" s="4">
        <v>83225</v>
      </c>
      <c r="J3637">
        <v>11</v>
      </c>
      <c r="K3637" s="3">
        <v>44536</v>
      </c>
      <c r="L3637" s="3">
        <v>32127</v>
      </c>
      <c r="M3637" s="5">
        <f ca="1">(TODAY()-staff[[#This Row],[Date of Join]])/365</f>
        <v>0.78082191780821919</v>
      </c>
      <c r="N3637" t="str">
        <f ca="1">IF(staff[[#This Row],[Tenure]]&lt;0.25,"1. New", IF(staff[[#This Row],[Tenure]]&lt;1, "2. Under 1 yr", IF(staff[[#This Row],[Tenure]]&lt;2, "3. Under 2 yrs","4. Over 2 yrs")))</f>
        <v>2. Under 1 yr</v>
      </c>
      <c r="O3637" s="5">
        <f ca="1">(TODAY()-staff[[#This Row],[Date of Birth]])/365</f>
        <v>34.778082191780825</v>
      </c>
      <c r="P3637">
        <f ca="1">ROUNDDOWN(staff[[#This Row],[X-Age]],0)</f>
        <v>34</v>
      </c>
    </row>
    <row r="3638" spans="3:16" x14ac:dyDescent="0.3">
      <c r="C3638" t="s">
        <v>3727</v>
      </c>
      <c r="D3638" t="s">
        <v>59</v>
      </c>
      <c r="E3638">
        <v>1</v>
      </c>
      <c r="F3638" t="s">
        <v>56</v>
      </c>
      <c r="G3638" t="s">
        <v>14</v>
      </c>
      <c r="H3638" t="s">
        <v>166</v>
      </c>
      <c r="I3638" s="4">
        <v>114930</v>
      </c>
      <c r="J3638">
        <v>4</v>
      </c>
      <c r="K3638" s="3">
        <v>44757</v>
      </c>
      <c r="L3638" s="3">
        <v>29657</v>
      </c>
      <c r="M3638" s="5">
        <f ca="1">(TODAY()-staff[[#This Row],[Date of Join]])/365</f>
        <v>0.17534246575342466</v>
      </c>
      <c r="N3638" t="str">
        <f ca="1">IF(staff[[#This Row],[Tenure]]&lt;0.25,"1. New", IF(staff[[#This Row],[Tenure]]&lt;1, "2. Under 1 yr", IF(staff[[#This Row],[Tenure]]&lt;2, "3. Under 2 yrs","4. Over 2 yrs")))</f>
        <v>1. New</v>
      </c>
      <c r="O3638" s="5">
        <f ca="1">(TODAY()-staff[[#This Row],[Date of Birth]])/365</f>
        <v>41.545205479452058</v>
      </c>
      <c r="P3638">
        <f ca="1">ROUNDDOWN(staff[[#This Row],[X-Age]],0)</f>
        <v>41</v>
      </c>
    </row>
    <row r="3639" spans="3:16" x14ac:dyDescent="0.3">
      <c r="C3639" t="s">
        <v>3728</v>
      </c>
      <c r="D3639" t="s">
        <v>55</v>
      </c>
      <c r="E3639">
        <v>1</v>
      </c>
      <c r="F3639" t="s">
        <v>56</v>
      </c>
      <c r="G3639" t="s">
        <v>18</v>
      </c>
      <c r="H3639" t="s">
        <v>96</v>
      </c>
      <c r="I3639" s="4">
        <v>52195</v>
      </c>
      <c r="J3639">
        <v>13</v>
      </c>
      <c r="K3639" s="3">
        <v>44308</v>
      </c>
      <c r="L3639" s="3">
        <v>19937</v>
      </c>
      <c r="M3639" s="5">
        <f ca="1">(TODAY()-staff[[#This Row],[Date of Join]])/365</f>
        <v>1.4054794520547946</v>
      </c>
      <c r="N3639" t="str">
        <f ca="1">IF(staff[[#This Row],[Tenure]]&lt;0.25,"1. New", IF(staff[[#This Row],[Tenure]]&lt;1, "2. Under 1 yr", IF(staff[[#This Row],[Tenure]]&lt;2, "3. Under 2 yrs","4. Over 2 yrs")))</f>
        <v>3. Under 2 yrs</v>
      </c>
      <c r="O3639" s="5">
        <f ca="1">(TODAY()-staff[[#This Row],[Date of Birth]])/365</f>
        <v>68.175342465753431</v>
      </c>
      <c r="P3639">
        <f ca="1">ROUNDDOWN(staff[[#This Row],[X-Age]],0)</f>
        <v>68</v>
      </c>
    </row>
    <row r="3640" spans="3:16" x14ac:dyDescent="0.3">
      <c r="C3640" t="s">
        <v>3729</v>
      </c>
      <c r="D3640" t="s">
        <v>55</v>
      </c>
      <c r="E3640">
        <v>1</v>
      </c>
      <c r="F3640" t="s">
        <v>56</v>
      </c>
      <c r="G3640" t="s">
        <v>6</v>
      </c>
      <c r="H3640" t="s">
        <v>71</v>
      </c>
      <c r="I3640" s="4">
        <v>69180</v>
      </c>
      <c r="J3640">
        <v>19</v>
      </c>
      <c r="K3640" s="3">
        <v>44418</v>
      </c>
      <c r="L3640" s="3">
        <v>25623</v>
      </c>
      <c r="M3640" s="5">
        <f ca="1">(TODAY()-staff[[#This Row],[Date of Join]])/365</f>
        <v>1.1041095890410959</v>
      </c>
      <c r="N3640" t="str">
        <f ca="1">IF(staff[[#This Row],[Tenure]]&lt;0.25,"1. New", IF(staff[[#This Row],[Tenure]]&lt;1, "2. Under 1 yr", IF(staff[[#This Row],[Tenure]]&lt;2, "3. Under 2 yrs","4. Over 2 yrs")))</f>
        <v>3. Under 2 yrs</v>
      </c>
      <c r="O3640" s="5">
        <f ca="1">(TODAY()-staff[[#This Row],[Date of Birth]])/365</f>
        <v>52.597260273972601</v>
      </c>
      <c r="P3640">
        <f ca="1">ROUNDDOWN(staff[[#This Row],[X-Age]],0)</f>
        <v>52</v>
      </c>
    </row>
    <row r="3641" spans="3:16" x14ac:dyDescent="0.3">
      <c r="C3641" t="s">
        <v>3730</v>
      </c>
      <c r="D3641" t="s">
        <v>59</v>
      </c>
      <c r="E3641">
        <v>1</v>
      </c>
      <c r="F3641" t="s">
        <v>56</v>
      </c>
      <c r="G3641" t="s">
        <v>6</v>
      </c>
      <c r="H3641" t="s">
        <v>68</v>
      </c>
      <c r="I3641" s="4">
        <v>71555</v>
      </c>
      <c r="J3641">
        <v>7</v>
      </c>
      <c r="K3641" s="3">
        <v>44551</v>
      </c>
      <c r="L3641" s="3">
        <v>29688</v>
      </c>
      <c r="M3641" s="5">
        <f ca="1">(TODAY()-staff[[#This Row],[Date of Join]])/365</f>
        <v>0.73972602739726023</v>
      </c>
      <c r="N3641" t="str">
        <f ca="1">IF(staff[[#This Row],[Tenure]]&lt;0.25,"1. New", IF(staff[[#This Row],[Tenure]]&lt;1, "2. Under 1 yr", IF(staff[[#This Row],[Tenure]]&lt;2, "3. Under 2 yrs","4. Over 2 yrs")))</f>
        <v>2. Under 1 yr</v>
      </c>
      <c r="O3641" s="5">
        <f ca="1">(TODAY()-staff[[#This Row],[Date of Birth]])/365</f>
        <v>41.460273972602742</v>
      </c>
      <c r="P3641">
        <f ca="1">ROUNDDOWN(staff[[#This Row],[X-Age]],0)</f>
        <v>41</v>
      </c>
    </row>
    <row r="3642" spans="3:16" x14ac:dyDescent="0.3">
      <c r="C3642" t="s">
        <v>3731</v>
      </c>
      <c r="D3642" t="s">
        <v>55</v>
      </c>
      <c r="E3642">
        <v>1</v>
      </c>
      <c r="F3642" t="s">
        <v>56</v>
      </c>
      <c r="G3642" t="s">
        <v>18</v>
      </c>
      <c r="H3642" t="s">
        <v>117</v>
      </c>
      <c r="I3642" s="4">
        <v>77755</v>
      </c>
      <c r="J3642">
        <v>13</v>
      </c>
      <c r="K3642" s="3">
        <v>44620</v>
      </c>
      <c r="L3642" s="3">
        <v>25317</v>
      </c>
      <c r="M3642" s="5">
        <f ca="1">(TODAY()-staff[[#This Row],[Date of Join]])/365</f>
        <v>0.55068493150684927</v>
      </c>
      <c r="N3642" t="str">
        <f ca="1">IF(staff[[#This Row],[Tenure]]&lt;0.25,"1. New", IF(staff[[#This Row],[Tenure]]&lt;1, "2. Under 1 yr", IF(staff[[#This Row],[Tenure]]&lt;2, "3. Under 2 yrs","4. Over 2 yrs")))</f>
        <v>2. Under 1 yr</v>
      </c>
      <c r="O3642" s="5">
        <f ca="1">(TODAY()-staff[[#This Row],[Date of Birth]])/365</f>
        <v>53.435616438356163</v>
      </c>
      <c r="P3642">
        <f ca="1">ROUNDDOWN(staff[[#This Row],[X-Age]],0)</f>
        <v>53</v>
      </c>
    </row>
    <row r="3643" spans="3:16" x14ac:dyDescent="0.3">
      <c r="C3643" t="s">
        <v>3732</v>
      </c>
      <c r="D3643" t="s">
        <v>59</v>
      </c>
      <c r="E3643">
        <v>1</v>
      </c>
      <c r="F3643" t="s">
        <v>56</v>
      </c>
      <c r="G3643" t="s">
        <v>18</v>
      </c>
      <c r="H3643" t="s">
        <v>78</v>
      </c>
      <c r="I3643" s="4">
        <v>72015</v>
      </c>
      <c r="J3643">
        <v>9</v>
      </c>
      <c r="K3643" s="3">
        <v>44704</v>
      </c>
      <c r="L3643" s="3">
        <v>31115</v>
      </c>
      <c r="M3643" s="5">
        <f ca="1">(TODAY()-staff[[#This Row],[Date of Join]])/365</f>
        <v>0.32054794520547947</v>
      </c>
      <c r="N3643" t="str">
        <f ca="1">IF(staff[[#This Row],[Tenure]]&lt;0.25,"1. New", IF(staff[[#This Row],[Tenure]]&lt;1, "2. Under 1 yr", IF(staff[[#This Row],[Tenure]]&lt;2, "3. Under 2 yrs","4. Over 2 yrs")))</f>
        <v>2. Under 1 yr</v>
      </c>
      <c r="O3643" s="5">
        <f ca="1">(TODAY()-staff[[#This Row],[Date of Birth]])/365</f>
        <v>37.550684931506851</v>
      </c>
      <c r="P3643">
        <f ca="1">ROUNDDOWN(staff[[#This Row],[X-Age]],0)</f>
        <v>37</v>
      </c>
    </row>
    <row r="3644" spans="3:16" x14ac:dyDescent="0.3">
      <c r="C3644" t="s">
        <v>3733</v>
      </c>
      <c r="D3644" t="s">
        <v>59</v>
      </c>
      <c r="E3644">
        <v>1</v>
      </c>
      <c r="F3644" t="s">
        <v>56</v>
      </c>
      <c r="G3644" t="s">
        <v>6</v>
      </c>
      <c r="H3644" t="s">
        <v>98</v>
      </c>
      <c r="I3644" s="4">
        <v>55175</v>
      </c>
      <c r="J3644">
        <v>19</v>
      </c>
      <c r="K3644" s="3">
        <v>44771</v>
      </c>
      <c r="L3644" s="3">
        <v>7268</v>
      </c>
      <c r="M3644" s="5">
        <f ca="1">(TODAY()-staff[[#This Row],[Date of Join]])/365</f>
        <v>0.13698630136986301</v>
      </c>
      <c r="N3644" t="str">
        <f ca="1">IF(staff[[#This Row],[Tenure]]&lt;0.25,"1. New", IF(staff[[#This Row],[Tenure]]&lt;1, "2. Under 1 yr", IF(staff[[#This Row],[Tenure]]&lt;2, "3. Under 2 yrs","4. Over 2 yrs")))</f>
        <v>1. New</v>
      </c>
      <c r="O3644" s="5">
        <f ca="1">(TODAY()-staff[[#This Row],[Date of Birth]])/365</f>
        <v>102.88493150684931</v>
      </c>
      <c r="P3644">
        <f ca="1">ROUNDDOWN(staff[[#This Row],[X-Age]],0)</f>
        <v>102</v>
      </c>
    </row>
    <row r="3645" spans="3:16" x14ac:dyDescent="0.3">
      <c r="C3645" t="s">
        <v>3734</v>
      </c>
      <c r="D3645" t="s">
        <v>55</v>
      </c>
      <c r="E3645">
        <v>1</v>
      </c>
      <c r="F3645" t="s">
        <v>56</v>
      </c>
      <c r="G3645" t="s">
        <v>18</v>
      </c>
      <c r="H3645" t="s">
        <v>71</v>
      </c>
      <c r="I3645" s="4">
        <v>62065</v>
      </c>
      <c r="J3645">
        <v>11</v>
      </c>
      <c r="K3645" s="3">
        <v>44719</v>
      </c>
      <c r="L3645" s="3">
        <v>28697</v>
      </c>
      <c r="M3645" s="5">
        <f ca="1">(TODAY()-staff[[#This Row],[Date of Join]])/365</f>
        <v>0.27945205479452057</v>
      </c>
      <c r="N3645" t="str">
        <f ca="1">IF(staff[[#This Row],[Tenure]]&lt;0.25,"1. New", IF(staff[[#This Row],[Tenure]]&lt;1, "2. Under 1 yr", IF(staff[[#This Row],[Tenure]]&lt;2, "3. Under 2 yrs","4. Over 2 yrs")))</f>
        <v>2. Under 1 yr</v>
      </c>
      <c r="O3645" s="5">
        <f ca="1">(TODAY()-staff[[#This Row],[Date of Birth]])/365</f>
        <v>44.175342465753424</v>
      </c>
      <c r="P3645">
        <f ca="1">ROUNDDOWN(staff[[#This Row],[X-Age]],0)</f>
        <v>44</v>
      </c>
    </row>
    <row r="3646" spans="3:16" x14ac:dyDescent="0.3">
      <c r="C3646" t="s">
        <v>3735</v>
      </c>
      <c r="D3646" t="s">
        <v>59</v>
      </c>
      <c r="E3646">
        <v>0.82</v>
      </c>
      <c r="F3646" t="s">
        <v>56</v>
      </c>
      <c r="G3646" t="s">
        <v>18</v>
      </c>
      <c r="H3646" t="s">
        <v>71</v>
      </c>
      <c r="I3646" s="4">
        <v>78120</v>
      </c>
      <c r="J3646">
        <v>17</v>
      </c>
      <c r="K3646" s="3">
        <v>44606</v>
      </c>
      <c r="L3646" s="3">
        <v>26887</v>
      </c>
      <c r="M3646" s="5">
        <f ca="1">(TODAY()-staff[[#This Row],[Date of Join]])/365</f>
        <v>0.58904109589041098</v>
      </c>
      <c r="N3646" t="str">
        <f ca="1">IF(staff[[#This Row],[Tenure]]&lt;0.25,"1. New", IF(staff[[#This Row],[Tenure]]&lt;1, "2. Under 1 yr", IF(staff[[#This Row],[Tenure]]&lt;2, "3. Under 2 yrs","4. Over 2 yrs")))</f>
        <v>2. Under 1 yr</v>
      </c>
      <c r="O3646" s="5">
        <f ca="1">(TODAY()-staff[[#This Row],[Date of Birth]])/365</f>
        <v>49.134246575342466</v>
      </c>
      <c r="P3646">
        <f ca="1">ROUNDDOWN(staff[[#This Row],[X-Age]],0)</f>
        <v>49</v>
      </c>
    </row>
    <row r="3647" spans="3:16" x14ac:dyDescent="0.3">
      <c r="C3647" t="s">
        <v>3736</v>
      </c>
      <c r="D3647" t="s">
        <v>55</v>
      </c>
      <c r="E3647">
        <v>1</v>
      </c>
      <c r="F3647" t="s">
        <v>61</v>
      </c>
      <c r="G3647" t="s">
        <v>9</v>
      </c>
      <c r="H3647" t="s">
        <v>62</v>
      </c>
      <c r="I3647" s="4">
        <v>73805</v>
      </c>
      <c r="J3647">
        <v>9</v>
      </c>
      <c r="K3647" s="3">
        <v>44657</v>
      </c>
      <c r="L3647" s="3">
        <v>7283</v>
      </c>
      <c r="M3647" s="5">
        <f ca="1">(TODAY()-staff[[#This Row],[Date of Join]])/365</f>
        <v>0.44931506849315067</v>
      </c>
      <c r="N3647" t="str">
        <f ca="1">IF(staff[[#This Row],[Tenure]]&lt;0.25,"1. New", IF(staff[[#This Row],[Tenure]]&lt;1, "2. Under 1 yr", IF(staff[[#This Row],[Tenure]]&lt;2, "3. Under 2 yrs","4. Over 2 yrs")))</f>
        <v>2. Under 1 yr</v>
      </c>
      <c r="O3647" s="5">
        <f ca="1">(TODAY()-staff[[#This Row],[Date of Birth]])/365</f>
        <v>102.84383561643835</v>
      </c>
      <c r="P3647">
        <f ca="1">ROUNDDOWN(staff[[#This Row],[X-Age]],0)</f>
        <v>102</v>
      </c>
    </row>
    <row r="3648" spans="3:16" x14ac:dyDescent="0.3">
      <c r="C3648" t="s">
        <v>3737</v>
      </c>
      <c r="D3648" t="s">
        <v>55</v>
      </c>
      <c r="E3648">
        <v>1</v>
      </c>
      <c r="F3648" t="s">
        <v>56</v>
      </c>
      <c r="G3648" t="s">
        <v>18</v>
      </c>
      <c r="H3648" t="s">
        <v>71</v>
      </c>
      <c r="I3648" s="4">
        <v>95080</v>
      </c>
      <c r="J3648">
        <v>11</v>
      </c>
      <c r="K3648" s="3">
        <v>44525</v>
      </c>
      <c r="L3648" s="3">
        <v>29297</v>
      </c>
      <c r="M3648" s="5">
        <f ca="1">(TODAY()-staff[[#This Row],[Date of Join]])/365</f>
        <v>0.81095890410958904</v>
      </c>
      <c r="N3648" t="str">
        <f ca="1">IF(staff[[#This Row],[Tenure]]&lt;0.25,"1. New", IF(staff[[#This Row],[Tenure]]&lt;1, "2. Under 1 yr", IF(staff[[#This Row],[Tenure]]&lt;2, "3. Under 2 yrs","4. Over 2 yrs")))</f>
        <v>2. Under 1 yr</v>
      </c>
      <c r="O3648" s="5">
        <f ca="1">(TODAY()-staff[[#This Row],[Date of Birth]])/365</f>
        <v>42.531506849315072</v>
      </c>
      <c r="P3648">
        <f ca="1">ROUNDDOWN(staff[[#This Row],[X-Age]],0)</f>
        <v>42</v>
      </c>
    </row>
    <row r="3649" spans="3:16" x14ac:dyDescent="0.3">
      <c r="C3649" t="s">
        <v>3738</v>
      </c>
      <c r="D3649" t="s">
        <v>55</v>
      </c>
      <c r="E3649">
        <v>1</v>
      </c>
      <c r="F3649" t="s">
        <v>56</v>
      </c>
      <c r="G3649" t="s">
        <v>6</v>
      </c>
      <c r="H3649" t="s">
        <v>68</v>
      </c>
      <c r="I3649" s="4">
        <v>105500</v>
      </c>
      <c r="J3649">
        <v>23</v>
      </c>
      <c r="K3649" s="3">
        <v>44725</v>
      </c>
      <c r="L3649" s="3">
        <v>30425</v>
      </c>
      <c r="M3649" s="5">
        <f ca="1">(TODAY()-staff[[#This Row],[Date of Join]])/365</f>
        <v>0.26301369863013696</v>
      </c>
      <c r="N3649" t="str">
        <f ca="1">IF(staff[[#This Row],[Tenure]]&lt;0.25,"1. New", IF(staff[[#This Row],[Tenure]]&lt;1, "2. Under 1 yr", IF(staff[[#This Row],[Tenure]]&lt;2, "3. Under 2 yrs","4. Over 2 yrs")))</f>
        <v>2. Under 1 yr</v>
      </c>
      <c r="O3649" s="5">
        <f ca="1">(TODAY()-staff[[#This Row],[Date of Birth]])/365</f>
        <v>39.441095890410956</v>
      </c>
      <c r="P3649">
        <f ca="1">ROUNDDOWN(staff[[#This Row],[X-Age]],0)</f>
        <v>39</v>
      </c>
    </row>
    <row r="3650" spans="3:16" x14ac:dyDescent="0.3">
      <c r="C3650" t="s">
        <v>3739</v>
      </c>
      <c r="D3650" t="s">
        <v>55</v>
      </c>
      <c r="E3650">
        <v>1</v>
      </c>
      <c r="F3650" t="s">
        <v>56</v>
      </c>
      <c r="G3650" t="s">
        <v>6</v>
      </c>
      <c r="H3650" t="s">
        <v>71</v>
      </c>
      <c r="I3650" s="4">
        <v>55005</v>
      </c>
      <c r="J3650">
        <v>9</v>
      </c>
      <c r="K3650" s="3">
        <v>44651</v>
      </c>
      <c r="L3650" s="3">
        <v>21558</v>
      </c>
      <c r="M3650" s="5">
        <f ca="1">(TODAY()-staff[[#This Row],[Date of Join]])/365</f>
        <v>0.46575342465753422</v>
      </c>
      <c r="N3650" t="str">
        <f ca="1">IF(staff[[#This Row],[Tenure]]&lt;0.25,"1. New", IF(staff[[#This Row],[Tenure]]&lt;1, "2. Under 1 yr", IF(staff[[#This Row],[Tenure]]&lt;2, "3. Under 2 yrs","4. Over 2 yrs")))</f>
        <v>2. Under 1 yr</v>
      </c>
      <c r="O3650" s="5">
        <f ca="1">(TODAY()-staff[[#This Row],[Date of Birth]])/365</f>
        <v>63.734246575342468</v>
      </c>
      <c r="P3650">
        <f ca="1">ROUNDDOWN(staff[[#This Row],[X-Age]],0)</f>
        <v>63</v>
      </c>
    </row>
    <row r="3651" spans="3:16" x14ac:dyDescent="0.3">
      <c r="C3651" t="s">
        <v>3740</v>
      </c>
      <c r="D3651" t="s">
        <v>766</v>
      </c>
      <c r="E3651">
        <v>1</v>
      </c>
      <c r="F3651" t="s">
        <v>61</v>
      </c>
      <c r="G3651" t="s">
        <v>9</v>
      </c>
      <c r="H3651" t="s">
        <v>62</v>
      </c>
      <c r="I3651" s="4">
        <v>70070</v>
      </c>
      <c r="J3651">
        <v>8</v>
      </c>
      <c r="K3651" s="3">
        <v>44620</v>
      </c>
      <c r="L3651" s="3">
        <v>-37</v>
      </c>
      <c r="M3651" s="5">
        <f ca="1">(TODAY()-staff[[#This Row],[Date of Join]])/365</f>
        <v>0.55068493150684927</v>
      </c>
      <c r="N3651" t="str">
        <f ca="1">IF(staff[[#This Row],[Tenure]]&lt;0.25,"1. New", IF(staff[[#This Row],[Tenure]]&lt;1, "2. Under 1 yr", IF(staff[[#This Row],[Tenure]]&lt;2, "3. Under 2 yrs","4. Over 2 yrs")))</f>
        <v>2. Under 1 yr</v>
      </c>
      <c r="O3651" s="5">
        <f ca="1">(TODAY()-staff[[#This Row],[Date of Birth]])/365</f>
        <v>122.8986301369863</v>
      </c>
      <c r="P3651">
        <f ca="1">ROUNDDOWN(staff[[#This Row],[X-Age]],0)</f>
        <v>122</v>
      </c>
    </row>
    <row r="3652" spans="3:16" x14ac:dyDescent="0.3">
      <c r="C3652" t="s">
        <v>3741</v>
      </c>
      <c r="D3652" t="s">
        <v>59</v>
      </c>
      <c r="E3652">
        <v>1</v>
      </c>
      <c r="F3652" t="s">
        <v>56</v>
      </c>
      <c r="G3652" t="s">
        <v>20</v>
      </c>
      <c r="H3652" t="s">
        <v>102</v>
      </c>
      <c r="I3652" s="4">
        <v>104020</v>
      </c>
      <c r="J3652">
        <v>10</v>
      </c>
      <c r="K3652" s="3">
        <v>44659</v>
      </c>
      <c r="L3652" s="3">
        <v>28947</v>
      </c>
      <c r="M3652" s="5">
        <f ca="1">(TODAY()-staff[[#This Row],[Date of Join]])/365</f>
        <v>0.44383561643835617</v>
      </c>
      <c r="N3652" t="str">
        <f ca="1">IF(staff[[#This Row],[Tenure]]&lt;0.25,"1. New", IF(staff[[#This Row],[Tenure]]&lt;1, "2. Under 1 yr", IF(staff[[#This Row],[Tenure]]&lt;2, "3. Under 2 yrs","4. Over 2 yrs")))</f>
        <v>2. Under 1 yr</v>
      </c>
      <c r="O3652" s="5">
        <f ca="1">(TODAY()-staff[[#This Row],[Date of Birth]])/365</f>
        <v>43.490410958904107</v>
      </c>
      <c r="P3652">
        <f ca="1">ROUNDDOWN(staff[[#This Row],[X-Age]],0)</f>
        <v>43</v>
      </c>
    </row>
    <row r="3653" spans="3:16" x14ac:dyDescent="0.3">
      <c r="C3653" t="s">
        <v>3742</v>
      </c>
      <c r="D3653" t="s">
        <v>59</v>
      </c>
      <c r="E3653">
        <v>1</v>
      </c>
      <c r="F3653" t="s">
        <v>56</v>
      </c>
      <c r="G3653" t="s">
        <v>18</v>
      </c>
      <c r="H3653" t="s">
        <v>71</v>
      </c>
      <c r="I3653" s="4">
        <v>65485</v>
      </c>
      <c r="J3653">
        <v>19</v>
      </c>
      <c r="K3653" s="3">
        <v>44721</v>
      </c>
      <c r="L3653" s="3">
        <v>30616</v>
      </c>
      <c r="M3653" s="5">
        <f ca="1">(TODAY()-staff[[#This Row],[Date of Join]])/365</f>
        <v>0.27397260273972601</v>
      </c>
      <c r="N3653" t="str">
        <f ca="1">IF(staff[[#This Row],[Tenure]]&lt;0.25,"1. New", IF(staff[[#This Row],[Tenure]]&lt;1, "2. Under 1 yr", IF(staff[[#This Row],[Tenure]]&lt;2, "3. Under 2 yrs","4. Over 2 yrs")))</f>
        <v>2. Under 1 yr</v>
      </c>
      <c r="O3653" s="5">
        <f ca="1">(TODAY()-staff[[#This Row],[Date of Birth]])/365</f>
        <v>38.917808219178085</v>
      </c>
      <c r="P3653">
        <f ca="1">ROUNDDOWN(staff[[#This Row],[X-Age]],0)</f>
        <v>38</v>
      </c>
    </row>
    <row r="3654" spans="3:16" x14ac:dyDescent="0.3">
      <c r="C3654" t="s">
        <v>3743</v>
      </c>
      <c r="D3654" t="s">
        <v>55</v>
      </c>
      <c r="E3654">
        <v>1</v>
      </c>
      <c r="F3654" t="s">
        <v>56</v>
      </c>
      <c r="G3654" t="s">
        <v>18</v>
      </c>
      <c r="H3654" t="s">
        <v>78</v>
      </c>
      <c r="I3654" s="4">
        <v>54605</v>
      </c>
      <c r="J3654">
        <v>25</v>
      </c>
      <c r="K3654" s="3">
        <v>44725</v>
      </c>
      <c r="L3654" s="3">
        <v>34274</v>
      </c>
      <c r="M3654" s="5">
        <f ca="1">(TODAY()-staff[[#This Row],[Date of Join]])/365</f>
        <v>0.26301369863013696</v>
      </c>
      <c r="N3654" t="str">
        <f ca="1">IF(staff[[#This Row],[Tenure]]&lt;0.25,"1. New", IF(staff[[#This Row],[Tenure]]&lt;1, "2. Under 1 yr", IF(staff[[#This Row],[Tenure]]&lt;2, "3. Under 2 yrs","4. Over 2 yrs")))</f>
        <v>2. Under 1 yr</v>
      </c>
      <c r="O3654" s="5">
        <f ca="1">(TODAY()-staff[[#This Row],[Date of Birth]])/365</f>
        <v>28.895890410958906</v>
      </c>
      <c r="P3654">
        <f ca="1">ROUNDDOWN(staff[[#This Row],[X-Age]],0)</f>
        <v>28</v>
      </c>
    </row>
    <row r="3655" spans="3:16" x14ac:dyDescent="0.3">
      <c r="C3655" t="s">
        <v>3744</v>
      </c>
      <c r="D3655" t="s">
        <v>55</v>
      </c>
      <c r="E3655">
        <v>1</v>
      </c>
      <c r="F3655" t="s">
        <v>61</v>
      </c>
      <c r="G3655" t="s">
        <v>9</v>
      </c>
      <c r="H3655" t="s">
        <v>62</v>
      </c>
      <c r="I3655" s="4">
        <v>76000</v>
      </c>
      <c r="J3655">
        <v>20</v>
      </c>
      <c r="K3655" s="3">
        <v>44740</v>
      </c>
      <c r="L3655" s="3">
        <v>7294</v>
      </c>
      <c r="M3655" s="5">
        <f ca="1">(TODAY()-staff[[#This Row],[Date of Join]])/365</f>
        <v>0.22191780821917809</v>
      </c>
      <c r="N3655" t="str">
        <f ca="1">IF(staff[[#This Row],[Tenure]]&lt;0.25,"1. New", IF(staff[[#This Row],[Tenure]]&lt;1, "2. Under 1 yr", IF(staff[[#This Row],[Tenure]]&lt;2, "3. Under 2 yrs","4. Over 2 yrs")))</f>
        <v>1. New</v>
      </c>
      <c r="O3655" s="5">
        <f ca="1">(TODAY()-staff[[#This Row],[Date of Birth]])/365</f>
        <v>102.81369863013698</v>
      </c>
      <c r="P3655">
        <f ca="1">ROUNDDOWN(staff[[#This Row],[X-Age]],0)</f>
        <v>102</v>
      </c>
    </row>
    <row r="3656" spans="3:16" x14ac:dyDescent="0.3">
      <c r="C3656" t="s">
        <v>3745</v>
      </c>
      <c r="D3656" t="s">
        <v>59</v>
      </c>
      <c r="E3656">
        <v>1</v>
      </c>
      <c r="F3656" t="s">
        <v>56</v>
      </c>
      <c r="G3656" t="s">
        <v>20</v>
      </c>
      <c r="H3656" t="s">
        <v>133</v>
      </c>
      <c r="I3656" s="4">
        <v>82625</v>
      </c>
      <c r="J3656">
        <v>9</v>
      </c>
      <c r="K3656" s="3">
        <v>44720</v>
      </c>
      <c r="L3656" s="3">
        <v>23880</v>
      </c>
      <c r="M3656" s="5">
        <f ca="1">(TODAY()-staff[[#This Row],[Date of Join]])/365</f>
        <v>0.27671232876712326</v>
      </c>
      <c r="N3656" t="str">
        <f ca="1">IF(staff[[#This Row],[Tenure]]&lt;0.25,"1. New", IF(staff[[#This Row],[Tenure]]&lt;1, "2. Under 1 yr", IF(staff[[#This Row],[Tenure]]&lt;2, "3. Under 2 yrs","4. Over 2 yrs")))</f>
        <v>2. Under 1 yr</v>
      </c>
      <c r="O3656" s="5">
        <f ca="1">(TODAY()-staff[[#This Row],[Date of Birth]])/365</f>
        <v>57.372602739726027</v>
      </c>
      <c r="P3656">
        <f ca="1">ROUNDDOWN(staff[[#This Row],[X-Age]],0)</f>
        <v>57</v>
      </c>
    </row>
    <row r="3657" spans="3:16" x14ac:dyDescent="0.3">
      <c r="C3657" t="s">
        <v>3746</v>
      </c>
      <c r="D3657" t="s">
        <v>55</v>
      </c>
      <c r="E3657">
        <v>1</v>
      </c>
      <c r="F3657" t="s">
        <v>56</v>
      </c>
      <c r="G3657" t="s">
        <v>6</v>
      </c>
      <c r="H3657" t="s">
        <v>68</v>
      </c>
      <c r="I3657" s="4">
        <v>64360</v>
      </c>
      <c r="J3657">
        <v>18</v>
      </c>
      <c r="K3657" s="3">
        <v>44594</v>
      </c>
      <c r="L3657" s="3">
        <v>23640</v>
      </c>
      <c r="M3657" s="5">
        <f ca="1">(TODAY()-staff[[#This Row],[Date of Join]])/365</f>
        <v>0.62191780821917808</v>
      </c>
      <c r="N3657" t="str">
        <f ca="1">IF(staff[[#This Row],[Tenure]]&lt;0.25,"1. New", IF(staff[[#This Row],[Tenure]]&lt;1, "2. Under 1 yr", IF(staff[[#This Row],[Tenure]]&lt;2, "3. Under 2 yrs","4. Over 2 yrs")))</f>
        <v>2. Under 1 yr</v>
      </c>
      <c r="O3657" s="5">
        <f ca="1">(TODAY()-staff[[#This Row],[Date of Birth]])/365</f>
        <v>58.030136986301372</v>
      </c>
      <c r="P3657">
        <f ca="1">ROUNDDOWN(staff[[#This Row],[X-Age]],0)</f>
        <v>58</v>
      </c>
    </row>
    <row r="3658" spans="3:16" x14ac:dyDescent="0.3">
      <c r="C3658" t="s">
        <v>3747</v>
      </c>
      <c r="D3658" t="s">
        <v>55</v>
      </c>
      <c r="E3658">
        <v>1</v>
      </c>
      <c r="F3658" t="s">
        <v>56</v>
      </c>
      <c r="G3658" t="s">
        <v>6</v>
      </c>
      <c r="H3658" t="s">
        <v>68</v>
      </c>
      <c r="I3658" s="4">
        <v>61660</v>
      </c>
      <c r="J3658">
        <v>5</v>
      </c>
      <c r="K3658" s="3">
        <v>44767</v>
      </c>
      <c r="L3658" s="3">
        <v>34933</v>
      </c>
      <c r="M3658" s="5">
        <f ca="1">(TODAY()-staff[[#This Row],[Date of Join]])/365</f>
        <v>0.14794520547945206</v>
      </c>
      <c r="N3658" t="str">
        <f ca="1">IF(staff[[#This Row],[Tenure]]&lt;0.25,"1. New", IF(staff[[#This Row],[Tenure]]&lt;1, "2. Under 1 yr", IF(staff[[#This Row],[Tenure]]&lt;2, "3. Under 2 yrs","4. Over 2 yrs")))</f>
        <v>1. New</v>
      </c>
      <c r="O3658" s="5">
        <f ca="1">(TODAY()-staff[[#This Row],[Date of Birth]])/365</f>
        <v>27.090410958904108</v>
      </c>
      <c r="P3658">
        <f ca="1">ROUNDDOWN(staff[[#This Row],[X-Age]],0)</f>
        <v>27</v>
      </c>
    </row>
    <row r="3659" spans="3:16" x14ac:dyDescent="0.3">
      <c r="C3659" t="s">
        <v>3748</v>
      </c>
      <c r="D3659" t="s">
        <v>59</v>
      </c>
      <c r="E3659">
        <v>1</v>
      </c>
      <c r="F3659" t="s">
        <v>56</v>
      </c>
      <c r="G3659" t="s">
        <v>9</v>
      </c>
      <c r="H3659" t="s">
        <v>330</v>
      </c>
      <c r="I3659" s="4">
        <v>91600</v>
      </c>
      <c r="J3659">
        <v>14</v>
      </c>
      <c r="K3659" s="3">
        <v>44609</v>
      </c>
      <c r="L3659" s="3">
        <v>21638</v>
      </c>
      <c r="M3659" s="5">
        <f ca="1">(TODAY()-staff[[#This Row],[Date of Join]])/365</f>
        <v>0.58082191780821912</v>
      </c>
      <c r="N3659" t="str">
        <f ca="1">IF(staff[[#This Row],[Tenure]]&lt;0.25,"1. New", IF(staff[[#This Row],[Tenure]]&lt;1, "2. Under 1 yr", IF(staff[[#This Row],[Tenure]]&lt;2, "3. Under 2 yrs","4. Over 2 yrs")))</f>
        <v>2. Under 1 yr</v>
      </c>
      <c r="O3659" s="5">
        <f ca="1">(TODAY()-staff[[#This Row],[Date of Birth]])/365</f>
        <v>63.515068493150686</v>
      </c>
      <c r="P3659">
        <f ca="1">ROUNDDOWN(staff[[#This Row],[X-Age]],0)</f>
        <v>63</v>
      </c>
    </row>
    <row r="3660" spans="3:16" x14ac:dyDescent="0.3">
      <c r="C3660" t="s">
        <v>3749</v>
      </c>
      <c r="D3660" t="s">
        <v>55</v>
      </c>
      <c r="E3660">
        <v>1</v>
      </c>
      <c r="F3660" t="s">
        <v>56</v>
      </c>
      <c r="G3660" t="s">
        <v>18</v>
      </c>
      <c r="H3660" t="s">
        <v>78</v>
      </c>
      <c r="I3660" s="4">
        <v>67535</v>
      </c>
      <c r="J3660">
        <v>6</v>
      </c>
      <c r="K3660" s="3">
        <v>44335</v>
      </c>
      <c r="L3660" s="3">
        <v>28146</v>
      </c>
      <c r="M3660" s="5">
        <f ca="1">(TODAY()-staff[[#This Row],[Date of Join]])/365</f>
        <v>1.3315068493150686</v>
      </c>
      <c r="N3660" t="str">
        <f ca="1">IF(staff[[#This Row],[Tenure]]&lt;0.25,"1. New", IF(staff[[#This Row],[Tenure]]&lt;1, "2. Under 1 yr", IF(staff[[#This Row],[Tenure]]&lt;2, "3. Under 2 yrs","4. Over 2 yrs")))</f>
        <v>3. Under 2 yrs</v>
      </c>
      <c r="O3660" s="5">
        <f ca="1">(TODAY()-staff[[#This Row],[Date of Birth]])/365</f>
        <v>45.684931506849317</v>
      </c>
      <c r="P3660">
        <f ca="1">ROUNDDOWN(staff[[#This Row],[X-Age]],0)</f>
        <v>45</v>
      </c>
    </row>
    <row r="3661" spans="3:16" x14ac:dyDescent="0.3">
      <c r="C3661" t="s">
        <v>3750</v>
      </c>
      <c r="D3661" t="s">
        <v>59</v>
      </c>
      <c r="E3661">
        <v>1</v>
      </c>
      <c r="F3661" t="s">
        <v>61</v>
      </c>
      <c r="G3661" t="s">
        <v>9</v>
      </c>
      <c r="H3661" t="s">
        <v>62</v>
      </c>
      <c r="I3661" s="4">
        <v>114635</v>
      </c>
      <c r="J3661">
        <v>14</v>
      </c>
      <c r="K3661" s="3">
        <v>44739</v>
      </c>
      <c r="L3661" s="3">
        <v>7279</v>
      </c>
      <c r="M3661" s="5">
        <f ca="1">(TODAY()-staff[[#This Row],[Date of Join]])/365</f>
        <v>0.22465753424657534</v>
      </c>
      <c r="N3661" t="str">
        <f ca="1">IF(staff[[#This Row],[Tenure]]&lt;0.25,"1. New", IF(staff[[#This Row],[Tenure]]&lt;1, "2. Under 1 yr", IF(staff[[#This Row],[Tenure]]&lt;2, "3. Under 2 yrs","4. Over 2 yrs")))</f>
        <v>1. New</v>
      </c>
      <c r="O3661" s="5">
        <f ca="1">(TODAY()-staff[[#This Row],[Date of Birth]])/365</f>
        <v>102.85479452054794</v>
      </c>
      <c r="P3661">
        <f ca="1">ROUNDDOWN(staff[[#This Row],[X-Age]],0)</f>
        <v>102</v>
      </c>
    </row>
    <row r="3662" spans="3:16" x14ac:dyDescent="0.3">
      <c r="C3662" t="s">
        <v>3751</v>
      </c>
      <c r="D3662" t="s">
        <v>59</v>
      </c>
      <c r="E3662">
        <v>0.53</v>
      </c>
      <c r="F3662" t="s">
        <v>56</v>
      </c>
      <c r="G3662" t="s">
        <v>18</v>
      </c>
      <c r="H3662" t="s">
        <v>96</v>
      </c>
      <c r="I3662" s="4">
        <v>86085</v>
      </c>
      <c r="J3662">
        <v>-6</v>
      </c>
      <c r="K3662" s="3">
        <v>44235</v>
      </c>
      <c r="L3662" s="3">
        <v>25356</v>
      </c>
      <c r="M3662" s="5">
        <f ca="1">(TODAY()-staff[[#This Row],[Date of Join]])/365</f>
        <v>1.6054794520547946</v>
      </c>
      <c r="N3662" t="str">
        <f ca="1">IF(staff[[#This Row],[Tenure]]&lt;0.25,"1. New", IF(staff[[#This Row],[Tenure]]&lt;1, "2. Under 1 yr", IF(staff[[#This Row],[Tenure]]&lt;2, "3. Under 2 yrs","4. Over 2 yrs")))</f>
        <v>3. Under 2 yrs</v>
      </c>
      <c r="O3662" s="5">
        <f ca="1">(TODAY()-staff[[#This Row],[Date of Birth]])/365</f>
        <v>53.328767123287669</v>
      </c>
      <c r="P3662">
        <f ca="1">ROUNDDOWN(staff[[#This Row],[X-Age]],0)</f>
        <v>53</v>
      </c>
    </row>
    <row r="3663" spans="3:16" x14ac:dyDescent="0.3">
      <c r="C3663" t="s">
        <v>3752</v>
      </c>
      <c r="D3663" t="s">
        <v>55</v>
      </c>
      <c r="E3663">
        <v>1</v>
      </c>
      <c r="F3663" t="s">
        <v>56</v>
      </c>
      <c r="G3663" t="s">
        <v>6</v>
      </c>
      <c r="H3663" t="s">
        <v>68</v>
      </c>
      <c r="I3663" s="4">
        <v>66810</v>
      </c>
      <c r="J3663">
        <v>20</v>
      </c>
      <c r="K3663" s="3">
        <v>44316</v>
      </c>
      <c r="L3663" s="3">
        <v>26773</v>
      </c>
      <c r="M3663" s="5">
        <f ca="1">(TODAY()-staff[[#This Row],[Date of Join]])/365</f>
        <v>1.3835616438356164</v>
      </c>
      <c r="N3663" t="str">
        <f ca="1">IF(staff[[#This Row],[Tenure]]&lt;0.25,"1. New", IF(staff[[#This Row],[Tenure]]&lt;1, "2. Under 1 yr", IF(staff[[#This Row],[Tenure]]&lt;2, "3. Under 2 yrs","4. Over 2 yrs")))</f>
        <v>3. Under 2 yrs</v>
      </c>
      <c r="O3663" s="5">
        <f ca="1">(TODAY()-staff[[#This Row],[Date of Birth]])/365</f>
        <v>49.446575342465756</v>
      </c>
      <c r="P3663">
        <f ca="1">ROUNDDOWN(staff[[#This Row],[X-Age]],0)</f>
        <v>49</v>
      </c>
    </row>
    <row r="3664" spans="3:16" x14ac:dyDescent="0.3">
      <c r="C3664" t="s">
        <v>3753</v>
      </c>
      <c r="D3664" t="s">
        <v>55</v>
      </c>
      <c r="E3664">
        <v>1</v>
      </c>
      <c r="F3664" t="s">
        <v>56</v>
      </c>
      <c r="G3664" t="s">
        <v>18</v>
      </c>
      <c r="H3664" t="s">
        <v>71</v>
      </c>
      <c r="I3664" s="4">
        <v>68015</v>
      </c>
      <c r="J3664">
        <v>11</v>
      </c>
      <c r="K3664" s="3">
        <v>44636</v>
      </c>
      <c r="L3664" s="3">
        <v>29556</v>
      </c>
      <c r="M3664" s="5">
        <f ca="1">(TODAY()-staff[[#This Row],[Date of Join]])/365</f>
        <v>0.50684931506849318</v>
      </c>
      <c r="N3664" t="str">
        <f ca="1">IF(staff[[#This Row],[Tenure]]&lt;0.25,"1. New", IF(staff[[#This Row],[Tenure]]&lt;1, "2. Under 1 yr", IF(staff[[#This Row],[Tenure]]&lt;2, "3. Under 2 yrs","4. Over 2 yrs")))</f>
        <v>2. Under 1 yr</v>
      </c>
      <c r="O3664" s="5">
        <f ca="1">(TODAY()-staff[[#This Row],[Date of Birth]])/365</f>
        <v>41.821917808219176</v>
      </c>
      <c r="P3664">
        <f ca="1">ROUNDDOWN(staff[[#This Row],[X-Age]],0)</f>
        <v>41</v>
      </c>
    </row>
    <row r="3665" spans="3:16" x14ac:dyDescent="0.3">
      <c r="C3665" t="s">
        <v>3754</v>
      </c>
      <c r="D3665" t="s">
        <v>55</v>
      </c>
      <c r="E3665">
        <v>1</v>
      </c>
      <c r="F3665" t="s">
        <v>56</v>
      </c>
      <c r="G3665" t="s">
        <v>6</v>
      </c>
      <c r="H3665" t="s">
        <v>68</v>
      </c>
      <c r="I3665" s="4">
        <v>80980</v>
      </c>
      <c r="J3665">
        <v>20</v>
      </c>
      <c r="K3665" s="3">
        <v>44719</v>
      </c>
      <c r="L3665" s="3">
        <v>7290</v>
      </c>
      <c r="M3665" s="5">
        <f ca="1">(TODAY()-staff[[#This Row],[Date of Join]])/365</f>
        <v>0.27945205479452057</v>
      </c>
      <c r="N3665" t="str">
        <f ca="1">IF(staff[[#This Row],[Tenure]]&lt;0.25,"1. New", IF(staff[[#This Row],[Tenure]]&lt;1, "2. Under 1 yr", IF(staff[[#This Row],[Tenure]]&lt;2, "3. Under 2 yrs","4. Over 2 yrs")))</f>
        <v>2. Under 1 yr</v>
      </c>
      <c r="O3665" s="5">
        <f ca="1">(TODAY()-staff[[#This Row],[Date of Birth]])/365</f>
        <v>102.82465753424657</v>
      </c>
      <c r="P3665">
        <f ca="1">ROUNDDOWN(staff[[#This Row],[X-Age]],0)</f>
        <v>102</v>
      </c>
    </row>
    <row r="3666" spans="3:16" x14ac:dyDescent="0.3">
      <c r="C3666" t="s">
        <v>3755</v>
      </c>
      <c r="D3666" t="s">
        <v>55</v>
      </c>
      <c r="E3666">
        <v>1</v>
      </c>
      <c r="F3666" t="s">
        <v>56</v>
      </c>
      <c r="G3666" t="s">
        <v>18</v>
      </c>
      <c r="H3666" t="s">
        <v>117</v>
      </c>
      <c r="I3666" s="4">
        <v>73845</v>
      </c>
      <c r="J3666">
        <v>8</v>
      </c>
      <c r="K3666" s="3">
        <v>44755</v>
      </c>
      <c r="L3666" s="3">
        <v>22230</v>
      </c>
      <c r="M3666" s="5">
        <f ca="1">(TODAY()-staff[[#This Row],[Date of Join]])/365</f>
        <v>0.18082191780821918</v>
      </c>
      <c r="N3666" t="str">
        <f ca="1">IF(staff[[#This Row],[Tenure]]&lt;0.25,"1. New", IF(staff[[#This Row],[Tenure]]&lt;1, "2. Under 1 yr", IF(staff[[#This Row],[Tenure]]&lt;2, "3. Under 2 yrs","4. Over 2 yrs")))</f>
        <v>1. New</v>
      </c>
      <c r="O3666" s="5">
        <f ca="1">(TODAY()-staff[[#This Row],[Date of Birth]])/365</f>
        <v>61.893150684931506</v>
      </c>
      <c r="P3666">
        <f ca="1">ROUNDDOWN(staff[[#This Row],[X-Age]],0)</f>
        <v>61</v>
      </c>
    </row>
    <row r="3667" spans="3:16" x14ac:dyDescent="0.3">
      <c r="C3667" t="s">
        <v>3756</v>
      </c>
      <c r="D3667" t="s">
        <v>59</v>
      </c>
      <c r="E3667">
        <v>1</v>
      </c>
      <c r="F3667" t="s">
        <v>56</v>
      </c>
      <c r="G3667" t="s">
        <v>6</v>
      </c>
      <c r="H3667" t="s">
        <v>68</v>
      </c>
      <c r="I3667" s="4">
        <v>99165</v>
      </c>
      <c r="J3667">
        <v>13</v>
      </c>
      <c r="K3667" s="3">
        <v>44725</v>
      </c>
      <c r="L3667" s="3">
        <v>28070</v>
      </c>
      <c r="M3667" s="5">
        <f ca="1">(TODAY()-staff[[#This Row],[Date of Join]])/365</f>
        <v>0.26301369863013696</v>
      </c>
      <c r="N3667" t="str">
        <f ca="1">IF(staff[[#This Row],[Tenure]]&lt;0.25,"1. New", IF(staff[[#This Row],[Tenure]]&lt;1, "2. Under 1 yr", IF(staff[[#This Row],[Tenure]]&lt;2, "3. Under 2 yrs","4. Over 2 yrs")))</f>
        <v>2. Under 1 yr</v>
      </c>
      <c r="O3667" s="5">
        <f ca="1">(TODAY()-staff[[#This Row],[Date of Birth]])/365</f>
        <v>45.893150684931506</v>
      </c>
      <c r="P3667">
        <f ca="1">ROUNDDOWN(staff[[#This Row],[X-Age]],0)</f>
        <v>45</v>
      </c>
    </row>
    <row r="3668" spans="3:16" x14ac:dyDescent="0.3">
      <c r="C3668" t="s">
        <v>3757</v>
      </c>
      <c r="D3668" t="s">
        <v>59</v>
      </c>
      <c r="E3668">
        <v>1</v>
      </c>
      <c r="F3668" t="s">
        <v>56</v>
      </c>
      <c r="G3668" t="s">
        <v>11</v>
      </c>
      <c r="H3668" t="s">
        <v>242</v>
      </c>
      <c r="I3668" s="4">
        <v>59555</v>
      </c>
      <c r="J3668">
        <v>20</v>
      </c>
      <c r="K3668" s="3">
        <v>44774</v>
      </c>
      <c r="L3668" s="3">
        <v>34957</v>
      </c>
      <c r="M3668" s="5">
        <f ca="1">(TODAY()-staff[[#This Row],[Date of Join]])/365</f>
        <v>0.12876712328767123</v>
      </c>
      <c r="N3668" t="str">
        <f ca="1">IF(staff[[#This Row],[Tenure]]&lt;0.25,"1. New", IF(staff[[#This Row],[Tenure]]&lt;1, "2. Under 1 yr", IF(staff[[#This Row],[Tenure]]&lt;2, "3. Under 2 yrs","4. Over 2 yrs")))</f>
        <v>1. New</v>
      </c>
      <c r="O3668" s="5">
        <f ca="1">(TODAY()-staff[[#This Row],[Date of Birth]])/365</f>
        <v>27.024657534246575</v>
      </c>
      <c r="P3668">
        <f ca="1">ROUNDDOWN(staff[[#This Row],[X-Age]],0)</f>
        <v>27</v>
      </c>
    </row>
    <row r="3669" spans="3:16" x14ac:dyDescent="0.3">
      <c r="C3669" t="s">
        <v>3758</v>
      </c>
      <c r="D3669" t="s">
        <v>59</v>
      </c>
      <c r="E3669">
        <v>1</v>
      </c>
      <c r="F3669" t="s">
        <v>56</v>
      </c>
      <c r="G3669" t="s">
        <v>6</v>
      </c>
      <c r="H3669" t="s">
        <v>68</v>
      </c>
      <c r="I3669" s="4">
        <v>62835</v>
      </c>
      <c r="J3669">
        <v>12</v>
      </c>
      <c r="K3669" s="3">
        <v>44508</v>
      </c>
      <c r="L3669" s="3">
        <v>-59</v>
      </c>
      <c r="M3669" s="5">
        <f ca="1">(TODAY()-staff[[#This Row],[Date of Join]])/365</f>
        <v>0.8575342465753425</v>
      </c>
      <c r="N3669" t="str">
        <f ca="1">IF(staff[[#This Row],[Tenure]]&lt;0.25,"1. New", IF(staff[[#This Row],[Tenure]]&lt;1, "2. Under 1 yr", IF(staff[[#This Row],[Tenure]]&lt;2, "3. Under 2 yrs","4. Over 2 yrs")))</f>
        <v>2. Under 1 yr</v>
      </c>
      <c r="O3669" s="5">
        <f ca="1">(TODAY()-staff[[#This Row],[Date of Birth]])/365</f>
        <v>122.95890410958904</v>
      </c>
      <c r="P3669">
        <f ca="1">ROUNDDOWN(staff[[#This Row],[X-Age]],0)</f>
        <v>122</v>
      </c>
    </row>
    <row r="3670" spans="3:16" x14ac:dyDescent="0.3">
      <c r="C3670" t="s">
        <v>3759</v>
      </c>
      <c r="D3670" t="s">
        <v>59</v>
      </c>
      <c r="E3670">
        <v>1</v>
      </c>
      <c r="F3670" t="s">
        <v>61</v>
      </c>
      <c r="G3670" t="s">
        <v>18</v>
      </c>
      <c r="H3670" t="s">
        <v>78</v>
      </c>
      <c r="I3670" s="4">
        <v>75075</v>
      </c>
      <c r="J3670">
        <v>5</v>
      </c>
      <c r="K3670" s="3">
        <v>44741</v>
      </c>
      <c r="L3670" s="3">
        <v>7272</v>
      </c>
      <c r="M3670" s="5">
        <f ca="1">(TODAY()-staff[[#This Row],[Date of Join]])/365</f>
        <v>0.21917808219178081</v>
      </c>
      <c r="N3670" t="str">
        <f ca="1">IF(staff[[#This Row],[Tenure]]&lt;0.25,"1. New", IF(staff[[#This Row],[Tenure]]&lt;1, "2. Under 1 yr", IF(staff[[#This Row],[Tenure]]&lt;2, "3. Under 2 yrs","4. Over 2 yrs")))</f>
        <v>1. New</v>
      </c>
      <c r="O3670" s="5">
        <f ca="1">(TODAY()-staff[[#This Row],[Date of Birth]])/365</f>
        <v>102.87397260273973</v>
      </c>
      <c r="P3670">
        <f ca="1">ROUNDDOWN(staff[[#This Row],[X-Age]],0)</f>
        <v>102</v>
      </c>
    </row>
    <row r="3671" spans="3:16" x14ac:dyDescent="0.3">
      <c r="C3671" t="s">
        <v>3760</v>
      </c>
      <c r="D3671" t="s">
        <v>59</v>
      </c>
      <c r="E3671">
        <v>1</v>
      </c>
      <c r="F3671" t="s">
        <v>56</v>
      </c>
      <c r="G3671" t="s">
        <v>6</v>
      </c>
      <c r="H3671" t="s">
        <v>68</v>
      </c>
      <c r="I3671" s="4">
        <v>71310</v>
      </c>
      <c r="J3671">
        <v>20</v>
      </c>
      <c r="K3671" s="3">
        <v>44690</v>
      </c>
      <c r="L3671" s="3">
        <v>27237</v>
      </c>
      <c r="M3671" s="5">
        <f ca="1">(TODAY()-staff[[#This Row],[Date of Join]])/365</f>
        <v>0.35890410958904112</v>
      </c>
      <c r="N3671" t="str">
        <f ca="1">IF(staff[[#This Row],[Tenure]]&lt;0.25,"1. New", IF(staff[[#This Row],[Tenure]]&lt;1, "2. Under 1 yr", IF(staff[[#This Row],[Tenure]]&lt;2, "3. Under 2 yrs","4. Over 2 yrs")))</f>
        <v>2. Under 1 yr</v>
      </c>
      <c r="O3671" s="5">
        <f ca="1">(TODAY()-staff[[#This Row],[Date of Birth]])/365</f>
        <v>48.175342465753424</v>
      </c>
      <c r="P3671">
        <f ca="1">ROUNDDOWN(staff[[#This Row],[X-Age]],0)</f>
        <v>48</v>
      </c>
    </row>
    <row r="3672" spans="3:16" x14ac:dyDescent="0.3">
      <c r="C3672" t="s">
        <v>3761</v>
      </c>
      <c r="D3672" t="s">
        <v>59</v>
      </c>
      <c r="E3672">
        <v>0.84</v>
      </c>
      <c r="F3672" t="s">
        <v>56</v>
      </c>
      <c r="G3672" t="s">
        <v>18</v>
      </c>
      <c r="H3672" t="s">
        <v>78</v>
      </c>
      <c r="I3672" s="4">
        <v>94900</v>
      </c>
      <c r="J3672">
        <v>10</v>
      </c>
      <c r="K3672" s="3">
        <v>44496</v>
      </c>
      <c r="L3672" s="3">
        <v>28861</v>
      </c>
      <c r="M3672" s="5">
        <f ca="1">(TODAY()-staff[[#This Row],[Date of Join]])/365</f>
        <v>0.8904109589041096</v>
      </c>
      <c r="N3672" t="str">
        <f ca="1">IF(staff[[#This Row],[Tenure]]&lt;0.25,"1. New", IF(staff[[#This Row],[Tenure]]&lt;1, "2. Under 1 yr", IF(staff[[#This Row],[Tenure]]&lt;2, "3. Under 2 yrs","4. Over 2 yrs")))</f>
        <v>2. Under 1 yr</v>
      </c>
      <c r="O3672" s="5">
        <f ca="1">(TODAY()-staff[[#This Row],[Date of Birth]])/365</f>
        <v>43.726027397260275</v>
      </c>
      <c r="P3672">
        <f ca="1">ROUNDDOWN(staff[[#This Row],[X-Age]],0)</f>
        <v>43</v>
      </c>
    </row>
    <row r="3673" spans="3:16" x14ac:dyDescent="0.3">
      <c r="C3673" t="s">
        <v>3762</v>
      </c>
      <c r="D3673" t="s">
        <v>59</v>
      </c>
      <c r="E3673">
        <v>1</v>
      </c>
      <c r="F3673" t="s">
        <v>56</v>
      </c>
      <c r="G3673" t="s">
        <v>6</v>
      </c>
      <c r="H3673" t="s">
        <v>68</v>
      </c>
      <c r="I3673" s="4">
        <v>109450</v>
      </c>
      <c r="J3673">
        <v>14</v>
      </c>
      <c r="K3673" s="3">
        <v>44683</v>
      </c>
      <c r="L3673" s="3">
        <v>7254</v>
      </c>
      <c r="M3673" s="5">
        <f ca="1">(TODAY()-staff[[#This Row],[Date of Join]])/365</f>
        <v>0.37808219178082192</v>
      </c>
      <c r="N3673" t="str">
        <f ca="1">IF(staff[[#This Row],[Tenure]]&lt;0.25,"1. New", IF(staff[[#This Row],[Tenure]]&lt;1, "2. Under 1 yr", IF(staff[[#This Row],[Tenure]]&lt;2, "3. Under 2 yrs","4. Over 2 yrs")))</f>
        <v>2. Under 1 yr</v>
      </c>
      <c r="O3673" s="5">
        <f ca="1">(TODAY()-staff[[#This Row],[Date of Birth]])/365</f>
        <v>102.92328767123287</v>
      </c>
      <c r="P3673">
        <f ca="1">ROUNDDOWN(staff[[#This Row],[X-Age]],0)</f>
        <v>102</v>
      </c>
    </row>
    <row r="3674" spans="3:16" x14ac:dyDescent="0.3">
      <c r="C3674" t="s">
        <v>3763</v>
      </c>
      <c r="D3674" t="s">
        <v>59</v>
      </c>
      <c r="E3674">
        <v>1</v>
      </c>
      <c r="F3674" t="s">
        <v>56</v>
      </c>
      <c r="G3674" t="s">
        <v>11</v>
      </c>
      <c r="H3674" t="s">
        <v>98</v>
      </c>
      <c r="I3674" s="4">
        <v>106480</v>
      </c>
      <c r="J3674">
        <v>18</v>
      </c>
      <c r="K3674" s="3">
        <v>44739</v>
      </c>
      <c r="L3674" s="3">
        <v>35137</v>
      </c>
      <c r="M3674" s="5">
        <f ca="1">(TODAY()-staff[[#This Row],[Date of Join]])/365</f>
        <v>0.22465753424657534</v>
      </c>
      <c r="N3674" t="str">
        <f ca="1">IF(staff[[#This Row],[Tenure]]&lt;0.25,"1. New", IF(staff[[#This Row],[Tenure]]&lt;1, "2. Under 1 yr", IF(staff[[#This Row],[Tenure]]&lt;2, "3. Under 2 yrs","4. Over 2 yrs")))</f>
        <v>1. New</v>
      </c>
      <c r="O3674" s="5">
        <f ca="1">(TODAY()-staff[[#This Row],[Date of Birth]])/365</f>
        <v>26.531506849315068</v>
      </c>
      <c r="P3674">
        <f ca="1">ROUNDDOWN(staff[[#This Row],[X-Age]],0)</f>
        <v>26</v>
      </c>
    </row>
    <row r="3675" spans="3:16" x14ac:dyDescent="0.3">
      <c r="C3675" t="s">
        <v>3764</v>
      </c>
      <c r="D3675" t="s">
        <v>59</v>
      </c>
      <c r="E3675">
        <v>1</v>
      </c>
      <c r="F3675" t="s">
        <v>56</v>
      </c>
      <c r="G3675" t="s">
        <v>6</v>
      </c>
      <c r="H3675" t="s">
        <v>68</v>
      </c>
      <c r="I3675" s="4">
        <v>72875</v>
      </c>
      <c r="J3675">
        <v>10</v>
      </c>
      <c r="K3675" s="3">
        <v>44361</v>
      </c>
      <c r="L3675" s="3">
        <v>21588</v>
      </c>
      <c r="M3675" s="5">
        <f ca="1">(TODAY()-staff[[#This Row],[Date of Join]])/365</f>
        <v>1.2602739726027397</v>
      </c>
      <c r="N3675" t="str">
        <f ca="1">IF(staff[[#This Row],[Tenure]]&lt;0.25,"1. New", IF(staff[[#This Row],[Tenure]]&lt;1, "2. Under 1 yr", IF(staff[[#This Row],[Tenure]]&lt;2, "3. Under 2 yrs","4. Over 2 yrs")))</f>
        <v>3. Under 2 yrs</v>
      </c>
      <c r="O3675" s="5">
        <f ca="1">(TODAY()-staff[[#This Row],[Date of Birth]])/365</f>
        <v>63.652054794520545</v>
      </c>
      <c r="P3675">
        <f ca="1">ROUNDDOWN(staff[[#This Row],[X-Age]],0)</f>
        <v>63</v>
      </c>
    </row>
    <row r="3676" spans="3:16" x14ac:dyDescent="0.3">
      <c r="C3676" t="s">
        <v>3765</v>
      </c>
      <c r="D3676" t="s">
        <v>59</v>
      </c>
      <c r="E3676">
        <v>0.5</v>
      </c>
      <c r="F3676" t="s">
        <v>56</v>
      </c>
      <c r="G3676" t="s">
        <v>18</v>
      </c>
      <c r="H3676" t="s">
        <v>71</v>
      </c>
      <c r="I3676" s="4">
        <v>55925</v>
      </c>
      <c r="J3676">
        <v>17</v>
      </c>
      <c r="K3676" s="3">
        <v>44729</v>
      </c>
      <c r="L3676" s="3">
        <v>28157</v>
      </c>
      <c r="M3676" s="5">
        <f ca="1">(TODAY()-staff[[#This Row],[Date of Join]])/365</f>
        <v>0.25205479452054796</v>
      </c>
      <c r="N3676" t="str">
        <f ca="1">IF(staff[[#This Row],[Tenure]]&lt;0.25,"1. New", IF(staff[[#This Row],[Tenure]]&lt;1, "2. Under 1 yr", IF(staff[[#This Row],[Tenure]]&lt;2, "3. Under 2 yrs","4. Over 2 yrs")))</f>
        <v>2. Under 1 yr</v>
      </c>
      <c r="O3676" s="5">
        <f ca="1">(TODAY()-staff[[#This Row],[Date of Birth]])/365</f>
        <v>45.654794520547945</v>
      </c>
      <c r="P3676">
        <f ca="1">ROUNDDOWN(staff[[#This Row],[X-Age]],0)</f>
        <v>45</v>
      </c>
    </row>
    <row r="3677" spans="3:16" x14ac:dyDescent="0.3">
      <c r="C3677" t="s">
        <v>3766</v>
      </c>
      <c r="D3677" t="s">
        <v>59</v>
      </c>
      <c r="E3677">
        <v>1</v>
      </c>
      <c r="F3677" t="s">
        <v>56</v>
      </c>
      <c r="G3677" t="s">
        <v>6</v>
      </c>
      <c r="H3677" t="s">
        <v>68</v>
      </c>
      <c r="I3677" s="4">
        <v>109980</v>
      </c>
      <c r="J3677">
        <v>10</v>
      </c>
      <c r="K3677" s="3">
        <v>44550</v>
      </c>
      <c r="L3677" s="3">
        <v>24389</v>
      </c>
      <c r="M3677" s="5">
        <f ca="1">(TODAY()-staff[[#This Row],[Date of Join]])/365</f>
        <v>0.74246575342465748</v>
      </c>
      <c r="N3677" t="str">
        <f ca="1">IF(staff[[#This Row],[Tenure]]&lt;0.25,"1. New", IF(staff[[#This Row],[Tenure]]&lt;1, "2. Under 1 yr", IF(staff[[#This Row],[Tenure]]&lt;2, "3. Under 2 yrs","4. Over 2 yrs")))</f>
        <v>2. Under 1 yr</v>
      </c>
      <c r="O3677" s="5">
        <f ca="1">(TODAY()-staff[[#This Row],[Date of Birth]])/365</f>
        <v>55.978082191780821</v>
      </c>
      <c r="P3677">
        <f ca="1">ROUNDDOWN(staff[[#This Row],[X-Age]],0)</f>
        <v>55</v>
      </c>
    </row>
    <row r="3678" spans="3:16" x14ac:dyDescent="0.3">
      <c r="C3678" t="s">
        <v>3767</v>
      </c>
      <c r="D3678" t="s">
        <v>55</v>
      </c>
      <c r="E3678">
        <v>1</v>
      </c>
      <c r="F3678" t="s">
        <v>56</v>
      </c>
      <c r="G3678" t="s">
        <v>6</v>
      </c>
      <c r="H3678" t="s">
        <v>93</v>
      </c>
      <c r="I3678" s="4">
        <v>69275</v>
      </c>
      <c r="J3678">
        <v>9</v>
      </c>
      <c r="K3678" s="3">
        <v>44690</v>
      </c>
      <c r="L3678" s="3">
        <v>25800</v>
      </c>
      <c r="M3678" s="5">
        <f ca="1">(TODAY()-staff[[#This Row],[Date of Join]])/365</f>
        <v>0.35890410958904112</v>
      </c>
      <c r="N3678" t="str">
        <f ca="1">IF(staff[[#This Row],[Tenure]]&lt;0.25,"1. New", IF(staff[[#This Row],[Tenure]]&lt;1, "2. Under 1 yr", IF(staff[[#This Row],[Tenure]]&lt;2, "3. Under 2 yrs","4. Over 2 yrs")))</f>
        <v>2. Under 1 yr</v>
      </c>
      <c r="O3678" s="5">
        <f ca="1">(TODAY()-staff[[#This Row],[Date of Birth]])/365</f>
        <v>52.112328767123287</v>
      </c>
      <c r="P3678">
        <f ca="1">ROUNDDOWN(staff[[#This Row],[X-Age]],0)</f>
        <v>52</v>
      </c>
    </row>
    <row r="3679" spans="3:16" x14ac:dyDescent="0.3">
      <c r="C3679" t="s">
        <v>3768</v>
      </c>
      <c r="D3679" t="s">
        <v>55</v>
      </c>
      <c r="E3679">
        <v>1</v>
      </c>
      <c r="F3679" t="s">
        <v>56</v>
      </c>
      <c r="G3679" t="s">
        <v>20</v>
      </c>
      <c r="H3679" t="s">
        <v>102</v>
      </c>
      <c r="I3679" s="4">
        <v>63480</v>
      </c>
      <c r="J3679">
        <v>5</v>
      </c>
      <c r="K3679" s="3">
        <v>44298</v>
      </c>
      <c r="L3679" s="3">
        <v>22631</v>
      </c>
      <c r="M3679" s="5">
        <f ca="1">(TODAY()-staff[[#This Row],[Date of Join]])/365</f>
        <v>1.4328767123287671</v>
      </c>
      <c r="N3679" t="str">
        <f ca="1">IF(staff[[#This Row],[Tenure]]&lt;0.25,"1. New", IF(staff[[#This Row],[Tenure]]&lt;1, "2. Under 1 yr", IF(staff[[#This Row],[Tenure]]&lt;2, "3. Under 2 yrs","4. Over 2 yrs")))</f>
        <v>3. Under 2 yrs</v>
      </c>
      <c r="O3679" s="5">
        <f ca="1">(TODAY()-staff[[#This Row],[Date of Birth]])/365</f>
        <v>60.794520547945204</v>
      </c>
      <c r="P3679">
        <f ca="1">ROUNDDOWN(staff[[#This Row],[X-Age]],0)</f>
        <v>60</v>
      </c>
    </row>
    <row r="3680" spans="3:16" x14ac:dyDescent="0.3">
      <c r="C3680" t="s">
        <v>3769</v>
      </c>
      <c r="D3680" t="s">
        <v>59</v>
      </c>
      <c r="E3680">
        <v>1</v>
      </c>
      <c r="F3680" t="s">
        <v>56</v>
      </c>
      <c r="G3680" t="s">
        <v>6</v>
      </c>
      <c r="H3680" t="s">
        <v>68</v>
      </c>
      <c r="I3680" s="4">
        <v>64500</v>
      </c>
      <c r="J3680">
        <v>13</v>
      </c>
      <c r="K3680" s="3">
        <v>44753</v>
      </c>
      <c r="L3680" s="3">
        <v>29334</v>
      </c>
      <c r="M3680" s="5">
        <f ca="1">(TODAY()-staff[[#This Row],[Date of Join]])/365</f>
        <v>0.18630136986301371</v>
      </c>
      <c r="N3680" t="str">
        <f ca="1">IF(staff[[#This Row],[Tenure]]&lt;0.25,"1. New", IF(staff[[#This Row],[Tenure]]&lt;1, "2. Under 1 yr", IF(staff[[#This Row],[Tenure]]&lt;2, "3. Under 2 yrs","4. Over 2 yrs")))</f>
        <v>1. New</v>
      </c>
      <c r="O3680" s="5">
        <f ca="1">(TODAY()-staff[[#This Row],[Date of Birth]])/365</f>
        <v>42.43013698630137</v>
      </c>
      <c r="P3680">
        <f ca="1">ROUNDDOWN(staff[[#This Row],[X-Age]],0)</f>
        <v>42</v>
      </c>
    </row>
    <row r="3681" spans="3:16" x14ac:dyDescent="0.3">
      <c r="C3681" t="s">
        <v>3770</v>
      </c>
      <c r="D3681" t="s">
        <v>59</v>
      </c>
      <c r="E3681">
        <v>1</v>
      </c>
      <c r="F3681" t="s">
        <v>56</v>
      </c>
      <c r="G3681" t="s">
        <v>9</v>
      </c>
      <c r="H3681" t="s">
        <v>330</v>
      </c>
      <c r="I3681" s="4">
        <v>85300</v>
      </c>
      <c r="J3681">
        <v>20</v>
      </c>
      <c r="K3681" s="3">
        <v>44725</v>
      </c>
      <c r="L3681" s="3">
        <v>25945</v>
      </c>
      <c r="M3681" s="5">
        <f ca="1">(TODAY()-staff[[#This Row],[Date of Join]])/365</f>
        <v>0.26301369863013696</v>
      </c>
      <c r="N3681" t="str">
        <f ca="1">IF(staff[[#This Row],[Tenure]]&lt;0.25,"1. New", IF(staff[[#This Row],[Tenure]]&lt;1, "2. Under 1 yr", IF(staff[[#This Row],[Tenure]]&lt;2, "3. Under 2 yrs","4. Over 2 yrs")))</f>
        <v>2. Under 1 yr</v>
      </c>
      <c r="O3681" s="5">
        <f ca="1">(TODAY()-staff[[#This Row],[Date of Birth]])/365</f>
        <v>51.715068493150682</v>
      </c>
      <c r="P3681">
        <f ca="1">ROUNDDOWN(staff[[#This Row],[X-Age]],0)</f>
        <v>51</v>
      </c>
    </row>
    <row r="3682" spans="3:16" x14ac:dyDescent="0.3">
      <c r="C3682" t="s">
        <v>3771</v>
      </c>
      <c r="D3682" t="s">
        <v>59</v>
      </c>
      <c r="E3682">
        <v>1</v>
      </c>
      <c r="F3682" t="s">
        <v>56</v>
      </c>
      <c r="G3682" t="s">
        <v>18</v>
      </c>
      <c r="H3682" t="s">
        <v>96</v>
      </c>
      <c r="I3682" s="4">
        <v>73350</v>
      </c>
      <c r="J3682">
        <v>22</v>
      </c>
      <c r="K3682" s="3">
        <v>44417</v>
      </c>
      <c r="L3682" s="3">
        <v>22456</v>
      </c>
      <c r="M3682" s="5">
        <f ca="1">(TODAY()-staff[[#This Row],[Date of Join]])/365</f>
        <v>1.106849315068493</v>
      </c>
      <c r="N3682" t="str">
        <f ca="1">IF(staff[[#This Row],[Tenure]]&lt;0.25,"1. New", IF(staff[[#This Row],[Tenure]]&lt;1, "2. Under 1 yr", IF(staff[[#This Row],[Tenure]]&lt;2, "3. Under 2 yrs","4. Over 2 yrs")))</f>
        <v>3. Under 2 yrs</v>
      </c>
      <c r="O3682" s="5">
        <f ca="1">(TODAY()-staff[[#This Row],[Date of Birth]])/365</f>
        <v>61.273972602739725</v>
      </c>
      <c r="P3682">
        <f ca="1">ROUNDDOWN(staff[[#This Row],[X-Age]],0)</f>
        <v>61</v>
      </c>
    </row>
    <row r="3683" spans="3:16" x14ac:dyDescent="0.3">
      <c r="C3683" t="s">
        <v>3772</v>
      </c>
      <c r="D3683" t="s">
        <v>59</v>
      </c>
      <c r="E3683">
        <v>1</v>
      </c>
      <c r="F3683" t="s">
        <v>56</v>
      </c>
      <c r="G3683" t="s">
        <v>6</v>
      </c>
      <c r="H3683" t="s">
        <v>68</v>
      </c>
      <c r="I3683" s="4">
        <v>74645</v>
      </c>
      <c r="J3683">
        <v>11</v>
      </c>
      <c r="K3683" s="3">
        <v>44714</v>
      </c>
      <c r="L3683" s="3">
        <v>7284</v>
      </c>
      <c r="M3683" s="5">
        <f ca="1">(TODAY()-staff[[#This Row],[Date of Join]])/365</f>
        <v>0.29315068493150687</v>
      </c>
      <c r="N3683" t="str">
        <f ca="1">IF(staff[[#This Row],[Tenure]]&lt;0.25,"1. New", IF(staff[[#This Row],[Tenure]]&lt;1, "2. Under 1 yr", IF(staff[[#This Row],[Tenure]]&lt;2, "3. Under 2 yrs","4. Over 2 yrs")))</f>
        <v>2. Under 1 yr</v>
      </c>
      <c r="O3683" s="5">
        <f ca="1">(TODAY()-staff[[#This Row],[Date of Birth]])/365</f>
        <v>102.84109589041095</v>
      </c>
      <c r="P3683">
        <f ca="1">ROUNDDOWN(staff[[#This Row],[X-Age]],0)</f>
        <v>102</v>
      </c>
    </row>
    <row r="3684" spans="3:16" x14ac:dyDescent="0.3">
      <c r="C3684" t="s">
        <v>3773</v>
      </c>
      <c r="D3684" t="s">
        <v>59</v>
      </c>
      <c r="E3684">
        <v>1</v>
      </c>
      <c r="F3684" t="s">
        <v>56</v>
      </c>
      <c r="G3684" t="s">
        <v>6</v>
      </c>
      <c r="H3684" t="s">
        <v>68</v>
      </c>
      <c r="I3684" s="4">
        <v>84055</v>
      </c>
      <c r="J3684">
        <v>20</v>
      </c>
      <c r="K3684" s="3">
        <v>44390</v>
      </c>
      <c r="L3684" s="3">
        <v>30084</v>
      </c>
      <c r="M3684" s="5">
        <f ca="1">(TODAY()-staff[[#This Row],[Date of Join]])/365</f>
        <v>1.1808219178082191</v>
      </c>
      <c r="N3684" t="str">
        <f ca="1">IF(staff[[#This Row],[Tenure]]&lt;0.25,"1. New", IF(staff[[#This Row],[Tenure]]&lt;1, "2. Under 1 yr", IF(staff[[#This Row],[Tenure]]&lt;2, "3. Under 2 yrs","4. Over 2 yrs")))</f>
        <v>3. Under 2 yrs</v>
      </c>
      <c r="O3684" s="5">
        <f ca="1">(TODAY()-staff[[#This Row],[Date of Birth]])/365</f>
        <v>40.375342465753427</v>
      </c>
      <c r="P3684">
        <f ca="1">ROUNDDOWN(staff[[#This Row],[X-Age]],0)</f>
        <v>40</v>
      </c>
    </row>
    <row r="3685" spans="3:16" x14ac:dyDescent="0.3">
      <c r="C3685" t="s">
        <v>3774</v>
      </c>
      <c r="D3685" t="s">
        <v>55</v>
      </c>
      <c r="E3685">
        <v>1</v>
      </c>
      <c r="F3685" t="s">
        <v>56</v>
      </c>
      <c r="G3685" t="s">
        <v>9</v>
      </c>
      <c r="H3685" t="s">
        <v>62</v>
      </c>
      <c r="I3685" s="4">
        <v>76825</v>
      </c>
      <c r="J3685">
        <v>16</v>
      </c>
      <c r="K3685" s="3">
        <v>44421</v>
      </c>
      <c r="L3685" s="3">
        <v>22680</v>
      </c>
      <c r="M3685" s="5">
        <f ca="1">(TODAY()-staff[[#This Row],[Date of Join]])/365</f>
        <v>1.095890410958904</v>
      </c>
      <c r="N3685" t="str">
        <f ca="1">IF(staff[[#This Row],[Tenure]]&lt;0.25,"1. New", IF(staff[[#This Row],[Tenure]]&lt;1, "2. Under 1 yr", IF(staff[[#This Row],[Tenure]]&lt;2, "3. Under 2 yrs","4. Over 2 yrs")))</f>
        <v>3. Under 2 yrs</v>
      </c>
      <c r="O3685" s="5">
        <f ca="1">(TODAY()-staff[[#This Row],[Date of Birth]])/365</f>
        <v>60.660273972602738</v>
      </c>
      <c r="P3685">
        <f ca="1">ROUNDDOWN(staff[[#This Row],[X-Age]],0)</f>
        <v>60</v>
      </c>
    </row>
    <row r="3686" spans="3:16" x14ac:dyDescent="0.3">
      <c r="C3686" t="s">
        <v>3775</v>
      </c>
      <c r="D3686" t="s">
        <v>55</v>
      </c>
      <c r="E3686">
        <v>1</v>
      </c>
      <c r="F3686" t="s">
        <v>56</v>
      </c>
      <c r="G3686" t="s">
        <v>6</v>
      </c>
      <c r="H3686" t="s">
        <v>68</v>
      </c>
      <c r="I3686" s="4">
        <v>72945</v>
      </c>
      <c r="J3686">
        <v>17</v>
      </c>
      <c r="K3686" s="3">
        <v>44193</v>
      </c>
      <c r="L3686" s="3">
        <v>19777</v>
      </c>
      <c r="M3686" s="5">
        <f ca="1">(TODAY()-staff[[#This Row],[Date of Join]])/365</f>
        <v>1.7205479452054795</v>
      </c>
      <c r="N3686" t="str">
        <f ca="1">IF(staff[[#This Row],[Tenure]]&lt;0.25,"1. New", IF(staff[[#This Row],[Tenure]]&lt;1, "2. Under 1 yr", IF(staff[[#This Row],[Tenure]]&lt;2, "3. Under 2 yrs","4. Over 2 yrs")))</f>
        <v>3. Under 2 yrs</v>
      </c>
      <c r="O3686" s="5">
        <f ca="1">(TODAY()-staff[[#This Row],[Date of Birth]])/365</f>
        <v>68.61369863013698</v>
      </c>
      <c r="P3686">
        <f ca="1">ROUNDDOWN(staff[[#This Row],[X-Age]],0)</f>
        <v>68</v>
      </c>
    </row>
    <row r="3687" spans="3:16" x14ac:dyDescent="0.3">
      <c r="C3687" t="s">
        <v>3776</v>
      </c>
      <c r="D3687" t="s">
        <v>59</v>
      </c>
      <c r="E3687">
        <v>1</v>
      </c>
      <c r="F3687" t="s">
        <v>124</v>
      </c>
      <c r="G3687" t="s">
        <v>9</v>
      </c>
      <c r="H3687" t="s">
        <v>57</v>
      </c>
      <c r="I3687" s="4">
        <v>106170</v>
      </c>
      <c r="J3687">
        <v>13</v>
      </c>
      <c r="K3687" s="3">
        <v>44756</v>
      </c>
      <c r="L3687" s="3">
        <v>32487</v>
      </c>
      <c r="M3687" s="5">
        <f ca="1">(TODAY()-staff[[#This Row],[Date of Join]])/365</f>
        <v>0.17808219178082191</v>
      </c>
      <c r="N3687" t="str">
        <f ca="1">IF(staff[[#This Row],[Tenure]]&lt;0.25,"1. New", IF(staff[[#This Row],[Tenure]]&lt;1, "2. Under 1 yr", IF(staff[[#This Row],[Tenure]]&lt;2, "3. Under 2 yrs","4. Over 2 yrs")))</f>
        <v>1. New</v>
      </c>
      <c r="O3687" s="5">
        <f ca="1">(TODAY()-staff[[#This Row],[Date of Birth]])/365</f>
        <v>33.791780821917811</v>
      </c>
      <c r="P3687">
        <f ca="1">ROUNDDOWN(staff[[#This Row],[X-Age]],0)</f>
        <v>33</v>
      </c>
    </row>
    <row r="3688" spans="3:16" x14ac:dyDescent="0.3">
      <c r="C3688" t="s">
        <v>3777</v>
      </c>
      <c r="D3688" t="s">
        <v>59</v>
      </c>
      <c r="E3688">
        <v>1</v>
      </c>
      <c r="F3688" t="s">
        <v>56</v>
      </c>
      <c r="G3688" t="s">
        <v>6</v>
      </c>
      <c r="H3688" t="s">
        <v>68</v>
      </c>
      <c r="I3688" s="4">
        <v>99445</v>
      </c>
      <c r="J3688">
        <v>4</v>
      </c>
      <c r="K3688" s="3">
        <v>44725</v>
      </c>
      <c r="L3688" s="3">
        <v>27594</v>
      </c>
      <c r="M3688" s="5">
        <f ca="1">(TODAY()-staff[[#This Row],[Date of Join]])/365</f>
        <v>0.26301369863013696</v>
      </c>
      <c r="N3688" t="str">
        <f ca="1">IF(staff[[#This Row],[Tenure]]&lt;0.25,"1. New", IF(staff[[#This Row],[Tenure]]&lt;1, "2. Under 1 yr", IF(staff[[#This Row],[Tenure]]&lt;2, "3. Under 2 yrs","4. Over 2 yrs")))</f>
        <v>2. Under 1 yr</v>
      </c>
      <c r="O3688" s="5">
        <f ca="1">(TODAY()-staff[[#This Row],[Date of Birth]])/365</f>
        <v>47.197260273972603</v>
      </c>
      <c r="P3688">
        <f ca="1">ROUNDDOWN(staff[[#This Row],[X-Age]],0)</f>
        <v>47</v>
      </c>
    </row>
    <row r="3689" spans="3:16" x14ac:dyDescent="0.3">
      <c r="C3689" t="s">
        <v>3778</v>
      </c>
      <c r="D3689" t="s">
        <v>59</v>
      </c>
      <c r="E3689">
        <v>1</v>
      </c>
      <c r="F3689" t="s">
        <v>56</v>
      </c>
      <c r="G3689" t="s">
        <v>6</v>
      </c>
      <c r="H3689" t="s">
        <v>68</v>
      </c>
      <c r="I3689" s="4">
        <v>79700</v>
      </c>
      <c r="J3689">
        <v>11</v>
      </c>
      <c r="K3689" s="3">
        <v>44628</v>
      </c>
      <c r="L3689" s="3">
        <v>32949</v>
      </c>
      <c r="M3689" s="5">
        <f ca="1">(TODAY()-staff[[#This Row],[Date of Join]])/365</f>
        <v>0.52876712328767128</v>
      </c>
      <c r="N3689" t="str">
        <f ca="1">IF(staff[[#This Row],[Tenure]]&lt;0.25,"1. New", IF(staff[[#This Row],[Tenure]]&lt;1, "2. Under 1 yr", IF(staff[[#This Row],[Tenure]]&lt;2, "3. Under 2 yrs","4. Over 2 yrs")))</f>
        <v>2. Under 1 yr</v>
      </c>
      <c r="O3689" s="5">
        <f ca="1">(TODAY()-staff[[#This Row],[Date of Birth]])/365</f>
        <v>32.526027397260272</v>
      </c>
      <c r="P3689">
        <f ca="1">ROUNDDOWN(staff[[#This Row],[X-Age]],0)</f>
        <v>32</v>
      </c>
    </row>
    <row r="3690" spans="3:16" x14ac:dyDescent="0.3">
      <c r="C3690" t="s">
        <v>3779</v>
      </c>
      <c r="D3690" t="s">
        <v>55</v>
      </c>
      <c r="E3690">
        <v>1</v>
      </c>
      <c r="F3690" t="s">
        <v>56</v>
      </c>
      <c r="G3690" t="s">
        <v>6</v>
      </c>
      <c r="H3690" t="s">
        <v>68</v>
      </c>
      <c r="I3690" s="4">
        <v>61710</v>
      </c>
      <c r="J3690">
        <v>19</v>
      </c>
      <c r="K3690" s="3">
        <v>44725</v>
      </c>
      <c r="L3690" s="3">
        <v>7263</v>
      </c>
      <c r="M3690" s="5">
        <f ca="1">(TODAY()-staff[[#This Row],[Date of Join]])/365</f>
        <v>0.26301369863013696</v>
      </c>
      <c r="N3690" t="str">
        <f ca="1">IF(staff[[#This Row],[Tenure]]&lt;0.25,"1. New", IF(staff[[#This Row],[Tenure]]&lt;1, "2. Under 1 yr", IF(staff[[#This Row],[Tenure]]&lt;2, "3. Under 2 yrs","4. Over 2 yrs")))</f>
        <v>2. Under 1 yr</v>
      </c>
      <c r="O3690" s="5">
        <f ca="1">(TODAY()-staff[[#This Row],[Date of Birth]])/365</f>
        <v>102.8986301369863</v>
      </c>
      <c r="P3690">
        <f ca="1">ROUNDDOWN(staff[[#This Row],[X-Age]],0)</f>
        <v>102</v>
      </c>
    </row>
    <row r="3691" spans="3:16" x14ac:dyDescent="0.3">
      <c r="C3691" t="s">
        <v>3780</v>
      </c>
      <c r="D3691" t="s">
        <v>55</v>
      </c>
      <c r="E3691">
        <v>1</v>
      </c>
      <c r="F3691" t="s">
        <v>56</v>
      </c>
      <c r="G3691" t="s">
        <v>18</v>
      </c>
      <c r="H3691" t="s">
        <v>64</v>
      </c>
      <c r="I3691" s="4">
        <v>99750</v>
      </c>
      <c r="J3691">
        <v>18</v>
      </c>
      <c r="K3691" s="3">
        <v>44697</v>
      </c>
      <c r="L3691" s="3">
        <v>33163</v>
      </c>
      <c r="M3691" s="5">
        <f ca="1">(TODAY()-staff[[#This Row],[Date of Join]])/365</f>
        <v>0.33972602739726027</v>
      </c>
      <c r="N3691" t="str">
        <f ca="1">IF(staff[[#This Row],[Tenure]]&lt;0.25,"1. New", IF(staff[[#This Row],[Tenure]]&lt;1, "2. Under 1 yr", IF(staff[[#This Row],[Tenure]]&lt;2, "3. Under 2 yrs","4. Over 2 yrs")))</f>
        <v>2. Under 1 yr</v>
      </c>
      <c r="O3691" s="5">
        <f ca="1">(TODAY()-staff[[#This Row],[Date of Birth]])/365</f>
        <v>31.93972602739726</v>
      </c>
      <c r="P3691">
        <f ca="1">ROUNDDOWN(staff[[#This Row],[X-Age]],0)</f>
        <v>31</v>
      </c>
    </row>
    <row r="3692" spans="3:16" x14ac:dyDescent="0.3">
      <c r="C3692" t="s">
        <v>3781</v>
      </c>
      <c r="D3692" t="s">
        <v>59</v>
      </c>
      <c r="E3692">
        <v>1</v>
      </c>
      <c r="F3692" t="s">
        <v>56</v>
      </c>
      <c r="G3692" t="s">
        <v>6</v>
      </c>
      <c r="H3692" t="s">
        <v>68</v>
      </c>
      <c r="I3692" s="4">
        <v>91390</v>
      </c>
      <c r="J3692">
        <v>5</v>
      </c>
      <c r="K3692" s="3">
        <v>44685</v>
      </c>
      <c r="L3692" s="3">
        <v>33720</v>
      </c>
      <c r="M3692" s="5">
        <f ca="1">(TODAY()-staff[[#This Row],[Date of Join]])/365</f>
        <v>0.37260273972602742</v>
      </c>
      <c r="N3692" t="str">
        <f ca="1">IF(staff[[#This Row],[Tenure]]&lt;0.25,"1. New", IF(staff[[#This Row],[Tenure]]&lt;1, "2. Under 1 yr", IF(staff[[#This Row],[Tenure]]&lt;2, "3. Under 2 yrs","4. Over 2 yrs")))</f>
        <v>2. Under 1 yr</v>
      </c>
      <c r="O3692" s="5">
        <f ca="1">(TODAY()-staff[[#This Row],[Date of Birth]])/365</f>
        <v>30.413698630136988</v>
      </c>
      <c r="P3692">
        <f ca="1">ROUNDDOWN(staff[[#This Row],[X-Age]],0)</f>
        <v>30</v>
      </c>
    </row>
    <row r="3693" spans="3:16" x14ac:dyDescent="0.3">
      <c r="C3693" t="s">
        <v>3782</v>
      </c>
      <c r="D3693" t="s">
        <v>55</v>
      </c>
      <c r="E3693">
        <v>1</v>
      </c>
      <c r="F3693" t="s">
        <v>56</v>
      </c>
      <c r="G3693" t="s">
        <v>11</v>
      </c>
      <c r="H3693" t="s">
        <v>98</v>
      </c>
      <c r="I3693" s="4">
        <v>48230</v>
      </c>
      <c r="J3693">
        <v>13</v>
      </c>
      <c r="K3693" s="3">
        <v>44656</v>
      </c>
      <c r="L3693" s="3">
        <v>28623</v>
      </c>
      <c r="M3693" s="5">
        <f ca="1">(TODAY()-staff[[#This Row],[Date of Join]])/365</f>
        <v>0.45205479452054792</v>
      </c>
      <c r="N3693" t="str">
        <f ca="1">IF(staff[[#This Row],[Tenure]]&lt;0.25,"1. New", IF(staff[[#This Row],[Tenure]]&lt;1, "2. Under 1 yr", IF(staff[[#This Row],[Tenure]]&lt;2, "3. Under 2 yrs","4. Over 2 yrs")))</f>
        <v>2. Under 1 yr</v>
      </c>
      <c r="O3693" s="5">
        <f ca="1">(TODAY()-staff[[#This Row],[Date of Birth]])/365</f>
        <v>44.37808219178082</v>
      </c>
      <c r="P3693">
        <f ca="1">ROUNDDOWN(staff[[#This Row],[X-Age]],0)</f>
        <v>44</v>
      </c>
    </row>
    <row r="3694" spans="3:16" x14ac:dyDescent="0.3">
      <c r="C3694" t="s">
        <v>3783</v>
      </c>
      <c r="D3694" t="s">
        <v>59</v>
      </c>
      <c r="E3694">
        <v>1</v>
      </c>
      <c r="F3694" t="s">
        <v>56</v>
      </c>
      <c r="G3694" t="s">
        <v>6</v>
      </c>
      <c r="H3694" t="s">
        <v>98</v>
      </c>
      <c r="I3694" s="4">
        <v>75130</v>
      </c>
      <c r="J3694">
        <v>15</v>
      </c>
      <c r="K3694" s="3">
        <v>44417</v>
      </c>
      <c r="L3694" s="3">
        <v>27369</v>
      </c>
      <c r="M3694" s="5">
        <f ca="1">(TODAY()-staff[[#This Row],[Date of Join]])/365</f>
        <v>1.106849315068493</v>
      </c>
      <c r="N3694" t="str">
        <f ca="1">IF(staff[[#This Row],[Tenure]]&lt;0.25,"1. New", IF(staff[[#This Row],[Tenure]]&lt;1, "2. Under 1 yr", IF(staff[[#This Row],[Tenure]]&lt;2, "3. Under 2 yrs","4. Over 2 yrs")))</f>
        <v>3. Under 2 yrs</v>
      </c>
      <c r="O3694" s="5">
        <f ca="1">(TODAY()-staff[[#This Row],[Date of Birth]])/365</f>
        <v>47.813698630136983</v>
      </c>
      <c r="P3694">
        <f ca="1">ROUNDDOWN(staff[[#This Row],[X-Age]],0)</f>
        <v>47</v>
      </c>
    </row>
    <row r="3695" spans="3:16" x14ac:dyDescent="0.3">
      <c r="C3695" t="s">
        <v>3784</v>
      </c>
      <c r="D3695" t="s">
        <v>59</v>
      </c>
      <c r="E3695">
        <v>1</v>
      </c>
      <c r="F3695" t="s">
        <v>56</v>
      </c>
      <c r="G3695" t="s">
        <v>14</v>
      </c>
      <c r="H3695" t="s">
        <v>115</v>
      </c>
      <c r="I3695" s="4">
        <v>68090</v>
      </c>
      <c r="J3695">
        <v>0</v>
      </c>
      <c r="K3695" s="3">
        <v>44715</v>
      </c>
      <c r="L3695" s="3">
        <v>32747</v>
      </c>
      <c r="M3695" s="5">
        <f ca="1">(TODAY()-staff[[#This Row],[Date of Join]])/365</f>
        <v>0.29041095890410956</v>
      </c>
      <c r="N3695" t="str">
        <f ca="1">IF(staff[[#This Row],[Tenure]]&lt;0.25,"1. New", IF(staff[[#This Row],[Tenure]]&lt;1, "2. Under 1 yr", IF(staff[[#This Row],[Tenure]]&lt;2, "3. Under 2 yrs","4. Over 2 yrs")))</f>
        <v>2. Under 1 yr</v>
      </c>
      <c r="O3695" s="5">
        <f ca="1">(TODAY()-staff[[#This Row],[Date of Birth]])/365</f>
        <v>33.079452054794523</v>
      </c>
      <c r="P3695">
        <f ca="1">ROUNDDOWN(staff[[#This Row],[X-Age]],0)</f>
        <v>33</v>
      </c>
    </row>
    <row r="3696" spans="3:16" x14ac:dyDescent="0.3">
      <c r="C3696" t="s">
        <v>3785</v>
      </c>
      <c r="D3696" t="s">
        <v>59</v>
      </c>
      <c r="E3696">
        <v>1</v>
      </c>
      <c r="F3696" t="s">
        <v>56</v>
      </c>
      <c r="G3696" t="s">
        <v>18</v>
      </c>
      <c r="H3696" t="s">
        <v>78</v>
      </c>
      <c r="I3696" s="4">
        <v>69550</v>
      </c>
      <c r="J3696">
        <v>23</v>
      </c>
      <c r="K3696" s="3">
        <v>44757</v>
      </c>
      <c r="L3696" s="3">
        <v>32656</v>
      </c>
      <c r="M3696" s="5">
        <f ca="1">(TODAY()-staff[[#This Row],[Date of Join]])/365</f>
        <v>0.17534246575342466</v>
      </c>
      <c r="N3696" t="str">
        <f ca="1">IF(staff[[#This Row],[Tenure]]&lt;0.25,"1. New", IF(staff[[#This Row],[Tenure]]&lt;1, "2. Under 1 yr", IF(staff[[#This Row],[Tenure]]&lt;2, "3. Under 2 yrs","4. Over 2 yrs")))</f>
        <v>1. New</v>
      </c>
      <c r="O3696" s="5">
        <f ca="1">(TODAY()-staff[[#This Row],[Date of Birth]])/365</f>
        <v>33.328767123287669</v>
      </c>
      <c r="P3696">
        <f ca="1">ROUNDDOWN(staff[[#This Row],[X-Age]],0)</f>
        <v>33</v>
      </c>
    </row>
    <row r="3697" spans="3:16" x14ac:dyDescent="0.3">
      <c r="C3697" t="s">
        <v>3786</v>
      </c>
      <c r="D3697" t="s">
        <v>59</v>
      </c>
      <c r="E3697">
        <v>1</v>
      </c>
      <c r="F3697" t="s">
        <v>56</v>
      </c>
      <c r="G3697" t="s">
        <v>6</v>
      </c>
      <c r="H3697" t="s">
        <v>68</v>
      </c>
      <c r="I3697" s="4">
        <v>71685</v>
      </c>
      <c r="J3697">
        <v>5</v>
      </c>
      <c r="K3697" s="3">
        <v>44599</v>
      </c>
      <c r="L3697" s="3">
        <v>31098</v>
      </c>
      <c r="M3697" s="5">
        <f ca="1">(TODAY()-staff[[#This Row],[Date of Join]])/365</f>
        <v>0.60821917808219184</v>
      </c>
      <c r="N3697" t="str">
        <f ca="1">IF(staff[[#This Row],[Tenure]]&lt;0.25,"1. New", IF(staff[[#This Row],[Tenure]]&lt;1, "2. Under 1 yr", IF(staff[[#This Row],[Tenure]]&lt;2, "3. Under 2 yrs","4. Over 2 yrs")))</f>
        <v>2. Under 1 yr</v>
      </c>
      <c r="O3697" s="5">
        <f ca="1">(TODAY()-staff[[#This Row],[Date of Birth]])/365</f>
        <v>37.597260273972601</v>
      </c>
      <c r="P3697">
        <f ca="1">ROUNDDOWN(staff[[#This Row],[X-Age]],0)</f>
        <v>37</v>
      </c>
    </row>
    <row r="3698" spans="3:16" x14ac:dyDescent="0.3">
      <c r="C3698" t="s">
        <v>3787</v>
      </c>
      <c r="D3698" t="s">
        <v>59</v>
      </c>
      <c r="E3698">
        <v>1</v>
      </c>
      <c r="F3698" t="s">
        <v>124</v>
      </c>
      <c r="G3698" t="s">
        <v>18</v>
      </c>
      <c r="H3698" t="s">
        <v>96</v>
      </c>
      <c r="I3698" s="4">
        <v>98135</v>
      </c>
      <c r="J3698">
        <v>12</v>
      </c>
      <c r="K3698" s="3">
        <v>44774</v>
      </c>
      <c r="L3698" s="3">
        <v>36108</v>
      </c>
      <c r="M3698" s="5">
        <f ca="1">(TODAY()-staff[[#This Row],[Date of Join]])/365</f>
        <v>0.12876712328767123</v>
      </c>
      <c r="N3698" t="str">
        <f ca="1">IF(staff[[#This Row],[Tenure]]&lt;0.25,"1. New", IF(staff[[#This Row],[Tenure]]&lt;1, "2. Under 1 yr", IF(staff[[#This Row],[Tenure]]&lt;2, "3. Under 2 yrs","4. Over 2 yrs")))</f>
        <v>1. New</v>
      </c>
      <c r="O3698" s="5">
        <f ca="1">(TODAY()-staff[[#This Row],[Date of Birth]])/365</f>
        <v>23.87123287671233</v>
      </c>
      <c r="P3698">
        <f ca="1">ROUNDDOWN(staff[[#This Row],[X-Age]],0)</f>
        <v>23</v>
      </c>
    </row>
    <row r="3699" spans="3:16" x14ac:dyDescent="0.3">
      <c r="C3699" t="s">
        <v>3788</v>
      </c>
      <c r="D3699" t="s">
        <v>59</v>
      </c>
      <c r="E3699">
        <v>1</v>
      </c>
      <c r="F3699" t="s">
        <v>56</v>
      </c>
      <c r="G3699" t="s">
        <v>9</v>
      </c>
      <c r="H3699" t="s">
        <v>330</v>
      </c>
      <c r="I3699" s="4">
        <v>61330</v>
      </c>
      <c r="J3699">
        <v>5</v>
      </c>
      <c r="K3699" s="3">
        <v>44117</v>
      </c>
      <c r="L3699" s="3">
        <v>18120</v>
      </c>
      <c r="M3699" s="5">
        <f ca="1">(TODAY()-staff[[#This Row],[Date of Join]])/365</f>
        <v>1.9287671232876713</v>
      </c>
      <c r="N3699" t="str">
        <f ca="1">IF(staff[[#This Row],[Tenure]]&lt;0.25,"1. New", IF(staff[[#This Row],[Tenure]]&lt;1, "2. Under 1 yr", IF(staff[[#This Row],[Tenure]]&lt;2, "3. Under 2 yrs","4. Over 2 yrs")))</f>
        <v>3. Under 2 yrs</v>
      </c>
      <c r="O3699" s="5">
        <f ca="1">(TODAY()-staff[[#This Row],[Date of Birth]])/365</f>
        <v>73.153424657534245</v>
      </c>
      <c r="P3699">
        <f ca="1">ROUNDDOWN(staff[[#This Row],[X-Age]],0)</f>
        <v>73</v>
      </c>
    </row>
    <row r="3700" spans="3:16" x14ac:dyDescent="0.3">
      <c r="C3700" t="s">
        <v>3789</v>
      </c>
      <c r="D3700" t="s">
        <v>59</v>
      </c>
      <c r="E3700">
        <v>1</v>
      </c>
      <c r="F3700" t="s">
        <v>56</v>
      </c>
      <c r="G3700" t="s">
        <v>18</v>
      </c>
      <c r="H3700" t="s">
        <v>96</v>
      </c>
      <c r="I3700" s="4">
        <v>81760</v>
      </c>
      <c r="J3700">
        <v>14</v>
      </c>
      <c r="K3700" s="3">
        <v>44452</v>
      </c>
      <c r="L3700" s="3">
        <v>24887</v>
      </c>
      <c r="M3700" s="5">
        <f ca="1">(TODAY()-staff[[#This Row],[Date of Join]])/365</f>
        <v>1.010958904109589</v>
      </c>
      <c r="N3700" t="str">
        <f ca="1">IF(staff[[#This Row],[Tenure]]&lt;0.25,"1. New", IF(staff[[#This Row],[Tenure]]&lt;1, "2. Under 1 yr", IF(staff[[#This Row],[Tenure]]&lt;2, "3. Under 2 yrs","4. Over 2 yrs")))</f>
        <v>3. Under 2 yrs</v>
      </c>
      <c r="O3700" s="5">
        <f ca="1">(TODAY()-staff[[#This Row],[Date of Birth]])/365</f>
        <v>54.613698630136987</v>
      </c>
      <c r="P3700">
        <f ca="1">ROUNDDOWN(staff[[#This Row],[X-Age]],0)</f>
        <v>54</v>
      </c>
    </row>
    <row r="3701" spans="3:16" x14ac:dyDescent="0.3">
      <c r="C3701" t="s">
        <v>3790</v>
      </c>
      <c r="D3701" t="s">
        <v>55</v>
      </c>
      <c r="E3701">
        <v>1</v>
      </c>
      <c r="F3701" t="s">
        <v>56</v>
      </c>
      <c r="G3701" t="s">
        <v>11</v>
      </c>
      <c r="H3701" t="s">
        <v>83</v>
      </c>
      <c r="I3701" s="4">
        <v>65010</v>
      </c>
      <c r="J3701">
        <v>20</v>
      </c>
      <c r="K3701" s="3">
        <v>44690</v>
      </c>
      <c r="L3701" s="3">
        <v>30228</v>
      </c>
      <c r="M3701" s="5">
        <f ca="1">(TODAY()-staff[[#This Row],[Date of Join]])/365</f>
        <v>0.35890410958904112</v>
      </c>
      <c r="N3701" t="str">
        <f ca="1">IF(staff[[#This Row],[Tenure]]&lt;0.25,"1. New", IF(staff[[#This Row],[Tenure]]&lt;1, "2. Under 1 yr", IF(staff[[#This Row],[Tenure]]&lt;2, "3. Under 2 yrs","4. Over 2 yrs")))</f>
        <v>2. Under 1 yr</v>
      </c>
      <c r="O3701" s="5">
        <f ca="1">(TODAY()-staff[[#This Row],[Date of Birth]])/365</f>
        <v>39.980821917808221</v>
      </c>
      <c r="P3701">
        <f ca="1">ROUNDDOWN(staff[[#This Row],[X-Age]],0)</f>
        <v>39</v>
      </c>
    </row>
    <row r="3702" spans="3:16" x14ac:dyDescent="0.3">
      <c r="C3702" t="s">
        <v>3791</v>
      </c>
      <c r="D3702" t="s">
        <v>59</v>
      </c>
      <c r="E3702">
        <v>1</v>
      </c>
      <c r="F3702" t="s">
        <v>56</v>
      </c>
      <c r="G3702" t="s">
        <v>11</v>
      </c>
      <c r="H3702" t="s">
        <v>98</v>
      </c>
      <c r="I3702" s="4">
        <v>104715</v>
      </c>
      <c r="J3702">
        <v>20</v>
      </c>
      <c r="K3702" s="3">
        <v>44487</v>
      </c>
      <c r="L3702" s="3">
        <v>28949</v>
      </c>
      <c r="M3702" s="5">
        <f ca="1">(TODAY()-staff[[#This Row],[Date of Join]])/365</f>
        <v>0.91506849315068495</v>
      </c>
      <c r="N3702" t="str">
        <f ca="1">IF(staff[[#This Row],[Tenure]]&lt;0.25,"1. New", IF(staff[[#This Row],[Tenure]]&lt;1, "2. Under 1 yr", IF(staff[[#This Row],[Tenure]]&lt;2, "3. Under 2 yrs","4. Over 2 yrs")))</f>
        <v>2. Under 1 yr</v>
      </c>
      <c r="O3702" s="5">
        <f ca="1">(TODAY()-staff[[#This Row],[Date of Birth]])/365</f>
        <v>43.484931506849314</v>
      </c>
      <c r="P3702">
        <f ca="1">ROUNDDOWN(staff[[#This Row],[X-Age]],0)</f>
        <v>43</v>
      </c>
    </row>
    <row r="3703" spans="3:16" x14ac:dyDescent="0.3">
      <c r="C3703" t="s">
        <v>3792</v>
      </c>
      <c r="D3703" t="s">
        <v>59</v>
      </c>
      <c r="E3703">
        <v>1</v>
      </c>
      <c r="F3703" t="s">
        <v>56</v>
      </c>
      <c r="G3703" t="s">
        <v>6</v>
      </c>
      <c r="H3703" t="s">
        <v>98</v>
      </c>
      <c r="I3703" s="4">
        <v>85660</v>
      </c>
      <c r="J3703">
        <v>17</v>
      </c>
      <c r="K3703" s="3">
        <v>44673</v>
      </c>
      <c r="L3703" s="3">
        <v>33000</v>
      </c>
      <c r="M3703" s="5">
        <f ca="1">(TODAY()-staff[[#This Row],[Date of Join]])/365</f>
        <v>0.40547945205479452</v>
      </c>
      <c r="N3703" t="str">
        <f ca="1">IF(staff[[#This Row],[Tenure]]&lt;0.25,"1. New", IF(staff[[#This Row],[Tenure]]&lt;1, "2. Under 1 yr", IF(staff[[#This Row],[Tenure]]&lt;2, "3. Under 2 yrs","4. Over 2 yrs")))</f>
        <v>2. Under 1 yr</v>
      </c>
      <c r="O3703" s="5">
        <f ca="1">(TODAY()-staff[[#This Row],[Date of Birth]])/365</f>
        <v>32.386301369863013</v>
      </c>
      <c r="P3703">
        <f ca="1">ROUNDDOWN(staff[[#This Row],[X-Age]],0)</f>
        <v>32</v>
      </c>
    </row>
    <row r="3704" spans="3:16" x14ac:dyDescent="0.3">
      <c r="C3704" t="s">
        <v>3793</v>
      </c>
      <c r="D3704" t="s">
        <v>55</v>
      </c>
      <c r="E3704">
        <v>1</v>
      </c>
      <c r="F3704" t="s">
        <v>56</v>
      </c>
      <c r="G3704" t="s">
        <v>11</v>
      </c>
      <c r="H3704" t="s">
        <v>98</v>
      </c>
      <c r="I3704" s="4">
        <v>87570</v>
      </c>
      <c r="J3704">
        <v>28</v>
      </c>
      <c r="K3704" s="3">
        <v>43955</v>
      </c>
      <c r="L3704" s="3">
        <v>22757</v>
      </c>
      <c r="M3704" s="5">
        <f ca="1">(TODAY()-staff[[#This Row],[Date of Join]])/365</f>
        <v>2.3726027397260272</v>
      </c>
      <c r="N3704" t="str">
        <f ca="1">IF(staff[[#This Row],[Tenure]]&lt;0.25,"1. New", IF(staff[[#This Row],[Tenure]]&lt;1, "2. Under 1 yr", IF(staff[[#This Row],[Tenure]]&lt;2, "3. Under 2 yrs","4. Over 2 yrs")))</f>
        <v>4. Over 2 yrs</v>
      </c>
      <c r="O3704" s="5">
        <f ca="1">(TODAY()-staff[[#This Row],[Date of Birth]])/365</f>
        <v>60.449315068493149</v>
      </c>
      <c r="P3704">
        <f ca="1">ROUNDDOWN(staff[[#This Row],[X-Age]],0)</f>
        <v>60</v>
      </c>
    </row>
    <row r="3705" spans="3:16" x14ac:dyDescent="0.3">
      <c r="C3705" t="s">
        <v>3794</v>
      </c>
      <c r="D3705" t="s">
        <v>55</v>
      </c>
      <c r="E3705">
        <v>1</v>
      </c>
      <c r="F3705" t="s">
        <v>56</v>
      </c>
      <c r="G3705" t="s">
        <v>18</v>
      </c>
      <c r="H3705" t="s">
        <v>96</v>
      </c>
      <c r="I3705" s="4">
        <v>63860</v>
      </c>
      <c r="J3705">
        <v>4</v>
      </c>
      <c r="K3705" s="3">
        <v>44715</v>
      </c>
      <c r="L3705" s="3">
        <v>26868</v>
      </c>
      <c r="M3705" s="5">
        <f ca="1">(TODAY()-staff[[#This Row],[Date of Join]])/365</f>
        <v>0.29041095890410956</v>
      </c>
      <c r="N3705" t="str">
        <f ca="1">IF(staff[[#This Row],[Tenure]]&lt;0.25,"1. New", IF(staff[[#This Row],[Tenure]]&lt;1, "2. Under 1 yr", IF(staff[[#This Row],[Tenure]]&lt;2, "3. Under 2 yrs","4. Over 2 yrs")))</f>
        <v>2. Under 1 yr</v>
      </c>
      <c r="O3705" s="5">
        <f ca="1">(TODAY()-staff[[#This Row],[Date of Birth]])/365</f>
        <v>49.186301369863017</v>
      </c>
      <c r="P3705">
        <f ca="1">ROUNDDOWN(staff[[#This Row],[X-Age]],0)</f>
        <v>49</v>
      </c>
    </row>
    <row r="3706" spans="3:16" x14ac:dyDescent="0.3">
      <c r="C3706" t="s">
        <v>3795</v>
      </c>
      <c r="D3706" t="s">
        <v>59</v>
      </c>
      <c r="E3706">
        <v>0.84</v>
      </c>
      <c r="F3706" t="s">
        <v>56</v>
      </c>
      <c r="G3706" t="s">
        <v>11</v>
      </c>
      <c r="H3706" t="s">
        <v>98</v>
      </c>
      <c r="I3706" s="4">
        <v>62680</v>
      </c>
      <c r="J3706">
        <v>13</v>
      </c>
      <c r="K3706" s="3">
        <v>44592</v>
      </c>
      <c r="L3706" s="3">
        <v>28677</v>
      </c>
      <c r="M3706" s="5">
        <f ca="1">(TODAY()-staff[[#This Row],[Date of Join]])/365</f>
        <v>0.62739726027397258</v>
      </c>
      <c r="N3706" t="str">
        <f ca="1">IF(staff[[#This Row],[Tenure]]&lt;0.25,"1. New", IF(staff[[#This Row],[Tenure]]&lt;1, "2. Under 1 yr", IF(staff[[#This Row],[Tenure]]&lt;2, "3. Under 2 yrs","4. Over 2 yrs")))</f>
        <v>2. Under 1 yr</v>
      </c>
      <c r="O3706" s="5">
        <f ca="1">(TODAY()-staff[[#This Row],[Date of Birth]])/365</f>
        <v>44.230136986301368</v>
      </c>
      <c r="P3706">
        <f ca="1">ROUNDDOWN(staff[[#This Row],[X-Age]],0)</f>
        <v>44</v>
      </c>
    </row>
    <row r="3707" spans="3:16" x14ac:dyDescent="0.3">
      <c r="C3707" t="s">
        <v>3796</v>
      </c>
      <c r="D3707" t="s">
        <v>59</v>
      </c>
      <c r="E3707">
        <v>0.8</v>
      </c>
      <c r="F3707" t="s">
        <v>56</v>
      </c>
      <c r="G3707" t="s">
        <v>18</v>
      </c>
      <c r="H3707" t="s">
        <v>71</v>
      </c>
      <c r="I3707" s="4">
        <v>107315</v>
      </c>
      <c r="J3707">
        <v>10</v>
      </c>
      <c r="K3707" s="3">
        <v>44567</v>
      </c>
      <c r="L3707" s="3">
        <v>28392</v>
      </c>
      <c r="M3707" s="5">
        <f ca="1">(TODAY()-staff[[#This Row],[Date of Join]])/365</f>
        <v>0.69589041095890414</v>
      </c>
      <c r="N3707" t="str">
        <f ca="1">IF(staff[[#This Row],[Tenure]]&lt;0.25,"1. New", IF(staff[[#This Row],[Tenure]]&lt;1, "2. Under 1 yr", IF(staff[[#This Row],[Tenure]]&lt;2, "3. Under 2 yrs","4. Over 2 yrs")))</f>
        <v>2. Under 1 yr</v>
      </c>
      <c r="O3707" s="5">
        <f ca="1">(TODAY()-staff[[#This Row],[Date of Birth]])/365</f>
        <v>45.010958904109586</v>
      </c>
      <c r="P3707">
        <f ca="1">ROUNDDOWN(staff[[#This Row],[X-Age]],0)</f>
        <v>45</v>
      </c>
    </row>
    <row r="3708" spans="3:16" x14ac:dyDescent="0.3">
      <c r="C3708" t="s">
        <v>3797</v>
      </c>
      <c r="D3708" t="s">
        <v>59</v>
      </c>
      <c r="E3708">
        <v>1</v>
      </c>
      <c r="F3708" t="s">
        <v>56</v>
      </c>
      <c r="G3708" t="s">
        <v>6</v>
      </c>
      <c r="H3708" t="s">
        <v>68</v>
      </c>
      <c r="I3708" s="4">
        <v>106850</v>
      </c>
      <c r="J3708">
        <v>17</v>
      </c>
      <c r="K3708" s="3">
        <v>44467</v>
      </c>
      <c r="L3708" s="3">
        <v>30535</v>
      </c>
      <c r="M3708" s="5">
        <f ca="1">(TODAY()-staff[[#This Row],[Date of Join]])/365</f>
        <v>0.96986301369863015</v>
      </c>
      <c r="N3708" t="str">
        <f ca="1">IF(staff[[#This Row],[Tenure]]&lt;0.25,"1. New", IF(staff[[#This Row],[Tenure]]&lt;1, "2. Under 1 yr", IF(staff[[#This Row],[Tenure]]&lt;2, "3. Under 2 yrs","4. Over 2 yrs")))</f>
        <v>2. Under 1 yr</v>
      </c>
      <c r="O3708" s="5">
        <f ca="1">(TODAY()-staff[[#This Row],[Date of Birth]])/365</f>
        <v>39.139726027397259</v>
      </c>
      <c r="P3708">
        <f ca="1">ROUNDDOWN(staff[[#This Row],[X-Age]],0)</f>
        <v>39</v>
      </c>
    </row>
    <row r="3709" spans="3:16" x14ac:dyDescent="0.3">
      <c r="C3709" t="s">
        <v>3798</v>
      </c>
      <c r="D3709" t="s">
        <v>59</v>
      </c>
      <c r="E3709">
        <v>1</v>
      </c>
      <c r="F3709" t="s">
        <v>56</v>
      </c>
      <c r="G3709" t="s">
        <v>18</v>
      </c>
      <c r="H3709" t="s">
        <v>71</v>
      </c>
      <c r="I3709" s="4">
        <v>88375</v>
      </c>
      <c r="J3709">
        <v>8</v>
      </c>
      <c r="K3709" s="3">
        <v>44690</v>
      </c>
      <c r="L3709" s="3">
        <v>30638</v>
      </c>
      <c r="M3709" s="5">
        <f ca="1">(TODAY()-staff[[#This Row],[Date of Join]])/365</f>
        <v>0.35890410958904112</v>
      </c>
      <c r="N3709" t="str">
        <f ca="1">IF(staff[[#This Row],[Tenure]]&lt;0.25,"1. New", IF(staff[[#This Row],[Tenure]]&lt;1, "2. Under 1 yr", IF(staff[[#This Row],[Tenure]]&lt;2, "3. Under 2 yrs","4. Over 2 yrs")))</f>
        <v>2. Under 1 yr</v>
      </c>
      <c r="O3709" s="5">
        <f ca="1">(TODAY()-staff[[#This Row],[Date of Birth]])/365</f>
        <v>38.857534246575341</v>
      </c>
      <c r="P3709">
        <f ca="1">ROUNDDOWN(staff[[#This Row],[X-Age]],0)</f>
        <v>38</v>
      </c>
    </row>
    <row r="3710" spans="3:16" x14ac:dyDescent="0.3">
      <c r="C3710" t="s">
        <v>3799</v>
      </c>
      <c r="D3710" t="s">
        <v>55</v>
      </c>
      <c r="E3710">
        <v>1</v>
      </c>
      <c r="F3710" t="s">
        <v>124</v>
      </c>
      <c r="G3710" t="s">
        <v>6</v>
      </c>
      <c r="H3710" t="s">
        <v>98</v>
      </c>
      <c r="I3710" s="4">
        <v>88710</v>
      </c>
      <c r="J3710">
        <v>24</v>
      </c>
      <c r="K3710" s="3">
        <v>44706</v>
      </c>
      <c r="L3710" s="3">
        <v>7266</v>
      </c>
      <c r="M3710" s="5">
        <f ca="1">(TODAY()-staff[[#This Row],[Date of Join]])/365</f>
        <v>0.31506849315068491</v>
      </c>
      <c r="N3710" t="str">
        <f ca="1">IF(staff[[#This Row],[Tenure]]&lt;0.25,"1. New", IF(staff[[#This Row],[Tenure]]&lt;1, "2. Under 1 yr", IF(staff[[#This Row],[Tenure]]&lt;2, "3. Under 2 yrs","4. Over 2 yrs")))</f>
        <v>2. Under 1 yr</v>
      </c>
      <c r="O3710" s="5">
        <f ca="1">(TODAY()-staff[[#This Row],[Date of Birth]])/365</f>
        <v>102.89041095890411</v>
      </c>
      <c r="P3710">
        <f ca="1">ROUNDDOWN(staff[[#This Row],[X-Age]],0)</f>
        <v>102</v>
      </c>
    </row>
    <row r="3711" spans="3:16" x14ac:dyDescent="0.3">
      <c r="C3711" t="s">
        <v>3800</v>
      </c>
      <c r="D3711" t="s">
        <v>59</v>
      </c>
      <c r="E3711">
        <v>1</v>
      </c>
      <c r="F3711" t="s">
        <v>56</v>
      </c>
      <c r="G3711" t="s">
        <v>6</v>
      </c>
      <c r="H3711" t="s">
        <v>68</v>
      </c>
      <c r="I3711" s="4">
        <v>65440</v>
      </c>
      <c r="J3711">
        <v>7</v>
      </c>
      <c r="K3711" s="3">
        <v>44253</v>
      </c>
      <c r="L3711" s="3">
        <v>28720</v>
      </c>
      <c r="M3711" s="5">
        <f ca="1">(TODAY()-staff[[#This Row],[Date of Join]])/365</f>
        <v>1.5561643835616439</v>
      </c>
      <c r="N3711" t="str">
        <f ca="1">IF(staff[[#This Row],[Tenure]]&lt;0.25,"1. New", IF(staff[[#This Row],[Tenure]]&lt;1, "2. Under 1 yr", IF(staff[[#This Row],[Tenure]]&lt;2, "3. Under 2 yrs","4. Over 2 yrs")))</f>
        <v>3. Under 2 yrs</v>
      </c>
      <c r="O3711" s="5">
        <f ca="1">(TODAY()-staff[[#This Row],[Date of Birth]])/365</f>
        <v>44.112328767123287</v>
      </c>
      <c r="P3711">
        <f ca="1">ROUNDDOWN(staff[[#This Row],[X-Age]],0)</f>
        <v>44</v>
      </c>
    </row>
    <row r="3712" spans="3:16" x14ac:dyDescent="0.3">
      <c r="C3712" t="s">
        <v>3801</v>
      </c>
      <c r="D3712" t="s">
        <v>59</v>
      </c>
      <c r="E3712">
        <v>1</v>
      </c>
      <c r="F3712" t="s">
        <v>61</v>
      </c>
      <c r="G3712" t="s">
        <v>11</v>
      </c>
      <c r="H3712" t="s">
        <v>98</v>
      </c>
      <c r="I3712" s="4">
        <v>87420</v>
      </c>
      <c r="J3712">
        <v>9</v>
      </c>
      <c r="K3712" s="3">
        <v>44768</v>
      </c>
      <c r="L3712" s="3">
        <v>7279</v>
      </c>
      <c r="M3712" s="5">
        <f ca="1">(TODAY()-staff[[#This Row],[Date of Join]])/365</f>
        <v>0.14520547945205478</v>
      </c>
      <c r="N3712" t="str">
        <f ca="1">IF(staff[[#This Row],[Tenure]]&lt;0.25,"1. New", IF(staff[[#This Row],[Tenure]]&lt;1, "2. Under 1 yr", IF(staff[[#This Row],[Tenure]]&lt;2, "3. Under 2 yrs","4. Over 2 yrs")))</f>
        <v>1. New</v>
      </c>
      <c r="O3712" s="5">
        <f ca="1">(TODAY()-staff[[#This Row],[Date of Birth]])/365</f>
        <v>102.85479452054794</v>
      </c>
      <c r="P3712">
        <f ca="1">ROUNDDOWN(staff[[#This Row],[X-Age]],0)</f>
        <v>102</v>
      </c>
    </row>
    <row r="3713" spans="3:16" x14ac:dyDescent="0.3">
      <c r="C3713" t="s">
        <v>3802</v>
      </c>
      <c r="D3713" t="s">
        <v>59</v>
      </c>
      <c r="E3713">
        <v>1</v>
      </c>
      <c r="F3713" t="s">
        <v>56</v>
      </c>
      <c r="G3713" t="s">
        <v>18</v>
      </c>
      <c r="H3713" t="s">
        <v>71</v>
      </c>
      <c r="I3713" s="4">
        <v>78615</v>
      </c>
      <c r="J3713">
        <v>23</v>
      </c>
      <c r="K3713" s="3">
        <v>44445</v>
      </c>
      <c r="L3713" s="3">
        <v>28631</v>
      </c>
      <c r="M3713" s="5">
        <f ca="1">(TODAY()-staff[[#This Row],[Date of Join]])/365</f>
        <v>1.0301369863013699</v>
      </c>
      <c r="N3713" t="str">
        <f ca="1">IF(staff[[#This Row],[Tenure]]&lt;0.25,"1. New", IF(staff[[#This Row],[Tenure]]&lt;1, "2. Under 1 yr", IF(staff[[#This Row],[Tenure]]&lt;2, "3. Under 2 yrs","4. Over 2 yrs")))</f>
        <v>3. Under 2 yrs</v>
      </c>
      <c r="O3713" s="5">
        <f ca="1">(TODAY()-staff[[#This Row],[Date of Birth]])/365</f>
        <v>44.356164383561641</v>
      </c>
      <c r="P3713">
        <f ca="1">ROUNDDOWN(staff[[#This Row],[X-Age]],0)</f>
        <v>44</v>
      </c>
    </row>
    <row r="3714" spans="3:16" x14ac:dyDescent="0.3">
      <c r="C3714" t="s">
        <v>3803</v>
      </c>
      <c r="D3714" t="s">
        <v>59</v>
      </c>
      <c r="E3714">
        <v>0.92</v>
      </c>
      <c r="F3714" t="s">
        <v>56</v>
      </c>
      <c r="G3714" t="s">
        <v>18</v>
      </c>
      <c r="H3714" t="s">
        <v>64</v>
      </c>
      <c r="I3714" s="4">
        <v>80610</v>
      </c>
      <c r="J3714">
        <v>10</v>
      </c>
      <c r="K3714" s="3">
        <v>44554</v>
      </c>
      <c r="L3714" s="3">
        <v>31073</v>
      </c>
      <c r="M3714" s="5">
        <f ca="1">(TODAY()-staff[[#This Row],[Date of Join]])/365</f>
        <v>0.73150684931506849</v>
      </c>
      <c r="N3714" t="str">
        <f ca="1">IF(staff[[#This Row],[Tenure]]&lt;0.25,"1. New", IF(staff[[#This Row],[Tenure]]&lt;1, "2. Under 1 yr", IF(staff[[#This Row],[Tenure]]&lt;2, "3. Under 2 yrs","4. Over 2 yrs")))</f>
        <v>2. Under 1 yr</v>
      </c>
      <c r="O3714" s="5">
        <f ca="1">(TODAY()-staff[[#This Row],[Date of Birth]])/365</f>
        <v>37.665753424657531</v>
      </c>
      <c r="P3714">
        <f ca="1">ROUNDDOWN(staff[[#This Row],[X-Age]],0)</f>
        <v>37</v>
      </c>
    </row>
    <row r="3715" spans="3:16" x14ac:dyDescent="0.3">
      <c r="C3715" t="s">
        <v>3804</v>
      </c>
      <c r="D3715" t="s">
        <v>59</v>
      </c>
      <c r="E3715">
        <v>1</v>
      </c>
      <c r="F3715" t="s">
        <v>56</v>
      </c>
      <c r="G3715" t="s">
        <v>6</v>
      </c>
      <c r="H3715" t="s">
        <v>68</v>
      </c>
      <c r="I3715" s="4">
        <v>101830</v>
      </c>
      <c r="J3715">
        <v>11</v>
      </c>
      <c r="K3715" s="3">
        <v>44697</v>
      </c>
      <c r="L3715" s="3">
        <v>31543</v>
      </c>
      <c r="M3715" s="5">
        <f ca="1">(TODAY()-staff[[#This Row],[Date of Join]])/365</f>
        <v>0.33972602739726027</v>
      </c>
      <c r="N3715" t="str">
        <f ca="1">IF(staff[[#This Row],[Tenure]]&lt;0.25,"1. New", IF(staff[[#This Row],[Tenure]]&lt;1, "2. Under 1 yr", IF(staff[[#This Row],[Tenure]]&lt;2, "3. Under 2 yrs","4. Over 2 yrs")))</f>
        <v>2. Under 1 yr</v>
      </c>
      <c r="O3715" s="5">
        <f ca="1">(TODAY()-staff[[#This Row],[Date of Birth]])/365</f>
        <v>36.37808219178082</v>
      </c>
      <c r="P3715">
        <f ca="1">ROUNDDOWN(staff[[#This Row],[X-Age]],0)</f>
        <v>36</v>
      </c>
    </row>
    <row r="3716" spans="3:16" x14ac:dyDescent="0.3">
      <c r="C3716" t="s">
        <v>3805</v>
      </c>
      <c r="D3716" t="s">
        <v>55</v>
      </c>
      <c r="E3716">
        <v>1</v>
      </c>
      <c r="F3716" t="s">
        <v>56</v>
      </c>
      <c r="G3716" t="s">
        <v>6</v>
      </c>
      <c r="H3716" t="s">
        <v>71</v>
      </c>
      <c r="I3716" s="4">
        <v>72800</v>
      </c>
      <c r="J3716">
        <v>15</v>
      </c>
      <c r="K3716" s="3">
        <v>44650</v>
      </c>
      <c r="L3716" s="3">
        <v>23038</v>
      </c>
      <c r="M3716" s="5">
        <f ca="1">(TODAY()-staff[[#This Row],[Date of Join]])/365</f>
        <v>0.46849315068493153</v>
      </c>
      <c r="N3716" t="str">
        <f ca="1">IF(staff[[#This Row],[Tenure]]&lt;0.25,"1. New", IF(staff[[#This Row],[Tenure]]&lt;1, "2. Under 1 yr", IF(staff[[#This Row],[Tenure]]&lt;2, "3. Under 2 yrs","4. Over 2 yrs")))</f>
        <v>2. Under 1 yr</v>
      </c>
      <c r="O3716" s="5">
        <f ca="1">(TODAY()-staff[[#This Row],[Date of Birth]])/365</f>
        <v>59.679452054794524</v>
      </c>
      <c r="P3716">
        <f ca="1">ROUNDDOWN(staff[[#This Row],[X-Age]],0)</f>
        <v>59</v>
      </c>
    </row>
    <row r="3717" spans="3:16" x14ac:dyDescent="0.3">
      <c r="C3717" t="s">
        <v>3806</v>
      </c>
      <c r="D3717" t="s">
        <v>59</v>
      </c>
      <c r="E3717">
        <v>1</v>
      </c>
      <c r="F3717" t="s">
        <v>56</v>
      </c>
      <c r="G3717" t="s">
        <v>6</v>
      </c>
      <c r="H3717" t="s">
        <v>68</v>
      </c>
      <c r="I3717" s="4">
        <v>93475</v>
      </c>
      <c r="J3717">
        <v>19</v>
      </c>
      <c r="K3717" s="3">
        <v>44760</v>
      </c>
      <c r="L3717" s="3">
        <v>25585</v>
      </c>
      <c r="M3717" s="5">
        <f ca="1">(TODAY()-staff[[#This Row],[Date of Join]])/365</f>
        <v>0.16712328767123288</v>
      </c>
      <c r="N3717" t="str">
        <f ca="1">IF(staff[[#This Row],[Tenure]]&lt;0.25,"1. New", IF(staff[[#This Row],[Tenure]]&lt;1, "2. Under 1 yr", IF(staff[[#This Row],[Tenure]]&lt;2, "3. Under 2 yrs","4. Over 2 yrs")))</f>
        <v>1. New</v>
      </c>
      <c r="O3717" s="5">
        <f ca="1">(TODAY()-staff[[#This Row],[Date of Birth]])/365</f>
        <v>52.701369863013696</v>
      </c>
      <c r="P3717">
        <f ca="1">ROUNDDOWN(staff[[#This Row],[X-Age]],0)</f>
        <v>52</v>
      </c>
    </row>
    <row r="3718" spans="3:16" x14ac:dyDescent="0.3">
      <c r="C3718" t="s">
        <v>3807</v>
      </c>
      <c r="D3718" t="s">
        <v>55</v>
      </c>
      <c r="E3718">
        <v>1</v>
      </c>
      <c r="F3718" t="s">
        <v>56</v>
      </c>
      <c r="G3718" t="s">
        <v>6</v>
      </c>
      <c r="H3718" t="s">
        <v>71</v>
      </c>
      <c r="I3718" s="4">
        <v>62135</v>
      </c>
      <c r="J3718">
        <v>7</v>
      </c>
      <c r="K3718" s="3">
        <v>44209</v>
      </c>
      <c r="L3718" s="3">
        <v>24591</v>
      </c>
      <c r="M3718" s="5">
        <f ca="1">(TODAY()-staff[[#This Row],[Date of Join]])/365</f>
        <v>1.6767123287671233</v>
      </c>
      <c r="N3718" t="str">
        <f ca="1">IF(staff[[#This Row],[Tenure]]&lt;0.25,"1. New", IF(staff[[#This Row],[Tenure]]&lt;1, "2. Under 1 yr", IF(staff[[#This Row],[Tenure]]&lt;2, "3. Under 2 yrs","4. Over 2 yrs")))</f>
        <v>3. Under 2 yrs</v>
      </c>
      <c r="O3718" s="5">
        <f ca="1">(TODAY()-staff[[#This Row],[Date of Birth]])/365</f>
        <v>55.424657534246577</v>
      </c>
      <c r="P3718">
        <f ca="1">ROUNDDOWN(staff[[#This Row],[X-Age]],0)</f>
        <v>55</v>
      </c>
    </row>
    <row r="3719" spans="3:16" x14ac:dyDescent="0.3">
      <c r="C3719" t="s">
        <v>3808</v>
      </c>
      <c r="D3719" t="s">
        <v>55</v>
      </c>
      <c r="E3719">
        <v>1</v>
      </c>
      <c r="F3719" t="s">
        <v>56</v>
      </c>
      <c r="G3719" t="s">
        <v>18</v>
      </c>
      <c r="H3719" t="s">
        <v>71</v>
      </c>
      <c r="I3719" s="4">
        <v>79220</v>
      </c>
      <c r="J3719">
        <v>2</v>
      </c>
      <c r="K3719" s="3">
        <v>43749</v>
      </c>
      <c r="L3719" s="3">
        <v>21114</v>
      </c>
      <c r="M3719" s="5">
        <f ca="1">(TODAY()-staff[[#This Row],[Date of Join]])/365</f>
        <v>2.9369863013698629</v>
      </c>
      <c r="N3719" t="str">
        <f ca="1">IF(staff[[#This Row],[Tenure]]&lt;0.25,"1. New", IF(staff[[#This Row],[Tenure]]&lt;1, "2. Under 1 yr", IF(staff[[#This Row],[Tenure]]&lt;2, "3. Under 2 yrs","4. Over 2 yrs")))</f>
        <v>4. Over 2 yrs</v>
      </c>
      <c r="O3719" s="5">
        <f ca="1">(TODAY()-staff[[#This Row],[Date of Birth]])/365</f>
        <v>64.950684931506856</v>
      </c>
      <c r="P3719">
        <f ca="1">ROUNDDOWN(staff[[#This Row],[X-Age]],0)</f>
        <v>64</v>
      </c>
    </row>
    <row r="3720" spans="3:16" x14ac:dyDescent="0.3">
      <c r="C3720" t="s">
        <v>3809</v>
      </c>
      <c r="D3720" t="s">
        <v>55</v>
      </c>
      <c r="E3720">
        <v>0.8</v>
      </c>
      <c r="F3720" t="s">
        <v>124</v>
      </c>
      <c r="G3720" t="s">
        <v>9</v>
      </c>
      <c r="H3720" t="s">
        <v>201</v>
      </c>
      <c r="I3720" s="4">
        <v>81535</v>
      </c>
      <c r="J3720">
        <v>8</v>
      </c>
      <c r="K3720" s="3">
        <v>44770</v>
      </c>
      <c r="L3720" s="3">
        <v>23796</v>
      </c>
      <c r="M3720" s="5">
        <f ca="1">(TODAY()-staff[[#This Row],[Date of Join]])/365</f>
        <v>0.13972602739726028</v>
      </c>
      <c r="N3720" t="str">
        <f ca="1">IF(staff[[#This Row],[Tenure]]&lt;0.25,"1. New", IF(staff[[#This Row],[Tenure]]&lt;1, "2. Under 1 yr", IF(staff[[#This Row],[Tenure]]&lt;2, "3. Under 2 yrs","4. Over 2 yrs")))</f>
        <v>1. New</v>
      </c>
      <c r="O3720" s="5">
        <f ca="1">(TODAY()-staff[[#This Row],[Date of Birth]])/365</f>
        <v>57.602739726027394</v>
      </c>
      <c r="P3720">
        <f ca="1">ROUNDDOWN(staff[[#This Row],[X-Age]],0)</f>
        <v>57</v>
      </c>
    </row>
    <row r="3721" spans="3:16" x14ac:dyDescent="0.3">
      <c r="C3721" t="s">
        <v>3810</v>
      </c>
      <c r="D3721" t="s">
        <v>55</v>
      </c>
      <c r="E3721">
        <v>1</v>
      </c>
      <c r="F3721" t="s">
        <v>56</v>
      </c>
      <c r="G3721" t="s">
        <v>9</v>
      </c>
      <c r="H3721" t="s">
        <v>201</v>
      </c>
      <c r="I3721" s="4">
        <v>55165</v>
      </c>
      <c r="J3721">
        <v>19</v>
      </c>
      <c r="K3721" s="3">
        <v>44728</v>
      </c>
      <c r="L3721" s="3">
        <v>32493</v>
      </c>
      <c r="M3721" s="5">
        <f ca="1">(TODAY()-staff[[#This Row],[Date of Join]])/365</f>
        <v>0.25479452054794521</v>
      </c>
      <c r="N3721" t="str">
        <f ca="1">IF(staff[[#This Row],[Tenure]]&lt;0.25,"1. New", IF(staff[[#This Row],[Tenure]]&lt;1, "2. Under 1 yr", IF(staff[[#This Row],[Tenure]]&lt;2, "3. Under 2 yrs","4. Over 2 yrs")))</f>
        <v>2. Under 1 yr</v>
      </c>
      <c r="O3721" s="5">
        <f ca="1">(TODAY()-staff[[#This Row],[Date of Birth]])/365</f>
        <v>33.775342465753425</v>
      </c>
      <c r="P3721">
        <f ca="1">ROUNDDOWN(staff[[#This Row],[X-Age]],0)</f>
        <v>33</v>
      </c>
    </row>
    <row r="3722" spans="3:16" x14ac:dyDescent="0.3">
      <c r="C3722" t="s">
        <v>3811</v>
      </c>
      <c r="D3722" t="s">
        <v>59</v>
      </c>
      <c r="E3722">
        <v>1</v>
      </c>
      <c r="F3722" t="s">
        <v>56</v>
      </c>
      <c r="G3722" t="s">
        <v>6</v>
      </c>
      <c r="H3722" t="s">
        <v>68</v>
      </c>
      <c r="I3722" s="4">
        <v>70290</v>
      </c>
      <c r="J3722">
        <v>12</v>
      </c>
      <c r="K3722" s="3">
        <v>44769</v>
      </c>
      <c r="L3722" s="3">
        <v>21511</v>
      </c>
      <c r="M3722" s="5">
        <f ca="1">(TODAY()-staff[[#This Row],[Date of Join]])/365</f>
        <v>0.14246575342465753</v>
      </c>
      <c r="N3722" t="str">
        <f ca="1">IF(staff[[#This Row],[Tenure]]&lt;0.25,"1. New", IF(staff[[#This Row],[Tenure]]&lt;1, "2. Under 1 yr", IF(staff[[#This Row],[Tenure]]&lt;2, "3. Under 2 yrs","4. Over 2 yrs")))</f>
        <v>1. New</v>
      </c>
      <c r="O3722" s="5">
        <f ca="1">(TODAY()-staff[[#This Row],[Date of Birth]])/365</f>
        <v>63.863013698630134</v>
      </c>
      <c r="P3722">
        <f ca="1">ROUNDDOWN(staff[[#This Row],[X-Age]],0)</f>
        <v>63</v>
      </c>
    </row>
    <row r="3723" spans="3:16" x14ac:dyDescent="0.3">
      <c r="C3723" t="s">
        <v>3812</v>
      </c>
      <c r="D3723" t="s">
        <v>59</v>
      </c>
      <c r="E3723">
        <v>0.6</v>
      </c>
      <c r="F3723" t="s">
        <v>56</v>
      </c>
      <c r="G3723" t="s">
        <v>18</v>
      </c>
      <c r="H3723" t="s">
        <v>64</v>
      </c>
      <c r="I3723" s="4">
        <v>75925</v>
      </c>
      <c r="J3723">
        <v>8</v>
      </c>
      <c r="K3723" s="3">
        <v>44508</v>
      </c>
      <c r="L3723" s="3">
        <v>31323</v>
      </c>
      <c r="M3723" s="5">
        <f ca="1">(TODAY()-staff[[#This Row],[Date of Join]])/365</f>
        <v>0.8575342465753425</v>
      </c>
      <c r="N3723" t="str">
        <f ca="1">IF(staff[[#This Row],[Tenure]]&lt;0.25,"1. New", IF(staff[[#This Row],[Tenure]]&lt;1, "2. Under 1 yr", IF(staff[[#This Row],[Tenure]]&lt;2, "3. Under 2 yrs","4. Over 2 yrs")))</f>
        <v>2. Under 1 yr</v>
      </c>
      <c r="O3723" s="5">
        <f ca="1">(TODAY()-staff[[#This Row],[Date of Birth]])/365</f>
        <v>36.980821917808221</v>
      </c>
      <c r="P3723">
        <f ca="1">ROUNDDOWN(staff[[#This Row],[X-Age]],0)</f>
        <v>36</v>
      </c>
    </row>
    <row r="3724" spans="3:16" x14ac:dyDescent="0.3">
      <c r="C3724" t="s">
        <v>3813</v>
      </c>
      <c r="D3724" t="s">
        <v>55</v>
      </c>
      <c r="E3724">
        <v>1</v>
      </c>
      <c r="F3724" t="s">
        <v>56</v>
      </c>
      <c r="G3724" t="s">
        <v>6</v>
      </c>
      <c r="H3724" t="s">
        <v>71</v>
      </c>
      <c r="I3724" s="4">
        <v>65845</v>
      </c>
      <c r="J3724">
        <v>9</v>
      </c>
      <c r="K3724" s="3">
        <v>44746</v>
      </c>
      <c r="L3724" s="3">
        <v>22946</v>
      </c>
      <c r="M3724" s="5">
        <f ca="1">(TODAY()-staff[[#This Row],[Date of Join]])/365</f>
        <v>0.20547945205479451</v>
      </c>
      <c r="N3724" t="str">
        <f ca="1">IF(staff[[#This Row],[Tenure]]&lt;0.25,"1. New", IF(staff[[#This Row],[Tenure]]&lt;1, "2. Under 1 yr", IF(staff[[#This Row],[Tenure]]&lt;2, "3. Under 2 yrs","4. Over 2 yrs")))</f>
        <v>1. New</v>
      </c>
      <c r="O3724" s="5">
        <f ca="1">(TODAY()-staff[[#This Row],[Date of Birth]])/365</f>
        <v>59.93150684931507</v>
      </c>
      <c r="P3724">
        <f ca="1">ROUNDDOWN(staff[[#This Row],[X-Age]],0)</f>
        <v>59</v>
      </c>
    </row>
    <row r="3725" spans="3:16" x14ac:dyDescent="0.3">
      <c r="C3725" t="s">
        <v>3814</v>
      </c>
      <c r="D3725" t="s">
        <v>55</v>
      </c>
      <c r="E3725">
        <v>1</v>
      </c>
      <c r="F3725" t="s">
        <v>56</v>
      </c>
      <c r="G3725" t="s">
        <v>6</v>
      </c>
      <c r="H3725" t="s">
        <v>68</v>
      </c>
      <c r="I3725" s="4">
        <v>63800</v>
      </c>
      <c r="J3725">
        <v>17</v>
      </c>
      <c r="K3725" s="3">
        <v>44361</v>
      </c>
      <c r="L3725" s="3">
        <v>31489</v>
      </c>
      <c r="M3725" s="5">
        <f ca="1">(TODAY()-staff[[#This Row],[Date of Join]])/365</f>
        <v>1.2602739726027397</v>
      </c>
      <c r="N3725" t="str">
        <f ca="1">IF(staff[[#This Row],[Tenure]]&lt;0.25,"1. New", IF(staff[[#This Row],[Tenure]]&lt;1, "2. Under 1 yr", IF(staff[[#This Row],[Tenure]]&lt;2, "3. Under 2 yrs","4. Over 2 yrs")))</f>
        <v>3. Under 2 yrs</v>
      </c>
      <c r="O3725" s="5">
        <f ca="1">(TODAY()-staff[[#This Row],[Date of Birth]])/365</f>
        <v>36.526027397260272</v>
      </c>
      <c r="P3725">
        <f ca="1">ROUNDDOWN(staff[[#This Row],[X-Age]],0)</f>
        <v>36</v>
      </c>
    </row>
    <row r="3726" spans="3:16" x14ac:dyDescent="0.3">
      <c r="C3726" t="s">
        <v>3815</v>
      </c>
      <c r="D3726" t="s">
        <v>55</v>
      </c>
      <c r="E3726">
        <v>1</v>
      </c>
      <c r="F3726" t="s">
        <v>61</v>
      </c>
      <c r="G3726" t="s">
        <v>9</v>
      </c>
      <c r="H3726" t="s">
        <v>106</v>
      </c>
      <c r="I3726" s="4">
        <v>89600</v>
      </c>
      <c r="J3726">
        <v>20</v>
      </c>
      <c r="K3726" s="3">
        <v>44767</v>
      </c>
      <c r="L3726" s="3">
        <v>7278</v>
      </c>
      <c r="M3726" s="5">
        <f ca="1">(TODAY()-staff[[#This Row],[Date of Join]])/365</f>
        <v>0.14794520547945206</v>
      </c>
      <c r="N3726" t="str">
        <f ca="1">IF(staff[[#This Row],[Tenure]]&lt;0.25,"1. New", IF(staff[[#This Row],[Tenure]]&lt;1, "2. Under 1 yr", IF(staff[[#This Row],[Tenure]]&lt;2, "3. Under 2 yrs","4. Over 2 yrs")))</f>
        <v>1. New</v>
      </c>
      <c r="O3726" s="5">
        <f ca="1">(TODAY()-staff[[#This Row],[Date of Birth]])/365</f>
        <v>102.85753424657534</v>
      </c>
      <c r="P3726">
        <f ca="1">ROUNDDOWN(staff[[#This Row],[X-Age]],0)</f>
        <v>102</v>
      </c>
    </row>
    <row r="3727" spans="3:16" x14ac:dyDescent="0.3">
      <c r="C3727" t="s">
        <v>3816</v>
      </c>
      <c r="D3727" t="s">
        <v>59</v>
      </c>
      <c r="E3727">
        <v>1</v>
      </c>
      <c r="F3727" t="s">
        <v>124</v>
      </c>
      <c r="G3727" t="s">
        <v>18</v>
      </c>
      <c r="H3727" t="s">
        <v>117</v>
      </c>
      <c r="I3727" s="4">
        <v>77905</v>
      </c>
      <c r="J3727">
        <v>25</v>
      </c>
      <c r="K3727" s="3">
        <v>44771</v>
      </c>
      <c r="L3727" s="3">
        <v>34792</v>
      </c>
      <c r="M3727" s="5">
        <f ca="1">(TODAY()-staff[[#This Row],[Date of Join]])/365</f>
        <v>0.13698630136986301</v>
      </c>
      <c r="N3727" t="str">
        <f ca="1">IF(staff[[#This Row],[Tenure]]&lt;0.25,"1. New", IF(staff[[#This Row],[Tenure]]&lt;1, "2. Under 1 yr", IF(staff[[#This Row],[Tenure]]&lt;2, "3. Under 2 yrs","4. Over 2 yrs")))</f>
        <v>1. New</v>
      </c>
      <c r="O3727" s="5">
        <f ca="1">(TODAY()-staff[[#This Row],[Date of Birth]])/365</f>
        <v>27.476712328767125</v>
      </c>
      <c r="P3727">
        <f ca="1">ROUNDDOWN(staff[[#This Row],[X-Age]],0)</f>
        <v>27</v>
      </c>
    </row>
    <row r="3728" spans="3:16" x14ac:dyDescent="0.3">
      <c r="C3728" t="s">
        <v>3817</v>
      </c>
      <c r="D3728" t="s">
        <v>55</v>
      </c>
      <c r="E3728">
        <v>1</v>
      </c>
      <c r="F3728" t="s">
        <v>56</v>
      </c>
      <c r="G3728" t="s">
        <v>6</v>
      </c>
      <c r="H3728" t="s">
        <v>98</v>
      </c>
      <c r="I3728" s="4">
        <v>69660</v>
      </c>
      <c r="J3728">
        <v>6</v>
      </c>
      <c r="K3728" s="3">
        <v>44263</v>
      </c>
      <c r="L3728" s="3">
        <v>24720</v>
      </c>
      <c r="M3728" s="5">
        <f ca="1">(TODAY()-staff[[#This Row],[Date of Join]])/365</f>
        <v>1.5287671232876712</v>
      </c>
      <c r="N3728" t="str">
        <f ca="1">IF(staff[[#This Row],[Tenure]]&lt;0.25,"1. New", IF(staff[[#This Row],[Tenure]]&lt;1, "2. Under 1 yr", IF(staff[[#This Row],[Tenure]]&lt;2, "3. Under 2 yrs","4. Over 2 yrs")))</f>
        <v>3. Under 2 yrs</v>
      </c>
      <c r="O3728" s="5">
        <f ca="1">(TODAY()-staff[[#This Row],[Date of Birth]])/365</f>
        <v>55.07123287671233</v>
      </c>
      <c r="P3728">
        <f ca="1">ROUNDDOWN(staff[[#This Row],[X-Age]],0)</f>
        <v>55</v>
      </c>
    </row>
    <row r="3729" spans="3:16" x14ac:dyDescent="0.3">
      <c r="C3729" t="s">
        <v>3818</v>
      </c>
      <c r="D3729" t="s">
        <v>59</v>
      </c>
      <c r="E3729">
        <v>1</v>
      </c>
      <c r="F3729" t="s">
        <v>56</v>
      </c>
      <c r="G3729" t="s">
        <v>6</v>
      </c>
      <c r="H3729" t="s">
        <v>68</v>
      </c>
      <c r="I3729" s="4">
        <v>89635</v>
      </c>
      <c r="J3729">
        <v>9</v>
      </c>
      <c r="K3729" s="3">
        <v>44711</v>
      </c>
      <c r="L3729" s="3">
        <v>21781</v>
      </c>
      <c r="M3729" s="5">
        <f ca="1">(TODAY()-staff[[#This Row],[Date of Join]])/365</f>
        <v>0.30136986301369861</v>
      </c>
      <c r="N3729" t="str">
        <f ca="1">IF(staff[[#This Row],[Tenure]]&lt;0.25,"1. New", IF(staff[[#This Row],[Tenure]]&lt;1, "2. Under 1 yr", IF(staff[[#This Row],[Tenure]]&lt;2, "3. Under 2 yrs","4. Over 2 yrs")))</f>
        <v>2. Under 1 yr</v>
      </c>
      <c r="O3729" s="5">
        <f ca="1">(TODAY()-staff[[#This Row],[Date of Birth]])/365</f>
        <v>63.123287671232873</v>
      </c>
      <c r="P3729">
        <f ca="1">ROUNDDOWN(staff[[#This Row],[X-Age]],0)</f>
        <v>63</v>
      </c>
    </row>
    <row r="3730" spans="3:16" x14ac:dyDescent="0.3">
      <c r="C3730" t="s">
        <v>3819</v>
      </c>
      <c r="D3730" t="s">
        <v>55</v>
      </c>
      <c r="E3730">
        <v>1</v>
      </c>
      <c r="F3730" t="s">
        <v>56</v>
      </c>
      <c r="G3730" t="s">
        <v>6</v>
      </c>
      <c r="H3730" t="s">
        <v>98</v>
      </c>
      <c r="I3730" s="4">
        <v>99275</v>
      </c>
      <c r="J3730">
        <v>23</v>
      </c>
      <c r="K3730" s="3">
        <v>44732</v>
      </c>
      <c r="L3730" s="3">
        <v>20635</v>
      </c>
      <c r="M3730" s="5">
        <f ca="1">(TODAY()-staff[[#This Row],[Date of Join]])/365</f>
        <v>0.24383561643835616</v>
      </c>
      <c r="N3730" t="str">
        <f ca="1">IF(staff[[#This Row],[Tenure]]&lt;0.25,"1. New", IF(staff[[#This Row],[Tenure]]&lt;1, "2. Under 1 yr", IF(staff[[#This Row],[Tenure]]&lt;2, "3. Under 2 yrs","4. Over 2 yrs")))</f>
        <v>1. New</v>
      </c>
      <c r="O3730" s="5">
        <f ca="1">(TODAY()-staff[[#This Row],[Date of Birth]])/365</f>
        <v>66.263013698630132</v>
      </c>
      <c r="P3730">
        <f ca="1">ROUNDDOWN(staff[[#This Row],[X-Age]],0)</f>
        <v>66</v>
      </c>
    </row>
    <row r="3731" spans="3:16" x14ac:dyDescent="0.3">
      <c r="C3731" t="s">
        <v>3820</v>
      </c>
      <c r="D3731" t="s">
        <v>59</v>
      </c>
      <c r="E3731">
        <v>1</v>
      </c>
      <c r="F3731" t="s">
        <v>56</v>
      </c>
      <c r="G3731" t="s">
        <v>11</v>
      </c>
      <c r="H3731" t="s">
        <v>98</v>
      </c>
      <c r="I3731" s="4">
        <v>61645</v>
      </c>
      <c r="J3731">
        <v>8</v>
      </c>
      <c r="K3731" s="3">
        <v>44621</v>
      </c>
      <c r="L3731" s="3">
        <v>30704</v>
      </c>
      <c r="M3731" s="5">
        <f ca="1">(TODAY()-staff[[#This Row],[Date of Join]])/365</f>
        <v>0.54794520547945202</v>
      </c>
      <c r="N3731" t="str">
        <f ca="1">IF(staff[[#This Row],[Tenure]]&lt;0.25,"1. New", IF(staff[[#This Row],[Tenure]]&lt;1, "2. Under 1 yr", IF(staff[[#This Row],[Tenure]]&lt;2, "3. Under 2 yrs","4. Over 2 yrs")))</f>
        <v>2. Under 1 yr</v>
      </c>
      <c r="O3731" s="5">
        <f ca="1">(TODAY()-staff[[#This Row],[Date of Birth]])/365</f>
        <v>38.676712328767124</v>
      </c>
      <c r="P3731">
        <f ca="1">ROUNDDOWN(staff[[#This Row],[X-Age]],0)</f>
        <v>38</v>
      </c>
    </row>
    <row r="3732" spans="3:16" x14ac:dyDescent="0.3">
      <c r="C3732" t="s">
        <v>3821</v>
      </c>
      <c r="D3732" t="s">
        <v>59</v>
      </c>
      <c r="E3732">
        <v>1</v>
      </c>
      <c r="F3732" t="s">
        <v>56</v>
      </c>
      <c r="G3732" t="s">
        <v>6</v>
      </c>
      <c r="H3732" t="s">
        <v>68</v>
      </c>
      <c r="I3732" s="4">
        <v>75545</v>
      </c>
      <c r="J3732">
        <v>24</v>
      </c>
      <c r="K3732" s="3">
        <v>44708</v>
      </c>
      <c r="L3732" s="3">
        <v>31267</v>
      </c>
      <c r="M3732" s="5">
        <f ca="1">(TODAY()-staff[[#This Row],[Date of Join]])/365</f>
        <v>0.30958904109589042</v>
      </c>
      <c r="N3732" t="str">
        <f ca="1">IF(staff[[#This Row],[Tenure]]&lt;0.25,"1. New", IF(staff[[#This Row],[Tenure]]&lt;1, "2. Under 1 yr", IF(staff[[#This Row],[Tenure]]&lt;2, "3. Under 2 yrs","4. Over 2 yrs")))</f>
        <v>2. Under 1 yr</v>
      </c>
      <c r="O3732" s="5">
        <f ca="1">(TODAY()-staff[[#This Row],[Date of Birth]])/365</f>
        <v>37.134246575342466</v>
      </c>
      <c r="P3732">
        <f ca="1">ROUNDDOWN(staff[[#This Row],[X-Age]],0)</f>
        <v>37</v>
      </c>
    </row>
    <row r="3733" spans="3:16" x14ac:dyDescent="0.3">
      <c r="C3733" t="s">
        <v>3822</v>
      </c>
      <c r="D3733" t="s">
        <v>59</v>
      </c>
      <c r="E3733">
        <v>1</v>
      </c>
      <c r="F3733" t="s">
        <v>61</v>
      </c>
      <c r="G3733" t="s">
        <v>18</v>
      </c>
      <c r="H3733" t="s">
        <v>64</v>
      </c>
      <c r="I3733" s="4">
        <v>102855</v>
      </c>
      <c r="J3733">
        <v>20</v>
      </c>
      <c r="K3733" s="3">
        <v>44753</v>
      </c>
      <c r="L3733" s="3">
        <v>7275</v>
      </c>
      <c r="M3733" s="5">
        <f ca="1">(TODAY()-staff[[#This Row],[Date of Join]])/365</f>
        <v>0.18630136986301371</v>
      </c>
      <c r="N3733" t="str">
        <f ca="1">IF(staff[[#This Row],[Tenure]]&lt;0.25,"1. New", IF(staff[[#This Row],[Tenure]]&lt;1, "2. Under 1 yr", IF(staff[[#This Row],[Tenure]]&lt;2, "3. Under 2 yrs","4. Over 2 yrs")))</f>
        <v>1. New</v>
      </c>
      <c r="O3733" s="5">
        <f ca="1">(TODAY()-staff[[#This Row],[Date of Birth]])/365</f>
        <v>102.86575342465754</v>
      </c>
      <c r="P3733">
        <f ca="1">ROUNDDOWN(staff[[#This Row],[X-Age]],0)</f>
        <v>102</v>
      </c>
    </row>
    <row r="3734" spans="3:16" x14ac:dyDescent="0.3">
      <c r="C3734" t="s">
        <v>3823</v>
      </c>
      <c r="D3734" t="s">
        <v>55</v>
      </c>
      <c r="E3734">
        <v>1</v>
      </c>
      <c r="F3734" t="s">
        <v>56</v>
      </c>
      <c r="G3734" t="s">
        <v>18</v>
      </c>
      <c r="H3734" t="s">
        <v>71</v>
      </c>
      <c r="I3734" s="4">
        <v>95890</v>
      </c>
      <c r="J3734">
        <v>18</v>
      </c>
      <c r="K3734" s="3">
        <v>44343</v>
      </c>
      <c r="L3734" s="3">
        <v>27371</v>
      </c>
      <c r="M3734" s="5">
        <f ca="1">(TODAY()-staff[[#This Row],[Date of Join]])/365</f>
        <v>1.3095890410958904</v>
      </c>
      <c r="N3734" t="str">
        <f ca="1">IF(staff[[#This Row],[Tenure]]&lt;0.25,"1. New", IF(staff[[#This Row],[Tenure]]&lt;1, "2. Under 1 yr", IF(staff[[#This Row],[Tenure]]&lt;2, "3. Under 2 yrs","4. Over 2 yrs")))</f>
        <v>3. Under 2 yrs</v>
      </c>
      <c r="O3734" s="5">
        <f ca="1">(TODAY()-staff[[#This Row],[Date of Birth]])/365</f>
        <v>47.80821917808219</v>
      </c>
      <c r="P3734">
        <f ca="1">ROUNDDOWN(staff[[#This Row],[X-Age]],0)</f>
        <v>47</v>
      </c>
    </row>
    <row r="3735" spans="3:16" x14ac:dyDescent="0.3">
      <c r="C3735" t="s">
        <v>3824</v>
      </c>
      <c r="D3735" t="s">
        <v>59</v>
      </c>
      <c r="E3735">
        <v>1</v>
      </c>
      <c r="F3735" t="s">
        <v>56</v>
      </c>
      <c r="G3735" t="s">
        <v>6</v>
      </c>
      <c r="H3735" t="s">
        <v>68</v>
      </c>
      <c r="I3735" s="4">
        <v>48230</v>
      </c>
      <c r="J3735">
        <v>8</v>
      </c>
      <c r="K3735" s="3">
        <v>44697</v>
      </c>
      <c r="L3735" s="3">
        <v>31288</v>
      </c>
      <c r="M3735" s="5">
        <f ca="1">(TODAY()-staff[[#This Row],[Date of Join]])/365</f>
        <v>0.33972602739726027</v>
      </c>
      <c r="N3735" t="str">
        <f ca="1">IF(staff[[#This Row],[Tenure]]&lt;0.25,"1. New", IF(staff[[#This Row],[Tenure]]&lt;1, "2. Under 1 yr", IF(staff[[#This Row],[Tenure]]&lt;2, "3. Under 2 yrs","4. Over 2 yrs")))</f>
        <v>2. Under 1 yr</v>
      </c>
      <c r="O3735" s="5">
        <f ca="1">(TODAY()-staff[[#This Row],[Date of Birth]])/365</f>
        <v>37.076712328767123</v>
      </c>
      <c r="P3735">
        <f ca="1">ROUNDDOWN(staff[[#This Row],[X-Age]],0)</f>
        <v>37</v>
      </c>
    </row>
    <row r="3736" spans="3:16" x14ac:dyDescent="0.3">
      <c r="C3736" t="s">
        <v>3825</v>
      </c>
      <c r="D3736" t="s">
        <v>55</v>
      </c>
      <c r="E3736">
        <v>1</v>
      </c>
      <c r="F3736" t="s">
        <v>124</v>
      </c>
      <c r="G3736" t="s">
        <v>18</v>
      </c>
      <c r="H3736" t="s">
        <v>64</v>
      </c>
      <c r="I3736" s="4">
        <v>59340</v>
      </c>
      <c r="J3736">
        <v>21</v>
      </c>
      <c r="K3736" s="3">
        <v>44739</v>
      </c>
      <c r="L3736" s="3">
        <v>27104</v>
      </c>
      <c r="M3736" s="5">
        <f ca="1">(TODAY()-staff[[#This Row],[Date of Join]])/365</f>
        <v>0.22465753424657534</v>
      </c>
      <c r="N3736" t="str">
        <f ca="1">IF(staff[[#This Row],[Tenure]]&lt;0.25,"1. New", IF(staff[[#This Row],[Tenure]]&lt;1, "2. Under 1 yr", IF(staff[[#This Row],[Tenure]]&lt;2, "3. Under 2 yrs","4. Over 2 yrs")))</f>
        <v>1. New</v>
      </c>
      <c r="O3736" s="5">
        <f ca="1">(TODAY()-staff[[#This Row],[Date of Birth]])/365</f>
        <v>48.539726027397258</v>
      </c>
      <c r="P3736">
        <f ca="1">ROUNDDOWN(staff[[#This Row],[X-Age]],0)</f>
        <v>48</v>
      </c>
    </row>
    <row r="3737" spans="3:16" x14ac:dyDescent="0.3">
      <c r="C3737" t="s">
        <v>3826</v>
      </c>
      <c r="D3737" t="s">
        <v>55</v>
      </c>
      <c r="E3737">
        <v>1</v>
      </c>
      <c r="F3737" t="s">
        <v>56</v>
      </c>
      <c r="G3737" t="s">
        <v>18</v>
      </c>
      <c r="H3737" t="s">
        <v>64</v>
      </c>
      <c r="I3737" s="4">
        <v>96145</v>
      </c>
      <c r="J3737">
        <v>16</v>
      </c>
      <c r="K3737" s="3">
        <v>44186</v>
      </c>
      <c r="L3737" s="3">
        <v>22968</v>
      </c>
      <c r="M3737" s="5">
        <f ca="1">(TODAY()-staff[[#This Row],[Date of Join]])/365</f>
        <v>1.7397260273972603</v>
      </c>
      <c r="N3737" t="str">
        <f ca="1">IF(staff[[#This Row],[Tenure]]&lt;0.25,"1. New", IF(staff[[#This Row],[Tenure]]&lt;1, "2. Under 1 yr", IF(staff[[#This Row],[Tenure]]&lt;2, "3. Under 2 yrs","4. Over 2 yrs")))</f>
        <v>3. Under 2 yrs</v>
      </c>
      <c r="O3737" s="5">
        <f ca="1">(TODAY()-staff[[#This Row],[Date of Birth]])/365</f>
        <v>59.871232876712327</v>
      </c>
      <c r="P3737">
        <f ca="1">ROUNDDOWN(staff[[#This Row],[X-Age]],0)</f>
        <v>59</v>
      </c>
    </row>
    <row r="3738" spans="3:16" x14ac:dyDescent="0.3">
      <c r="C3738" t="s">
        <v>3827</v>
      </c>
      <c r="D3738" t="s">
        <v>59</v>
      </c>
      <c r="E3738">
        <v>1</v>
      </c>
      <c r="F3738" t="s">
        <v>56</v>
      </c>
      <c r="G3738" t="s">
        <v>6</v>
      </c>
      <c r="H3738" t="s">
        <v>68</v>
      </c>
      <c r="I3738" s="4">
        <v>72870</v>
      </c>
      <c r="J3738">
        <v>17</v>
      </c>
      <c r="K3738" s="3">
        <v>44321</v>
      </c>
      <c r="L3738" s="3">
        <v>28115</v>
      </c>
      <c r="M3738" s="5">
        <f ca="1">(TODAY()-staff[[#This Row],[Date of Join]])/365</f>
        <v>1.3698630136986301</v>
      </c>
      <c r="N3738" t="str">
        <f ca="1">IF(staff[[#This Row],[Tenure]]&lt;0.25,"1. New", IF(staff[[#This Row],[Tenure]]&lt;1, "2. Under 1 yr", IF(staff[[#This Row],[Tenure]]&lt;2, "3. Under 2 yrs","4. Over 2 yrs")))</f>
        <v>3. Under 2 yrs</v>
      </c>
      <c r="O3738" s="5">
        <f ca="1">(TODAY()-staff[[#This Row],[Date of Birth]])/365</f>
        <v>45.769863013698632</v>
      </c>
      <c r="P3738">
        <f ca="1">ROUNDDOWN(staff[[#This Row],[X-Age]],0)</f>
        <v>45</v>
      </c>
    </row>
    <row r="3739" spans="3:16" x14ac:dyDescent="0.3">
      <c r="C3739" t="s">
        <v>3828</v>
      </c>
      <c r="D3739" t="s">
        <v>55</v>
      </c>
      <c r="E3739">
        <v>1</v>
      </c>
      <c r="F3739" t="s">
        <v>56</v>
      </c>
      <c r="G3739" t="s">
        <v>6</v>
      </c>
      <c r="H3739" t="s">
        <v>93</v>
      </c>
      <c r="I3739" s="4">
        <v>79320</v>
      </c>
      <c r="J3739">
        <v>22</v>
      </c>
      <c r="K3739" s="3">
        <v>44687</v>
      </c>
      <c r="L3739" s="3">
        <v>18569</v>
      </c>
      <c r="M3739" s="5">
        <f ca="1">(TODAY()-staff[[#This Row],[Date of Join]])/365</f>
        <v>0.36712328767123287</v>
      </c>
      <c r="N3739" t="str">
        <f ca="1">IF(staff[[#This Row],[Tenure]]&lt;0.25,"1. New", IF(staff[[#This Row],[Tenure]]&lt;1, "2. Under 1 yr", IF(staff[[#This Row],[Tenure]]&lt;2, "3. Under 2 yrs","4. Over 2 yrs")))</f>
        <v>2. Under 1 yr</v>
      </c>
      <c r="O3739" s="5">
        <f ca="1">(TODAY()-staff[[#This Row],[Date of Birth]])/365</f>
        <v>71.92328767123287</v>
      </c>
      <c r="P3739">
        <f ca="1">ROUNDDOWN(staff[[#This Row],[X-Age]],0)</f>
        <v>71</v>
      </c>
    </row>
    <row r="3740" spans="3:16" x14ac:dyDescent="0.3">
      <c r="C3740" t="s">
        <v>3829</v>
      </c>
      <c r="D3740" t="s">
        <v>55</v>
      </c>
      <c r="E3740">
        <v>1</v>
      </c>
      <c r="F3740" t="s">
        <v>56</v>
      </c>
      <c r="G3740" t="s">
        <v>11</v>
      </c>
      <c r="H3740" t="s">
        <v>83</v>
      </c>
      <c r="I3740" s="4">
        <v>77440</v>
      </c>
      <c r="J3740">
        <v>6</v>
      </c>
      <c r="K3740" s="3">
        <v>44641</v>
      </c>
      <c r="L3740" s="3">
        <v>29441</v>
      </c>
      <c r="M3740" s="5">
        <f ca="1">(TODAY()-staff[[#This Row],[Date of Join]])/365</f>
        <v>0.49315068493150682</v>
      </c>
      <c r="N3740" t="str">
        <f ca="1">IF(staff[[#This Row],[Tenure]]&lt;0.25,"1. New", IF(staff[[#This Row],[Tenure]]&lt;1, "2. Under 1 yr", IF(staff[[#This Row],[Tenure]]&lt;2, "3. Under 2 yrs","4. Over 2 yrs")))</f>
        <v>2. Under 1 yr</v>
      </c>
      <c r="O3740" s="5">
        <f ca="1">(TODAY()-staff[[#This Row],[Date of Birth]])/365</f>
        <v>42.136986301369866</v>
      </c>
      <c r="P3740">
        <f ca="1">ROUNDDOWN(staff[[#This Row],[X-Age]],0)</f>
        <v>42</v>
      </c>
    </row>
    <row r="3741" spans="3:16" x14ac:dyDescent="0.3">
      <c r="C3741" t="s">
        <v>3830</v>
      </c>
      <c r="D3741" t="s">
        <v>55</v>
      </c>
      <c r="E3741">
        <v>1</v>
      </c>
      <c r="F3741" t="s">
        <v>56</v>
      </c>
      <c r="G3741" t="s">
        <v>6</v>
      </c>
      <c r="H3741" t="s">
        <v>98</v>
      </c>
      <c r="I3741" s="4">
        <v>72380</v>
      </c>
      <c r="J3741">
        <v>14</v>
      </c>
      <c r="K3741" s="3">
        <v>44658</v>
      </c>
      <c r="L3741" s="3">
        <v>23165</v>
      </c>
      <c r="M3741" s="5">
        <f ca="1">(TODAY()-staff[[#This Row],[Date of Join]])/365</f>
        <v>0.44657534246575342</v>
      </c>
      <c r="N3741" t="str">
        <f ca="1">IF(staff[[#This Row],[Tenure]]&lt;0.25,"1. New", IF(staff[[#This Row],[Tenure]]&lt;1, "2. Under 1 yr", IF(staff[[#This Row],[Tenure]]&lt;2, "3. Under 2 yrs","4. Over 2 yrs")))</f>
        <v>2. Under 1 yr</v>
      </c>
      <c r="O3741" s="5">
        <f ca="1">(TODAY()-staff[[#This Row],[Date of Birth]])/365</f>
        <v>59.331506849315069</v>
      </c>
      <c r="P3741">
        <f ca="1">ROUNDDOWN(staff[[#This Row],[X-Age]],0)</f>
        <v>59</v>
      </c>
    </row>
    <row r="3742" spans="3:16" x14ac:dyDescent="0.3">
      <c r="C3742" t="s">
        <v>3831</v>
      </c>
      <c r="D3742" t="s">
        <v>59</v>
      </c>
      <c r="E3742">
        <v>1</v>
      </c>
      <c r="F3742" t="s">
        <v>56</v>
      </c>
      <c r="G3742" t="s">
        <v>17</v>
      </c>
      <c r="H3742" t="s">
        <v>526</v>
      </c>
      <c r="I3742" s="4">
        <v>101070</v>
      </c>
      <c r="J3742">
        <v>2</v>
      </c>
      <c r="K3742" s="3">
        <v>44545</v>
      </c>
      <c r="L3742" s="3">
        <v>25074</v>
      </c>
      <c r="M3742" s="5">
        <f ca="1">(TODAY()-staff[[#This Row],[Date of Join]])/365</f>
        <v>0.75616438356164384</v>
      </c>
      <c r="N3742" t="str">
        <f ca="1">IF(staff[[#This Row],[Tenure]]&lt;0.25,"1. New", IF(staff[[#This Row],[Tenure]]&lt;1, "2. Under 1 yr", IF(staff[[#This Row],[Tenure]]&lt;2, "3. Under 2 yrs","4. Over 2 yrs")))</f>
        <v>2. Under 1 yr</v>
      </c>
      <c r="O3742" s="5">
        <f ca="1">(TODAY()-staff[[#This Row],[Date of Birth]])/365</f>
        <v>54.101369863013701</v>
      </c>
      <c r="P3742">
        <f ca="1">ROUNDDOWN(staff[[#This Row],[X-Age]],0)</f>
        <v>54</v>
      </c>
    </row>
    <row r="3743" spans="3:16" x14ac:dyDescent="0.3">
      <c r="C3743" t="s">
        <v>3832</v>
      </c>
      <c r="D3743" t="s">
        <v>55</v>
      </c>
      <c r="E3743">
        <v>1</v>
      </c>
      <c r="F3743" t="s">
        <v>56</v>
      </c>
      <c r="G3743" t="s">
        <v>18</v>
      </c>
      <c r="H3743" t="s">
        <v>78</v>
      </c>
      <c r="I3743" s="4">
        <v>63395</v>
      </c>
      <c r="J3743">
        <v>10</v>
      </c>
      <c r="K3743" s="3">
        <v>44687</v>
      </c>
      <c r="L3743" s="3">
        <v>29574</v>
      </c>
      <c r="M3743" s="5">
        <f ca="1">(TODAY()-staff[[#This Row],[Date of Join]])/365</f>
        <v>0.36712328767123287</v>
      </c>
      <c r="N3743" t="str">
        <f ca="1">IF(staff[[#This Row],[Tenure]]&lt;0.25,"1. New", IF(staff[[#This Row],[Tenure]]&lt;1, "2. Under 1 yr", IF(staff[[#This Row],[Tenure]]&lt;2, "3. Under 2 yrs","4. Over 2 yrs")))</f>
        <v>2. Under 1 yr</v>
      </c>
      <c r="O3743" s="5">
        <f ca="1">(TODAY()-staff[[#This Row],[Date of Birth]])/365</f>
        <v>41.772602739726025</v>
      </c>
      <c r="P3743">
        <f ca="1">ROUNDDOWN(staff[[#This Row],[X-Age]],0)</f>
        <v>41</v>
      </c>
    </row>
    <row r="3744" spans="3:16" x14ac:dyDescent="0.3">
      <c r="C3744" t="s">
        <v>3833</v>
      </c>
      <c r="D3744" t="s">
        <v>59</v>
      </c>
      <c r="E3744">
        <v>1</v>
      </c>
      <c r="F3744" t="s">
        <v>56</v>
      </c>
      <c r="G3744" t="s">
        <v>6</v>
      </c>
      <c r="H3744" t="s">
        <v>68</v>
      </c>
      <c r="I3744" s="4">
        <v>95890</v>
      </c>
      <c r="J3744">
        <v>26</v>
      </c>
      <c r="K3744" s="3">
        <v>44214</v>
      </c>
      <c r="L3744" s="3">
        <v>25718</v>
      </c>
      <c r="M3744" s="5">
        <f ca="1">(TODAY()-staff[[#This Row],[Date of Join]])/365</f>
        <v>1.6630136986301369</v>
      </c>
      <c r="N3744" t="str">
        <f ca="1">IF(staff[[#This Row],[Tenure]]&lt;0.25,"1. New", IF(staff[[#This Row],[Tenure]]&lt;1, "2. Under 1 yr", IF(staff[[#This Row],[Tenure]]&lt;2, "3. Under 2 yrs","4. Over 2 yrs")))</f>
        <v>3. Under 2 yrs</v>
      </c>
      <c r="O3744" s="5">
        <f ca="1">(TODAY()-staff[[#This Row],[Date of Birth]])/365</f>
        <v>52.336986301369862</v>
      </c>
      <c r="P3744">
        <f ca="1">ROUNDDOWN(staff[[#This Row],[X-Age]],0)</f>
        <v>52</v>
      </c>
    </row>
    <row r="3745" spans="3:16" x14ac:dyDescent="0.3">
      <c r="C3745" t="s">
        <v>3834</v>
      </c>
      <c r="D3745" t="s">
        <v>59</v>
      </c>
      <c r="E3745">
        <v>1</v>
      </c>
      <c r="F3745" t="s">
        <v>56</v>
      </c>
      <c r="G3745" t="s">
        <v>9</v>
      </c>
      <c r="H3745" t="s">
        <v>62</v>
      </c>
      <c r="I3745" s="4">
        <v>75595</v>
      </c>
      <c r="J3745">
        <v>17</v>
      </c>
      <c r="K3745" s="3">
        <v>44774</v>
      </c>
      <c r="L3745" s="3">
        <v>31945</v>
      </c>
      <c r="M3745" s="5">
        <f ca="1">(TODAY()-staff[[#This Row],[Date of Join]])/365</f>
        <v>0.12876712328767123</v>
      </c>
      <c r="N3745" t="str">
        <f ca="1">IF(staff[[#This Row],[Tenure]]&lt;0.25,"1. New", IF(staff[[#This Row],[Tenure]]&lt;1, "2. Under 1 yr", IF(staff[[#This Row],[Tenure]]&lt;2, "3. Under 2 yrs","4. Over 2 yrs")))</f>
        <v>1. New</v>
      </c>
      <c r="O3745" s="5">
        <f ca="1">(TODAY()-staff[[#This Row],[Date of Birth]])/365</f>
        <v>35.276712328767125</v>
      </c>
      <c r="P3745">
        <f ca="1">ROUNDDOWN(staff[[#This Row],[X-Age]],0)</f>
        <v>35</v>
      </c>
    </row>
    <row r="3746" spans="3:16" x14ac:dyDescent="0.3">
      <c r="C3746" t="s">
        <v>3835</v>
      </c>
      <c r="D3746" t="s">
        <v>59</v>
      </c>
      <c r="E3746">
        <v>0.6</v>
      </c>
      <c r="F3746" t="s">
        <v>56</v>
      </c>
      <c r="G3746" t="s">
        <v>6</v>
      </c>
      <c r="H3746" t="s">
        <v>68</v>
      </c>
      <c r="I3746" s="4">
        <v>50850</v>
      </c>
      <c r="J3746">
        <v>4</v>
      </c>
      <c r="K3746" s="3">
        <v>44158</v>
      </c>
      <c r="L3746" s="3">
        <v>20132</v>
      </c>
      <c r="M3746" s="5">
        <f ca="1">(TODAY()-staff[[#This Row],[Date of Join]])/365</f>
        <v>1.8164383561643835</v>
      </c>
      <c r="N3746" t="str">
        <f ca="1">IF(staff[[#This Row],[Tenure]]&lt;0.25,"1. New", IF(staff[[#This Row],[Tenure]]&lt;1, "2. Under 1 yr", IF(staff[[#This Row],[Tenure]]&lt;2, "3. Under 2 yrs","4. Over 2 yrs")))</f>
        <v>3. Under 2 yrs</v>
      </c>
      <c r="O3746" s="5">
        <f ca="1">(TODAY()-staff[[#This Row],[Date of Birth]])/365</f>
        <v>67.641095890410952</v>
      </c>
      <c r="P3746">
        <f ca="1">ROUNDDOWN(staff[[#This Row],[X-Age]],0)</f>
        <v>67</v>
      </c>
    </row>
    <row r="3747" spans="3:16" x14ac:dyDescent="0.3">
      <c r="C3747" t="s">
        <v>3836</v>
      </c>
      <c r="D3747" t="s">
        <v>59</v>
      </c>
      <c r="E3747">
        <v>1</v>
      </c>
      <c r="F3747" t="s">
        <v>56</v>
      </c>
      <c r="G3747" t="s">
        <v>6</v>
      </c>
      <c r="H3747" t="s">
        <v>71</v>
      </c>
      <c r="I3747" s="4">
        <v>48230</v>
      </c>
      <c r="J3747">
        <v>9</v>
      </c>
      <c r="K3747" s="3">
        <v>43838</v>
      </c>
      <c r="L3747" s="3">
        <v>24720</v>
      </c>
      <c r="M3747" s="5">
        <f ca="1">(TODAY()-staff[[#This Row],[Date of Join]])/365</f>
        <v>2.6931506849315068</v>
      </c>
      <c r="N3747" t="str">
        <f ca="1">IF(staff[[#This Row],[Tenure]]&lt;0.25,"1. New", IF(staff[[#This Row],[Tenure]]&lt;1, "2. Under 1 yr", IF(staff[[#This Row],[Tenure]]&lt;2, "3. Under 2 yrs","4. Over 2 yrs")))</f>
        <v>4. Over 2 yrs</v>
      </c>
      <c r="O3747" s="5">
        <f ca="1">(TODAY()-staff[[#This Row],[Date of Birth]])/365</f>
        <v>55.07123287671233</v>
      </c>
      <c r="P3747">
        <f ca="1">ROUNDDOWN(staff[[#This Row],[X-Age]],0)</f>
        <v>55</v>
      </c>
    </row>
    <row r="3748" spans="3:16" x14ac:dyDescent="0.3">
      <c r="C3748" t="s">
        <v>3837</v>
      </c>
      <c r="D3748" t="s">
        <v>55</v>
      </c>
      <c r="E3748">
        <v>1</v>
      </c>
      <c r="F3748" t="s">
        <v>56</v>
      </c>
      <c r="G3748" t="s">
        <v>18</v>
      </c>
      <c r="H3748" t="s">
        <v>117</v>
      </c>
      <c r="I3748" s="4">
        <v>84940</v>
      </c>
      <c r="J3748">
        <v>6</v>
      </c>
      <c r="K3748" s="3">
        <v>44615</v>
      </c>
      <c r="L3748" s="3">
        <v>27154</v>
      </c>
      <c r="M3748" s="5">
        <f ca="1">(TODAY()-staff[[#This Row],[Date of Join]])/365</f>
        <v>0.56438356164383563</v>
      </c>
      <c r="N3748" t="str">
        <f ca="1">IF(staff[[#This Row],[Tenure]]&lt;0.25,"1. New", IF(staff[[#This Row],[Tenure]]&lt;1, "2. Under 1 yr", IF(staff[[#This Row],[Tenure]]&lt;2, "3. Under 2 yrs","4. Over 2 yrs")))</f>
        <v>2. Under 1 yr</v>
      </c>
      <c r="O3748" s="5">
        <f ca="1">(TODAY()-staff[[#This Row],[Date of Birth]])/365</f>
        <v>48.402739726027399</v>
      </c>
      <c r="P3748">
        <f ca="1">ROUNDDOWN(staff[[#This Row],[X-Age]],0)</f>
        <v>48</v>
      </c>
    </row>
    <row r="3749" spans="3:16" x14ac:dyDescent="0.3">
      <c r="C3749" t="s">
        <v>3838</v>
      </c>
      <c r="D3749" t="s">
        <v>59</v>
      </c>
      <c r="E3749">
        <v>1</v>
      </c>
      <c r="F3749" t="s">
        <v>56</v>
      </c>
      <c r="G3749" t="s">
        <v>18</v>
      </c>
      <c r="H3749" t="s">
        <v>96</v>
      </c>
      <c r="I3749" s="4">
        <v>84120</v>
      </c>
      <c r="J3749">
        <v>11</v>
      </c>
      <c r="K3749" s="3">
        <v>44385</v>
      </c>
      <c r="L3749" s="3">
        <v>30148</v>
      </c>
      <c r="M3749" s="5">
        <f ca="1">(TODAY()-staff[[#This Row],[Date of Join]])/365</f>
        <v>1.1945205479452055</v>
      </c>
      <c r="N3749" t="str">
        <f ca="1">IF(staff[[#This Row],[Tenure]]&lt;0.25,"1. New", IF(staff[[#This Row],[Tenure]]&lt;1, "2. Under 1 yr", IF(staff[[#This Row],[Tenure]]&lt;2, "3. Under 2 yrs","4. Over 2 yrs")))</f>
        <v>3. Under 2 yrs</v>
      </c>
      <c r="O3749" s="5">
        <f ca="1">(TODAY()-staff[[#This Row],[Date of Birth]])/365</f>
        <v>40.200000000000003</v>
      </c>
      <c r="P3749">
        <f ca="1">ROUNDDOWN(staff[[#This Row],[X-Age]],0)</f>
        <v>40</v>
      </c>
    </row>
    <row r="3750" spans="3:16" x14ac:dyDescent="0.3">
      <c r="C3750" t="s">
        <v>3839</v>
      </c>
      <c r="D3750" t="s">
        <v>55</v>
      </c>
      <c r="E3750">
        <v>1</v>
      </c>
      <c r="F3750" t="s">
        <v>56</v>
      </c>
      <c r="G3750" t="s">
        <v>20</v>
      </c>
      <c r="H3750" t="s">
        <v>66</v>
      </c>
      <c r="I3750" s="4">
        <v>72755</v>
      </c>
      <c r="J3750">
        <v>11</v>
      </c>
      <c r="K3750" s="3">
        <v>44704</v>
      </c>
      <c r="L3750" s="3">
        <v>34334</v>
      </c>
      <c r="M3750" s="5">
        <f ca="1">(TODAY()-staff[[#This Row],[Date of Join]])/365</f>
        <v>0.32054794520547947</v>
      </c>
      <c r="N3750" t="str">
        <f ca="1">IF(staff[[#This Row],[Tenure]]&lt;0.25,"1. New", IF(staff[[#This Row],[Tenure]]&lt;1, "2. Under 1 yr", IF(staff[[#This Row],[Tenure]]&lt;2, "3. Under 2 yrs","4. Over 2 yrs")))</f>
        <v>2. Under 1 yr</v>
      </c>
      <c r="O3750" s="5">
        <f ca="1">(TODAY()-staff[[#This Row],[Date of Birth]])/365</f>
        <v>28.731506849315068</v>
      </c>
      <c r="P3750">
        <f ca="1">ROUNDDOWN(staff[[#This Row],[X-Age]],0)</f>
        <v>28</v>
      </c>
    </row>
    <row r="3751" spans="3:16" x14ac:dyDescent="0.3">
      <c r="C3751" t="s">
        <v>3840</v>
      </c>
      <c r="D3751" t="s">
        <v>55</v>
      </c>
      <c r="E3751">
        <v>1</v>
      </c>
      <c r="F3751" t="s">
        <v>56</v>
      </c>
      <c r="G3751" t="s">
        <v>6</v>
      </c>
      <c r="H3751" t="s">
        <v>71</v>
      </c>
      <c r="I3751" s="4">
        <v>90670</v>
      </c>
      <c r="J3751">
        <v>20</v>
      </c>
      <c r="K3751" s="3">
        <v>44183</v>
      </c>
      <c r="L3751" s="3">
        <v>27416</v>
      </c>
      <c r="M3751" s="5">
        <f ca="1">(TODAY()-staff[[#This Row],[Date of Join]])/365</f>
        <v>1.747945205479452</v>
      </c>
      <c r="N3751" t="str">
        <f ca="1">IF(staff[[#This Row],[Tenure]]&lt;0.25,"1. New", IF(staff[[#This Row],[Tenure]]&lt;1, "2. Under 1 yr", IF(staff[[#This Row],[Tenure]]&lt;2, "3. Under 2 yrs","4. Over 2 yrs")))</f>
        <v>3. Under 2 yrs</v>
      </c>
      <c r="O3751" s="5">
        <f ca="1">(TODAY()-staff[[#This Row],[Date of Birth]])/365</f>
        <v>47.684931506849317</v>
      </c>
      <c r="P3751">
        <f ca="1">ROUNDDOWN(staff[[#This Row],[X-Age]],0)</f>
        <v>47</v>
      </c>
    </row>
    <row r="3752" spans="3:16" x14ac:dyDescent="0.3">
      <c r="C3752" t="s">
        <v>3841</v>
      </c>
      <c r="D3752" t="s">
        <v>55</v>
      </c>
      <c r="E3752">
        <v>1</v>
      </c>
      <c r="F3752" t="s">
        <v>56</v>
      </c>
      <c r="G3752" t="s">
        <v>9</v>
      </c>
      <c r="H3752" t="s">
        <v>205</v>
      </c>
      <c r="I3752" s="4">
        <v>84505</v>
      </c>
      <c r="J3752">
        <v>7</v>
      </c>
      <c r="K3752" s="3">
        <v>44718</v>
      </c>
      <c r="L3752" s="3">
        <v>26613</v>
      </c>
      <c r="M3752" s="5">
        <f ca="1">(TODAY()-staff[[#This Row],[Date of Join]])/365</f>
        <v>0.28219178082191781</v>
      </c>
      <c r="N3752" t="str">
        <f ca="1">IF(staff[[#This Row],[Tenure]]&lt;0.25,"1. New", IF(staff[[#This Row],[Tenure]]&lt;1, "2. Under 1 yr", IF(staff[[#This Row],[Tenure]]&lt;2, "3. Under 2 yrs","4. Over 2 yrs")))</f>
        <v>2. Under 1 yr</v>
      </c>
      <c r="O3752" s="5">
        <f ca="1">(TODAY()-staff[[#This Row],[Date of Birth]])/365</f>
        <v>49.884931506849313</v>
      </c>
      <c r="P3752">
        <f ca="1">ROUNDDOWN(staff[[#This Row],[X-Age]],0)</f>
        <v>49</v>
      </c>
    </row>
    <row r="3753" spans="3:16" x14ac:dyDescent="0.3">
      <c r="C3753" t="s">
        <v>3842</v>
      </c>
      <c r="D3753" t="s">
        <v>59</v>
      </c>
      <c r="E3753">
        <v>1</v>
      </c>
      <c r="F3753" t="s">
        <v>56</v>
      </c>
      <c r="G3753" t="s">
        <v>6</v>
      </c>
      <c r="H3753" t="s">
        <v>68</v>
      </c>
      <c r="I3753" s="4">
        <v>48230</v>
      </c>
      <c r="J3753">
        <v>23</v>
      </c>
      <c r="K3753" s="3">
        <v>44328</v>
      </c>
      <c r="L3753" s="3">
        <v>26996</v>
      </c>
      <c r="M3753" s="5">
        <f ca="1">(TODAY()-staff[[#This Row],[Date of Join]])/365</f>
        <v>1.3506849315068492</v>
      </c>
      <c r="N3753" t="str">
        <f ca="1">IF(staff[[#This Row],[Tenure]]&lt;0.25,"1. New", IF(staff[[#This Row],[Tenure]]&lt;1, "2. Under 1 yr", IF(staff[[#This Row],[Tenure]]&lt;2, "3. Under 2 yrs","4. Over 2 yrs")))</f>
        <v>3. Under 2 yrs</v>
      </c>
      <c r="O3753" s="5">
        <f ca="1">(TODAY()-staff[[#This Row],[Date of Birth]])/365</f>
        <v>48.835616438356162</v>
      </c>
      <c r="P3753">
        <f ca="1">ROUNDDOWN(staff[[#This Row],[X-Age]],0)</f>
        <v>48</v>
      </c>
    </row>
    <row r="3754" spans="3:16" x14ac:dyDescent="0.3">
      <c r="C3754" t="s">
        <v>3843</v>
      </c>
      <c r="D3754" t="s">
        <v>59</v>
      </c>
      <c r="E3754">
        <v>1</v>
      </c>
      <c r="F3754" t="s">
        <v>56</v>
      </c>
      <c r="G3754" t="s">
        <v>11</v>
      </c>
      <c r="H3754" t="s">
        <v>98</v>
      </c>
      <c r="I3754" s="4">
        <v>78375</v>
      </c>
      <c r="J3754">
        <v>13</v>
      </c>
      <c r="K3754" s="3">
        <v>44643</v>
      </c>
      <c r="L3754" s="3">
        <v>28966</v>
      </c>
      <c r="M3754" s="5">
        <f ca="1">(TODAY()-staff[[#This Row],[Date of Join]])/365</f>
        <v>0.48767123287671232</v>
      </c>
      <c r="N3754" t="str">
        <f ca="1">IF(staff[[#This Row],[Tenure]]&lt;0.25,"1. New", IF(staff[[#This Row],[Tenure]]&lt;1, "2. Under 1 yr", IF(staff[[#This Row],[Tenure]]&lt;2, "3. Under 2 yrs","4. Over 2 yrs")))</f>
        <v>2. Under 1 yr</v>
      </c>
      <c r="O3754" s="5">
        <f ca="1">(TODAY()-staff[[#This Row],[Date of Birth]])/365</f>
        <v>43.438356164383563</v>
      </c>
      <c r="P3754">
        <f ca="1">ROUNDDOWN(staff[[#This Row],[X-Age]],0)</f>
        <v>43</v>
      </c>
    </row>
    <row r="3755" spans="3:16" x14ac:dyDescent="0.3">
      <c r="C3755" t="s">
        <v>3844</v>
      </c>
      <c r="D3755" t="s">
        <v>55</v>
      </c>
      <c r="E3755">
        <v>1</v>
      </c>
      <c r="F3755" t="s">
        <v>56</v>
      </c>
      <c r="G3755" t="s">
        <v>6</v>
      </c>
      <c r="H3755" t="s">
        <v>68</v>
      </c>
      <c r="I3755" s="4">
        <v>89380</v>
      </c>
      <c r="J3755">
        <v>18</v>
      </c>
      <c r="K3755" s="3">
        <v>44740</v>
      </c>
      <c r="L3755" s="3">
        <v>33419</v>
      </c>
      <c r="M3755" s="5">
        <f ca="1">(TODAY()-staff[[#This Row],[Date of Join]])/365</f>
        <v>0.22191780821917809</v>
      </c>
      <c r="N3755" t="str">
        <f ca="1">IF(staff[[#This Row],[Tenure]]&lt;0.25,"1. New", IF(staff[[#This Row],[Tenure]]&lt;1, "2. Under 1 yr", IF(staff[[#This Row],[Tenure]]&lt;2, "3. Under 2 yrs","4. Over 2 yrs")))</f>
        <v>1. New</v>
      </c>
      <c r="O3755" s="5">
        <f ca="1">(TODAY()-staff[[#This Row],[Date of Birth]])/365</f>
        <v>31.238356164383561</v>
      </c>
      <c r="P3755">
        <f ca="1">ROUNDDOWN(staff[[#This Row],[X-Age]],0)</f>
        <v>31</v>
      </c>
    </row>
    <row r="3756" spans="3:16" x14ac:dyDescent="0.3">
      <c r="C3756" t="s">
        <v>3845</v>
      </c>
      <c r="D3756" t="s">
        <v>59</v>
      </c>
      <c r="E3756">
        <v>1</v>
      </c>
      <c r="F3756" t="s">
        <v>56</v>
      </c>
      <c r="G3756" t="s">
        <v>6</v>
      </c>
      <c r="H3756" t="s">
        <v>68</v>
      </c>
      <c r="I3756" s="4">
        <v>83435</v>
      </c>
      <c r="J3756">
        <v>23</v>
      </c>
      <c r="K3756" s="3">
        <v>43839</v>
      </c>
      <c r="L3756" s="3">
        <v>21990</v>
      </c>
      <c r="M3756" s="5">
        <f ca="1">(TODAY()-staff[[#This Row],[Date of Join]])/365</f>
        <v>2.6904109589041094</v>
      </c>
      <c r="N3756" t="str">
        <f ca="1">IF(staff[[#This Row],[Tenure]]&lt;0.25,"1. New", IF(staff[[#This Row],[Tenure]]&lt;1, "2. Under 1 yr", IF(staff[[#This Row],[Tenure]]&lt;2, "3. Under 2 yrs","4. Over 2 yrs")))</f>
        <v>4. Over 2 yrs</v>
      </c>
      <c r="O3756" s="5">
        <f ca="1">(TODAY()-staff[[#This Row],[Date of Birth]])/365</f>
        <v>62.550684931506851</v>
      </c>
      <c r="P3756">
        <f ca="1">ROUNDDOWN(staff[[#This Row],[X-Age]],0)</f>
        <v>62</v>
      </c>
    </row>
    <row r="3757" spans="3:16" x14ac:dyDescent="0.3">
      <c r="C3757" t="s">
        <v>3846</v>
      </c>
      <c r="D3757" t="s">
        <v>59</v>
      </c>
      <c r="E3757">
        <v>1</v>
      </c>
      <c r="F3757" t="s">
        <v>56</v>
      </c>
      <c r="G3757" t="s">
        <v>6</v>
      </c>
      <c r="H3757" t="s">
        <v>68</v>
      </c>
      <c r="I3757" s="4">
        <v>90505</v>
      </c>
      <c r="J3757">
        <v>13</v>
      </c>
      <c r="K3757" s="3">
        <v>44685</v>
      </c>
      <c r="L3757" s="3">
        <v>7252</v>
      </c>
      <c r="M3757" s="5">
        <f ca="1">(TODAY()-staff[[#This Row],[Date of Join]])/365</f>
        <v>0.37260273972602742</v>
      </c>
      <c r="N3757" t="str">
        <f ca="1">IF(staff[[#This Row],[Tenure]]&lt;0.25,"1. New", IF(staff[[#This Row],[Tenure]]&lt;1, "2. Under 1 yr", IF(staff[[#This Row],[Tenure]]&lt;2, "3. Under 2 yrs","4. Over 2 yrs")))</f>
        <v>2. Under 1 yr</v>
      </c>
      <c r="O3757" s="5">
        <f ca="1">(TODAY()-staff[[#This Row],[Date of Birth]])/365</f>
        <v>102.92876712328767</v>
      </c>
      <c r="P3757">
        <f ca="1">ROUNDDOWN(staff[[#This Row],[X-Age]],0)</f>
        <v>102</v>
      </c>
    </row>
    <row r="3758" spans="3:16" x14ac:dyDescent="0.3">
      <c r="C3758" t="s">
        <v>3847</v>
      </c>
      <c r="D3758" t="s">
        <v>59</v>
      </c>
      <c r="E3758">
        <v>1</v>
      </c>
      <c r="F3758" t="s">
        <v>56</v>
      </c>
      <c r="G3758" t="s">
        <v>6</v>
      </c>
      <c r="H3758" t="s">
        <v>68</v>
      </c>
      <c r="I3758" s="4">
        <v>87015</v>
      </c>
      <c r="J3758">
        <v>19</v>
      </c>
      <c r="K3758" s="3">
        <v>44466</v>
      </c>
      <c r="L3758" s="3">
        <v>22410</v>
      </c>
      <c r="M3758" s="5">
        <f ca="1">(TODAY()-staff[[#This Row],[Date of Join]])/365</f>
        <v>0.9726027397260274</v>
      </c>
      <c r="N3758" t="str">
        <f ca="1">IF(staff[[#This Row],[Tenure]]&lt;0.25,"1. New", IF(staff[[#This Row],[Tenure]]&lt;1, "2. Under 1 yr", IF(staff[[#This Row],[Tenure]]&lt;2, "3. Under 2 yrs","4. Over 2 yrs")))</f>
        <v>2. Under 1 yr</v>
      </c>
      <c r="O3758" s="5">
        <f ca="1">(TODAY()-staff[[#This Row],[Date of Birth]])/365</f>
        <v>61.4</v>
      </c>
      <c r="P3758">
        <f ca="1">ROUNDDOWN(staff[[#This Row],[X-Age]],0)</f>
        <v>61</v>
      </c>
    </row>
    <row r="3759" spans="3:16" x14ac:dyDescent="0.3">
      <c r="C3759" t="s">
        <v>3848</v>
      </c>
      <c r="D3759" t="s">
        <v>55</v>
      </c>
      <c r="E3759">
        <v>1</v>
      </c>
      <c r="F3759" t="s">
        <v>56</v>
      </c>
      <c r="G3759" t="s">
        <v>6</v>
      </c>
      <c r="H3759" t="s">
        <v>68</v>
      </c>
      <c r="I3759" s="4">
        <v>68275</v>
      </c>
      <c r="J3759">
        <v>17</v>
      </c>
      <c r="K3759" s="3">
        <v>44676</v>
      </c>
      <c r="L3759" s="3">
        <v>7246</v>
      </c>
      <c r="M3759" s="5">
        <f ca="1">(TODAY()-staff[[#This Row],[Date of Join]])/365</f>
        <v>0.39726027397260272</v>
      </c>
      <c r="N3759" t="str">
        <f ca="1">IF(staff[[#This Row],[Tenure]]&lt;0.25,"1. New", IF(staff[[#This Row],[Tenure]]&lt;1, "2. Under 1 yr", IF(staff[[#This Row],[Tenure]]&lt;2, "3. Under 2 yrs","4. Over 2 yrs")))</f>
        <v>2. Under 1 yr</v>
      </c>
      <c r="O3759" s="5">
        <f ca="1">(TODAY()-staff[[#This Row],[Date of Birth]])/365</f>
        <v>102.94520547945206</v>
      </c>
      <c r="P3759">
        <f ca="1">ROUNDDOWN(staff[[#This Row],[X-Age]],0)</f>
        <v>102</v>
      </c>
    </row>
    <row r="3760" spans="3:16" x14ac:dyDescent="0.3">
      <c r="C3760" t="s">
        <v>3849</v>
      </c>
      <c r="D3760" t="s">
        <v>59</v>
      </c>
      <c r="E3760">
        <v>1</v>
      </c>
      <c r="F3760" t="s">
        <v>56</v>
      </c>
      <c r="G3760" t="s">
        <v>6</v>
      </c>
      <c r="H3760" t="s">
        <v>68</v>
      </c>
      <c r="I3760" s="4">
        <v>91350</v>
      </c>
      <c r="J3760">
        <v>10</v>
      </c>
      <c r="K3760" s="3">
        <v>44697</v>
      </c>
      <c r="L3760" s="3">
        <v>31623</v>
      </c>
      <c r="M3760" s="5">
        <f ca="1">(TODAY()-staff[[#This Row],[Date of Join]])/365</f>
        <v>0.33972602739726027</v>
      </c>
      <c r="N3760" t="str">
        <f ca="1">IF(staff[[#This Row],[Tenure]]&lt;0.25,"1. New", IF(staff[[#This Row],[Tenure]]&lt;1, "2. Under 1 yr", IF(staff[[#This Row],[Tenure]]&lt;2, "3. Under 2 yrs","4. Over 2 yrs")))</f>
        <v>2. Under 1 yr</v>
      </c>
      <c r="O3760" s="5">
        <f ca="1">(TODAY()-staff[[#This Row],[Date of Birth]])/365</f>
        <v>36.158904109589038</v>
      </c>
      <c r="P3760">
        <f ca="1">ROUNDDOWN(staff[[#This Row],[X-Age]],0)</f>
        <v>36</v>
      </c>
    </row>
    <row r="3761" spans="3:16" x14ac:dyDescent="0.3">
      <c r="C3761" t="s">
        <v>3850</v>
      </c>
      <c r="D3761" t="s">
        <v>59</v>
      </c>
      <c r="E3761">
        <v>0.73</v>
      </c>
      <c r="F3761" t="s">
        <v>56</v>
      </c>
      <c r="G3761" t="s">
        <v>18</v>
      </c>
      <c r="H3761" t="s">
        <v>64</v>
      </c>
      <c r="I3761" s="4">
        <v>92885</v>
      </c>
      <c r="J3761">
        <v>12</v>
      </c>
      <c r="K3761" s="3">
        <v>44011</v>
      </c>
      <c r="L3761" s="3">
        <v>20610</v>
      </c>
      <c r="M3761" s="5">
        <f ca="1">(TODAY()-staff[[#This Row],[Date of Join]])/365</f>
        <v>2.2191780821917808</v>
      </c>
      <c r="N3761" t="str">
        <f ca="1">IF(staff[[#This Row],[Tenure]]&lt;0.25,"1. New", IF(staff[[#This Row],[Tenure]]&lt;1, "2. Under 1 yr", IF(staff[[#This Row],[Tenure]]&lt;2, "3. Under 2 yrs","4. Over 2 yrs")))</f>
        <v>4. Over 2 yrs</v>
      </c>
      <c r="O3761" s="5">
        <f ca="1">(TODAY()-staff[[#This Row],[Date of Birth]])/365</f>
        <v>66.331506849315062</v>
      </c>
      <c r="P3761">
        <f ca="1">ROUNDDOWN(staff[[#This Row],[X-Age]],0)</f>
        <v>66</v>
      </c>
    </row>
    <row r="3762" spans="3:16" x14ac:dyDescent="0.3">
      <c r="C3762" t="s">
        <v>3851</v>
      </c>
      <c r="D3762" t="s">
        <v>59</v>
      </c>
      <c r="E3762">
        <v>1</v>
      </c>
      <c r="F3762" t="s">
        <v>56</v>
      </c>
      <c r="G3762" t="s">
        <v>6</v>
      </c>
      <c r="H3762" t="s">
        <v>68</v>
      </c>
      <c r="I3762" s="4">
        <v>94565</v>
      </c>
      <c r="J3762">
        <v>10</v>
      </c>
      <c r="K3762" s="3">
        <v>44312</v>
      </c>
      <c r="L3762" s="3">
        <v>29237</v>
      </c>
      <c r="M3762" s="5">
        <f ca="1">(TODAY()-staff[[#This Row],[Date of Join]])/365</f>
        <v>1.3945205479452054</v>
      </c>
      <c r="N3762" t="str">
        <f ca="1">IF(staff[[#This Row],[Tenure]]&lt;0.25,"1. New", IF(staff[[#This Row],[Tenure]]&lt;1, "2. Under 1 yr", IF(staff[[#This Row],[Tenure]]&lt;2, "3. Under 2 yrs","4. Over 2 yrs")))</f>
        <v>3. Under 2 yrs</v>
      </c>
      <c r="O3762" s="5">
        <f ca="1">(TODAY()-staff[[#This Row],[Date of Birth]])/365</f>
        <v>42.695890410958903</v>
      </c>
      <c r="P3762">
        <f ca="1">ROUNDDOWN(staff[[#This Row],[X-Age]],0)</f>
        <v>42</v>
      </c>
    </row>
    <row r="3763" spans="3:16" x14ac:dyDescent="0.3">
      <c r="C3763" t="s">
        <v>3852</v>
      </c>
      <c r="D3763" t="s">
        <v>59</v>
      </c>
      <c r="E3763">
        <v>1</v>
      </c>
      <c r="F3763" t="s">
        <v>56</v>
      </c>
      <c r="G3763" t="s">
        <v>6</v>
      </c>
      <c r="H3763" t="s">
        <v>68</v>
      </c>
      <c r="I3763" s="4">
        <v>84505</v>
      </c>
      <c r="J3763">
        <v>11</v>
      </c>
      <c r="K3763" s="3">
        <v>44494</v>
      </c>
      <c r="L3763" s="3">
        <v>22686</v>
      </c>
      <c r="M3763" s="5">
        <f ca="1">(TODAY()-staff[[#This Row],[Date of Join]])/365</f>
        <v>0.89589041095890409</v>
      </c>
      <c r="N3763" t="str">
        <f ca="1">IF(staff[[#This Row],[Tenure]]&lt;0.25,"1. New", IF(staff[[#This Row],[Tenure]]&lt;1, "2. Under 1 yr", IF(staff[[#This Row],[Tenure]]&lt;2, "3. Under 2 yrs","4. Over 2 yrs")))</f>
        <v>2. Under 1 yr</v>
      </c>
      <c r="O3763" s="5">
        <f ca="1">(TODAY()-staff[[#This Row],[Date of Birth]])/365</f>
        <v>60.643835616438359</v>
      </c>
      <c r="P3763">
        <f ca="1">ROUNDDOWN(staff[[#This Row],[X-Age]],0)</f>
        <v>60</v>
      </c>
    </row>
    <row r="3764" spans="3:16" x14ac:dyDescent="0.3">
      <c r="C3764" t="s">
        <v>3853</v>
      </c>
      <c r="D3764" t="s">
        <v>59</v>
      </c>
      <c r="E3764">
        <v>1</v>
      </c>
      <c r="F3764" t="s">
        <v>56</v>
      </c>
      <c r="G3764" t="s">
        <v>6</v>
      </c>
      <c r="H3764" t="s">
        <v>68</v>
      </c>
      <c r="I3764" s="4">
        <v>48230</v>
      </c>
      <c r="J3764">
        <v>6</v>
      </c>
      <c r="K3764" s="3">
        <v>44741</v>
      </c>
      <c r="L3764" s="3">
        <v>34807</v>
      </c>
      <c r="M3764" s="5">
        <f ca="1">(TODAY()-staff[[#This Row],[Date of Join]])/365</f>
        <v>0.21917808219178081</v>
      </c>
      <c r="N3764" t="str">
        <f ca="1">IF(staff[[#This Row],[Tenure]]&lt;0.25,"1. New", IF(staff[[#This Row],[Tenure]]&lt;1, "2. Under 1 yr", IF(staff[[#This Row],[Tenure]]&lt;2, "3. Under 2 yrs","4. Over 2 yrs")))</f>
        <v>1. New</v>
      </c>
      <c r="O3764" s="5">
        <f ca="1">(TODAY()-staff[[#This Row],[Date of Birth]])/365</f>
        <v>27.435616438356163</v>
      </c>
      <c r="P3764">
        <f ca="1">ROUNDDOWN(staff[[#This Row],[X-Age]],0)</f>
        <v>27</v>
      </c>
    </row>
    <row r="3765" spans="3:16" x14ac:dyDescent="0.3">
      <c r="C3765" t="s">
        <v>3854</v>
      </c>
      <c r="D3765" t="s">
        <v>59</v>
      </c>
      <c r="E3765">
        <v>1</v>
      </c>
      <c r="F3765" t="s">
        <v>61</v>
      </c>
      <c r="G3765" t="s">
        <v>11</v>
      </c>
      <c r="H3765" t="s">
        <v>242</v>
      </c>
      <c r="I3765" s="4">
        <v>82525</v>
      </c>
      <c r="J3765">
        <v>15</v>
      </c>
      <c r="K3765" s="3">
        <v>44743</v>
      </c>
      <c r="L3765" s="3">
        <v>7285</v>
      </c>
      <c r="M3765" s="5">
        <f ca="1">(TODAY()-staff[[#This Row],[Date of Join]])/365</f>
        <v>0.21369863013698631</v>
      </c>
      <c r="N3765" t="str">
        <f ca="1">IF(staff[[#This Row],[Tenure]]&lt;0.25,"1. New", IF(staff[[#This Row],[Tenure]]&lt;1, "2. Under 1 yr", IF(staff[[#This Row],[Tenure]]&lt;2, "3. Under 2 yrs","4. Over 2 yrs")))</f>
        <v>1. New</v>
      </c>
      <c r="O3765" s="5">
        <f ca="1">(TODAY()-staff[[#This Row],[Date of Birth]])/365</f>
        <v>102.83835616438355</v>
      </c>
      <c r="P3765">
        <f ca="1">ROUNDDOWN(staff[[#This Row],[X-Age]],0)</f>
        <v>102</v>
      </c>
    </row>
    <row r="3766" spans="3:16" x14ac:dyDescent="0.3">
      <c r="C3766" t="s">
        <v>3855</v>
      </c>
      <c r="D3766" t="s">
        <v>766</v>
      </c>
      <c r="E3766">
        <v>1</v>
      </c>
      <c r="F3766" t="s">
        <v>61</v>
      </c>
      <c r="G3766" t="s">
        <v>18</v>
      </c>
      <c r="H3766" t="s">
        <v>78</v>
      </c>
      <c r="I3766" s="4">
        <v>84875</v>
      </c>
      <c r="J3766">
        <v>21</v>
      </c>
      <c r="K3766" s="3">
        <v>44620</v>
      </c>
      <c r="L3766" s="3">
        <v>-54</v>
      </c>
      <c r="M3766" s="5">
        <f ca="1">(TODAY()-staff[[#This Row],[Date of Join]])/365</f>
        <v>0.55068493150684927</v>
      </c>
      <c r="N3766" t="str">
        <f ca="1">IF(staff[[#This Row],[Tenure]]&lt;0.25,"1. New", IF(staff[[#This Row],[Tenure]]&lt;1, "2. Under 1 yr", IF(staff[[#This Row],[Tenure]]&lt;2, "3. Under 2 yrs","4. Over 2 yrs")))</f>
        <v>2. Under 1 yr</v>
      </c>
      <c r="O3766" s="5">
        <f ca="1">(TODAY()-staff[[#This Row],[Date of Birth]])/365</f>
        <v>122.94520547945206</v>
      </c>
      <c r="P3766">
        <f ca="1">ROUNDDOWN(staff[[#This Row],[X-Age]],0)</f>
        <v>122</v>
      </c>
    </row>
    <row r="3767" spans="3:16" x14ac:dyDescent="0.3">
      <c r="C3767" t="s">
        <v>3856</v>
      </c>
      <c r="D3767" t="s">
        <v>55</v>
      </c>
      <c r="E3767">
        <v>1</v>
      </c>
      <c r="F3767" t="s">
        <v>56</v>
      </c>
      <c r="G3767" t="s">
        <v>6</v>
      </c>
      <c r="H3767" t="s">
        <v>68</v>
      </c>
      <c r="I3767" s="4">
        <v>49320</v>
      </c>
      <c r="J3767">
        <v>9</v>
      </c>
      <c r="K3767" s="3">
        <v>43636</v>
      </c>
      <c r="L3767" s="3">
        <v>18466</v>
      </c>
      <c r="M3767" s="5">
        <f ca="1">(TODAY()-staff[[#This Row],[Date of Join]])/365</f>
        <v>3.2465753424657535</v>
      </c>
      <c r="N3767" t="str">
        <f ca="1">IF(staff[[#This Row],[Tenure]]&lt;0.25,"1. New", IF(staff[[#This Row],[Tenure]]&lt;1, "2. Under 1 yr", IF(staff[[#This Row],[Tenure]]&lt;2, "3. Under 2 yrs","4. Over 2 yrs")))</f>
        <v>4. Over 2 yrs</v>
      </c>
      <c r="O3767" s="5">
        <f ca="1">(TODAY()-staff[[#This Row],[Date of Birth]])/365</f>
        <v>72.205479452054789</v>
      </c>
      <c r="P3767">
        <f ca="1">ROUNDDOWN(staff[[#This Row],[X-Age]],0)</f>
        <v>72</v>
      </c>
    </row>
    <row r="3768" spans="3:16" x14ac:dyDescent="0.3">
      <c r="C3768" t="s">
        <v>3857</v>
      </c>
      <c r="D3768" t="s">
        <v>55</v>
      </c>
      <c r="E3768">
        <v>1</v>
      </c>
      <c r="F3768" t="s">
        <v>56</v>
      </c>
      <c r="G3768" t="s">
        <v>18</v>
      </c>
      <c r="H3768" t="s">
        <v>78</v>
      </c>
      <c r="I3768" s="4">
        <v>86200</v>
      </c>
      <c r="J3768">
        <v>22</v>
      </c>
      <c r="K3768" s="3">
        <v>44484</v>
      </c>
      <c r="L3768" s="3">
        <v>30066</v>
      </c>
      <c r="M3768" s="5">
        <f ca="1">(TODAY()-staff[[#This Row],[Date of Join]])/365</f>
        <v>0.92328767123287669</v>
      </c>
      <c r="N3768" t="str">
        <f ca="1">IF(staff[[#This Row],[Tenure]]&lt;0.25,"1. New", IF(staff[[#This Row],[Tenure]]&lt;1, "2. Under 1 yr", IF(staff[[#This Row],[Tenure]]&lt;2, "3. Under 2 yrs","4. Over 2 yrs")))</f>
        <v>2. Under 1 yr</v>
      </c>
      <c r="O3768" s="5">
        <f ca="1">(TODAY()-staff[[#This Row],[Date of Birth]])/365</f>
        <v>40.424657534246577</v>
      </c>
      <c r="P3768">
        <f ca="1">ROUNDDOWN(staff[[#This Row],[X-Age]],0)</f>
        <v>40</v>
      </c>
    </row>
    <row r="3769" spans="3:16" x14ac:dyDescent="0.3">
      <c r="C3769" t="s">
        <v>3858</v>
      </c>
      <c r="D3769" t="s">
        <v>59</v>
      </c>
      <c r="E3769">
        <v>1</v>
      </c>
      <c r="F3769" t="s">
        <v>56</v>
      </c>
      <c r="G3769" t="s">
        <v>6</v>
      </c>
      <c r="H3769" t="s">
        <v>68</v>
      </c>
      <c r="I3769" s="4">
        <v>81775</v>
      </c>
      <c r="J3769">
        <v>11</v>
      </c>
      <c r="K3769" s="3">
        <v>44697</v>
      </c>
      <c r="L3769" s="3">
        <v>33729</v>
      </c>
      <c r="M3769" s="5">
        <f ca="1">(TODAY()-staff[[#This Row],[Date of Join]])/365</f>
        <v>0.33972602739726027</v>
      </c>
      <c r="N3769" t="str">
        <f ca="1">IF(staff[[#This Row],[Tenure]]&lt;0.25,"1. New", IF(staff[[#This Row],[Tenure]]&lt;1, "2. Under 1 yr", IF(staff[[#This Row],[Tenure]]&lt;2, "3. Under 2 yrs","4. Over 2 yrs")))</f>
        <v>2. Under 1 yr</v>
      </c>
      <c r="O3769" s="5">
        <f ca="1">(TODAY()-staff[[#This Row],[Date of Birth]])/365</f>
        <v>30.389041095890413</v>
      </c>
      <c r="P3769">
        <f ca="1">ROUNDDOWN(staff[[#This Row],[X-Age]],0)</f>
        <v>30</v>
      </c>
    </row>
    <row r="3770" spans="3:16" x14ac:dyDescent="0.3">
      <c r="C3770" t="s">
        <v>3859</v>
      </c>
      <c r="D3770" t="s">
        <v>59</v>
      </c>
      <c r="E3770">
        <v>1</v>
      </c>
      <c r="F3770" t="s">
        <v>61</v>
      </c>
      <c r="G3770" t="s">
        <v>9</v>
      </c>
      <c r="H3770" t="s">
        <v>62</v>
      </c>
      <c r="I3770" s="4">
        <v>77705</v>
      </c>
      <c r="J3770">
        <v>14</v>
      </c>
      <c r="K3770" s="3">
        <v>44748</v>
      </c>
      <c r="L3770" s="3">
        <v>7280</v>
      </c>
      <c r="M3770" s="5">
        <f ca="1">(TODAY()-staff[[#This Row],[Date of Join]])/365</f>
        <v>0.2</v>
      </c>
      <c r="N3770" t="str">
        <f ca="1">IF(staff[[#This Row],[Tenure]]&lt;0.25,"1. New", IF(staff[[#This Row],[Tenure]]&lt;1, "2. Under 1 yr", IF(staff[[#This Row],[Tenure]]&lt;2, "3. Under 2 yrs","4. Over 2 yrs")))</f>
        <v>1. New</v>
      </c>
      <c r="O3770" s="5">
        <f ca="1">(TODAY()-staff[[#This Row],[Date of Birth]])/365</f>
        <v>102.85205479452055</v>
      </c>
      <c r="P3770">
        <f ca="1">ROUNDDOWN(staff[[#This Row],[X-Age]],0)</f>
        <v>102</v>
      </c>
    </row>
    <row r="3771" spans="3:16" x14ac:dyDescent="0.3">
      <c r="C3771" t="s">
        <v>3860</v>
      </c>
      <c r="D3771" t="s">
        <v>59</v>
      </c>
      <c r="E3771">
        <v>1</v>
      </c>
      <c r="F3771" t="s">
        <v>56</v>
      </c>
      <c r="G3771" t="s">
        <v>6</v>
      </c>
      <c r="H3771" t="s">
        <v>68</v>
      </c>
      <c r="I3771" s="4">
        <v>77010</v>
      </c>
      <c r="J3771">
        <v>15</v>
      </c>
      <c r="K3771" s="3">
        <v>44652</v>
      </c>
      <c r="L3771" s="3">
        <v>7264</v>
      </c>
      <c r="M3771" s="5">
        <f ca="1">(TODAY()-staff[[#This Row],[Date of Join]])/365</f>
        <v>0.46301369863013697</v>
      </c>
      <c r="N3771" t="str">
        <f ca="1">IF(staff[[#This Row],[Tenure]]&lt;0.25,"1. New", IF(staff[[#This Row],[Tenure]]&lt;1, "2. Under 1 yr", IF(staff[[#This Row],[Tenure]]&lt;2, "3. Under 2 yrs","4. Over 2 yrs")))</f>
        <v>2. Under 1 yr</v>
      </c>
      <c r="O3771" s="5">
        <f ca="1">(TODAY()-staff[[#This Row],[Date of Birth]])/365</f>
        <v>102.8958904109589</v>
      </c>
      <c r="P3771">
        <f ca="1">ROUNDDOWN(staff[[#This Row],[X-Age]],0)</f>
        <v>102</v>
      </c>
    </row>
    <row r="3772" spans="3:16" x14ac:dyDescent="0.3">
      <c r="C3772" t="s">
        <v>3861</v>
      </c>
      <c r="D3772" t="s">
        <v>59</v>
      </c>
      <c r="E3772">
        <v>1</v>
      </c>
      <c r="F3772" t="s">
        <v>124</v>
      </c>
      <c r="G3772" t="s">
        <v>18</v>
      </c>
      <c r="H3772" t="s">
        <v>71</v>
      </c>
      <c r="I3772" s="4">
        <v>65935</v>
      </c>
      <c r="J3772">
        <v>9</v>
      </c>
      <c r="K3772" s="3">
        <v>44637</v>
      </c>
      <c r="L3772" s="3">
        <v>34287</v>
      </c>
      <c r="M3772" s="5">
        <f ca="1">(TODAY()-staff[[#This Row],[Date of Join]])/365</f>
        <v>0.50410958904109593</v>
      </c>
      <c r="N3772" t="str">
        <f ca="1">IF(staff[[#This Row],[Tenure]]&lt;0.25,"1. New", IF(staff[[#This Row],[Tenure]]&lt;1, "2. Under 1 yr", IF(staff[[#This Row],[Tenure]]&lt;2, "3. Under 2 yrs","4. Over 2 yrs")))</f>
        <v>2. Under 1 yr</v>
      </c>
      <c r="O3772" s="5">
        <f ca="1">(TODAY()-staff[[#This Row],[Date of Birth]])/365</f>
        <v>28.860273972602741</v>
      </c>
      <c r="P3772">
        <f ca="1">ROUNDDOWN(staff[[#This Row],[X-Age]],0)</f>
        <v>28</v>
      </c>
    </row>
    <row r="3773" spans="3:16" x14ac:dyDescent="0.3">
      <c r="C3773" t="s">
        <v>3862</v>
      </c>
      <c r="D3773" t="s">
        <v>55</v>
      </c>
      <c r="E3773">
        <v>1</v>
      </c>
      <c r="F3773" t="s">
        <v>124</v>
      </c>
      <c r="G3773" t="s">
        <v>6</v>
      </c>
      <c r="H3773" t="s">
        <v>68</v>
      </c>
      <c r="I3773" s="4">
        <v>53700</v>
      </c>
      <c r="J3773">
        <v>16</v>
      </c>
      <c r="K3773" s="3">
        <v>44741</v>
      </c>
      <c r="L3773" s="3">
        <v>7256</v>
      </c>
      <c r="M3773" s="5">
        <f ca="1">(TODAY()-staff[[#This Row],[Date of Join]])/365</f>
        <v>0.21917808219178081</v>
      </c>
      <c r="N3773" t="str">
        <f ca="1">IF(staff[[#This Row],[Tenure]]&lt;0.25,"1. New", IF(staff[[#This Row],[Tenure]]&lt;1, "2. Under 1 yr", IF(staff[[#This Row],[Tenure]]&lt;2, "3. Under 2 yrs","4. Over 2 yrs")))</f>
        <v>1. New</v>
      </c>
      <c r="O3773" s="5">
        <f ca="1">(TODAY()-staff[[#This Row],[Date of Birth]])/365</f>
        <v>102.91780821917808</v>
      </c>
      <c r="P3773">
        <f ca="1">ROUNDDOWN(staff[[#This Row],[X-Age]],0)</f>
        <v>102</v>
      </c>
    </row>
    <row r="3774" spans="3:16" x14ac:dyDescent="0.3">
      <c r="C3774" t="s">
        <v>3863</v>
      </c>
      <c r="D3774" t="s">
        <v>59</v>
      </c>
      <c r="E3774">
        <v>1</v>
      </c>
      <c r="F3774" t="s">
        <v>56</v>
      </c>
      <c r="G3774" t="s">
        <v>9</v>
      </c>
      <c r="H3774" t="s">
        <v>205</v>
      </c>
      <c r="I3774" s="4">
        <v>102425</v>
      </c>
      <c r="J3774">
        <v>7</v>
      </c>
      <c r="K3774" s="3">
        <v>44694</v>
      </c>
      <c r="L3774" s="3">
        <v>22247</v>
      </c>
      <c r="M3774" s="5">
        <f ca="1">(TODAY()-staff[[#This Row],[Date of Join]])/365</f>
        <v>0.34794520547945207</v>
      </c>
      <c r="N3774" t="str">
        <f ca="1">IF(staff[[#This Row],[Tenure]]&lt;0.25,"1. New", IF(staff[[#This Row],[Tenure]]&lt;1, "2. Under 1 yr", IF(staff[[#This Row],[Tenure]]&lt;2, "3. Under 2 yrs","4. Over 2 yrs")))</f>
        <v>2. Under 1 yr</v>
      </c>
      <c r="O3774" s="5">
        <f ca="1">(TODAY()-staff[[#This Row],[Date of Birth]])/365</f>
        <v>61.846575342465755</v>
      </c>
      <c r="P3774">
        <f ca="1">ROUNDDOWN(staff[[#This Row],[X-Age]],0)</f>
        <v>61</v>
      </c>
    </row>
    <row r="3775" spans="3:16" x14ac:dyDescent="0.3">
      <c r="C3775" t="s">
        <v>3864</v>
      </c>
      <c r="D3775" t="s">
        <v>59</v>
      </c>
      <c r="E3775">
        <v>1</v>
      </c>
      <c r="F3775" t="s">
        <v>56</v>
      </c>
      <c r="G3775" t="s">
        <v>6</v>
      </c>
      <c r="H3775" t="s">
        <v>68</v>
      </c>
      <c r="I3775" s="4">
        <v>69995</v>
      </c>
      <c r="J3775">
        <v>18</v>
      </c>
      <c r="K3775" s="3">
        <v>44697</v>
      </c>
      <c r="L3775" s="3">
        <v>33915</v>
      </c>
      <c r="M3775" s="5">
        <f ca="1">(TODAY()-staff[[#This Row],[Date of Join]])/365</f>
        <v>0.33972602739726027</v>
      </c>
      <c r="N3775" t="str">
        <f ca="1">IF(staff[[#This Row],[Tenure]]&lt;0.25,"1. New", IF(staff[[#This Row],[Tenure]]&lt;1, "2. Under 1 yr", IF(staff[[#This Row],[Tenure]]&lt;2, "3. Under 2 yrs","4. Over 2 yrs")))</f>
        <v>2. Under 1 yr</v>
      </c>
      <c r="O3775" s="5">
        <f ca="1">(TODAY()-staff[[#This Row],[Date of Birth]])/365</f>
        <v>29.87945205479452</v>
      </c>
      <c r="P3775">
        <f ca="1">ROUNDDOWN(staff[[#This Row],[X-Age]],0)</f>
        <v>29</v>
      </c>
    </row>
    <row r="3776" spans="3:16" x14ac:dyDescent="0.3">
      <c r="C3776" t="s">
        <v>3865</v>
      </c>
      <c r="D3776" t="s">
        <v>59</v>
      </c>
      <c r="E3776">
        <v>1</v>
      </c>
      <c r="F3776" t="s">
        <v>56</v>
      </c>
      <c r="G3776" t="s">
        <v>9</v>
      </c>
      <c r="H3776" t="s">
        <v>106</v>
      </c>
      <c r="I3776" s="4">
        <v>64625</v>
      </c>
      <c r="J3776">
        <v>13</v>
      </c>
      <c r="K3776" s="3">
        <v>44361</v>
      </c>
      <c r="L3776" s="3">
        <v>26079</v>
      </c>
      <c r="M3776" s="5">
        <f ca="1">(TODAY()-staff[[#This Row],[Date of Join]])/365</f>
        <v>1.2602739726027397</v>
      </c>
      <c r="N3776" t="str">
        <f ca="1">IF(staff[[#This Row],[Tenure]]&lt;0.25,"1. New", IF(staff[[#This Row],[Tenure]]&lt;1, "2. Under 1 yr", IF(staff[[#This Row],[Tenure]]&lt;2, "3. Under 2 yrs","4. Over 2 yrs")))</f>
        <v>3. Under 2 yrs</v>
      </c>
      <c r="O3776" s="5">
        <f ca="1">(TODAY()-staff[[#This Row],[Date of Birth]])/365</f>
        <v>51.347945205479455</v>
      </c>
      <c r="P3776">
        <f ca="1">ROUNDDOWN(staff[[#This Row],[X-Age]],0)</f>
        <v>51</v>
      </c>
    </row>
    <row r="3777" spans="3:16" x14ac:dyDescent="0.3">
      <c r="C3777" t="s">
        <v>3866</v>
      </c>
      <c r="D3777" t="s">
        <v>55</v>
      </c>
      <c r="E3777">
        <v>1</v>
      </c>
      <c r="F3777" t="s">
        <v>56</v>
      </c>
      <c r="G3777" t="s">
        <v>9</v>
      </c>
      <c r="H3777" t="s">
        <v>62</v>
      </c>
      <c r="I3777" s="4">
        <v>71100</v>
      </c>
      <c r="J3777">
        <v>14</v>
      </c>
      <c r="K3777" s="3">
        <v>44701</v>
      </c>
      <c r="L3777" s="3">
        <v>21743</v>
      </c>
      <c r="M3777" s="5">
        <f ca="1">(TODAY()-staff[[#This Row],[Date of Join]])/365</f>
        <v>0.32876712328767121</v>
      </c>
      <c r="N3777" t="str">
        <f ca="1">IF(staff[[#This Row],[Tenure]]&lt;0.25,"1. New", IF(staff[[#This Row],[Tenure]]&lt;1, "2. Under 1 yr", IF(staff[[#This Row],[Tenure]]&lt;2, "3. Under 2 yrs","4. Over 2 yrs")))</f>
        <v>2. Under 1 yr</v>
      </c>
      <c r="O3777" s="5">
        <f ca="1">(TODAY()-staff[[#This Row],[Date of Birth]])/365</f>
        <v>63.227397260273975</v>
      </c>
      <c r="P3777">
        <f ca="1">ROUNDDOWN(staff[[#This Row],[X-Age]],0)</f>
        <v>63</v>
      </c>
    </row>
    <row r="3778" spans="3:16" x14ac:dyDescent="0.3">
      <c r="C3778" t="s">
        <v>3867</v>
      </c>
      <c r="D3778" t="s">
        <v>59</v>
      </c>
      <c r="E3778">
        <v>1</v>
      </c>
      <c r="F3778" t="s">
        <v>56</v>
      </c>
      <c r="G3778" t="s">
        <v>11</v>
      </c>
      <c r="H3778" t="s">
        <v>83</v>
      </c>
      <c r="I3778" s="4">
        <v>93060</v>
      </c>
      <c r="J3778">
        <v>13</v>
      </c>
      <c r="K3778" s="3">
        <v>44448</v>
      </c>
      <c r="L3778" s="3">
        <v>25280</v>
      </c>
      <c r="M3778" s="5">
        <f ca="1">(TODAY()-staff[[#This Row],[Date of Join]])/365</f>
        <v>1.021917808219178</v>
      </c>
      <c r="N3778" t="str">
        <f ca="1">IF(staff[[#This Row],[Tenure]]&lt;0.25,"1. New", IF(staff[[#This Row],[Tenure]]&lt;1, "2. Under 1 yr", IF(staff[[#This Row],[Tenure]]&lt;2, "3. Under 2 yrs","4. Over 2 yrs")))</f>
        <v>3. Under 2 yrs</v>
      </c>
      <c r="O3778" s="5">
        <f ca="1">(TODAY()-staff[[#This Row],[Date of Birth]])/365</f>
        <v>53.536986301369865</v>
      </c>
      <c r="P3778">
        <f ca="1">ROUNDDOWN(staff[[#This Row],[X-Age]],0)</f>
        <v>53</v>
      </c>
    </row>
    <row r="3779" spans="3:16" x14ac:dyDescent="0.3">
      <c r="C3779" t="s">
        <v>3868</v>
      </c>
      <c r="D3779" t="s">
        <v>55</v>
      </c>
      <c r="E3779">
        <v>1</v>
      </c>
      <c r="F3779" t="s">
        <v>56</v>
      </c>
      <c r="G3779" t="s">
        <v>6</v>
      </c>
      <c r="H3779" t="s">
        <v>68</v>
      </c>
      <c r="I3779" s="4">
        <v>59270</v>
      </c>
      <c r="J3779">
        <v>18</v>
      </c>
      <c r="K3779" s="3">
        <v>44739</v>
      </c>
      <c r="L3779" s="3">
        <v>27882</v>
      </c>
      <c r="M3779" s="5">
        <f ca="1">(TODAY()-staff[[#This Row],[Date of Join]])/365</f>
        <v>0.22465753424657534</v>
      </c>
      <c r="N3779" t="str">
        <f ca="1">IF(staff[[#This Row],[Tenure]]&lt;0.25,"1. New", IF(staff[[#This Row],[Tenure]]&lt;1, "2. Under 1 yr", IF(staff[[#This Row],[Tenure]]&lt;2, "3. Under 2 yrs","4. Over 2 yrs")))</f>
        <v>1. New</v>
      </c>
      <c r="O3779" s="5">
        <f ca="1">(TODAY()-staff[[#This Row],[Date of Birth]])/365</f>
        <v>46.408219178082192</v>
      </c>
      <c r="P3779">
        <f ca="1">ROUNDDOWN(staff[[#This Row],[X-Age]],0)</f>
        <v>46</v>
      </c>
    </row>
    <row r="3780" spans="3:16" x14ac:dyDescent="0.3">
      <c r="C3780" t="s">
        <v>3869</v>
      </c>
      <c r="D3780" t="s">
        <v>59</v>
      </c>
      <c r="E3780">
        <v>1</v>
      </c>
      <c r="F3780" t="s">
        <v>56</v>
      </c>
      <c r="G3780" t="s">
        <v>17</v>
      </c>
      <c r="H3780" t="s">
        <v>526</v>
      </c>
      <c r="I3780" s="4">
        <v>74315</v>
      </c>
      <c r="J3780">
        <v>20</v>
      </c>
      <c r="K3780" s="3">
        <v>44434</v>
      </c>
      <c r="L3780" s="3">
        <v>22619</v>
      </c>
      <c r="M3780" s="5">
        <f ca="1">(TODAY()-staff[[#This Row],[Date of Join]])/365</f>
        <v>1.0602739726027397</v>
      </c>
      <c r="N3780" t="str">
        <f ca="1">IF(staff[[#This Row],[Tenure]]&lt;0.25,"1. New", IF(staff[[#This Row],[Tenure]]&lt;1, "2. Under 1 yr", IF(staff[[#This Row],[Tenure]]&lt;2, "3. Under 2 yrs","4. Over 2 yrs")))</f>
        <v>3. Under 2 yrs</v>
      </c>
      <c r="O3780" s="5">
        <f ca="1">(TODAY()-staff[[#This Row],[Date of Birth]])/365</f>
        <v>60.827397260273976</v>
      </c>
      <c r="P3780">
        <f ca="1">ROUNDDOWN(staff[[#This Row],[X-Age]],0)</f>
        <v>60</v>
      </c>
    </row>
    <row r="3781" spans="3:16" x14ac:dyDescent="0.3">
      <c r="C3781" t="s">
        <v>3870</v>
      </c>
      <c r="D3781" t="s">
        <v>59</v>
      </c>
      <c r="E3781">
        <v>1</v>
      </c>
      <c r="F3781" t="s">
        <v>56</v>
      </c>
      <c r="G3781" t="s">
        <v>6</v>
      </c>
      <c r="H3781" t="s">
        <v>68</v>
      </c>
      <c r="I3781" s="4">
        <v>76550</v>
      </c>
      <c r="J3781">
        <v>18</v>
      </c>
      <c r="K3781" s="3">
        <v>44729</v>
      </c>
      <c r="L3781" s="3">
        <v>7282</v>
      </c>
      <c r="M3781" s="5">
        <f ca="1">(TODAY()-staff[[#This Row],[Date of Join]])/365</f>
        <v>0.25205479452054796</v>
      </c>
      <c r="N3781" t="str">
        <f ca="1">IF(staff[[#This Row],[Tenure]]&lt;0.25,"1. New", IF(staff[[#This Row],[Tenure]]&lt;1, "2. Under 1 yr", IF(staff[[#This Row],[Tenure]]&lt;2, "3. Under 2 yrs","4. Over 2 yrs")))</f>
        <v>2. Under 1 yr</v>
      </c>
      <c r="O3781" s="5">
        <f ca="1">(TODAY()-staff[[#This Row],[Date of Birth]])/365</f>
        <v>102.84657534246575</v>
      </c>
      <c r="P3781">
        <f ca="1">ROUNDDOWN(staff[[#This Row],[X-Age]],0)</f>
        <v>102</v>
      </c>
    </row>
    <row r="3782" spans="3:16" x14ac:dyDescent="0.3">
      <c r="C3782" t="s">
        <v>3871</v>
      </c>
      <c r="D3782" t="s">
        <v>59</v>
      </c>
      <c r="E3782">
        <v>1</v>
      </c>
      <c r="F3782" t="s">
        <v>124</v>
      </c>
      <c r="G3782" t="s">
        <v>17</v>
      </c>
      <c r="H3782" t="s">
        <v>280</v>
      </c>
      <c r="I3782" s="4">
        <v>79735</v>
      </c>
      <c r="J3782">
        <v>13</v>
      </c>
      <c r="K3782" s="3">
        <v>44760</v>
      </c>
      <c r="L3782" s="3">
        <v>26223</v>
      </c>
      <c r="M3782" s="5">
        <f ca="1">(TODAY()-staff[[#This Row],[Date of Join]])/365</f>
        <v>0.16712328767123288</v>
      </c>
      <c r="N3782" t="str">
        <f ca="1">IF(staff[[#This Row],[Tenure]]&lt;0.25,"1. New", IF(staff[[#This Row],[Tenure]]&lt;1, "2. Under 1 yr", IF(staff[[#This Row],[Tenure]]&lt;2, "3. Under 2 yrs","4. Over 2 yrs")))</f>
        <v>1. New</v>
      </c>
      <c r="O3782" s="5">
        <f ca="1">(TODAY()-staff[[#This Row],[Date of Birth]])/365</f>
        <v>50.953424657534249</v>
      </c>
      <c r="P3782">
        <f ca="1">ROUNDDOWN(staff[[#This Row],[X-Age]],0)</f>
        <v>50</v>
      </c>
    </row>
    <row r="3783" spans="3:16" x14ac:dyDescent="0.3">
      <c r="C3783" t="s">
        <v>3872</v>
      </c>
      <c r="D3783" t="s">
        <v>59</v>
      </c>
      <c r="E3783">
        <v>1</v>
      </c>
      <c r="F3783" t="s">
        <v>61</v>
      </c>
      <c r="G3783" t="s">
        <v>20</v>
      </c>
      <c r="H3783" t="s">
        <v>75</v>
      </c>
      <c r="I3783" s="4">
        <v>81220</v>
      </c>
      <c r="J3783">
        <v>3</v>
      </c>
      <c r="K3783" s="3">
        <v>44743</v>
      </c>
      <c r="L3783" s="3">
        <v>7275</v>
      </c>
      <c r="M3783" s="5">
        <f ca="1">(TODAY()-staff[[#This Row],[Date of Join]])/365</f>
        <v>0.21369863013698631</v>
      </c>
      <c r="N3783" t="str">
        <f ca="1">IF(staff[[#This Row],[Tenure]]&lt;0.25,"1. New", IF(staff[[#This Row],[Tenure]]&lt;1, "2. Under 1 yr", IF(staff[[#This Row],[Tenure]]&lt;2, "3. Under 2 yrs","4. Over 2 yrs")))</f>
        <v>1. New</v>
      </c>
      <c r="O3783" s="5">
        <f ca="1">(TODAY()-staff[[#This Row],[Date of Birth]])/365</f>
        <v>102.86575342465754</v>
      </c>
      <c r="P3783">
        <f ca="1">ROUNDDOWN(staff[[#This Row],[X-Age]],0)</f>
        <v>102</v>
      </c>
    </row>
    <row r="3784" spans="3:16" x14ac:dyDescent="0.3">
      <c r="C3784" t="s">
        <v>3873</v>
      </c>
      <c r="D3784" t="s">
        <v>59</v>
      </c>
      <c r="E3784">
        <v>1</v>
      </c>
      <c r="F3784" t="s">
        <v>56</v>
      </c>
      <c r="G3784" t="s">
        <v>6</v>
      </c>
      <c r="H3784" t="s">
        <v>246</v>
      </c>
      <c r="I3784" s="4">
        <v>89640</v>
      </c>
      <c r="J3784">
        <v>4</v>
      </c>
      <c r="K3784" s="3">
        <v>44344</v>
      </c>
      <c r="L3784" s="3">
        <v>21528</v>
      </c>
      <c r="M3784" s="5">
        <f ca="1">(TODAY()-staff[[#This Row],[Date of Join]])/365</f>
        <v>1.3068493150684932</v>
      </c>
      <c r="N3784" t="str">
        <f ca="1">IF(staff[[#This Row],[Tenure]]&lt;0.25,"1. New", IF(staff[[#This Row],[Tenure]]&lt;1, "2. Under 1 yr", IF(staff[[#This Row],[Tenure]]&lt;2, "3. Under 2 yrs","4. Over 2 yrs")))</f>
        <v>3. Under 2 yrs</v>
      </c>
      <c r="O3784" s="5">
        <f ca="1">(TODAY()-staff[[#This Row],[Date of Birth]])/365</f>
        <v>63.816438356164383</v>
      </c>
      <c r="P3784">
        <f ca="1">ROUNDDOWN(staff[[#This Row],[X-Age]],0)</f>
        <v>63</v>
      </c>
    </row>
    <row r="3785" spans="3:16" x14ac:dyDescent="0.3">
      <c r="C3785" t="s">
        <v>3874</v>
      </c>
      <c r="D3785" t="s">
        <v>55</v>
      </c>
      <c r="E3785">
        <v>1</v>
      </c>
      <c r="F3785" t="s">
        <v>56</v>
      </c>
      <c r="G3785" t="s">
        <v>6</v>
      </c>
      <c r="H3785" t="s">
        <v>93</v>
      </c>
      <c r="I3785" s="4">
        <v>86150</v>
      </c>
      <c r="J3785">
        <v>7</v>
      </c>
      <c r="K3785" s="3">
        <v>44739</v>
      </c>
      <c r="L3785" s="3">
        <v>29815</v>
      </c>
      <c r="M3785" s="5">
        <f ca="1">(TODAY()-staff[[#This Row],[Date of Join]])/365</f>
        <v>0.22465753424657534</v>
      </c>
      <c r="N3785" t="str">
        <f ca="1">IF(staff[[#This Row],[Tenure]]&lt;0.25,"1. New", IF(staff[[#This Row],[Tenure]]&lt;1, "2. Under 1 yr", IF(staff[[#This Row],[Tenure]]&lt;2, "3. Under 2 yrs","4. Over 2 yrs")))</f>
        <v>1. New</v>
      </c>
      <c r="O3785" s="5">
        <f ca="1">(TODAY()-staff[[#This Row],[Date of Birth]])/365</f>
        <v>41.112328767123287</v>
      </c>
      <c r="P3785">
        <f ca="1">ROUNDDOWN(staff[[#This Row],[X-Age]],0)</f>
        <v>41</v>
      </c>
    </row>
    <row r="3786" spans="3:16" x14ac:dyDescent="0.3">
      <c r="C3786" t="s">
        <v>3875</v>
      </c>
      <c r="D3786" t="s">
        <v>55</v>
      </c>
      <c r="E3786">
        <v>0</v>
      </c>
      <c r="F3786" t="s">
        <v>61</v>
      </c>
      <c r="G3786" t="s">
        <v>18</v>
      </c>
      <c r="H3786" t="s">
        <v>64</v>
      </c>
      <c r="I3786" s="4">
        <v>97465</v>
      </c>
      <c r="J3786">
        <v>9</v>
      </c>
      <c r="K3786" s="3">
        <v>44762</v>
      </c>
      <c r="L3786" s="3">
        <v>27354</v>
      </c>
      <c r="M3786" s="5">
        <f ca="1">(TODAY()-staff[[#This Row],[Date of Join]])/365</f>
        <v>0.16164383561643836</v>
      </c>
      <c r="N3786" t="str">
        <f ca="1">IF(staff[[#This Row],[Tenure]]&lt;0.25,"1. New", IF(staff[[#This Row],[Tenure]]&lt;1, "2. Under 1 yr", IF(staff[[#This Row],[Tenure]]&lt;2, "3. Under 2 yrs","4. Over 2 yrs")))</f>
        <v>1. New</v>
      </c>
      <c r="O3786" s="5">
        <f ca="1">(TODAY()-staff[[#This Row],[Date of Birth]])/365</f>
        <v>47.854794520547948</v>
      </c>
      <c r="P3786">
        <f ca="1">ROUNDDOWN(staff[[#This Row],[X-Age]],0)</f>
        <v>47</v>
      </c>
    </row>
    <row r="3787" spans="3:16" x14ac:dyDescent="0.3">
      <c r="C3787" t="s">
        <v>3876</v>
      </c>
      <c r="D3787" t="s">
        <v>55</v>
      </c>
      <c r="E3787">
        <v>1</v>
      </c>
      <c r="F3787" t="s">
        <v>56</v>
      </c>
      <c r="G3787" t="s">
        <v>20</v>
      </c>
      <c r="H3787" t="s">
        <v>66</v>
      </c>
      <c r="I3787" s="4">
        <v>91580</v>
      </c>
      <c r="J3787">
        <v>18</v>
      </c>
      <c r="K3787" s="3">
        <v>44365</v>
      </c>
      <c r="L3787" s="3">
        <v>29556</v>
      </c>
      <c r="M3787" s="5">
        <f ca="1">(TODAY()-staff[[#This Row],[Date of Join]])/365</f>
        <v>1.2493150684931507</v>
      </c>
      <c r="N3787" t="str">
        <f ca="1">IF(staff[[#This Row],[Tenure]]&lt;0.25,"1. New", IF(staff[[#This Row],[Tenure]]&lt;1, "2. Under 1 yr", IF(staff[[#This Row],[Tenure]]&lt;2, "3. Under 2 yrs","4. Over 2 yrs")))</f>
        <v>3. Under 2 yrs</v>
      </c>
      <c r="O3787" s="5">
        <f ca="1">(TODAY()-staff[[#This Row],[Date of Birth]])/365</f>
        <v>41.821917808219176</v>
      </c>
      <c r="P3787">
        <f ca="1">ROUNDDOWN(staff[[#This Row],[X-Age]],0)</f>
        <v>41</v>
      </c>
    </row>
    <row r="3788" spans="3:16" x14ac:dyDescent="0.3">
      <c r="C3788" t="s">
        <v>3877</v>
      </c>
      <c r="D3788" t="s">
        <v>59</v>
      </c>
      <c r="E3788">
        <v>1</v>
      </c>
      <c r="F3788" t="s">
        <v>124</v>
      </c>
      <c r="G3788" t="s">
        <v>18</v>
      </c>
      <c r="H3788" t="s">
        <v>71</v>
      </c>
      <c r="I3788" s="4">
        <v>83425</v>
      </c>
      <c r="J3788">
        <v>20</v>
      </c>
      <c r="K3788" s="3">
        <v>44701</v>
      </c>
      <c r="L3788" s="3">
        <v>33175</v>
      </c>
      <c r="M3788" s="5">
        <f ca="1">(TODAY()-staff[[#This Row],[Date of Join]])/365</f>
        <v>0.32876712328767121</v>
      </c>
      <c r="N3788" t="str">
        <f ca="1">IF(staff[[#This Row],[Tenure]]&lt;0.25,"1. New", IF(staff[[#This Row],[Tenure]]&lt;1, "2. Under 1 yr", IF(staff[[#This Row],[Tenure]]&lt;2, "3. Under 2 yrs","4. Over 2 yrs")))</f>
        <v>2. Under 1 yr</v>
      </c>
      <c r="O3788" s="5">
        <f ca="1">(TODAY()-staff[[#This Row],[Date of Birth]])/365</f>
        <v>31.906849315068492</v>
      </c>
      <c r="P3788">
        <f ca="1">ROUNDDOWN(staff[[#This Row],[X-Age]],0)</f>
        <v>31</v>
      </c>
    </row>
    <row r="3789" spans="3:16" x14ac:dyDescent="0.3">
      <c r="C3789" t="s">
        <v>3878</v>
      </c>
      <c r="D3789" t="s">
        <v>55</v>
      </c>
      <c r="E3789">
        <v>1</v>
      </c>
      <c r="F3789" t="s">
        <v>56</v>
      </c>
      <c r="G3789" t="s">
        <v>6</v>
      </c>
      <c r="H3789" t="s">
        <v>68</v>
      </c>
      <c r="I3789" s="4">
        <v>69480</v>
      </c>
      <c r="J3789">
        <v>15</v>
      </c>
      <c r="K3789" s="3">
        <v>44683</v>
      </c>
      <c r="L3789" s="3">
        <v>7251</v>
      </c>
      <c r="M3789" s="5">
        <f ca="1">(TODAY()-staff[[#This Row],[Date of Join]])/365</f>
        <v>0.37808219178082192</v>
      </c>
      <c r="N3789" t="str">
        <f ca="1">IF(staff[[#This Row],[Tenure]]&lt;0.25,"1. New", IF(staff[[#This Row],[Tenure]]&lt;1, "2. Under 1 yr", IF(staff[[#This Row],[Tenure]]&lt;2, "3. Under 2 yrs","4. Over 2 yrs")))</f>
        <v>2. Under 1 yr</v>
      </c>
      <c r="O3789" s="5">
        <f ca="1">(TODAY()-staff[[#This Row],[Date of Birth]])/365</f>
        <v>102.93150684931507</v>
      </c>
      <c r="P3789">
        <f ca="1">ROUNDDOWN(staff[[#This Row],[X-Age]],0)</f>
        <v>102</v>
      </c>
    </row>
    <row r="3790" spans="3:16" x14ac:dyDescent="0.3">
      <c r="C3790" t="s">
        <v>3879</v>
      </c>
      <c r="D3790" t="s">
        <v>59</v>
      </c>
      <c r="E3790">
        <v>1</v>
      </c>
      <c r="F3790" t="s">
        <v>56</v>
      </c>
      <c r="G3790" t="s">
        <v>11</v>
      </c>
      <c r="H3790" t="s">
        <v>83</v>
      </c>
      <c r="I3790" s="4">
        <v>83430</v>
      </c>
      <c r="J3790">
        <v>8</v>
      </c>
      <c r="K3790" s="3">
        <v>44755</v>
      </c>
      <c r="L3790" s="3">
        <v>34457</v>
      </c>
      <c r="M3790" s="5">
        <f ca="1">(TODAY()-staff[[#This Row],[Date of Join]])/365</f>
        <v>0.18082191780821918</v>
      </c>
      <c r="N3790" t="str">
        <f ca="1">IF(staff[[#This Row],[Tenure]]&lt;0.25,"1. New", IF(staff[[#This Row],[Tenure]]&lt;1, "2. Under 1 yr", IF(staff[[#This Row],[Tenure]]&lt;2, "3. Under 2 yrs","4. Over 2 yrs")))</f>
        <v>1. New</v>
      </c>
      <c r="O3790" s="5">
        <f ca="1">(TODAY()-staff[[#This Row],[Date of Birth]])/365</f>
        <v>28.394520547945206</v>
      </c>
      <c r="P3790">
        <f ca="1">ROUNDDOWN(staff[[#This Row],[X-Age]],0)</f>
        <v>28</v>
      </c>
    </row>
    <row r="3791" spans="3:16" x14ac:dyDescent="0.3">
      <c r="C3791" t="s">
        <v>3880</v>
      </c>
      <c r="D3791" t="s">
        <v>59</v>
      </c>
      <c r="E3791">
        <v>1</v>
      </c>
      <c r="F3791" t="s">
        <v>56</v>
      </c>
      <c r="G3791" t="s">
        <v>18</v>
      </c>
      <c r="H3791" t="s">
        <v>71</v>
      </c>
      <c r="I3791" s="4">
        <v>89395</v>
      </c>
      <c r="J3791">
        <v>7</v>
      </c>
      <c r="K3791" s="3">
        <v>44757</v>
      </c>
      <c r="L3791" s="3">
        <v>7295</v>
      </c>
      <c r="M3791" s="5">
        <f ca="1">(TODAY()-staff[[#This Row],[Date of Join]])/365</f>
        <v>0.17534246575342466</v>
      </c>
      <c r="N3791" t="str">
        <f ca="1">IF(staff[[#This Row],[Tenure]]&lt;0.25,"1. New", IF(staff[[#This Row],[Tenure]]&lt;1, "2. Under 1 yr", IF(staff[[#This Row],[Tenure]]&lt;2, "3. Under 2 yrs","4. Over 2 yrs")))</f>
        <v>1. New</v>
      </c>
      <c r="O3791" s="5">
        <f ca="1">(TODAY()-staff[[#This Row],[Date of Birth]])/365</f>
        <v>102.81095890410958</v>
      </c>
      <c r="P3791">
        <f ca="1">ROUNDDOWN(staff[[#This Row],[X-Age]],0)</f>
        <v>102</v>
      </c>
    </row>
    <row r="3792" spans="3:16" x14ac:dyDescent="0.3">
      <c r="C3792" t="s">
        <v>3881</v>
      </c>
      <c r="D3792" t="s">
        <v>55</v>
      </c>
      <c r="E3792">
        <v>1</v>
      </c>
      <c r="F3792" t="s">
        <v>124</v>
      </c>
      <c r="G3792" t="s">
        <v>11</v>
      </c>
      <c r="H3792" t="s">
        <v>98</v>
      </c>
      <c r="I3792" s="4">
        <v>54030</v>
      </c>
      <c r="J3792">
        <v>9</v>
      </c>
      <c r="K3792" s="3">
        <v>44764</v>
      </c>
      <c r="L3792" s="3">
        <v>34428</v>
      </c>
      <c r="M3792" s="5">
        <f ca="1">(TODAY()-staff[[#This Row],[Date of Join]])/365</f>
        <v>0.15616438356164383</v>
      </c>
      <c r="N3792" t="str">
        <f ca="1">IF(staff[[#This Row],[Tenure]]&lt;0.25,"1. New", IF(staff[[#This Row],[Tenure]]&lt;1, "2. Under 1 yr", IF(staff[[#This Row],[Tenure]]&lt;2, "3. Under 2 yrs","4. Over 2 yrs")))</f>
        <v>1. New</v>
      </c>
      <c r="O3792" s="5">
        <f ca="1">(TODAY()-staff[[#This Row],[Date of Birth]])/365</f>
        <v>28.473972602739725</v>
      </c>
      <c r="P3792">
        <f ca="1">ROUNDDOWN(staff[[#This Row],[X-Age]],0)</f>
        <v>28</v>
      </c>
    </row>
    <row r="3793" spans="3:16" x14ac:dyDescent="0.3">
      <c r="C3793" t="s">
        <v>3882</v>
      </c>
      <c r="D3793" t="s">
        <v>59</v>
      </c>
      <c r="E3793">
        <v>1</v>
      </c>
      <c r="F3793" t="s">
        <v>61</v>
      </c>
      <c r="G3793" t="s">
        <v>18</v>
      </c>
      <c r="H3793" t="s">
        <v>78</v>
      </c>
      <c r="I3793" s="4">
        <v>77555</v>
      </c>
      <c r="J3793">
        <v>20</v>
      </c>
      <c r="K3793" s="3">
        <v>44698</v>
      </c>
      <c r="L3793" s="3">
        <v>7306</v>
      </c>
      <c r="M3793" s="5">
        <f ca="1">(TODAY()-staff[[#This Row],[Date of Join]])/365</f>
        <v>0.33698630136986302</v>
      </c>
      <c r="N3793" t="str">
        <f ca="1">IF(staff[[#This Row],[Tenure]]&lt;0.25,"1. New", IF(staff[[#This Row],[Tenure]]&lt;1, "2. Under 1 yr", IF(staff[[#This Row],[Tenure]]&lt;2, "3. Under 2 yrs","4. Over 2 yrs")))</f>
        <v>2. Under 1 yr</v>
      </c>
      <c r="O3793" s="5">
        <f ca="1">(TODAY()-staff[[#This Row],[Date of Birth]])/365</f>
        <v>102.78082191780823</v>
      </c>
      <c r="P3793">
        <f ca="1">ROUNDDOWN(staff[[#This Row],[X-Age]],0)</f>
        <v>102</v>
      </c>
    </row>
    <row r="3794" spans="3:16" x14ac:dyDescent="0.3">
      <c r="C3794" t="s">
        <v>3883</v>
      </c>
      <c r="D3794" t="s">
        <v>59</v>
      </c>
      <c r="E3794">
        <v>1</v>
      </c>
      <c r="F3794" t="s">
        <v>56</v>
      </c>
      <c r="G3794" t="s">
        <v>6</v>
      </c>
      <c r="H3794" t="s">
        <v>71</v>
      </c>
      <c r="I3794" s="4">
        <v>81690</v>
      </c>
      <c r="J3794">
        <v>9</v>
      </c>
      <c r="K3794" s="3">
        <v>44578</v>
      </c>
      <c r="L3794" s="3">
        <v>27514</v>
      </c>
      <c r="M3794" s="5">
        <f ca="1">(TODAY()-staff[[#This Row],[Date of Join]])/365</f>
        <v>0.66575342465753429</v>
      </c>
      <c r="N3794" t="str">
        <f ca="1">IF(staff[[#This Row],[Tenure]]&lt;0.25,"1. New", IF(staff[[#This Row],[Tenure]]&lt;1, "2. Under 1 yr", IF(staff[[#This Row],[Tenure]]&lt;2, "3. Under 2 yrs","4. Over 2 yrs")))</f>
        <v>2. Under 1 yr</v>
      </c>
      <c r="O3794" s="5">
        <f ca="1">(TODAY()-staff[[#This Row],[Date of Birth]])/365</f>
        <v>47.416438356164385</v>
      </c>
      <c r="P3794">
        <f ca="1">ROUNDDOWN(staff[[#This Row],[X-Age]],0)</f>
        <v>47</v>
      </c>
    </row>
    <row r="3795" spans="3:16" x14ac:dyDescent="0.3">
      <c r="C3795" t="s">
        <v>3884</v>
      </c>
      <c r="D3795" t="s">
        <v>55</v>
      </c>
      <c r="E3795">
        <v>1</v>
      </c>
      <c r="F3795" t="s">
        <v>56</v>
      </c>
      <c r="G3795" t="s">
        <v>18</v>
      </c>
      <c r="H3795" t="s">
        <v>78</v>
      </c>
      <c r="I3795" s="4">
        <v>80700</v>
      </c>
      <c r="J3795">
        <v>20</v>
      </c>
      <c r="K3795" s="3">
        <v>44424</v>
      </c>
      <c r="L3795" s="3">
        <v>26268</v>
      </c>
      <c r="M3795" s="5">
        <f ca="1">(TODAY()-staff[[#This Row],[Date of Join]])/365</f>
        <v>1.0876712328767124</v>
      </c>
      <c r="N3795" t="str">
        <f ca="1">IF(staff[[#This Row],[Tenure]]&lt;0.25,"1. New", IF(staff[[#This Row],[Tenure]]&lt;1, "2. Under 1 yr", IF(staff[[#This Row],[Tenure]]&lt;2, "3. Under 2 yrs","4. Over 2 yrs")))</f>
        <v>3. Under 2 yrs</v>
      </c>
      <c r="O3795" s="5">
        <f ca="1">(TODAY()-staff[[#This Row],[Date of Birth]])/365</f>
        <v>50.830136986301369</v>
      </c>
      <c r="P3795">
        <f ca="1">ROUNDDOWN(staff[[#This Row],[X-Age]],0)</f>
        <v>50</v>
      </c>
    </row>
    <row r="3796" spans="3:16" x14ac:dyDescent="0.3">
      <c r="C3796" t="s">
        <v>3885</v>
      </c>
      <c r="D3796" t="s">
        <v>59</v>
      </c>
      <c r="E3796">
        <v>1</v>
      </c>
      <c r="F3796" t="s">
        <v>56</v>
      </c>
      <c r="G3796" t="s">
        <v>18</v>
      </c>
      <c r="H3796" t="s">
        <v>117</v>
      </c>
      <c r="I3796" s="4">
        <v>95665</v>
      </c>
      <c r="J3796">
        <v>6</v>
      </c>
      <c r="K3796" s="3">
        <v>44771</v>
      </c>
      <c r="L3796" s="3">
        <v>29470</v>
      </c>
      <c r="M3796" s="5">
        <f ca="1">(TODAY()-staff[[#This Row],[Date of Join]])/365</f>
        <v>0.13698630136986301</v>
      </c>
      <c r="N3796" t="str">
        <f ca="1">IF(staff[[#This Row],[Tenure]]&lt;0.25,"1. New", IF(staff[[#This Row],[Tenure]]&lt;1, "2. Under 1 yr", IF(staff[[#This Row],[Tenure]]&lt;2, "3. Under 2 yrs","4. Over 2 yrs")))</f>
        <v>1. New</v>
      </c>
      <c r="O3796" s="5">
        <f ca="1">(TODAY()-staff[[#This Row],[Date of Birth]])/365</f>
        <v>42.057534246575344</v>
      </c>
      <c r="P3796">
        <f ca="1">ROUNDDOWN(staff[[#This Row],[X-Age]],0)</f>
        <v>42</v>
      </c>
    </row>
    <row r="3797" spans="3:16" x14ac:dyDescent="0.3">
      <c r="C3797" t="s">
        <v>3886</v>
      </c>
      <c r="D3797" t="s">
        <v>59</v>
      </c>
      <c r="E3797">
        <v>1</v>
      </c>
      <c r="F3797" t="s">
        <v>124</v>
      </c>
      <c r="G3797" t="s">
        <v>18</v>
      </c>
      <c r="H3797" t="s">
        <v>71</v>
      </c>
      <c r="I3797" s="4">
        <v>48230</v>
      </c>
      <c r="J3797">
        <v>14</v>
      </c>
      <c r="K3797" s="3">
        <v>44753</v>
      </c>
      <c r="L3797" s="3">
        <v>34548</v>
      </c>
      <c r="M3797" s="5">
        <f ca="1">(TODAY()-staff[[#This Row],[Date of Join]])/365</f>
        <v>0.18630136986301371</v>
      </c>
      <c r="N3797" t="str">
        <f ca="1">IF(staff[[#This Row],[Tenure]]&lt;0.25,"1. New", IF(staff[[#This Row],[Tenure]]&lt;1, "2. Under 1 yr", IF(staff[[#This Row],[Tenure]]&lt;2, "3. Under 2 yrs","4. Over 2 yrs")))</f>
        <v>1. New</v>
      </c>
      <c r="O3797" s="5">
        <f ca="1">(TODAY()-staff[[#This Row],[Date of Birth]])/365</f>
        <v>28.145205479452056</v>
      </c>
      <c r="P3797">
        <f ca="1">ROUNDDOWN(staff[[#This Row],[X-Age]],0)</f>
        <v>28</v>
      </c>
    </row>
    <row r="3798" spans="3:16" x14ac:dyDescent="0.3">
      <c r="C3798" t="s">
        <v>3887</v>
      </c>
      <c r="D3798" t="s">
        <v>59</v>
      </c>
      <c r="E3798">
        <v>1</v>
      </c>
      <c r="F3798" t="s">
        <v>56</v>
      </c>
      <c r="G3798" t="s">
        <v>17</v>
      </c>
      <c r="H3798" t="s">
        <v>280</v>
      </c>
      <c r="I3798" s="4">
        <v>66325</v>
      </c>
      <c r="J3798">
        <v>12</v>
      </c>
      <c r="K3798" s="3">
        <v>44747</v>
      </c>
      <c r="L3798" s="3">
        <v>32104</v>
      </c>
      <c r="M3798" s="5">
        <f ca="1">(TODAY()-staff[[#This Row],[Date of Join]])/365</f>
        <v>0.20273972602739726</v>
      </c>
      <c r="N3798" t="str">
        <f ca="1">IF(staff[[#This Row],[Tenure]]&lt;0.25,"1. New", IF(staff[[#This Row],[Tenure]]&lt;1, "2. Under 1 yr", IF(staff[[#This Row],[Tenure]]&lt;2, "3. Under 2 yrs","4. Over 2 yrs")))</f>
        <v>1. New</v>
      </c>
      <c r="O3798" s="5">
        <f ca="1">(TODAY()-staff[[#This Row],[Date of Birth]])/365</f>
        <v>34.841095890410962</v>
      </c>
      <c r="P3798">
        <f ca="1">ROUNDDOWN(staff[[#This Row],[X-Age]],0)</f>
        <v>34</v>
      </c>
    </row>
    <row r="3799" spans="3:16" x14ac:dyDescent="0.3">
      <c r="C3799" t="s">
        <v>3888</v>
      </c>
      <c r="D3799" t="s">
        <v>59</v>
      </c>
      <c r="E3799">
        <v>1</v>
      </c>
      <c r="F3799" t="s">
        <v>56</v>
      </c>
      <c r="G3799" t="s">
        <v>6</v>
      </c>
      <c r="H3799" t="s">
        <v>68</v>
      </c>
      <c r="I3799" s="4">
        <v>49870</v>
      </c>
      <c r="J3799">
        <v>15</v>
      </c>
      <c r="K3799" s="3">
        <v>44756</v>
      </c>
      <c r="L3799" s="3">
        <v>7258</v>
      </c>
      <c r="M3799" s="5">
        <f ca="1">(TODAY()-staff[[#This Row],[Date of Join]])/365</f>
        <v>0.17808219178082191</v>
      </c>
      <c r="N3799" t="str">
        <f ca="1">IF(staff[[#This Row],[Tenure]]&lt;0.25,"1. New", IF(staff[[#This Row],[Tenure]]&lt;1, "2. Under 1 yr", IF(staff[[#This Row],[Tenure]]&lt;2, "3. Under 2 yrs","4. Over 2 yrs")))</f>
        <v>1. New</v>
      </c>
      <c r="O3799" s="5">
        <f ca="1">(TODAY()-staff[[#This Row],[Date of Birth]])/365</f>
        <v>102.91232876712328</v>
      </c>
      <c r="P3799">
        <f ca="1">ROUNDDOWN(staff[[#This Row],[X-Age]],0)</f>
        <v>102</v>
      </c>
    </row>
    <row r="3800" spans="3:16" x14ac:dyDescent="0.3">
      <c r="C3800" t="s">
        <v>3889</v>
      </c>
      <c r="D3800" t="s">
        <v>55</v>
      </c>
      <c r="E3800">
        <v>1</v>
      </c>
      <c r="F3800" t="s">
        <v>61</v>
      </c>
      <c r="G3800" t="s">
        <v>18</v>
      </c>
      <c r="H3800" t="s">
        <v>78</v>
      </c>
      <c r="I3800" s="4">
        <v>64110</v>
      </c>
      <c r="J3800">
        <v>20</v>
      </c>
      <c r="K3800" s="3">
        <v>44771</v>
      </c>
      <c r="L3800" s="3">
        <v>7258</v>
      </c>
      <c r="M3800" s="5">
        <f ca="1">(TODAY()-staff[[#This Row],[Date of Join]])/365</f>
        <v>0.13698630136986301</v>
      </c>
      <c r="N3800" t="str">
        <f ca="1">IF(staff[[#This Row],[Tenure]]&lt;0.25,"1. New", IF(staff[[#This Row],[Tenure]]&lt;1, "2. Under 1 yr", IF(staff[[#This Row],[Tenure]]&lt;2, "3. Under 2 yrs","4. Over 2 yrs")))</f>
        <v>1. New</v>
      </c>
      <c r="O3800" s="5">
        <f ca="1">(TODAY()-staff[[#This Row],[Date of Birth]])/365</f>
        <v>102.91232876712328</v>
      </c>
      <c r="P3800">
        <f ca="1">ROUNDDOWN(staff[[#This Row],[X-Age]],0)</f>
        <v>102</v>
      </c>
    </row>
    <row r="3801" spans="3:16" x14ac:dyDescent="0.3">
      <c r="C3801" t="s">
        <v>3890</v>
      </c>
      <c r="D3801" t="s">
        <v>59</v>
      </c>
      <c r="E3801">
        <v>1</v>
      </c>
      <c r="F3801" t="s">
        <v>56</v>
      </c>
      <c r="G3801" t="s">
        <v>6</v>
      </c>
      <c r="H3801" t="s">
        <v>68</v>
      </c>
      <c r="I3801" s="4">
        <v>80680</v>
      </c>
      <c r="J3801">
        <v>4</v>
      </c>
      <c r="K3801" s="3">
        <v>44768</v>
      </c>
      <c r="L3801" s="3">
        <v>7246</v>
      </c>
      <c r="M3801" s="5">
        <f ca="1">(TODAY()-staff[[#This Row],[Date of Join]])/365</f>
        <v>0.14520547945205478</v>
      </c>
      <c r="N3801" t="str">
        <f ca="1">IF(staff[[#This Row],[Tenure]]&lt;0.25,"1. New", IF(staff[[#This Row],[Tenure]]&lt;1, "2. Under 1 yr", IF(staff[[#This Row],[Tenure]]&lt;2, "3. Under 2 yrs","4. Over 2 yrs")))</f>
        <v>1. New</v>
      </c>
      <c r="O3801" s="5">
        <f ca="1">(TODAY()-staff[[#This Row],[Date of Birth]])/365</f>
        <v>102.94520547945206</v>
      </c>
      <c r="P3801">
        <f ca="1">ROUNDDOWN(staff[[#This Row],[X-Age]],0)</f>
        <v>102</v>
      </c>
    </row>
    <row r="3802" spans="3:16" x14ac:dyDescent="0.3">
      <c r="C3802" t="s">
        <v>3891</v>
      </c>
      <c r="D3802" t="s">
        <v>59</v>
      </c>
      <c r="E3802">
        <v>0.9</v>
      </c>
      <c r="F3802" t="s">
        <v>56</v>
      </c>
      <c r="G3802" t="s">
        <v>17</v>
      </c>
      <c r="H3802" t="s">
        <v>280</v>
      </c>
      <c r="I3802" s="4">
        <v>73785</v>
      </c>
      <c r="J3802">
        <v>5</v>
      </c>
      <c r="K3802" s="3">
        <v>44746</v>
      </c>
      <c r="L3802" s="3">
        <v>27509</v>
      </c>
      <c r="M3802" s="5">
        <f ca="1">(TODAY()-staff[[#This Row],[Date of Join]])/365</f>
        <v>0.20547945205479451</v>
      </c>
      <c r="N3802" t="str">
        <f ca="1">IF(staff[[#This Row],[Tenure]]&lt;0.25,"1. New", IF(staff[[#This Row],[Tenure]]&lt;1, "2. Under 1 yr", IF(staff[[#This Row],[Tenure]]&lt;2, "3. Under 2 yrs","4. Over 2 yrs")))</f>
        <v>1. New</v>
      </c>
      <c r="O3802" s="5">
        <f ca="1">(TODAY()-staff[[#This Row],[Date of Birth]])/365</f>
        <v>47.43013698630137</v>
      </c>
      <c r="P3802">
        <f ca="1">ROUNDDOWN(staff[[#This Row],[X-Age]],0)</f>
        <v>47</v>
      </c>
    </row>
    <row r="3803" spans="3:16" x14ac:dyDescent="0.3">
      <c r="C3803" t="s">
        <v>3892</v>
      </c>
      <c r="D3803" t="s">
        <v>59</v>
      </c>
      <c r="E3803">
        <v>1</v>
      </c>
      <c r="F3803" t="s">
        <v>56</v>
      </c>
      <c r="G3803" t="s">
        <v>20</v>
      </c>
      <c r="H3803" t="s">
        <v>75</v>
      </c>
      <c r="I3803" s="4">
        <v>74800</v>
      </c>
      <c r="J3803">
        <v>9</v>
      </c>
      <c r="K3803" s="3">
        <v>44746</v>
      </c>
      <c r="L3803" s="3">
        <v>30518</v>
      </c>
      <c r="M3803" s="5">
        <f ca="1">(TODAY()-staff[[#This Row],[Date of Join]])/365</f>
        <v>0.20547945205479451</v>
      </c>
      <c r="N3803" t="str">
        <f ca="1">IF(staff[[#This Row],[Tenure]]&lt;0.25,"1. New", IF(staff[[#This Row],[Tenure]]&lt;1, "2. Under 1 yr", IF(staff[[#This Row],[Tenure]]&lt;2, "3. Under 2 yrs","4. Over 2 yrs")))</f>
        <v>1. New</v>
      </c>
      <c r="O3803" s="5">
        <f ca="1">(TODAY()-staff[[#This Row],[Date of Birth]])/365</f>
        <v>39.186301369863017</v>
      </c>
      <c r="P3803">
        <f ca="1">ROUNDDOWN(staff[[#This Row],[X-Age]],0)</f>
        <v>39</v>
      </c>
    </row>
    <row r="3804" spans="3:16" x14ac:dyDescent="0.3">
      <c r="C3804" t="s">
        <v>3893</v>
      </c>
      <c r="D3804" t="s">
        <v>59</v>
      </c>
      <c r="E3804">
        <v>1</v>
      </c>
      <c r="F3804" t="s">
        <v>56</v>
      </c>
      <c r="G3804" t="s">
        <v>6</v>
      </c>
      <c r="H3804" t="s">
        <v>68</v>
      </c>
      <c r="I3804" s="4">
        <v>48230</v>
      </c>
      <c r="J3804">
        <v>17</v>
      </c>
      <c r="K3804" s="3">
        <v>44767</v>
      </c>
      <c r="L3804" s="3">
        <v>31516</v>
      </c>
      <c r="M3804" s="5">
        <f ca="1">(TODAY()-staff[[#This Row],[Date of Join]])/365</f>
        <v>0.14794520547945206</v>
      </c>
      <c r="N3804" t="str">
        <f ca="1">IF(staff[[#This Row],[Tenure]]&lt;0.25,"1. New", IF(staff[[#This Row],[Tenure]]&lt;1, "2. Under 1 yr", IF(staff[[#This Row],[Tenure]]&lt;2, "3. Under 2 yrs","4. Over 2 yrs")))</f>
        <v>1. New</v>
      </c>
      <c r="O3804" s="5">
        <f ca="1">(TODAY()-staff[[#This Row],[Date of Birth]])/365</f>
        <v>36.452054794520549</v>
      </c>
      <c r="P3804">
        <f ca="1">ROUNDDOWN(staff[[#This Row],[X-Age]],0)</f>
        <v>36</v>
      </c>
    </row>
    <row r="3805" spans="3:16" x14ac:dyDescent="0.3">
      <c r="C3805" t="s">
        <v>3894</v>
      </c>
      <c r="D3805" t="s">
        <v>59</v>
      </c>
      <c r="E3805">
        <v>1</v>
      </c>
      <c r="F3805" t="s">
        <v>56</v>
      </c>
      <c r="G3805" t="s">
        <v>6</v>
      </c>
      <c r="H3805" t="s">
        <v>68</v>
      </c>
      <c r="I3805" s="4">
        <v>97960</v>
      </c>
      <c r="J3805">
        <v>14</v>
      </c>
      <c r="K3805" s="3">
        <v>44629</v>
      </c>
      <c r="L3805" s="3">
        <v>32145</v>
      </c>
      <c r="M3805" s="5">
        <f ca="1">(TODAY()-staff[[#This Row],[Date of Join]])/365</f>
        <v>0.52602739726027392</v>
      </c>
      <c r="N3805" t="str">
        <f ca="1">IF(staff[[#This Row],[Tenure]]&lt;0.25,"1. New", IF(staff[[#This Row],[Tenure]]&lt;1, "2. Under 1 yr", IF(staff[[#This Row],[Tenure]]&lt;2, "3. Under 2 yrs","4. Over 2 yrs")))</f>
        <v>2. Under 1 yr</v>
      </c>
      <c r="O3805" s="5">
        <f ca="1">(TODAY()-staff[[#This Row],[Date of Birth]])/365</f>
        <v>34.728767123287675</v>
      </c>
      <c r="P3805">
        <f ca="1">ROUNDDOWN(staff[[#This Row],[X-Age]],0)</f>
        <v>34</v>
      </c>
    </row>
    <row r="3806" spans="3:16" x14ac:dyDescent="0.3">
      <c r="C3806" t="s">
        <v>3895</v>
      </c>
      <c r="D3806" t="s">
        <v>59</v>
      </c>
      <c r="E3806">
        <v>1</v>
      </c>
      <c r="F3806" t="s">
        <v>56</v>
      </c>
      <c r="G3806" t="s">
        <v>9</v>
      </c>
      <c r="H3806" t="s">
        <v>205</v>
      </c>
      <c r="I3806" s="4">
        <v>80425</v>
      </c>
      <c r="J3806">
        <v>18</v>
      </c>
      <c r="K3806" s="3">
        <v>44708</v>
      </c>
      <c r="L3806" s="3">
        <v>29200</v>
      </c>
      <c r="M3806" s="5">
        <f ca="1">(TODAY()-staff[[#This Row],[Date of Join]])/365</f>
        <v>0.30958904109589042</v>
      </c>
      <c r="N3806" t="str">
        <f ca="1">IF(staff[[#This Row],[Tenure]]&lt;0.25,"1. New", IF(staff[[#This Row],[Tenure]]&lt;1, "2. Under 1 yr", IF(staff[[#This Row],[Tenure]]&lt;2, "3. Under 2 yrs","4. Over 2 yrs")))</f>
        <v>2. Under 1 yr</v>
      </c>
      <c r="O3806" s="5">
        <f ca="1">(TODAY()-staff[[#This Row],[Date of Birth]])/365</f>
        <v>42.797260273972604</v>
      </c>
      <c r="P3806">
        <f ca="1">ROUNDDOWN(staff[[#This Row],[X-Age]],0)</f>
        <v>42</v>
      </c>
    </row>
    <row r="3807" spans="3:16" x14ac:dyDescent="0.3">
      <c r="C3807" t="s">
        <v>3896</v>
      </c>
      <c r="D3807" t="s">
        <v>59</v>
      </c>
      <c r="E3807">
        <v>1</v>
      </c>
      <c r="F3807" t="s">
        <v>56</v>
      </c>
      <c r="G3807" t="s">
        <v>6</v>
      </c>
      <c r="H3807" t="s">
        <v>68</v>
      </c>
      <c r="I3807" s="4">
        <v>57145</v>
      </c>
      <c r="J3807">
        <v>10</v>
      </c>
      <c r="K3807" s="3">
        <v>44452</v>
      </c>
      <c r="L3807" s="3">
        <v>27959</v>
      </c>
      <c r="M3807" s="5">
        <f ca="1">(TODAY()-staff[[#This Row],[Date of Join]])/365</f>
        <v>1.010958904109589</v>
      </c>
      <c r="N3807" t="str">
        <f ca="1">IF(staff[[#This Row],[Tenure]]&lt;0.25,"1. New", IF(staff[[#This Row],[Tenure]]&lt;1, "2. Under 1 yr", IF(staff[[#This Row],[Tenure]]&lt;2, "3. Under 2 yrs","4. Over 2 yrs")))</f>
        <v>3. Under 2 yrs</v>
      </c>
      <c r="O3807" s="5">
        <f ca="1">(TODAY()-staff[[#This Row],[Date of Birth]])/365</f>
        <v>46.197260273972603</v>
      </c>
      <c r="P3807">
        <f ca="1">ROUNDDOWN(staff[[#This Row],[X-Age]],0)</f>
        <v>46</v>
      </c>
    </row>
    <row r="3808" spans="3:16" x14ac:dyDescent="0.3">
      <c r="C3808" t="s">
        <v>3897</v>
      </c>
      <c r="D3808" t="s">
        <v>55</v>
      </c>
      <c r="E3808">
        <v>1</v>
      </c>
      <c r="F3808" t="s">
        <v>124</v>
      </c>
      <c r="G3808" t="s">
        <v>18</v>
      </c>
      <c r="H3808" t="s">
        <v>117</v>
      </c>
      <c r="I3808" s="4">
        <v>82230</v>
      </c>
      <c r="J3808">
        <v>10</v>
      </c>
      <c r="K3808" s="3">
        <v>44739</v>
      </c>
      <c r="L3808" s="3">
        <v>34266</v>
      </c>
      <c r="M3808" s="5">
        <f ca="1">(TODAY()-staff[[#This Row],[Date of Join]])/365</f>
        <v>0.22465753424657534</v>
      </c>
      <c r="N3808" t="str">
        <f ca="1">IF(staff[[#This Row],[Tenure]]&lt;0.25,"1. New", IF(staff[[#This Row],[Tenure]]&lt;1, "2. Under 1 yr", IF(staff[[#This Row],[Tenure]]&lt;2, "3. Under 2 yrs","4. Over 2 yrs")))</f>
        <v>1. New</v>
      </c>
      <c r="O3808" s="5">
        <f ca="1">(TODAY()-staff[[#This Row],[Date of Birth]])/365</f>
        <v>28.917808219178081</v>
      </c>
      <c r="P3808">
        <f ca="1">ROUNDDOWN(staff[[#This Row],[X-Age]],0)</f>
        <v>28</v>
      </c>
    </row>
    <row r="3809" spans="3:16" x14ac:dyDescent="0.3">
      <c r="C3809" t="s">
        <v>3898</v>
      </c>
      <c r="D3809" t="s">
        <v>59</v>
      </c>
      <c r="E3809">
        <v>1</v>
      </c>
      <c r="F3809" t="s">
        <v>61</v>
      </c>
      <c r="G3809" t="s">
        <v>9</v>
      </c>
      <c r="H3809" t="s">
        <v>308</v>
      </c>
      <c r="I3809" s="4">
        <v>62235</v>
      </c>
      <c r="J3809">
        <v>20</v>
      </c>
      <c r="K3809" s="3">
        <v>44748</v>
      </c>
      <c r="L3809" s="3">
        <v>7278</v>
      </c>
      <c r="M3809" s="5">
        <f ca="1">(TODAY()-staff[[#This Row],[Date of Join]])/365</f>
        <v>0.2</v>
      </c>
      <c r="N3809" t="str">
        <f ca="1">IF(staff[[#This Row],[Tenure]]&lt;0.25,"1. New", IF(staff[[#This Row],[Tenure]]&lt;1, "2. Under 1 yr", IF(staff[[#This Row],[Tenure]]&lt;2, "3. Under 2 yrs","4. Over 2 yrs")))</f>
        <v>1. New</v>
      </c>
      <c r="O3809" s="5">
        <f ca="1">(TODAY()-staff[[#This Row],[Date of Birth]])/365</f>
        <v>102.85753424657534</v>
      </c>
      <c r="P3809">
        <f ca="1">ROUNDDOWN(staff[[#This Row],[X-Age]],0)</f>
        <v>102</v>
      </c>
    </row>
    <row r="3810" spans="3:16" x14ac:dyDescent="0.3">
      <c r="C3810" t="s">
        <v>3899</v>
      </c>
      <c r="D3810" t="s">
        <v>55</v>
      </c>
      <c r="E3810">
        <v>1</v>
      </c>
      <c r="F3810" t="s">
        <v>61</v>
      </c>
      <c r="G3810" t="s">
        <v>9</v>
      </c>
      <c r="H3810" t="s">
        <v>62</v>
      </c>
      <c r="I3810" s="4">
        <v>50810</v>
      </c>
      <c r="J3810">
        <v>8</v>
      </c>
      <c r="K3810" s="3">
        <v>44746</v>
      </c>
      <c r="L3810" s="3">
        <v>7285</v>
      </c>
      <c r="M3810" s="5">
        <f ca="1">(TODAY()-staff[[#This Row],[Date of Join]])/365</f>
        <v>0.20547945205479451</v>
      </c>
      <c r="N3810" t="str">
        <f ca="1">IF(staff[[#This Row],[Tenure]]&lt;0.25,"1. New", IF(staff[[#This Row],[Tenure]]&lt;1, "2. Under 1 yr", IF(staff[[#This Row],[Tenure]]&lt;2, "3. Under 2 yrs","4. Over 2 yrs")))</f>
        <v>1. New</v>
      </c>
      <c r="O3810" s="5">
        <f ca="1">(TODAY()-staff[[#This Row],[Date of Birth]])/365</f>
        <v>102.83835616438355</v>
      </c>
      <c r="P3810">
        <f ca="1">ROUNDDOWN(staff[[#This Row],[X-Age]],0)</f>
        <v>102</v>
      </c>
    </row>
    <row r="3811" spans="3:16" x14ac:dyDescent="0.3">
      <c r="C3811" t="s">
        <v>3900</v>
      </c>
      <c r="D3811" t="s">
        <v>55</v>
      </c>
      <c r="E3811">
        <v>1</v>
      </c>
      <c r="F3811" t="s">
        <v>61</v>
      </c>
      <c r="G3811" t="s">
        <v>17</v>
      </c>
      <c r="H3811" t="s">
        <v>280</v>
      </c>
      <c r="I3811" s="4">
        <v>80450</v>
      </c>
      <c r="J3811">
        <v>11</v>
      </c>
      <c r="K3811" s="3">
        <v>44739</v>
      </c>
      <c r="L3811" s="3">
        <v>7294</v>
      </c>
      <c r="M3811" s="5">
        <f ca="1">(TODAY()-staff[[#This Row],[Date of Join]])/365</f>
        <v>0.22465753424657534</v>
      </c>
      <c r="N3811" t="str">
        <f ca="1">IF(staff[[#This Row],[Tenure]]&lt;0.25,"1. New", IF(staff[[#This Row],[Tenure]]&lt;1, "2. Under 1 yr", IF(staff[[#This Row],[Tenure]]&lt;2, "3. Under 2 yrs","4. Over 2 yrs")))</f>
        <v>1. New</v>
      </c>
      <c r="O3811" s="5">
        <f ca="1">(TODAY()-staff[[#This Row],[Date of Birth]])/365</f>
        <v>102.81369863013698</v>
      </c>
      <c r="P3811">
        <f ca="1">ROUNDDOWN(staff[[#This Row],[X-Age]],0)</f>
        <v>102</v>
      </c>
    </row>
    <row r="3812" spans="3:16" x14ac:dyDescent="0.3">
      <c r="C3812" t="s">
        <v>3901</v>
      </c>
      <c r="D3812" t="s">
        <v>59</v>
      </c>
      <c r="E3812">
        <v>1</v>
      </c>
      <c r="F3812" t="s">
        <v>56</v>
      </c>
      <c r="G3812" t="s">
        <v>17</v>
      </c>
      <c r="H3812" t="s">
        <v>280</v>
      </c>
      <c r="I3812" s="4">
        <v>67905</v>
      </c>
      <c r="J3812">
        <v>9</v>
      </c>
      <c r="K3812" s="3">
        <v>44494</v>
      </c>
      <c r="L3812" s="3">
        <v>28440</v>
      </c>
      <c r="M3812" s="5">
        <f ca="1">(TODAY()-staff[[#This Row],[Date of Join]])/365</f>
        <v>0.89589041095890409</v>
      </c>
      <c r="N3812" t="str">
        <f ca="1">IF(staff[[#This Row],[Tenure]]&lt;0.25,"1. New", IF(staff[[#This Row],[Tenure]]&lt;1, "2. Under 1 yr", IF(staff[[#This Row],[Tenure]]&lt;2, "3. Under 2 yrs","4. Over 2 yrs")))</f>
        <v>2. Under 1 yr</v>
      </c>
      <c r="O3812" s="5">
        <f ca="1">(TODAY()-staff[[#This Row],[Date of Birth]])/365</f>
        <v>44.87945205479452</v>
      </c>
      <c r="P3812">
        <f ca="1">ROUNDDOWN(staff[[#This Row],[X-Age]],0)</f>
        <v>44</v>
      </c>
    </row>
    <row r="3813" spans="3:16" x14ac:dyDescent="0.3">
      <c r="C3813" t="s">
        <v>3902</v>
      </c>
      <c r="D3813" t="s">
        <v>55</v>
      </c>
      <c r="E3813">
        <v>1</v>
      </c>
      <c r="F3813" t="s">
        <v>56</v>
      </c>
      <c r="G3813" t="s">
        <v>18</v>
      </c>
      <c r="H3813" t="s">
        <v>78</v>
      </c>
      <c r="I3813" s="4">
        <v>55400</v>
      </c>
      <c r="J3813">
        <v>10</v>
      </c>
      <c r="K3813" s="3">
        <v>44726</v>
      </c>
      <c r="L3813" s="3">
        <v>31729</v>
      </c>
      <c r="M3813" s="5">
        <f ca="1">(TODAY()-staff[[#This Row],[Date of Join]])/365</f>
        <v>0.26027397260273971</v>
      </c>
      <c r="N3813" t="str">
        <f ca="1">IF(staff[[#This Row],[Tenure]]&lt;0.25,"1. New", IF(staff[[#This Row],[Tenure]]&lt;1, "2. Under 1 yr", IF(staff[[#This Row],[Tenure]]&lt;2, "3. Under 2 yrs","4. Over 2 yrs")))</f>
        <v>2. Under 1 yr</v>
      </c>
      <c r="O3813" s="5">
        <f ca="1">(TODAY()-staff[[#This Row],[Date of Birth]])/365</f>
        <v>35.868493150684934</v>
      </c>
      <c r="P3813">
        <f ca="1">ROUNDDOWN(staff[[#This Row],[X-Age]],0)</f>
        <v>35</v>
      </c>
    </row>
    <row r="3814" spans="3:16" x14ac:dyDescent="0.3">
      <c r="C3814" t="s">
        <v>3903</v>
      </c>
      <c r="D3814" t="s">
        <v>55</v>
      </c>
      <c r="E3814">
        <v>1</v>
      </c>
      <c r="F3814" t="s">
        <v>61</v>
      </c>
      <c r="G3814" t="s">
        <v>9</v>
      </c>
      <c r="H3814" t="s">
        <v>106</v>
      </c>
      <c r="I3814" s="4">
        <v>79960</v>
      </c>
      <c r="J3814">
        <v>4</v>
      </c>
      <c r="K3814" s="3">
        <v>44742</v>
      </c>
      <c r="L3814" s="3">
        <v>7271</v>
      </c>
      <c r="M3814" s="5">
        <f ca="1">(TODAY()-staff[[#This Row],[Date of Join]])/365</f>
        <v>0.21643835616438356</v>
      </c>
      <c r="N3814" t="str">
        <f ca="1">IF(staff[[#This Row],[Tenure]]&lt;0.25,"1. New", IF(staff[[#This Row],[Tenure]]&lt;1, "2. Under 1 yr", IF(staff[[#This Row],[Tenure]]&lt;2, "3. Under 2 yrs","4. Over 2 yrs")))</f>
        <v>1. New</v>
      </c>
      <c r="O3814" s="5">
        <f ca="1">(TODAY()-staff[[#This Row],[Date of Birth]])/365</f>
        <v>102.87671232876713</v>
      </c>
      <c r="P3814">
        <f ca="1">ROUNDDOWN(staff[[#This Row],[X-Age]],0)</f>
        <v>102</v>
      </c>
    </row>
    <row r="3815" spans="3:16" x14ac:dyDescent="0.3">
      <c r="C3815" t="s">
        <v>3904</v>
      </c>
      <c r="D3815" t="s">
        <v>59</v>
      </c>
      <c r="E3815">
        <v>1</v>
      </c>
      <c r="F3815" t="s">
        <v>56</v>
      </c>
      <c r="G3815" t="s">
        <v>11</v>
      </c>
      <c r="H3815" t="s">
        <v>98</v>
      </c>
      <c r="I3815" s="4">
        <v>80135</v>
      </c>
      <c r="J3815">
        <v>9</v>
      </c>
      <c r="K3815" s="3">
        <v>44680</v>
      </c>
      <c r="L3815" s="3">
        <v>29606</v>
      </c>
      <c r="M3815" s="5">
        <f ca="1">(TODAY()-staff[[#This Row],[Date of Join]])/365</f>
        <v>0.38630136986301372</v>
      </c>
      <c r="N3815" t="str">
        <f ca="1">IF(staff[[#This Row],[Tenure]]&lt;0.25,"1. New", IF(staff[[#This Row],[Tenure]]&lt;1, "2. Under 1 yr", IF(staff[[#This Row],[Tenure]]&lt;2, "3. Under 2 yrs","4. Over 2 yrs")))</f>
        <v>2. Under 1 yr</v>
      </c>
      <c r="O3815" s="5">
        <f ca="1">(TODAY()-staff[[#This Row],[Date of Birth]])/365</f>
        <v>41.684931506849317</v>
      </c>
      <c r="P3815">
        <f ca="1">ROUNDDOWN(staff[[#This Row],[X-Age]],0)</f>
        <v>41</v>
      </c>
    </row>
    <row r="3816" spans="3:16" x14ac:dyDescent="0.3">
      <c r="C3816" t="s">
        <v>3905</v>
      </c>
      <c r="D3816" t="s">
        <v>55</v>
      </c>
      <c r="E3816">
        <v>1</v>
      </c>
      <c r="F3816" t="s">
        <v>56</v>
      </c>
      <c r="G3816" t="s">
        <v>6</v>
      </c>
      <c r="H3816" t="s">
        <v>68</v>
      </c>
      <c r="I3816" s="4">
        <v>53475</v>
      </c>
      <c r="J3816">
        <v>11</v>
      </c>
      <c r="K3816" s="3">
        <v>43815</v>
      </c>
      <c r="L3816" s="3">
        <v>25453</v>
      </c>
      <c r="M3816" s="5">
        <f ca="1">(TODAY()-staff[[#This Row],[Date of Join]])/365</f>
        <v>2.7561643835616438</v>
      </c>
      <c r="N3816" t="str">
        <f ca="1">IF(staff[[#This Row],[Tenure]]&lt;0.25,"1. New", IF(staff[[#This Row],[Tenure]]&lt;1, "2. Under 1 yr", IF(staff[[#This Row],[Tenure]]&lt;2, "3. Under 2 yrs","4. Over 2 yrs")))</f>
        <v>4. Over 2 yrs</v>
      </c>
      <c r="O3816" s="5">
        <f ca="1">(TODAY()-staff[[#This Row],[Date of Birth]])/365</f>
        <v>53.063013698630137</v>
      </c>
      <c r="P3816">
        <f ca="1">ROUNDDOWN(staff[[#This Row],[X-Age]],0)</f>
        <v>53</v>
      </c>
    </row>
    <row r="3817" spans="3:16" x14ac:dyDescent="0.3">
      <c r="C3817" t="s">
        <v>3906</v>
      </c>
      <c r="D3817" t="s">
        <v>59</v>
      </c>
      <c r="E3817">
        <v>1</v>
      </c>
      <c r="F3817" t="s">
        <v>56</v>
      </c>
      <c r="G3817" t="s">
        <v>6</v>
      </c>
      <c r="H3817" t="s">
        <v>68</v>
      </c>
      <c r="I3817" s="4">
        <v>71820</v>
      </c>
      <c r="J3817">
        <v>11</v>
      </c>
      <c r="K3817" s="3">
        <v>44357</v>
      </c>
      <c r="L3817" s="3">
        <v>26185</v>
      </c>
      <c r="M3817" s="5">
        <f ca="1">(TODAY()-staff[[#This Row],[Date of Join]])/365</f>
        <v>1.2712328767123289</v>
      </c>
      <c r="N3817" t="str">
        <f ca="1">IF(staff[[#This Row],[Tenure]]&lt;0.25,"1. New", IF(staff[[#This Row],[Tenure]]&lt;1, "2. Under 1 yr", IF(staff[[#This Row],[Tenure]]&lt;2, "3. Under 2 yrs","4. Over 2 yrs")))</f>
        <v>3. Under 2 yrs</v>
      </c>
      <c r="O3817" s="5">
        <f ca="1">(TODAY()-staff[[#This Row],[Date of Birth]])/365</f>
        <v>51.057534246575344</v>
      </c>
      <c r="P3817">
        <f ca="1">ROUNDDOWN(staff[[#This Row],[X-Age]],0)</f>
        <v>51</v>
      </c>
    </row>
    <row r="3818" spans="3:16" x14ac:dyDescent="0.3">
      <c r="C3818" t="s">
        <v>3907</v>
      </c>
      <c r="D3818" t="s">
        <v>55</v>
      </c>
      <c r="E3818">
        <v>1</v>
      </c>
      <c r="F3818" t="s">
        <v>56</v>
      </c>
      <c r="G3818" t="s">
        <v>6</v>
      </c>
      <c r="H3818" t="s">
        <v>98</v>
      </c>
      <c r="I3818" s="4">
        <v>87620</v>
      </c>
      <c r="J3818">
        <v>22</v>
      </c>
      <c r="K3818" s="3">
        <v>44313</v>
      </c>
      <c r="L3818" s="3">
        <v>27952</v>
      </c>
      <c r="M3818" s="5">
        <f ca="1">(TODAY()-staff[[#This Row],[Date of Join]])/365</f>
        <v>1.3917808219178083</v>
      </c>
      <c r="N3818" t="str">
        <f ca="1">IF(staff[[#This Row],[Tenure]]&lt;0.25,"1. New", IF(staff[[#This Row],[Tenure]]&lt;1, "2. Under 1 yr", IF(staff[[#This Row],[Tenure]]&lt;2, "3. Under 2 yrs","4. Over 2 yrs")))</f>
        <v>3. Under 2 yrs</v>
      </c>
      <c r="O3818" s="5">
        <f ca="1">(TODAY()-staff[[#This Row],[Date of Birth]])/365</f>
        <v>46.216438356164382</v>
      </c>
      <c r="P3818">
        <f ca="1">ROUNDDOWN(staff[[#This Row],[X-Age]],0)</f>
        <v>46</v>
      </c>
    </row>
    <row r="3819" spans="3:16" x14ac:dyDescent="0.3">
      <c r="C3819" t="s">
        <v>3908</v>
      </c>
      <c r="D3819" t="s">
        <v>59</v>
      </c>
      <c r="E3819">
        <v>1</v>
      </c>
      <c r="F3819" t="s">
        <v>56</v>
      </c>
      <c r="G3819" t="s">
        <v>6</v>
      </c>
      <c r="H3819" t="s">
        <v>68</v>
      </c>
      <c r="I3819" s="4">
        <v>78980</v>
      </c>
      <c r="J3819">
        <v>5</v>
      </c>
      <c r="K3819" s="3">
        <v>44747</v>
      </c>
      <c r="L3819" s="3">
        <v>7286</v>
      </c>
      <c r="M3819" s="5">
        <f ca="1">(TODAY()-staff[[#This Row],[Date of Join]])/365</f>
        <v>0.20273972602739726</v>
      </c>
      <c r="N3819" t="str">
        <f ca="1">IF(staff[[#This Row],[Tenure]]&lt;0.25,"1. New", IF(staff[[#This Row],[Tenure]]&lt;1, "2. Under 1 yr", IF(staff[[#This Row],[Tenure]]&lt;2, "3. Under 2 yrs","4. Over 2 yrs")))</f>
        <v>1. New</v>
      </c>
      <c r="O3819" s="5">
        <f ca="1">(TODAY()-staff[[#This Row],[Date of Birth]])/365</f>
        <v>102.83561643835617</v>
      </c>
      <c r="P3819">
        <f ca="1">ROUNDDOWN(staff[[#This Row],[X-Age]],0)</f>
        <v>102</v>
      </c>
    </row>
    <row r="3820" spans="3:16" x14ac:dyDescent="0.3">
      <c r="C3820" t="s">
        <v>3909</v>
      </c>
      <c r="D3820" t="s">
        <v>59</v>
      </c>
      <c r="E3820">
        <v>1</v>
      </c>
      <c r="F3820" t="s">
        <v>56</v>
      </c>
      <c r="G3820" t="s">
        <v>9</v>
      </c>
      <c r="H3820" t="s">
        <v>201</v>
      </c>
      <c r="I3820" s="4">
        <v>78015</v>
      </c>
      <c r="J3820">
        <v>16</v>
      </c>
      <c r="K3820" s="3">
        <v>44748</v>
      </c>
      <c r="L3820" s="3">
        <v>28364</v>
      </c>
      <c r="M3820" s="5">
        <f ca="1">(TODAY()-staff[[#This Row],[Date of Join]])/365</f>
        <v>0.2</v>
      </c>
      <c r="N3820" t="str">
        <f ca="1">IF(staff[[#This Row],[Tenure]]&lt;0.25,"1. New", IF(staff[[#This Row],[Tenure]]&lt;1, "2. Under 1 yr", IF(staff[[#This Row],[Tenure]]&lt;2, "3. Under 2 yrs","4. Over 2 yrs")))</f>
        <v>1. New</v>
      </c>
      <c r="O3820" s="5">
        <f ca="1">(TODAY()-staff[[#This Row],[Date of Birth]])/365</f>
        <v>45.087671232876716</v>
      </c>
      <c r="P3820">
        <f ca="1">ROUNDDOWN(staff[[#This Row],[X-Age]],0)</f>
        <v>45</v>
      </c>
    </row>
    <row r="3821" spans="3:16" x14ac:dyDescent="0.3">
      <c r="C3821" t="s">
        <v>3910</v>
      </c>
      <c r="D3821" t="s">
        <v>55</v>
      </c>
      <c r="E3821">
        <v>1</v>
      </c>
      <c r="F3821" t="s">
        <v>56</v>
      </c>
      <c r="G3821" t="s">
        <v>17</v>
      </c>
      <c r="H3821" t="s">
        <v>280</v>
      </c>
      <c r="I3821" s="4">
        <v>67185</v>
      </c>
      <c r="J3821">
        <v>22</v>
      </c>
      <c r="K3821" s="3">
        <v>44725</v>
      </c>
      <c r="L3821" s="3">
        <v>26589</v>
      </c>
      <c r="M3821" s="5">
        <f ca="1">(TODAY()-staff[[#This Row],[Date of Join]])/365</f>
        <v>0.26301369863013696</v>
      </c>
      <c r="N3821" t="str">
        <f ca="1">IF(staff[[#This Row],[Tenure]]&lt;0.25,"1. New", IF(staff[[#This Row],[Tenure]]&lt;1, "2. Under 1 yr", IF(staff[[#This Row],[Tenure]]&lt;2, "3. Under 2 yrs","4. Over 2 yrs")))</f>
        <v>2. Under 1 yr</v>
      </c>
      <c r="O3821" s="5">
        <f ca="1">(TODAY()-staff[[#This Row],[Date of Birth]])/365</f>
        <v>49.950684931506849</v>
      </c>
      <c r="P3821">
        <f ca="1">ROUNDDOWN(staff[[#This Row],[X-Age]],0)</f>
        <v>49</v>
      </c>
    </row>
    <row r="3822" spans="3:16" x14ac:dyDescent="0.3">
      <c r="C3822" t="s">
        <v>3911</v>
      </c>
      <c r="D3822" t="s">
        <v>59</v>
      </c>
      <c r="E3822">
        <v>1</v>
      </c>
      <c r="F3822" t="s">
        <v>56</v>
      </c>
      <c r="G3822" t="s">
        <v>6</v>
      </c>
      <c r="H3822" t="s">
        <v>68</v>
      </c>
      <c r="I3822" s="4">
        <v>91320</v>
      </c>
      <c r="J3822">
        <v>16</v>
      </c>
      <c r="K3822" s="3">
        <v>44729</v>
      </c>
      <c r="L3822" s="3">
        <v>7304</v>
      </c>
      <c r="M3822" s="5">
        <f ca="1">(TODAY()-staff[[#This Row],[Date of Join]])/365</f>
        <v>0.25205479452054796</v>
      </c>
      <c r="N3822" t="str">
        <f ca="1">IF(staff[[#This Row],[Tenure]]&lt;0.25,"1. New", IF(staff[[#This Row],[Tenure]]&lt;1, "2. Under 1 yr", IF(staff[[#This Row],[Tenure]]&lt;2, "3. Under 2 yrs","4. Over 2 yrs")))</f>
        <v>2. Under 1 yr</v>
      </c>
      <c r="O3822" s="5">
        <f ca="1">(TODAY()-staff[[#This Row],[Date of Birth]])/365</f>
        <v>102.78630136986301</v>
      </c>
      <c r="P3822">
        <f ca="1">ROUNDDOWN(staff[[#This Row],[X-Age]],0)</f>
        <v>102</v>
      </c>
    </row>
    <row r="3823" spans="3:16" x14ac:dyDescent="0.3">
      <c r="C3823" t="s">
        <v>3912</v>
      </c>
      <c r="D3823" t="s">
        <v>55</v>
      </c>
      <c r="E3823">
        <v>1</v>
      </c>
      <c r="F3823" t="s">
        <v>56</v>
      </c>
      <c r="G3823" t="s">
        <v>11</v>
      </c>
      <c r="H3823" t="s">
        <v>83</v>
      </c>
      <c r="I3823" s="4">
        <v>104420</v>
      </c>
      <c r="J3823">
        <v>13</v>
      </c>
      <c r="K3823" s="3">
        <v>44648</v>
      </c>
      <c r="L3823" s="3">
        <v>23080</v>
      </c>
      <c r="M3823" s="5">
        <f ca="1">(TODAY()-staff[[#This Row],[Date of Join]])/365</f>
        <v>0.47397260273972602</v>
      </c>
      <c r="N3823" t="str">
        <f ca="1">IF(staff[[#This Row],[Tenure]]&lt;0.25,"1. New", IF(staff[[#This Row],[Tenure]]&lt;1, "2. Under 1 yr", IF(staff[[#This Row],[Tenure]]&lt;2, "3. Under 2 yrs","4. Over 2 yrs")))</f>
        <v>2. Under 1 yr</v>
      </c>
      <c r="O3823" s="5">
        <f ca="1">(TODAY()-staff[[#This Row],[Date of Birth]])/365</f>
        <v>59.564383561643837</v>
      </c>
      <c r="P3823">
        <f ca="1">ROUNDDOWN(staff[[#This Row],[X-Age]],0)</f>
        <v>59</v>
      </c>
    </row>
    <row r="3824" spans="3:16" x14ac:dyDescent="0.3">
      <c r="C3824" t="s">
        <v>3913</v>
      </c>
      <c r="D3824" t="s">
        <v>59</v>
      </c>
      <c r="E3824">
        <v>1</v>
      </c>
      <c r="F3824" t="s">
        <v>56</v>
      </c>
      <c r="G3824" t="s">
        <v>6</v>
      </c>
      <c r="H3824" t="s">
        <v>68</v>
      </c>
      <c r="I3824" s="4">
        <v>76725</v>
      </c>
      <c r="J3824">
        <v>9</v>
      </c>
      <c r="K3824" s="3">
        <v>44726</v>
      </c>
      <c r="L3824" s="3">
        <v>33419</v>
      </c>
      <c r="M3824" s="5">
        <f ca="1">(TODAY()-staff[[#This Row],[Date of Join]])/365</f>
        <v>0.26027397260273971</v>
      </c>
      <c r="N3824" t="str">
        <f ca="1">IF(staff[[#This Row],[Tenure]]&lt;0.25,"1. New", IF(staff[[#This Row],[Tenure]]&lt;1, "2. Under 1 yr", IF(staff[[#This Row],[Tenure]]&lt;2, "3. Under 2 yrs","4. Over 2 yrs")))</f>
        <v>2. Under 1 yr</v>
      </c>
      <c r="O3824" s="5">
        <f ca="1">(TODAY()-staff[[#This Row],[Date of Birth]])/365</f>
        <v>31.238356164383561</v>
      </c>
      <c r="P3824">
        <f ca="1">ROUNDDOWN(staff[[#This Row],[X-Age]],0)</f>
        <v>31</v>
      </c>
    </row>
    <row r="3825" spans="3:16" x14ac:dyDescent="0.3">
      <c r="C3825" t="s">
        <v>3914</v>
      </c>
      <c r="D3825" t="s">
        <v>59</v>
      </c>
      <c r="E3825">
        <v>1</v>
      </c>
      <c r="F3825" t="s">
        <v>56</v>
      </c>
      <c r="G3825" t="s">
        <v>6</v>
      </c>
      <c r="H3825" t="s">
        <v>68</v>
      </c>
      <c r="I3825" s="4">
        <v>65570</v>
      </c>
      <c r="J3825">
        <v>8</v>
      </c>
      <c r="K3825" s="3">
        <v>44760</v>
      </c>
      <c r="L3825" s="3">
        <v>34982</v>
      </c>
      <c r="M3825" s="5">
        <f ca="1">(TODAY()-staff[[#This Row],[Date of Join]])/365</f>
        <v>0.16712328767123288</v>
      </c>
      <c r="N3825" t="str">
        <f ca="1">IF(staff[[#This Row],[Tenure]]&lt;0.25,"1. New", IF(staff[[#This Row],[Tenure]]&lt;1, "2. Under 1 yr", IF(staff[[#This Row],[Tenure]]&lt;2, "3. Under 2 yrs","4. Over 2 yrs")))</f>
        <v>1. New</v>
      </c>
      <c r="O3825" s="5">
        <f ca="1">(TODAY()-staff[[#This Row],[Date of Birth]])/365</f>
        <v>26.956164383561642</v>
      </c>
      <c r="P3825">
        <f ca="1">ROUNDDOWN(staff[[#This Row],[X-Age]],0)</f>
        <v>26</v>
      </c>
    </row>
    <row r="3826" spans="3:16" x14ac:dyDescent="0.3">
      <c r="C3826" t="s">
        <v>3915</v>
      </c>
      <c r="D3826" t="s">
        <v>59</v>
      </c>
      <c r="E3826">
        <v>1</v>
      </c>
      <c r="F3826" t="s">
        <v>56</v>
      </c>
      <c r="G3826" t="s">
        <v>6</v>
      </c>
      <c r="H3826" t="s">
        <v>68</v>
      </c>
      <c r="I3826" s="4">
        <v>83725</v>
      </c>
      <c r="J3826">
        <v>11</v>
      </c>
      <c r="K3826" s="3">
        <v>44714</v>
      </c>
      <c r="L3826" s="3">
        <v>23480</v>
      </c>
      <c r="M3826" s="5">
        <f ca="1">(TODAY()-staff[[#This Row],[Date of Join]])/365</f>
        <v>0.29315068493150687</v>
      </c>
      <c r="N3826" t="str">
        <f ca="1">IF(staff[[#This Row],[Tenure]]&lt;0.25,"1. New", IF(staff[[#This Row],[Tenure]]&lt;1, "2. Under 1 yr", IF(staff[[#This Row],[Tenure]]&lt;2, "3. Under 2 yrs","4. Over 2 yrs")))</f>
        <v>2. Under 1 yr</v>
      </c>
      <c r="O3826" s="5">
        <f ca="1">(TODAY()-staff[[#This Row],[Date of Birth]])/365</f>
        <v>58.468493150684928</v>
      </c>
      <c r="P3826">
        <f ca="1">ROUNDDOWN(staff[[#This Row],[X-Age]],0)</f>
        <v>58</v>
      </c>
    </row>
    <row r="3827" spans="3:16" x14ac:dyDescent="0.3">
      <c r="C3827" t="s">
        <v>3916</v>
      </c>
      <c r="D3827" t="s">
        <v>59</v>
      </c>
      <c r="E3827">
        <v>1</v>
      </c>
      <c r="F3827" t="s">
        <v>61</v>
      </c>
      <c r="G3827" t="s">
        <v>9</v>
      </c>
      <c r="H3827" t="s">
        <v>62</v>
      </c>
      <c r="I3827" s="4">
        <v>88760</v>
      </c>
      <c r="J3827">
        <v>16</v>
      </c>
      <c r="K3827" s="3">
        <v>44741</v>
      </c>
      <c r="L3827" s="3">
        <v>7248</v>
      </c>
      <c r="M3827" s="5">
        <f ca="1">(TODAY()-staff[[#This Row],[Date of Join]])/365</f>
        <v>0.21917808219178081</v>
      </c>
      <c r="N3827" t="str">
        <f ca="1">IF(staff[[#This Row],[Tenure]]&lt;0.25,"1. New", IF(staff[[#This Row],[Tenure]]&lt;1, "2. Under 1 yr", IF(staff[[#This Row],[Tenure]]&lt;2, "3. Under 2 yrs","4. Over 2 yrs")))</f>
        <v>1. New</v>
      </c>
      <c r="O3827" s="5">
        <f ca="1">(TODAY()-staff[[#This Row],[Date of Birth]])/365</f>
        <v>102.93972602739726</v>
      </c>
      <c r="P3827">
        <f ca="1">ROUNDDOWN(staff[[#This Row],[X-Age]],0)</f>
        <v>102</v>
      </c>
    </row>
    <row r="3828" spans="3:16" x14ac:dyDescent="0.3">
      <c r="C3828" t="s">
        <v>3917</v>
      </c>
      <c r="D3828" t="s">
        <v>55</v>
      </c>
      <c r="E3828">
        <v>1</v>
      </c>
      <c r="F3828" t="s">
        <v>56</v>
      </c>
      <c r="G3828" t="s">
        <v>18</v>
      </c>
      <c r="H3828" t="s">
        <v>78</v>
      </c>
      <c r="I3828" s="4">
        <v>50155</v>
      </c>
      <c r="J3828">
        <v>2</v>
      </c>
      <c r="K3828" s="3">
        <v>44741</v>
      </c>
      <c r="L3828" s="3">
        <v>32701</v>
      </c>
      <c r="M3828" s="5">
        <f ca="1">(TODAY()-staff[[#This Row],[Date of Join]])/365</f>
        <v>0.21917808219178081</v>
      </c>
      <c r="N3828" t="str">
        <f ca="1">IF(staff[[#This Row],[Tenure]]&lt;0.25,"1. New", IF(staff[[#This Row],[Tenure]]&lt;1, "2. Under 1 yr", IF(staff[[#This Row],[Tenure]]&lt;2, "3. Under 2 yrs","4. Over 2 yrs")))</f>
        <v>1. New</v>
      </c>
      <c r="O3828" s="5">
        <f ca="1">(TODAY()-staff[[#This Row],[Date of Birth]])/365</f>
        <v>33.205479452054796</v>
      </c>
      <c r="P3828">
        <f ca="1">ROUNDDOWN(staff[[#This Row],[X-Age]],0)</f>
        <v>33</v>
      </c>
    </row>
    <row r="3829" spans="3:16" x14ac:dyDescent="0.3">
      <c r="C3829" t="s">
        <v>3918</v>
      </c>
      <c r="D3829" t="s">
        <v>59</v>
      </c>
      <c r="E3829">
        <v>1</v>
      </c>
      <c r="F3829" t="s">
        <v>56</v>
      </c>
      <c r="G3829" t="s">
        <v>6</v>
      </c>
      <c r="H3829" t="s">
        <v>68</v>
      </c>
      <c r="I3829" s="4">
        <v>56565</v>
      </c>
      <c r="J3829">
        <v>18</v>
      </c>
      <c r="K3829" s="3">
        <v>44720</v>
      </c>
      <c r="L3829" s="3">
        <v>31399</v>
      </c>
      <c r="M3829" s="5">
        <f ca="1">(TODAY()-staff[[#This Row],[Date of Join]])/365</f>
        <v>0.27671232876712326</v>
      </c>
      <c r="N3829" t="str">
        <f ca="1">IF(staff[[#This Row],[Tenure]]&lt;0.25,"1. New", IF(staff[[#This Row],[Tenure]]&lt;1, "2. Under 1 yr", IF(staff[[#This Row],[Tenure]]&lt;2, "3. Under 2 yrs","4. Over 2 yrs")))</f>
        <v>2. Under 1 yr</v>
      </c>
      <c r="O3829" s="5">
        <f ca="1">(TODAY()-staff[[#This Row],[Date of Birth]])/365</f>
        <v>36.772602739726025</v>
      </c>
      <c r="P3829">
        <f ca="1">ROUNDDOWN(staff[[#This Row],[X-Age]],0)</f>
        <v>36</v>
      </c>
    </row>
    <row r="3830" spans="3:16" x14ac:dyDescent="0.3">
      <c r="C3830" t="s">
        <v>3919</v>
      </c>
      <c r="D3830" t="s">
        <v>59</v>
      </c>
      <c r="E3830">
        <v>1</v>
      </c>
      <c r="F3830" t="s">
        <v>56</v>
      </c>
      <c r="G3830" t="s">
        <v>6</v>
      </c>
      <c r="H3830" t="s">
        <v>68</v>
      </c>
      <c r="I3830" s="4">
        <v>92125</v>
      </c>
      <c r="J3830">
        <v>18</v>
      </c>
      <c r="K3830" s="3">
        <v>44566</v>
      </c>
      <c r="L3830" s="3">
        <v>27086</v>
      </c>
      <c r="M3830" s="5">
        <f ca="1">(TODAY()-staff[[#This Row],[Date of Join]])/365</f>
        <v>0.69863013698630139</v>
      </c>
      <c r="N3830" t="str">
        <f ca="1">IF(staff[[#This Row],[Tenure]]&lt;0.25,"1. New", IF(staff[[#This Row],[Tenure]]&lt;1, "2. Under 1 yr", IF(staff[[#This Row],[Tenure]]&lt;2, "3. Under 2 yrs","4. Over 2 yrs")))</f>
        <v>2. Under 1 yr</v>
      </c>
      <c r="O3830" s="5">
        <f ca="1">(TODAY()-staff[[#This Row],[Date of Birth]])/365</f>
        <v>48.589041095890408</v>
      </c>
      <c r="P3830">
        <f ca="1">ROUNDDOWN(staff[[#This Row],[X-Age]],0)</f>
        <v>48</v>
      </c>
    </row>
    <row r="3831" spans="3:16" x14ac:dyDescent="0.3">
      <c r="C3831" t="s">
        <v>3920</v>
      </c>
      <c r="D3831" t="s">
        <v>59</v>
      </c>
      <c r="E3831">
        <v>1</v>
      </c>
      <c r="F3831" t="s">
        <v>56</v>
      </c>
      <c r="G3831" t="s">
        <v>9</v>
      </c>
      <c r="H3831" t="s">
        <v>57</v>
      </c>
      <c r="I3831" s="4">
        <v>48230</v>
      </c>
      <c r="J3831">
        <v>15</v>
      </c>
      <c r="K3831" s="3">
        <v>44753</v>
      </c>
      <c r="L3831" s="3">
        <v>26977</v>
      </c>
      <c r="M3831" s="5">
        <f ca="1">(TODAY()-staff[[#This Row],[Date of Join]])/365</f>
        <v>0.18630136986301371</v>
      </c>
      <c r="N3831" t="str">
        <f ca="1">IF(staff[[#This Row],[Tenure]]&lt;0.25,"1. New", IF(staff[[#This Row],[Tenure]]&lt;1, "2. Under 1 yr", IF(staff[[#This Row],[Tenure]]&lt;2, "3. Under 2 yrs","4. Over 2 yrs")))</f>
        <v>1. New</v>
      </c>
      <c r="O3831" s="5">
        <f ca="1">(TODAY()-staff[[#This Row],[Date of Birth]])/365</f>
        <v>48.887671232876713</v>
      </c>
      <c r="P3831">
        <f ca="1">ROUNDDOWN(staff[[#This Row],[X-Age]],0)</f>
        <v>48</v>
      </c>
    </row>
    <row r="3832" spans="3:16" x14ac:dyDescent="0.3">
      <c r="C3832" t="s">
        <v>3921</v>
      </c>
      <c r="D3832" t="s">
        <v>59</v>
      </c>
      <c r="E3832">
        <v>1</v>
      </c>
      <c r="F3832" t="s">
        <v>56</v>
      </c>
      <c r="G3832" t="s">
        <v>6</v>
      </c>
      <c r="H3832" t="s">
        <v>68</v>
      </c>
      <c r="I3832" s="4">
        <v>75255</v>
      </c>
      <c r="J3832">
        <v>11</v>
      </c>
      <c r="K3832" s="3">
        <v>44490</v>
      </c>
      <c r="L3832" s="3">
        <v>28844</v>
      </c>
      <c r="M3832" s="5">
        <f ca="1">(TODAY()-staff[[#This Row],[Date of Join]])/365</f>
        <v>0.9068493150684932</v>
      </c>
      <c r="N3832" t="str">
        <f ca="1">IF(staff[[#This Row],[Tenure]]&lt;0.25,"1. New", IF(staff[[#This Row],[Tenure]]&lt;1, "2. Under 1 yr", IF(staff[[#This Row],[Tenure]]&lt;2, "3. Under 2 yrs","4. Over 2 yrs")))</f>
        <v>2. Under 1 yr</v>
      </c>
      <c r="O3832" s="5">
        <f ca="1">(TODAY()-staff[[#This Row],[Date of Birth]])/365</f>
        <v>43.772602739726025</v>
      </c>
      <c r="P3832">
        <f ca="1">ROUNDDOWN(staff[[#This Row],[X-Age]],0)</f>
        <v>43</v>
      </c>
    </row>
    <row r="3833" spans="3:16" x14ac:dyDescent="0.3">
      <c r="C3833" t="s">
        <v>3922</v>
      </c>
      <c r="D3833" t="s">
        <v>59</v>
      </c>
      <c r="E3833">
        <v>1</v>
      </c>
      <c r="F3833" t="s">
        <v>56</v>
      </c>
      <c r="G3833" t="s">
        <v>11</v>
      </c>
      <c r="H3833" t="s">
        <v>242</v>
      </c>
      <c r="I3833" s="4">
        <v>57980</v>
      </c>
      <c r="J3833">
        <v>14</v>
      </c>
      <c r="K3833" s="3">
        <v>44760</v>
      </c>
      <c r="L3833" s="3">
        <v>31942</v>
      </c>
      <c r="M3833" s="5">
        <f ca="1">(TODAY()-staff[[#This Row],[Date of Join]])/365</f>
        <v>0.16712328767123288</v>
      </c>
      <c r="N3833" t="str">
        <f ca="1">IF(staff[[#This Row],[Tenure]]&lt;0.25,"1. New", IF(staff[[#This Row],[Tenure]]&lt;1, "2. Under 1 yr", IF(staff[[#This Row],[Tenure]]&lt;2, "3. Under 2 yrs","4. Over 2 yrs")))</f>
        <v>1. New</v>
      </c>
      <c r="O3833" s="5">
        <f ca="1">(TODAY()-staff[[#This Row],[Date of Birth]])/365</f>
        <v>35.284931506849318</v>
      </c>
      <c r="P3833">
        <f ca="1">ROUNDDOWN(staff[[#This Row],[X-Age]],0)</f>
        <v>35</v>
      </c>
    </row>
    <row r="3834" spans="3:16" x14ac:dyDescent="0.3">
      <c r="C3834" t="s">
        <v>3923</v>
      </c>
      <c r="D3834" t="s">
        <v>59</v>
      </c>
      <c r="E3834">
        <v>1</v>
      </c>
      <c r="F3834" t="s">
        <v>56</v>
      </c>
      <c r="G3834" t="s">
        <v>11</v>
      </c>
      <c r="H3834" t="s">
        <v>242</v>
      </c>
      <c r="I3834" s="4">
        <v>85360</v>
      </c>
      <c r="J3834">
        <v>7</v>
      </c>
      <c r="K3834" s="3">
        <v>44642</v>
      </c>
      <c r="L3834" s="3">
        <v>31474</v>
      </c>
      <c r="M3834" s="5">
        <f ca="1">(TODAY()-staff[[#This Row],[Date of Join]])/365</f>
        <v>0.49041095890410957</v>
      </c>
      <c r="N3834" t="str">
        <f ca="1">IF(staff[[#This Row],[Tenure]]&lt;0.25,"1. New", IF(staff[[#This Row],[Tenure]]&lt;1, "2. Under 1 yr", IF(staff[[#This Row],[Tenure]]&lt;2, "3. Under 2 yrs","4. Over 2 yrs")))</f>
        <v>2. Under 1 yr</v>
      </c>
      <c r="O3834" s="5">
        <f ca="1">(TODAY()-staff[[#This Row],[Date of Birth]])/365</f>
        <v>36.56712328767123</v>
      </c>
      <c r="P3834">
        <f ca="1">ROUNDDOWN(staff[[#This Row],[X-Age]],0)</f>
        <v>36</v>
      </c>
    </row>
    <row r="3835" spans="3:16" x14ac:dyDescent="0.3">
      <c r="C3835" t="s">
        <v>3924</v>
      </c>
      <c r="D3835" t="s">
        <v>55</v>
      </c>
      <c r="E3835">
        <v>1</v>
      </c>
      <c r="F3835" t="s">
        <v>56</v>
      </c>
      <c r="G3835" t="s">
        <v>9</v>
      </c>
      <c r="H3835" t="s">
        <v>62</v>
      </c>
      <c r="I3835" s="4">
        <v>96670</v>
      </c>
      <c r="J3835">
        <v>5</v>
      </c>
      <c r="K3835" s="3">
        <v>44533</v>
      </c>
      <c r="L3835" s="3">
        <v>30092</v>
      </c>
      <c r="M3835" s="5">
        <f ca="1">(TODAY()-staff[[#This Row],[Date of Join]])/365</f>
        <v>0.78904109589041094</v>
      </c>
      <c r="N3835" t="str">
        <f ca="1">IF(staff[[#This Row],[Tenure]]&lt;0.25,"1. New", IF(staff[[#This Row],[Tenure]]&lt;1, "2. Under 1 yr", IF(staff[[#This Row],[Tenure]]&lt;2, "3. Under 2 yrs","4. Over 2 yrs")))</f>
        <v>2. Under 1 yr</v>
      </c>
      <c r="O3835" s="5">
        <f ca="1">(TODAY()-staff[[#This Row],[Date of Birth]])/365</f>
        <v>40.353424657534248</v>
      </c>
      <c r="P3835">
        <f ca="1">ROUNDDOWN(staff[[#This Row],[X-Age]],0)</f>
        <v>40</v>
      </c>
    </row>
    <row r="3836" spans="3:16" x14ac:dyDescent="0.3">
      <c r="C3836" t="s">
        <v>3925</v>
      </c>
      <c r="D3836" t="s">
        <v>59</v>
      </c>
      <c r="E3836">
        <v>1</v>
      </c>
      <c r="F3836" t="s">
        <v>56</v>
      </c>
      <c r="G3836" t="s">
        <v>18</v>
      </c>
      <c r="H3836" t="s">
        <v>71</v>
      </c>
      <c r="I3836" s="4">
        <v>89650</v>
      </c>
      <c r="J3836">
        <v>10</v>
      </c>
      <c r="K3836" s="3">
        <v>44700</v>
      </c>
      <c r="L3836" s="3">
        <v>25351</v>
      </c>
      <c r="M3836" s="5">
        <f ca="1">(TODAY()-staff[[#This Row],[Date of Join]])/365</f>
        <v>0.33150684931506852</v>
      </c>
      <c r="N3836" t="str">
        <f ca="1">IF(staff[[#This Row],[Tenure]]&lt;0.25,"1. New", IF(staff[[#This Row],[Tenure]]&lt;1, "2. Under 1 yr", IF(staff[[#This Row],[Tenure]]&lt;2, "3. Under 2 yrs","4. Over 2 yrs")))</f>
        <v>2. Under 1 yr</v>
      </c>
      <c r="O3836" s="5">
        <f ca="1">(TODAY()-staff[[#This Row],[Date of Birth]])/365</f>
        <v>53.342465753424655</v>
      </c>
      <c r="P3836">
        <f ca="1">ROUNDDOWN(staff[[#This Row],[X-Age]],0)</f>
        <v>53</v>
      </c>
    </row>
    <row r="3837" spans="3:16" x14ac:dyDescent="0.3">
      <c r="C3837" t="s">
        <v>3926</v>
      </c>
      <c r="D3837" t="s">
        <v>55</v>
      </c>
      <c r="E3837">
        <v>1</v>
      </c>
      <c r="F3837" t="s">
        <v>56</v>
      </c>
      <c r="G3837" t="s">
        <v>6</v>
      </c>
      <c r="H3837" t="s">
        <v>68</v>
      </c>
      <c r="I3837" s="4">
        <v>82795</v>
      </c>
      <c r="J3837">
        <v>6</v>
      </c>
      <c r="K3837" s="3">
        <v>44684</v>
      </c>
      <c r="L3837" s="3">
        <v>7273</v>
      </c>
      <c r="M3837" s="5">
        <f ca="1">(TODAY()-staff[[#This Row],[Date of Join]])/365</f>
        <v>0.37534246575342467</v>
      </c>
      <c r="N3837" t="str">
        <f ca="1">IF(staff[[#This Row],[Tenure]]&lt;0.25,"1. New", IF(staff[[#This Row],[Tenure]]&lt;1, "2. Under 1 yr", IF(staff[[#This Row],[Tenure]]&lt;2, "3. Under 2 yrs","4. Over 2 yrs")))</f>
        <v>2. Under 1 yr</v>
      </c>
      <c r="O3837" s="5">
        <f ca="1">(TODAY()-staff[[#This Row],[Date of Birth]])/365</f>
        <v>102.87123287671233</v>
      </c>
      <c r="P3837">
        <f ca="1">ROUNDDOWN(staff[[#This Row],[X-Age]],0)</f>
        <v>102</v>
      </c>
    </row>
    <row r="3838" spans="3:16" x14ac:dyDescent="0.3">
      <c r="C3838" t="s">
        <v>3927</v>
      </c>
      <c r="D3838" t="s">
        <v>59</v>
      </c>
      <c r="E3838">
        <v>1</v>
      </c>
      <c r="F3838" t="s">
        <v>56</v>
      </c>
      <c r="G3838" t="s">
        <v>18</v>
      </c>
      <c r="H3838" t="s">
        <v>78</v>
      </c>
      <c r="I3838" s="4">
        <v>76105</v>
      </c>
      <c r="J3838">
        <v>24</v>
      </c>
      <c r="K3838" s="3">
        <v>44707</v>
      </c>
      <c r="L3838" s="3">
        <v>34905</v>
      </c>
      <c r="M3838" s="5">
        <f ca="1">(TODAY()-staff[[#This Row],[Date of Join]])/365</f>
        <v>0.31232876712328766</v>
      </c>
      <c r="N3838" t="str">
        <f ca="1">IF(staff[[#This Row],[Tenure]]&lt;0.25,"1. New", IF(staff[[#This Row],[Tenure]]&lt;1, "2. Under 1 yr", IF(staff[[#This Row],[Tenure]]&lt;2, "3. Under 2 yrs","4. Over 2 yrs")))</f>
        <v>2. Under 1 yr</v>
      </c>
      <c r="O3838" s="5">
        <f ca="1">(TODAY()-staff[[#This Row],[Date of Birth]])/365</f>
        <v>27.167123287671235</v>
      </c>
      <c r="P3838">
        <f ca="1">ROUNDDOWN(staff[[#This Row],[X-Age]],0)</f>
        <v>27</v>
      </c>
    </row>
    <row r="3839" spans="3:16" x14ac:dyDescent="0.3">
      <c r="C3839" t="s">
        <v>3928</v>
      </c>
      <c r="D3839" t="s">
        <v>59</v>
      </c>
      <c r="E3839">
        <v>1</v>
      </c>
      <c r="F3839" t="s">
        <v>56</v>
      </c>
      <c r="G3839" t="s">
        <v>18</v>
      </c>
      <c r="H3839" t="s">
        <v>96</v>
      </c>
      <c r="I3839" s="4">
        <v>90035</v>
      </c>
      <c r="J3839">
        <v>20</v>
      </c>
      <c r="K3839" s="3">
        <v>44634</v>
      </c>
      <c r="L3839" s="3">
        <v>26666</v>
      </c>
      <c r="M3839" s="5">
        <f ca="1">(TODAY()-staff[[#This Row],[Date of Join]])/365</f>
        <v>0.51232876712328768</v>
      </c>
      <c r="N3839" t="str">
        <f ca="1">IF(staff[[#This Row],[Tenure]]&lt;0.25,"1. New", IF(staff[[#This Row],[Tenure]]&lt;1, "2. Under 1 yr", IF(staff[[#This Row],[Tenure]]&lt;2, "3. Under 2 yrs","4. Over 2 yrs")))</f>
        <v>2. Under 1 yr</v>
      </c>
      <c r="O3839" s="5">
        <f ca="1">(TODAY()-staff[[#This Row],[Date of Birth]])/365</f>
        <v>49.739726027397261</v>
      </c>
      <c r="P3839">
        <f ca="1">ROUNDDOWN(staff[[#This Row],[X-Age]],0)</f>
        <v>49</v>
      </c>
    </row>
    <row r="3840" spans="3:16" x14ac:dyDescent="0.3">
      <c r="C3840" t="s">
        <v>3929</v>
      </c>
      <c r="D3840" t="s">
        <v>55</v>
      </c>
      <c r="E3840">
        <v>1</v>
      </c>
      <c r="F3840" t="s">
        <v>56</v>
      </c>
      <c r="G3840" t="s">
        <v>18</v>
      </c>
      <c r="H3840" t="s">
        <v>64</v>
      </c>
      <c r="I3840" s="4">
        <v>67145</v>
      </c>
      <c r="J3840">
        <v>23</v>
      </c>
      <c r="K3840" s="3">
        <v>44614</v>
      </c>
      <c r="L3840" s="3">
        <v>32021</v>
      </c>
      <c r="M3840" s="5">
        <f ca="1">(TODAY()-staff[[#This Row],[Date of Join]])/365</f>
        <v>0.56712328767123288</v>
      </c>
      <c r="N3840" t="str">
        <f ca="1">IF(staff[[#This Row],[Tenure]]&lt;0.25,"1. New", IF(staff[[#This Row],[Tenure]]&lt;1, "2. Under 1 yr", IF(staff[[#This Row],[Tenure]]&lt;2, "3. Under 2 yrs","4. Over 2 yrs")))</f>
        <v>2. Under 1 yr</v>
      </c>
      <c r="O3840" s="5">
        <f ca="1">(TODAY()-staff[[#This Row],[Date of Birth]])/365</f>
        <v>35.06849315068493</v>
      </c>
      <c r="P3840">
        <f ca="1">ROUNDDOWN(staff[[#This Row],[X-Age]],0)</f>
        <v>35</v>
      </c>
    </row>
    <row r="3841" spans="3:16" x14ac:dyDescent="0.3">
      <c r="C3841" t="s">
        <v>3930</v>
      </c>
      <c r="D3841" t="s">
        <v>55</v>
      </c>
      <c r="E3841">
        <v>1</v>
      </c>
      <c r="F3841" t="s">
        <v>56</v>
      </c>
      <c r="G3841" t="s">
        <v>6</v>
      </c>
      <c r="H3841" t="s">
        <v>71</v>
      </c>
      <c r="I3841" s="4">
        <v>104375</v>
      </c>
      <c r="J3841">
        <v>23</v>
      </c>
      <c r="K3841" s="3">
        <v>44714</v>
      </c>
      <c r="L3841" s="3">
        <v>34468</v>
      </c>
      <c r="M3841" s="5">
        <f ca="1">(TODAY()-staff[[#This Row],[Date of Join]])/365</f>
        <v>0.29315068493150687</v>
      </c>
      <c r="N3841" t="str">
        <f ca="1">IF(staff[[#This Row],[Tenure]]&lt;0.25,"1. New", IF(staff[[#This Row],[Tenure]]&lt;1, "2. Under 1 yr", IF(staff[[#This Row],[Tenure]]&lt;2, "3. Under 2 yrs","4. Over 2 yrs")))</f>
        <v>2. Under 1 yr</v>
      </c>
      <c r="O3841" s="5">
        <f ca="1">(TODAY()-staff[[#This Row],[Date of Birth]])/365</f>
        <v>28.364383561643837</v>
      </c>
      <c r="P3841">
        <f ca="1">ROUNDDOWN(staff[[#This Row],[X-Age]],0)</f>
        <v>28</v>
      </c>
    </row>
    <row r="3842" spans="3:16" x14ac:dyDescent="0.3">
      <c r="C3842" t="s">
        <v>3931</v>
      </c>
      <c r="D3842" t="s">
        <v>55</v>
      </c>
      <c r="E3842">
        <v>1</v>
      </c>
      <c r="F3842" t="s">
        <v>56</v>
      </c>
      <c r="G3842" t="s">
        <v>6</v>
      </c>
      <c r="H3842" t="s">
        <v>68</v>
      </c>
      <c r="I3842" s="4">
        <v>113770</v>
      </c>
      <c r="J3842">
        <v>17</v>
      </c>
      <c r="K3842" s="3">
        <v>44629</v>
      </c>
      <c r="L3842" s="3">
        <v>23060</v>
      </c>
      <c r="M3842" s="5">
        <f ca="1">(TODAY()-staff[[#This Row],[Date of Join]])/365</f>
        <v>0.52602739726027392</v>
      </c>
      <c r="N3842" t="str">
        <f ca="1">IF(staff[[#This Row],[Tenure]]&lt;0.25,"1. New", IF(staff[[#This Row],[Tenure]]&lt;1, "2. Under 1 yr", IF(staff[[#This Row],[Tenure]]&lt;2, "3. Under 2 yrs","4. Over 2 yrs")))</f>
        <v>2. Under 1 yr</v>
      </c>
      <c r="O3842" s="5">
        <f ca="1">(TODAY()-staff[[#This Row],[Date of Birth]])/365</f>
        <v>59.61917808219178</v>
      </c>
      <c r="P3842">
        <f ca="1">ROUNDDOWN(staff[[#This Row],[X-Age]],0)</f>
        <v>59</v>
      </c>
    </row>
    <row r="3843" spans="3:16" x14ac:dyDescent="0.3">
      <c r="C3843" t="s">
        <v>3932</v>
      </c>
      <c r="D3843" t="s">
        <v>55</v>
      </c>
      <c r="E3843">
        <v>1</v>
      </c>
      <c r="F3843" t="s">
        <v>56</v>
      </c>
      <c r="G3843" t="s">
        <v>6</v>
      </c>
      <c r="H3843" t="s">
        <v>71</v>
      </c>
      <c r="I3843" s="4">
        <v>53750</v>
      </c>
      <c r="J3843">
        <v>21</v>
      </c>
      <c r="K3843" s="3">
        <v>44445</v>
      </c>
      <c r="L3843" s="3">
        <v>28724</v>
      </c>
      <c r="M3843" s="5">
        <f ca="1">(TODAY()-staff[[#This Row],[Date of Join]])/365</f>
        <v>1.0301369863013699</v>
      </c>
      <c r="N3843" t="str">
        <f ca="1">IF(staff[[#This Row],[Tenure]]&lt;0.25,"1. New", IF(staff[[#This Row],[Tenure]]&lt;1, "2. Under 1 yr", IF(staff[[#This Row],[Tenure]]&lt;2, "3. Under 2 yrs","4. Over 2 yrs")))</f>
        <v>3. Under 2 yrs</v>
      </c>
      <c r="O3843" s="5">
        <f ca="1">(TODAY()-staff[[#This Row],[Date of Birth]])/365</f>
        <v>44.101369863013701</v>
      </c>
      <c r="P3843">
        <f ca="1">ROUNDDOWN(staff[[#This Row],[X-Age]],0)</f>
        <v>44</v>
      </c>
    </row>
    <row r="3844" spans="3:16" x14ac:dyDescent="0.3">
      <c r="C3844" t="s">
        <v>3933</v>
      </c>
      <c r="D3844" t="s">
        <v>55</v>
      </c>
      <c r="E3844">
        <v>1</v>
      </c>
      <c r="F3844" t="s">
        <v>56</v>
      </c>
      <c r="G3844" t="s">
        <v>6</v>
      </c>
      <c r="H3844" t="s">
        <v>71</v>
      </c>
      <c r="I3844" s="4">
        <v>101410</v>
      </c>
      <c r="J3844">
        <v>5</v>
      </c>
      <c r="K3844" s="3">
        <v>44369</v>
      </c>
      <c r="L3844" s="3">
        <v>28019</v>
      </c>
      <c r="M3844" s="5">
        <f ca="1">(TODAY()-staff[[#This Row],[Date of Join]])/365</f>
        <v>1.2383561643835617</v>
      </c>
      <c r="N3844" t="str">
        <f ca="1">IF(staff[[#This Row],[Tenure]]&lt;0.25,"1. New", IF(staff[[#This Row],[Tenure]]&lt;1, "2. Under 1 yr", IF(staff[[#This Row],[Tenure]]&lt;2, "3. Under 2 yrs","4. Over 2 yrs")))</f>
        <v>3. Under 2 yrs</v>
      </c>
      <c r="O3844" s="5">
        <f ca="1">(TODAY()-staff[[#This Row],[Date of Birth]])/365</f>
        <v>46.032876712328765</v>
      </c>
      <c r="P3844">
        <f ca="1">ROUNDDOWN(staff[[#This Row],[X-Age]],0)</f>
        <v>46</v>
      </c>
    </row>
    <row r="3845" spans="3:16" x14ac:dyDescent="0.3">
      <c r="C3845" t="s">
        <v>3934</v>
      </c>
      <c r="D3845" t="s">
        <v>55</v>
      </c>
      <c r="E3845">
        <v>1</v>
      </c>
      <c r="F3845" t="s">
        <v>56</v>
      </c>
      <c r="G3845" t="s">
        <v>6</v>
      </c>
      <c r="H3845" t="s">
        <v>68</v>
      </c>
      <c r="I3845" s="4">
        <v>68655</v>
      </c>
      <c r="J3845">
        <v>15</v>
      </c>
      <c r="K3845" s="3">
        <v>44379</v>
      </c>
      <c r="L3845" s="3">
        <v>27790</v>
      </c>
      <c r="M3845" s="5">
        <f ca="1">(TODAY()-staff[[#This Row],[Date of Join]])/365</f>
        <v>1.210958904109589</v>
      </c>
      <c r="N3845" t="str">
        <f ca="1">IF(staff[[#This Row],[Tenure]]&lt;0.25,"1. New", IF(staff[[#This Row],[Tenure]]&lt;1, "2. Under 1 yr", IF(staff[[#This Row],[Tenure]]&lt;2, "3. Under 2 yrs","4. Over 2 yrs")))</f>
        <v>3. Under 2 yrs</v>
      </c>
      <c r="O3845" s="5">
        <f ca="1">(TODAY()-staff[[#This Row],[Date of Birth]])/365</f>
        <v>46.660273972602738</v>
      </c>
      <c r="P3845">
        <f ca="1">ROUNDDOWN(staff[[#This Row],[X-Age]],0)</f>
        <v>46</v>
      </c>
    </row>
    <row r="3846" spans="3:16" x14ac:dyDescent="0.3">
      <c r="C3846" t="s">
        <v>3935</v>
      </c>
      <c r="D3846" t="s">
        <v>59</v>
      </c>
      <c r="E3846">
        <v>1</v>
      </c>
      <c r="F3846" t="s">
        <v>56</v>
      </c>
      <c r="G3846" t="s">
        <v>6</v>
      </c>
      <c r="H3846" t="s">
        <v>68</v>
      </c>
      <c r="I3846" s="4">
        <v>69635</v>
      </c>
      <c r="J3846">
        <v>17</v>
      </c>
      <c r="K3846" s="3">
        <v>44714</v>
      </c>
      <c r="L3846" s="3">
        <v>7305</v>
      </c>
      <c r="M3846" s="5">
        <f ca="1">(TODAY()-staff[[#This Row],[Date of Join]])/365</f>
        <v>0.29315068493150687</v>
      </c>
      <c r="N3846" t="str">
        <f ca="1">IF(staff[[#This Row],[Tenure]]&lt;0.25,"1. New", IF(staff[[#This Row],[Tenure]]&lt;1, "2. Under 1 yr", IF(staff[[#This Row],[Tenure]]&lt;2, "3. Under 2 yrs","4. Over 2 yrs")))</f>
        <v>2. Under 1 yr</v>
      </c>
      <c r="O3846" s="5">
        <f ca="1">(TODAY()-staff[[#This Row],[Date of Birth]])/365</f>
        <v>102.78356164383561</v>
      </c>
      <c r="P3846">
        <f ca="1">ROUNDDOWN(staff[[#This Row],[X-Age]],0)</f>
        <v>102</v>
      </c>
    </row>
    <row r="3847" spans="3:16" x14ac:dyDescent="0.3">
      <c r="C3847" t="s">
        <v>3936</v>
      </c>
      <c r="D3847" t="s">
        <v>59</v>
      </c>
      <c r="E3847">
        <v>1</v>
      </c>
      <c r="F3847" t="s">
        <v>61</v>
      </c>
      <c r="G3847" t="s">
        <v>18</v>
      </c>
      <c r="H3847" t="s">
        <v>343</v>
      </c>
      <c r="I3847" s="4">
        <v>100395</v>
      </c>
      <c r="J3847">
        <v>8</v>
      </c>
      <c r="K3847" s="3">
        <v>44743</v>
      </c>
      <c r="L3847" s="3">
        <v>7286</v>
      </c>
      <c r="M3847" s="5">
        <f ca="1">(TODAY()-staff[[#This Row],[Date of Join]])/365</f>
        <v>0.21369863013698631</v>
      </c>
      <c r="N3847" t="str">
        <f ca="1">IF(staff[[#This Row],[Tenure]]&lt;0.25,"1. New", IF(staff[[#This Row],[Tenure]]&lt;1, "2. Under 1 yr", IF(staff[[#This Row],[Tenure]]&lt;2, "3. Under 2 yrs","4. Over 2 yrs")))</f>
        <v>1. New</v>
      </c>
      <c r="O3847" s="5">
        <f ca="1">(TODAY()-staff[[#This Row],[Date of Birth]])/365</f>
        <v>102.83561643835617</v>
      </c>
      <c r="P3847">
        <f ca="1">ROUNDDOWN(staff[[#This Row],[X-Age]],0)</f>
        <v>102</v>
      </c>
    </row>
    <row r="3848" spans="3:16" x14ac:dyDescent="0.3">
      <c r="C3848" t="s">
        <v>3937</v>
      </c>
      <c r="D3848" t="s">
        <v>59</v>
      </c>
      <c r="E3848">
        <v>1</v>
      </c>
      <c r="F3848" t="s">
        <v>56</v>
      </c>
      <c r="G3848" t="s">
        <v>9</v>
      </c>
      <c r="H3848" t="s">
        <v>201</v>
      </c>
      <c r="I3848" s="4">
        <v>48230</v>
      </c>
      <c r="J3848">
        <v>16</v>
      </c>
      <c r="K3848" s="3">
        <v>44746</v>
      </c>
      <c r="L3848" s="3">
        <v>26105</v>
      </c>
      <c r="M3848" s="5">
        <f ca="1">(TODAY()-staff[[#This Row],[Date of Join]])/365</f>
        <v>0.20547945205479451</v>
      </c>
      <c r="N3848" t="str">
        <f ca="1">IF(staff[[#This Row],[Tenure]]&lt;0.25,"1. New", IF(staff[[#This Row],[Tenure]]&lt;1, "2. Under 1 yr", IF(staff[[#This Row],[Tenure]]&lt;2, "3. Under 2 yrs","4. Over 2 yrs")))</f>
        <v>1. New</v>
      </c>
      <c r="O3848" s="5">
        <f ca="1">(TODAY()-staff[[#This Row],[Date of Birth]])/365</f>
        <v>51.276712328767125</v>
      </c>
      <c r="P3848">
        <f ca="1">ROUNDDOWN(staff[[#This Row],[X-Age]],0)</f>
        <v>51</v>
      </c>
    </row>
    <row r="3849" spans="3:16" x14ac:dyDescent="0.3">
      <c r="C3849" t="s">
        <v>3938</v>
      </c>
      <c r="D3849" t="s">
        <v>55</v>
      </c>
      <c r="E3849">
        <v>1</v>
      </c>
      <c r="F3849" t="s">
        <v>56</v>
      </c>
      <c r="G3849" t="s">
        <v>9</v>
      </c>
      <c r="H3849" t="s">
        <v>57</v>
      </c>
      <c r="I3849" s="4">
        <v>60020</v>
      </c>
      <c r="J3849">
        <v>8</v>
      </c>
      <c r="K3849" s="3">
        <v>44732</v>
      </c>
      <c r="L3849" s="3">
        <v>20858</v>
      </c>
      <c r="M3849" s="5">
        <f ca="1">(TODAY()-staff[[#This Row],[Date of Join]])/365</f>
        <v>0.24383561643835616</v>
      </c>
      <c r="N3849" t="str">
        <f ca="1">IF(staff[[#This Row],[Tenure]]&lt;0.25,"1. New", IF(staff[[#This Row],[Tenure]]&lt;1, "2. Under 1 yr", IF(staff[[#This Row],[Tenure]]&lt;2, "3. Under 2 yrs","4. Over 2 yrs")))</f>
        <v>1. New</v>
      </c>
      <c r="O3849" s="5">
        <f ca="1">(TODAY()-staff[[#This Row],[Date of Birth]])/365</f>
        <v>65.652054794520552</v>
      </c>
      <c r="P3849">
        <f ca="1">ROUNDDOWN(staff[[#This Row],[X-Age]],0)</f>
        <v>65</v>
      </c>
    </row>
    <row r="3850" spans="3:16" x14ac:dyDescent="0.3">
      <c r="C3850" t="s">
        <v>3939</v>
      </c>
      <c r="D3850" t="s">
        <v>55</v>
      </c>
      <c r="E3850">
        <v>1</v>
      </c>
      <c r="F3850" t="s">
        <v>56</v>
      </c>
      <c r="G3850" t="s">
        <v>18</v>
      </c>
      <c r="H3850" t="s">
        <v>117</v>
      </c>
      <c r="I3850" s="4">
        <v>90555</v>
      </c>
      <c r="J3850">
        <v>19</v>
      </c>
      <c r="K3850" s="3">
        <v>44550</v>
      </c>
      <c r="L3850" s="3">
        <v>26000</v>
      </c>
      <c r="M3850" s="5">
        <f ca="1">(TODAY()-staff[[#This Row],[Date of Join]])/365</f>
        <v>0.74246575342465748</v>
      </c>
      <c r="N3850" t="str">
        <f ca="1">IF(staff[[#This Row],[Tenure]]&lt;0.25,"1. New", IF(staff[[#This Row],[Tenure]]&lt;1, "2. Under 1 yr", IF(staff[[#This Row],[Tenure]]&lt;2, "3. Under 2 yrs","4. Over 2 yrs")))</f>
        <v>2. Under 1 yr</v>
      </c>
      <c r="O3850" s="5">
        <f ca="1">(TODAY()-staff[[#This Row],[Date of Birth]])/365</f>
        <v>51.564383561643837</v>
      </c>
      <c r="P3850">
        <f ca="1">ROUNDDOWN(staff[[#This Row],[X-Age]],0)</f>
        <v>51</v>
      </c>
    </row>
    <row r="3851" spans="3:16" x14ac:dyDescent="0.3">
      <c r="C3851" t="s">
        <v>3940</v>
      </c>
      <c r="D3851" t="s">
        <v>55</v>
      </c>
      <c r="E3851">
        <v>1</v>
      </c>
      <c r="F3851" t="s">
        <v>56</v>
      </c>
      <c r="G3851" t="s">
        <v>18</v>
      </c>
      <c r="H3851" t="s">
        <v>71</v>
      </c>
      <c r="I3851" s="4">
        <v>71230</v>
      </c>
      <c r="J3851">
        <v>6</v>
      </c>
      <c r="K3851" s="3">
        <v>44662</v>
      </c>
      <c r="L3851" s="3">
        <v>26840</v>
      </c>
      <c r="M3851" s="5">
        <f ca="1">(TODAY()-staff[[#This Row],[Date of Join]])/365</f>
        <v>0.43561643835616437</v>
      </c>
      <c r="N3851" t="str">
        <f ca="1">IF(staff[[#This Row],[Tenure]]&lt;0.25,"1. New", IF(staff[[#This Row],[Tenure]]&lt;1, "2. Under 1 yr", IF(staff[[#This Row],[Tenure]]&lt;2, "3. Under 2 yrs","4. Over 2 yrs")))</f>
        <v>2. Under 1 yr</v>
      </c>
      <c r="O3851" s="5">
        <f ca="1">(TODAY()-staff[[#This Row],[Date of Birth]])/365</f>
        <v>49.263013698630139</v>
      </c>
      <c r="P3851">
        <f ca="1">ROUNDDOWN(staff[[#This Row],[X-Age]],0)</f>
        <v>49</v>
      </c>
    </row>
    <row r="3852" spans="3:16" x14ac:dyDescent="0.3">
      <c r="C3852" t="s">
        <v>3941</v>
      </c>
      <c r="D3852" t="s">
        <v>59</v>
      </c>
      <c r="E3852">
        <v>1</v>
      </c>
      <c r="F3852" t="s">
        <v>56</v>
      </c>
      <c r="G3852" t="s">
        <v>18</v>
      </c>
      <c r="H3852" t="s">
        <v>64</v>
      </c>
      <c r="I3852" s="4">
        <v>88435</v>
      </c>
      <c r="J3852">
        <v>10</v>
      </c>
      <c r="K3852" s="3">
        <v>44718</v>
      </c>
      <c r="L3852" s="3">
        <v>30508</v>
      </c>
      <c r="M3852" s="5">
        <f ca="1">(TODAY()-staff[[#This Row],[Date of Join]])/365</f>
        <v>0.28219178082191781</v>
      </c>
      <c r="N3852" t="str">
        <f ca="1">IF(staff[[#This Row],[Tenure]]&lt;0.25,"1. New", IF(staff[[#This Row],[Tenure]]&lt;1, "2. Under 1 yr", IF(staff[[#This Row],[Tenure]]&lt;2, "3. Under 2 yrs","4. Over 2 yrs")))</f>
        <v>2. Under 1 yr</v>
      </c>
      <c r="O3852" s="5">
        <f ca="1">(TODAY()-staff[[#This Row],[Date of Birth]])/365</f>
        <v>39.213698630136989</v>
      </c>
      <c r="P3852">
        <f ca="1">ROUNDDOWN(staff[[#This Row],[X-Age]],0)</f>
        <v>39</v>
      </c>
    </row>
    <row r="3853" spans="3:16" x14ac:dyDescent="0.3">
      <c r="C3853" t="s">
        <v>3942</v>
      </c>
      <c r="D3853" t="s">
        <v>59</v>
      </c>
      <c r="E3853">
        <v>1</v>
      </c>
      <c r="F3853" t="s">
        <v>56</v>
      </c>
      <c r="G3853" t="s">
        <v>6</v>
      </c>
      <c r="H3853" t="s">
        <v>93</v>
      </c>
      <c r="I3853" s="4">
        <v>80090</v>
      </c>
      <c r="J3853">
        <v>23</v>
      </c>
      <c r="K3853" s="3">
        <v>44214</v>
      </c>
      <c r="L3853" s="3">
        <v>23656</v>
      </c>
      <c r="M3853" s="5">
        <f ca="1">(TODAY()-staff[[#This Row],[Date of Join]])/365</f>
        <v>1.6630136986301369</v>
      </c>
      <c r="N3853" t="str">
        <f ca="1">IF(staff[[#This Row],[Tenure]]&lt;0.25,"1. New", IF(staff[[#This Row],[Tenure]]&lt;1, "2. Under 1 yr", IF(staff[[#This Row],[Tenure]]&lt;2, "3. Under 2 yrs","4. Over 2 yrs")))</f>
        <v>3. Under 2 yrs</v>
      </c>
      <c r="O3853" s="5">
        <f ca="1">(TODAY()-staff[[#This Row],[Date of Birth]])/365</f>
        <v>57.986301369863014</v>
      </c>
      <c r="P3853">
        <f ca="1">ROUNDDOWN(staff[[#This Row],[X-Age]],0)</f>
        <v>57</v>
      </c>
    </row>
    <row r="3854" spans="3:16" x14ac:dyDescent="0.3">
      <c r="C3854" t="s">
        <v>3943</v>
      </c>
      <c r="D3854" t="s">
        <v>55</v>
      </c>
      <c r="E3854">
        <v>1</v>
      </c>
      <c r="F3854" t="s">
        <v>56</v>
      </c>
      <c r="G3854" t="s">
        <v>18</v>
      </c>
      <c r="H3854" t="s">
        <v>71</v>
      </c>
      <c r="I3854" s="4">
        <v>70950</v>
      </c>
      <c r="J3854">
        <v>16</v>
      </c>
      <c r="K3854" s="3">
        <v>44683</v>
      </c>
      <c r="L3854" s="3">
        <v>31999</v>
      </c>
      <c r="M3854" s="5">
        <f ca="1">(TODAY()-staff[[#This Row],[Date of Join]])/365</f>
        <v>0.37808219178082192</v>
      </c>
      <c r="N3854" t="str">
        <f ca="1">IF(staff[[#This Row],[Tenure]]&lt;0.25,"1. New", IF(staff[[#This Row],[Tenure]]&lt;1, "2. Under 1 yr", IF(staff[[#This Row],[Tenure]]&lt;2, "3. Under 2 yrs","4. Over 2 yrs")))</f>
        <v>2. Under 1 yr</v>
      </c>
      <c r="O3854" s="5">
        <f ca="1">(TODAY()-staff[[#This Row],[Date of Birth]])/365</f>
        <v>35.128767123287673</v>
      </c>
      <c r="P3854">
        <f ca="1">ROUNDDOWN(staff[[#This Row],[X-Age]],0)</f>
        <v>35</v>
      </c>
    </row>
    <row r="3855" spans="3:16" x14ac:dyDescent="0.3">
      <c r="C3855" t="s">
        <v>3944</v>
      </c>
      <c r="D3855" t="s">
        <v>59</v>
      </c>
      <c r="E3855">
        <v>1</v>
      </c>
      <c r="F3855" t="s">
        <v>56</v>
      </c>
      <c r="G3855" t="s">
        <v>6</v>
      </c>
      <c r="H3855" t="s">
        <v>68</v>
      </c>
      <c r="I3855" s="4">
        <v>82525</v>
      </c>
      <c r="J3855">
        <v>19</v>
      </c>
      <c r="K3855" s="3">
        <v>44593</v>
      </c>
      <c r="L3855" s="3">
        <v>28699</v>
      </c>
      <c r="M3855" s="5">
        <f ca="1">(TODAY()-staff[[#This Row],[Date of Join]])/365</f>
        <v>0.62465753424657533</v>
      </c>
      <c r="N3855" t="str">
        <f ca="1">IF(staff[[#This Row],[Tenure]]&lt;0.25,"1. New", IF(staff[[#This Row],[Tenure]]&lt;1, "2. Under 1 yr", IF(staff[[#This Row],[Tenure]]&lt;2, "3. Under 2 yrs","4. Over 2 yrs")))</f>
        <v>2. Under 1 yr</v>
      </c>
      <c r="O3855" s="5">
        <f ca="1">(TODAY()-staff[[#This Row],[Date of Birth]])/365</f>
        <v>44.169863013698631</v>
      </c>
      <c r="P3855">
        <f ca="1">ROUNDDOWN(staff[[#This Row],[X-Age]],0)</f>
        <v>44</v>
      </c>
    </row>
    <row r="3856" spans="3:16" x14ac:dyDescent="0.3">
      <c r="C3856" t="s">
        <v>3945</v>
      </c>
      <c r="D3856" t="s">
        <v>55</v>
      </c>
      <c r="E3856">
        <v>1</v>
      </c>
      <c r="F3856" t="s">
        <v>56</v>
      </c>
      <c r="G3856" t="s">
        <v>20</v>
      </c>
      <c r="H3856" t="s">
        <v>75</v>
      </c>
      <c r="I3856" s="4">
        <v>76365</v>
      </c>
      <c r="J3856">
        <v>11</v>
      </c>
      <c r="K3856" s="3">
        <v>44383</v>
      </c>
      <c r="L3856" s="3">
        <v>25531</v>
      </c>
      <c r="M3856" s="5">
        <f ca="1">(TODAY()-staff[[#This Row],[Date of Join]])/365</f>
        <v>1.2</v>
      </c>
      <c r="N3856" t="str">
        <f ca="1">IF(staff[[#This Row],[Tenure]]&lt;0.25,"1. New", IF(staff[[#This Row],[Tenure]]&lt;1, "2. Under 1 yr", IF(staff[[#This Row],[Tenure]]&lt;2, "3. Under 2 yrs","4. Over 2 yrs")))</f>
        <v>3. Under 2 yrs</v>
      </c>
      <c r="O3856" s="5">
        <f ca="1">(TODAY()-staff[[#This Row],[Date of Birth]])/365</f>
        <v>52.849315068493148</v>
      </c>
      <c r="P3856">
        <f ca="1">ROUNDDOWN(staff[[#This Row],[X-Age]],0)</f>
        <v>52</v>
      </c>
    </row>
    <row r="3857" spans="3:16" x14ac:dyDescent="0.3">
      <c r="C3857" t="s">
        <v>3946</v>
      </c>
      <c r="D3857" t="s">
        <v>59</v>
      </c>
      <c r="E3857">
        <v>1</v>
      </c>
      <c r="F3857" t="s">
        <v>61</v>
      </c>
      <c r="G3857" t="s">
        <v>20</v>
      </c>
      <c r="H3857" t="s">
        <v>102</v>
      </c>
      <c r="I3857" s="4">
        <v>77005</v>
      </c>
      <c r="J3857">
        <v>18</v>
      </c>
      <c r="K3857" s="3">
        <v>44755</v>
      </c>
      <c r="L3857" s="3">
        <v>7303</v>
      </c>
      <c r="M3857" s="5">
        <f ca="1">(TODAY()-staff[[#This Row],[Date of Join]])/365</f>
        <v>0.18082191780821918</v>
      </c>
      <c r="N3857" t="str">
        <f ca="1">IF(staff[[#This Row],[Tenure]]&lt;0.25,"1. New", IF(staff[[#This Row],[Tenure]]&lt;1, "2. Under 1 yr", IF(staff[[#This Row],[Tenure]]&lt;2, "3. Under 2 yrs","4. Over 2 yrs")))</f>
        <v>1. New</v>
      </c>
      <c r="O3857" s="5">
        <f ca="1">(TODAY()-staff[[#This Row],[Date of Birth]])/365</f>
        <v>102.78904109589041</v>
      </c>
      <c r="P3857">
        <f ca="1">ROUNDDOWN(staff[[#This Row],[X-Age]],0)</f>
        <v>102</v>
      </c>
    </row>
    <row r="3858" spans="3:16" x14ac:dyDescent="0.3">
      <c r="C3858" t="s">
        <v>3947</v>
      </c>
      <c r="D3858" t="s">
        <v>59</v>
      </c>
      <c r="E3858">
        <v>1</v>
      </c>
      <c r="F3858" t="s">
        <v>56</v>
      </c>
      <c r="G3858" t="s">
        <v>9</v>
      </c>
      <c r="H3858" t="s">
        <v>308</v>
      </c>
      <c r="I3858" s="4">
        <v>88490</v>
      </c>
      <c r="J3858">
        <v>10</v>
      </c>
      <c r="K3858" s="3">
        <v>44200</v>
      </c>
      <c r="L3858" s="3">
        <v>19079</v>
      </c>
      <c r="M3858" s="5">
        <f ca="1">(TODAY()-staff[[#This Row],[Date of Join]])/365</f>
        <v>1.7013698630136986</v>
      </c>
      <c r="N3858" t="str">
        <f ca="1">IF(staff[[#This Row],[Tenure]]&lt;0.25,"1. New", IF(staff[[#This Row],[Tenure]]&lt;1, "2. Under 1 yr", IF(staff[[#This Row],[Tenure]]&lt;2, "3. Under 2 yrs","4. Over 2 yrs")))</f>
        <v>3. Under 2 yrs</v>
      </c>
      <c r="O3858" s="5">
        <f ca="1">(TODAY()-staff[[#This Row],[Date of Birth]])/365</f>
        <v>70.526027397260279</v>
      </c>
      <c r="P3858">
        <f ca="1">ROUNDDOWN(staff[[#This Row],[X-Age]],0)</f>
        <v>70</v>
      </c>
    </row>
    <row r="3859" spans="3:16" x14ac:dyDescent="0.3">
      <c r="C3859" t="s">
        <v>3948</v>
      </c>
      <c r="D3859" t="s">
        <v>55</v>
      </c>
      <c r="E3859">
        <v>1</v>
      </c>
      <c r="F3859" t="s">
        <v>56</v>
      </c>
      <c r="G3859" t="s">
        <v>9</v>
      </c>
      <c r="H3859" t="s">
        <v>106</v>
      </c>
      <c r="I3859" s="4">
        <v>80960</v>
      </c>
      <c r="J3859">
        <v>19</v>
      </c>
      <c r="K3859" s="3">
        <v>44697</v>
      </c>
      <c r="L3859" s="3">
        <v>22536</v>
      </c>
      <c r="M3859" s="5">
        <f ca="1">(TODAY()-staff[[#This Row],[Date of Join]])/365</f>
        <v>0.33972602739726027</v>
      </c>
      <c r="N3859" t="str">
        <f ca="1">IF(staff[[#This Row],[Tenure]]&lt;0.25,"1. New", IF(staff[[#This Row],[Tenure]]&lt;1, "2. Under 1 yr", IF(staff[[#This Row],[Tenure]]&lt;2, "3. Under 2 yrs","4. Over 2 yrs")))</f>
        <v>2. Under 1 yr</v>
      </c>
      <c r="O3859" s="5">
        <f ca="1">(TODAY()-staff[[#This Row],[Date of Birth]])/365</f>
        <v>61.054794520547944</v>
      </c>
      <c r="P3859">
        <f ca="1">ROUNDDOWN(staff[[#This Row],[X-Age]],0)</f>
        <v>61</v>
      </c>
    </row>
    <row r="3860" spans="3:16" x14ac:dyDescent="0.3">
      <c r="C3860" t="s">
        <v>3949</v>
      </c>
      <c r="D3860" t="s">
        <v>55</v>
      </c>
      <c r="E3860">
        <v>1</v>
      </c>
      <c r="F3860" t="s">
        <v>56</v>
      </c>
      <c r="G3860" t="s">
        <v>9</v>
      </c>
      <c r="H3860" t="s">
        <v>57</v>
      </c>
      <c r="I3860" s="4">
        <v>81500</v>
      </c>
      <c r="J3860">
        <v>10</v>
      </c>
      <c r="K3860" s="3">
        <v>44718</v>
      </c>
      <c r="L3860" s="3">
        <v>32877</v>
      </c>
      <c r="M3860" s="5">
        <f ca="1">(TODAY()-staff[[#This Row],[Date of Join]])/365</f>
        <v>0.28219178082191781</v>
      </c>
      <c r="N3860" t="str">
        <f ca="1">IF(staff[[#This Row],[Tenure]]&lt;0.25,"1. New", IF(staff[[#This Row],[Tenure]]&lt;1, "2. Under 1 yr", IF(staff[[#This Row],[Tenure]]&lt;2, "3. Under 2 yrs","4. Over 2 yrs")))</f>
        <v>2. Under 1 yr</v>
      </c>
      <c r="O3860" s="5">
        <f ca="1">(TODAY()-staff[[#This Row],[Date of Birth]])/365</f>
        <v>32.723287671232875</v>
      </c>
      <c r="P3860">
        <f ca="1">ROUNDDOWN(staff[[#This Row],[X-Age]],0)</f>
        <v>32</v>
      </c>
    </row>
    <row r="3861" spans="3:16" x14ac:dyDescent="0.3">
      <c r="C3861" t="s">
        <v>3950</v>
      </c>
      <c r="D3861" t="s">
        <v>59</v>
      </c>
      <c r="E3861">
        <v>1</v>
      </c>
      <c r="F3861" t="s">
        <v>56</v>
      </c>
      <c r="G3861" t="s">
        <v>18</v>
      </c>
      <c r="H3861" t="s">
        <v>78</v>
      </c>
      <c r="I3861" s="4">
        <v>76130</v>
      </c>
      <c r="J3861">
        <v>21</v>
      </c>
      <c r="K3861" s="3">
        <v>44375</v>
      </c>
      <c r="L3861" s="3">
        <v>22221</v>
      </c>
      <c r="M3861" s="5">
        <f ca="1">(TODAY()-staff[[#This Row],[Date of Join]])/365</f>
        <v>1.2219178082191782</v>
      </c>
      <c r="N3861" t="str">
        <f ca="1">IF(staff[[#This Row],[Tenure]]&lt;0.25,"1. New", IF(staff[[#This Row],[Tenure]]&lt;1, "2. Under 1 yr", IF(staff[[#This Row],[Tenure]]&lt;2, "3. Under 2 yrs","4. Over 2 yrs")))</f>
        <v>3. Under 2 yrs</v>
      </c>
      <c r="O3861" s="5">
        <f ca="1">(TODAY()-staff[[#This Row],[Date of Birth]])/365</f>
        <v>61.917808219178085</v>
      </c>
      <c r="P3861">
        <f ca="1">ROUNDDOWN(staff[[#This Row],[X-Age]],0)</f>
        <v>61</v>
      </c>
    </row>
    <row r="3862" spans="3:16" x14ac:dyDescent="0.3">
      <c r="C3862" t="s">
        <v>3951</v>
      </c>
      <c r="D3862" t="s">
        <v>55</v>
      </c>
      <c r="E3862">
        <v>1</v>
      </c>
      <c r="F3862" t="s">
        <v>56</v>
      </c>
      <c r="G3862" t="s">
        <v>6</v>
      </c>
      <c r="H3862" t="s">
        <v>68</v>
      </c>
      <c r="I3862" s="4">
        <v>90810</v>
      </c>
      <c r="J3862">
        <v>18</v>
      </c>
      <c r="K3862" s="3">
        <v>44770</v>
      </c>
      <c r="L3862" s="3">
        <v>32439</v>
      </c>
      <c r="M3862" s="5">
        <f ca="1">(TODAY()-staff[[#This Row],[Date of Join]])/365</f>
        <v>0.13972602739726028</v>
      </c>
      <c r="N3862" t="str">
        <f ca="1">IF(staff[[#This Row],[Tenure]]&lt;0.25,"1. New", IF(staff[[#This Row],[Tenure]]&lt;1, "2. Under 1 yr", IF(staff[[#This Row],[Tenure]]&lt;2, "3. Under 2 yrs","4. Over 2 yrs")))</f>
        <v>1. New</v>
      </c>
      <c r="O3862" s="5">
        <f ca="1">(TODAY()-staff[[#This Row],[Date of Birth]])/365</f>
        <v>33.923287671232877</v>
      </c>
      <c r="P3862">
        <f ca="1">ROUNDDOWN(staff[[#This Row],[X-Age]],0)</f>
        <v>33</v>
      </c>
    </row>
    <row r="3863" spans="3:16" x14ac:dyDescent="0.3">
      <c r="C3863" t="s">
        <v>3952</v>
      </c>
      <c r="D3863" t="s">
        <v>55</v>
      </c>
      <c r="E3863">
        <v>1</v>
      </c>
      <c r="F3863" t="s">
        <v>56</v>
      </c>
      <c r="G3863" t="s">
        <v>11</v>
      </c>
      <c r="H3863" t="s">
        <v>242</v>
      </c>
      <c r="I3863" s="4">
        <v>89540</v>
      </c>
      <c r="J3863">
        <v>6</v>
      </c>
      <c r="K3863" s="3">
        <v>44757</v>
      </c>
      <c r="L3863" s="3">
        <v>33498</v>
      </c>
      <c r="M3863" s="5">
        <f ca="1">(TODAY()-staff[[#This Row],[Date of Join]])/365</f>
        <v>0.17534246575342466</v>
      </c>
      <c r="N3863" t="str">
        <f ca="1">IF(staff[[#This Row],[Tenure]]&lt;0.25,"1. New", IF(staff[[#This Row],[Tenure]]&lt;1, "2. Under 1 yr", IF(staff[[#This Row],[Tenure]]&lt;2, "3. Under 2 yrs","4. Over 2 yrs")))</f>
        <v>1. New</v>
      </c>
      <c r="O3863" s="5">
        <f ca="1">(TODAY()-staff[[#This Row],[Date of Birth]])/365</f>
        <v>31.021917808219179</v>
      </c>
      <c r="P3863">
        <f ca="1">ROUNDDOWN(staff[[#This Row],[X-Age]],0)</f>
        <v>31</v>
      </c>
    </row>
    <row r="3864" spans="3:16" x14ac:dyDescent="0.3">
      <c r="C3864" t="s">
        <v>3953</v>
      </c>
      <c r="D3864" t="s">
        <v>55</v>
      </c>
      <c r="E3864">
        <v>1</v>
      </c>
      <c r="F3864" t="s">
        <v>56</v>
      </c>
      <c r="G3864" t="s">
        <v>9</v>
      </c>
      <c r="H3864" t="s">
        <v>205</v>
      </c>
      <c r="I3864" s="4">
        <v>80885</v>
      </c>
      <c r="J3864">
        <v>9</v>
      </c>
      <c r="K3864" s="3">
        <v>44627</v>
      </c>
      <c r="L3864" s="3">
        <v>23571</v>
      </c>
      <c r="M3864" s="5">
        <f ca="1">(TODAY()-staff[[#This Row],[Date of Join]])/365</f>
        <v>0.53150684931506853</v>
      </c>
      <c r="N3864" t="str">
        <f ca="1">IF(staff[[#This Row],[Tenure]]&lt;0.25,"1. New", IF(staff[[#This Row],[Tenure]]&lt;1, "2. Under 1 yr", IF(staff[[#This Row],[Tenure]]&lt;2, "3. Under 2 yrs","4. Over 2 yrs")))</f>
        <v>2. Under 1 yr</v>
      </c>
      <c r="O3864" s="5">
        <f ca="1">(TODAY()-staff[[#This Row],[Date of Birth]])/365</f>
        <v>58.219178082191782</v>
      </c>
      <c r="P3864">
        <f ca="1">ROUNDDOWN(staff[[#This Row],[X-Age]],0)</f>
        <v>58</v>
      </c>
    </row>
    <row r="3865" spans="3:16" x14ac:dyDescent="0.3">
      <c r="C3865" t="s">
        <v>3954</v>
      </c>
      <c r="D3865" t="s">
        <v>59</v>
      </c>
      <c r="E3865">
        <v>1</v>
      </c>
      <c r="F3865" t="s">
        <v>56</v>
      </c>
      <c r="G3865" t="s">
        <v>14</v>
      </c>
      <c r="H3865" t="s">
        <v>377</v>
      </c>
      <c r="I3865" s="4">
        <v>48230</v>
      </c>
      <c r="J3865">
        <v>13</v>
      </c>
      <c r="K3865" s="3">
        <v>44762</v>
      </c>
      <c r="L3865" s="3">
        <v>31019</v>
      </c>
      <c r="M3865" s="5">
        <f ca="1">(TODAY()-staff[[#This Row],[Date of Join]])/365</f>
        <v>0.16164383561643836</v>
      </c>
      <c r="N3865" t="str">
        <f ca="1">IF(staff[[#This Row],[Tenure]]&lt;0.25,"1. New", IF(staff[[#This Row],[Tenure]]&lt;1, "2. Under 1 yr", IF(staff[[#This Row],[Tenure]]&lt;2, "3. Under 2 yrs","4. Over 2 yrs")))</f>
        <v>1. New</v>
      </c>
      <c r="O3865" s="5">
        <f ca="1">(TODAY()-staff[[#This Row],[Date of Birth]])/365</f>
        <v>37.813698630136983</v>
      </c>
      <c r="P3865">
        <f ca="1">ROUNDDOWN(staff[[#This Row],[X-Age]],0)</f>
        <v>37</v>
      </c>
    </row>
    <row r="3866" spans="3:16" x14ac:dyDescent="0.3">
      <c r="C3866" t="s">
        <v>3955</v>
      </c>
      <c r="D3866" t="s">
        <v>59</v>
      </c>
      <c r="E3866">
        <v>1</v>
      </c>
      <c r="F3866" t="s">
        <v>61</v>
      </c>
      <c r="G3866" t="s">
        <v>9</v>
      </c>
      <c r="H3866" t="s">
        <v>308</v>
      </c>
      <c r="I3866" s="4">
        <v>77175</v>
      </c>
      <c r="J3866">
        <v>23</v>
      </c>
      <c r="K3866" s="3">
        <v>44763</v>
      </c>
      <c r="L3866" s="3">
        <v>7306</v>
      </c>
      <c r="M3866" s="5">
        <f ca="1">(TODAY()-staff[[#This Row],[Date of Join]])/365</f>
        <v>0.15890410958904111</v>
      </c>
      <c r="N3866" t="str">
        <f ca="1">IF(staff[[#This Row],[Tenure]]&lt;0.25,"1. New", IF(staff[[#This Row],[Tenure]]&lt;1, "2. Under 1 yr", IF(staff[[#This Row],[Tenure]]&lt;2, "3. Under 2 yrs","4. Over 2 yrs")))</f>
        <v>1. New</v>
      </c>
      <c r="O3866" s="5">
        <f ca="1">(TODAY()-staff[[#This Row],[Date of Birth]])/365</f>
        <v>102.78082191780823</v>
      </c>
      <c r="P3866">
        <f ca="1">ROUNDDOWN(staff[[#This Row],[X-Age]],0)</f>
        <v>102</v>
      </c>
    </row>
    <row r="3867" spans="3:16" x14ac:dyDescent="0.3">
      <c r="C3867" t="s">
        <v>3956</v>
      </c>
      <c r="D3867" t="s">
        <v>55</v>
      </c>
      <c r="E3867">
        <v>1</v>
      </c>
      <c r="F3867" t="s">
        <v>56</v>
      </c>
      <c r="G3867" t="s">
        <v>9</v>
      </c>
      <c r="H3867" t="s">
        <v>205</v>
      </c>
      <c r="I3867" s="4">
        <v>58770</v>
      </c>
      <c r="J3867">
        <v>10</v>
      </c>
      <c r="K3867" s="3">
        <v>44767</v>
      </c>
      <c r="L3867" s="3">
        <v>27695</v>
      </c>
      <c r="M3867" s="5">
        <f ca="1">(TODAY()-staff[[#This Row],[Date of Join]])/365</f>
        <v>0.14794520547945206</v>
      </c>
      <c r="N3867" t="str">
        <f ca="1">IF(staff[[#This Row],[Tenure]]&lt;0.25,"1. New", IF(staff[[#This Row],[Tenure]]&lt;1, "2. Under 1 yr", IF(staff[[#This Row],[Tenure]]&lt;2, "3. Under 2 yrs","4. Over 2 yrs")))</f>
        <v>1. New</v>
      </c>
      <c r="O3867" s="5">
        <f ca="1">(TODAY()-staff[[#This Row],[Date of Birth]])/365</f>
        <v>46.920547945205477</v>
      </c>
      <c r="P3867">
        <f ca="1">ROUNDDOWN(staff[[#This Row],[X-Age]],0)</f>
        <v>46</v>
      </c>
    </row>
    <row r="3868" spans="3:16" x14ac:dyDescent="0.3">
      <c r="C3868" t="s">
        <v>3957</v>
      </c>
      <c r="D3868" t="s">
        <v>59</v>
      </c>
      <c r="E3868">
        <v>1</v>
      </c>
      <c r="F3868" t="s">
        <v>56</v>
      </c>
      <c r="G3868" t="s">
        <v>6</v>
      </c>
      <c r="H3868" t="s">
        <v>68</v>
      </c>
      <c r="I3868" s="4">
        <v>85230</v>
      </c>
      <c r="J3868">
        <v>9</v>
      </c>
      <c r="K3868" s="3">
        <v>44727</v>
      </c>
      <c r="L3868" s="3">
        <v>27094</v>
      </c>
      <c r="M3868" s="5">
        <f ca="1">(TODAY()-staff[[#This Row],[Date of Join]])/365</f>
        <v>0.25753424657534246</v>
      </c>
      <c r="N3868" t="str">
        <f ca="1">IF(staff[[#This Row],[Tenure]]&lt;0.25,"1. New", IF(staff[[#This Row],[Tenure]]&lt;1, "2. Under 1 yr", IF(staff[[#This Row],[Tenure]]&lt;2, "3. Under 2 yrs","4. Over 2 yrs")))</f>
        <v>2. Under 1 yr</v>
      </c>
      <c r="O3868" s="5">
        <f ca="1">(TODAY()-staff[[#This Row],[Date of Birth]])/365</f>
        <v>48.56712328767123</v>
      </c>
      <c r="P3868">
        <f ca="1">ROUNDDOWN(staff[[#This Row],[X-Age]],0)</f>
        <v>48</v>
      </c>
    </row>
    <row r="3869" spans="3:16" x14ac:dyDescent="0.3">
      <c r="C3869" t="s">
        <v>3958</v>
      </c>
      <c r="D3869" t="s">
        <v>55</v>
      </c>
      <c r="E3869">
        <v>1</v>
      </c>
      <c r="F3869" t="s">
        <v>56</v>
      </c>
      <c r="G3869" t="s">
        <v>18</v>
      </c>
      <c r="H3869" t="s">
        <v>78</v>
      </c>
      <c r="I3869" s="4">
        <v>82135</v>
      </c>
      <c r="J3869">
        <v>8</v>
      </c>
      <c r="K3869" s="3">
        <v>43628</v>
      </c>
      <c r="L3869" s="3">
        <v>23965</v>
      </c>
      <c r="M3869" s="5">
        <f ca="1">(TODAY()-staff[[#This Row],[Date of Join]])/365</f>
        <v>3.2684931506849315</v>
      </c>
      <c r="N3869" t="str">
        <f ca="1">IF(staff[[#This Row],[Tenure]]&lt;0.25,"1. New", IF(staff[[#This Row],[Tenure]]&lt;1, "2. Under 1 yr", IF(staff[[#This Row],[Tenure]]&lt;2, "3. Under 2 yrs","4. Over 2 yrs")))</f>
        <v>4. Over 2 yrs</v>
      </c>
      <c r="O3869" s="5">
        <f ca="1">(TODAY()-staff[[#This Row],[Date of Birth]])/365</f>
        <v>57.139726027397259</v>
      </c>
      <c r="P3869">
        <f ca="1">ROUNDDOWN(staff[[#This Row],[X-Age]],0)</f>
        <v>57</v>
      </c>
    </row>
    <row r="3870" spans="3:16" x14ac:dyDescent="0.3">
      <c r="C3870" t="s">
        <v>3959</v>
      </c>
      <c r="D3870" t="s">
        <v>55</v>
      </c>
      <c r="E3870">
        <v>1</v>
      </c>
      <c r="F3870" t="s">
        <v>56</v>
      </c>
      <c r="G3870" t="s">
        <v>20</v>
      </c>
      <c r="H3870" t="s">
        <v>66</v>
      </c>
      <c r="I3870" s="4">
        <v>67505</v>
      </c>
      <c r="J3870">
        <v>14</v>
      </c>
      <c r="K3870" s="3">
        <v>44739</v>
      </c>
      <c r="L3870" s="3">
        <v>30150</v>
      </c>
      <c r="M3870" s="5">
        <f ca="1">(TODAY()-staff[[#This Row],[Date of Join]])/365</f>
        <v>0.22465753424657534</v>
      </c>
      <c r="N3870" t="str">
        <f ca="1">IF(staff[[#This Row],[Tenure]]&lt;0.25,"1. New", IF(staff[[#This Row],[Tenure]]&lt;1, "2. Under 1 yr", IF(staff[[#This Row],[Tenure]]&lt;2, "3. Under 2 yrs","4. Over 2 yrs")))</f>
        <v>1. New</v>
      </c>
      <c r="O3870" s="5">
        <f ca="1">(TODAY()-staff[[#This Row],[Date of Birth]])/365</f>
        <v>40.194520547945203</v>
      </c>
      <c r="P3870">
        <f ca="1">ROUNDDOWN(staff[[#This Row],[X-Age]],0)</f>
        <v>40</v>
      </c>
    </row>
    <row r="3871" spans="3:16" x14ac:dyDescent="0.3">
      <c r="C3871" t="s">
        <v>3960</v>
      </c>
      <c r="D3871" t="s">
        <v>55</v>
      </c>
      <c r="E3871">
        <v>1</v>
      </c>
      <c r="F3871" t="s">
        <v>56</v>
      </c>
      <c r="G3871" t="s">
        <v>6</v>
      </c>
      <c r="H3871" t="s">
        <v>68</v>
      </c>
      <c r="I3871" s="4">
        <v>114045</v>
      </c>
      <c r="J3871">
        <v>15</v>
      </c>
      <c r="K3871" s="3">
        <v>44669</v>
      </c>
      <c r="L3871" s="3">
        <v>33542</v>
      </c>
      <c r="M3871" s="5">
        <f ca="1">(TODAY()-staff[[#This Row],[Date of Join]])/365</f>
        <v>0.41643835616438357</v>
      </c>
      <c r="N3871" t="str">
        <f ca="1">IF(staff[[#This Row],[Tenure]]&lt;0.25,"1. New", IF(staff[[#This Row],[Tenure]]&lt;1, "2. Under 1 yr", IF(staff[[#This Row],[Tenure]]&lt;2, "3. Under 2 yrs","4. Over 2 yrs")))</f>
        <v>2. Under 1 yr</v>
      </c>
      <c r="O3871" s="5">
        <f ca="1">(TODAY()-staff[[#This Row],[Date of Birth]])/365</f>
        <v>30.901369863013699</v>
      </c>
      <c r="P3871">
        <f ca="1">ROUNDDOWN(staff[[#This Row],[X-Age]],0)</f>
        <v>30</v>
      </c>
    </row>
    <row r="3872" spans="3:16" x14ac:dyDescent="0.3">
      <c r="C3872" t="s">
        <v>3961</v>
      </c>
      <c r="D3872" t="s">
        <v>59</v>
      </c>
      <c r="E3872">
        <v>1</v>
      </c>
      <c r="F3872" t="s">
        <v>56</v>
      </c>
      <c r="G3872" t="s">
        <v>6</v>
      </c>
      <c r="H3872" t="s">
        <v>68</v>
      </c>
      <c r="I3872" s="4">
        <v>81315</v>
      </c>
      <c r="J3872">
        <v>13</v>
      </c>
      <c r="K3872" s="3">
        <v>44715</v>
      </c>
      <c r="L3872" s="3">
        <v>7286</v>
      </c>
      <c r="M3872" s="5">
        <f ca="1">(TODAY()-staff[[#This Row],[Date of Join]])/365</f>
        <v>0.29041095890410956</v>
      </c>
      <c r="N3872" t="str">
        <f ca="1">IF(staff[[#This Row],[Tenure]]&lt;0.25,"1. New", IF(staff[[#This Row],[Tenure]]&lt;1, "2. Under 1 yr", IF(staff[[#This Row],[Tenure]]&lt;2, "3. Under 2 yrs","4. Over 2 yrs")))</f>
        <v>2. Under 1 yr</v>
      </c>
      <c r="O3872" s="5">
        <f ca="1">(TODAY()-staff[[#This Row],[Date of Birth]])/365</f>
        <v>102.83561643835617</v>
      </c>
      <c r="P3872">
        <f ca="1">ROUNDDOWN(staff[[#This Row],[X-Age]],0)</f>
        <v>102</v>
      </c>
    </row>
    <row r="3873" spans="3:16" x14ac:dyDescent="0.3">
      <c r="C3873" t="s">
        <v>3962</v>
      </c>
      <c r="D3873" t="s">
        <v>55</v>
      </c>
      <c r="E3873">
        <v>1</v>
      </c>
      <c r="F3873" t="s">
        <v>56</v>
      </c>
      <c r="G3873" t="s">
        <v>6</v>
      </c>
      <c r="H3873" t="s">
        <v>68</v>
      </c>
      <c r="I3873" s="4">
        <v>63060</v>
      </c>
      <c r="J3873">
        <v>4</v>
      </c>
      <c r="K3873" s="3">
        <v>44694</v>
      </c>
      <c r="L3873" s="3">
        <v>7271</v>
      </c>
      <c r="M3873" s="5">
        <f ca="1">(TODAY()-staff[[#This Row],[Date of Join]])/365</f>
        <v>0.34794520547945207</v>
      </c>
      <c r="N3873" t="str">
        <f ca="1">IF(staff[[#This Row],[Tenure]]&lt;0.25,"1. New", IF(staff[[#This Row],[Tenure]]&lt;1, "2. Under 1 yr", IF(staff[[#This Row],[Tenure]]&lt;2, "3. Under 2 yrs","4. Over 2 yrs")))</f>
        <v>2. Under 1 yr</v>
      </c>
      <c r="O3873" s="5">
        <f ca="1">(TODAY()-staff[[#This Row],[Date of Birth]])/365</f>
        <v>102.87671232876713</v>
      </c>
      <c r="P3873">
        <f ca="1">ROUNDDOWN(staff[[#This Row],[X-Age]],0)</f>
        <v>102</v>
      </c>
    </row>
    <row r="3874" spans="3:16" x14ac:dyDescent="0.3">
      <c r="C3874" t="s">
        <v>3963</v>
      </c>
      <c r="D3874" t="s">
        <v>55</v>
      </c>
      <c r="E3874">
        <v>1</v>
      </c>
      <c r="F3874" t="s">
        <v>56</v>
      </c>
      <c r="G3874" t="s">
        <v>6</v>
      </c>
      <c r="H3874" t="s">
        <v>68</v>
      </c>
      <c r="I3874" s="4">
        <v>75870</v>
      </c>
      <c r="J3874">
        <v>11</v>
      </c>
      <c r="K3874" s="3">
        <v>44615</v>
      </c>
      <c r="L3874" s="3">
        <v>29764</v>
      </c>
      <c r="M3874" s="5">
        <f ca="1">(TODAY()-staff[[#This Row],[Date of Join]])/365</f>
        <v>0.56438356164383563</v>
      </c>
      <c r="N3874" t="str">
        <f ca="1">IF(staff[[#This Row],[Tenure]]&lt;0.25,"1. New", IF(staff[[#This Row],[Tenure]]&lt;1, "2. Under 1 yr", IF(staff[[#This Row],[Tenure]]&lt;2, "3. Under 2 yrs","4. Over 2 yrs")))</f>
        <v>2. Under 1 yr</v>
      </c>
      <c r="O3874" s="5">
        <f ca="1">(TODAY()-staff[[#This Row],[Date of Birth]])/365</f>
        <v>41.252054794520546</v>
      </c>
      <c r="P3874">
        <f ca="1">ROUNDDOWN(staff[[#This Row],[X-Age]],0)</f>
        <v>41</v>
      </c>
    </row>
    <row r="3875" spans="3:16" x14ac:dyDescent="0.3">
      <c r="C3875" t="s">
        <v>3964</v>
      </c>
      <c r="D3875" t="s">
        <v>59</v>
      </c>
      <c r="E3875">
        <v>0.5</v>
      </c>
      <c r="F3875" t="s">
        <v>56</v>
      </c>
      <c r="G3875" t="s">
        <v>18</v>
      </c>
      <c r="H3875" t="s">
        <v>71</v>
      </c>
      <c r="I3875" s="4">
        <v>82150</v>
      </c>
      <c r="J3875">
        <v>15</v>
      </c>
      <c r="K3875" s="3">
        <v>44732</v>
      </c>
      <c r="L3875" s="3">
        <v>28389</v>
      </c>
      <c r="M3875" s="5">
        <f ca="1">(TODAY()-staff[[#This Row],[Date of Join]])/365</f>
        <v>0.24383561643835616</v>
      </c>
      <c r="N3875" t="str">
        <f ca="1">IF(staff[[#This Row],[Tenure]]&lt;0.25,"1. New", IF(staff[[#This Row],[Tenure]]&lt;1, "2. Under 1 yr", IF(staff[[#This Row],[Tenure]]&lt;2, "3. Under 2 yrs","4. Over 2 yrs")))</f>
        <v>1. New</v>
      </c>
      <c r="O3875" s="5">
        <f ca="1">(TODAY()-staff[[#This Row],[Date of Birth]])/365</f>
        <v>45.019178082191779</v>
      </c>
      <c r="P3875">
        <f ca="1">ROUNDDOWN(staff[[#This Row],[X-Age]],0)</f>
        <v>45</v>
      </c>
    </row>
    <row r="3876" spans="3:16" x14ac:dyDescent="0.3">
      <c r="C3876" t="s">
        <v>3965</v>
      </c>
      <c r="D3876" t="s">
        <v>766</v>
      </c>
      <c r="E3876">
        <v>1</v>
      </c>
      <c r="F3876" t="s">
        <v>61</v>
      </c>
      <c r="G3876" t="s">
        <v>9</v>
      </c>
      <c r="H3876" t="s">
        <v>62</v>
      </c>
      <c r="I3876" s="4">
        <v>76380</v>
      </c>
      <c r="J3876">
        <v>8</v>
      </c>
      <c r="K3876" s="3">
        <v>44620</v>
      </c>
      <c r="L3876" s="3">
        <v>-33</v>
      </c>
      <c r="M3876" s="5">
        <f ca="1">(TODAY()-staff[[#This Row],[Date of Join]])/365</f>
        <v>0.55068493150684927</v>
      </c>
      <c r="N3876" t="str">
        <f ca="1">IF(staff[[#This Row],[Tenure]]&lt;0.25,"1. New", IF(staff[[#This Row],[Tenure]]&lt;1, "2. Under 1 yr", IF(staff[[#This Row],[Tenure]]&lt;2, "3. Under 2 yrs","4. Over 2 yrs")))</f>
        <v>2. Under 1 yr</v>
      </c>
      <c r="O3876" s="5">
        <f ca="1">(TODAY()-staff[[#This Row],[Date of Birth]])/365</f>
        <v>122.88767123287671</v>
      </c>
      <c r="P3876">
        <f ca="1">ROUNDDOWN(staff[[#This Row],[X-Age]],0)</f>
        <v>122</v>
      </c>
    </row>
    <row r="3877" spans="3:16" x14ac:dyDescent="0.3">
      <c r="C3877" t="s">
        <v>3966</v>
      </c>
      <c r="D3877" t="s">
        <v>59</v>
      </c>
      <c r="E3877">
        <v>1</v>
      </c>
      <c r="F3877" t="s">
        <v>56</v>
      </c>
      <c r="G3877" t="s">
        <v>6</v>
      </c>
      <c r="H3877" t="s">
        <v>68</v>
      </c>
      <c r="I3877" s="4">
        <v>82635</v>
      </c>
      <c r="J3877">
        <v>16</v>
      </c>
      <c r="K3877" s="3">
        <v>44753</v>
      </c>
      <c r="L3877" s="3">
        <v>7298</v>
      </c>
      <c r="M3877" s="5">
        <f ca="1">(TODAY()-staff[[#This Row],[Date of Join]])/365</f>
        <v>0.18630136986301371</v>
      </c>
      <c r="N3877" t="str">
        <f ca="1">IF(staff[[#This Row],[Tenure]]&lt;0.25,"1. New", IF(staff[[#This Row],[Tenure]]&lt;1, "2. Under 1 yr", IF(staff[[#This Row],[Tenure]]&lt;2, "3. Under 2 yrs","4. Over 2 yrs")))</f>
        <v>1. New</v>
      </c>
      <c r="O3877" s="5">
        <f ca="1">(TODAY()-staff[[#This Row],[Date of Birth]])/365</f>
        <v>102.8027397260274</v>
      </c>
      <c r="P3877">
        <f ca="1">ROUNDDOWN(staff[[#This Row],[X-Age]],0)</f>
        <v>102</v>
      </c>
    </row>
    <row r="3878" spans="3:16" x14ac:dyDescent="0.3">
      <c r="C3878" t="s">
        <v>3967</v>
      </c>
      <c r="D3878" t="s">
        <v>55</v>
      </c>
      <c r="E3878">
        <v>1</v>
      </c>
      <c r="F3878" t="s">
        <v>56</v>
      </c>
      <c r="G3878" t="s">
        <v>6</v>
      </c>
      <c r="H3878" t="s">
        <v>71</v>
      </c>
      <c r="I3878" s="4">
        <v>71820</v>
      </c>
      <c r="J3878">
        <v>13</v>
      </c>
      <c r="K3878" s="3">
        <v>44487</v>
      </c>
      <c r="L3878" s="3">
        <v>20616</v>
      </c>
      <c r="M3878" s="5">
        <f ca="1">(TODAY()-staff[[#This Row],[Date of Join]])/365</f>
        <v>0.91506849315068495</v>
      </c>
      <c r="N3878" t="str">
        <f ca="1">IF(staff[[#This Row],[Tenure]]&lt;0.25,"1. New", IF(staff[[#This Row],[Tenure]]&lt;1, "2. Under 1 yr", IF(staff[[#This Row],[Tenure]]&lt;2, "3. Under 2 yrs","4. Over 2 yrs")))</f>
        <v>2. Under 1 yr</v>
      </c>
      <c r="O3878" s="5">
        <f ca="1">(TODAY()-staff[[#This Row],[Date of Birth]])/365</f>
        <v>66.31506849315069</v>
      </c>
      <c r="P3878">
        <f ca="1">ROUNDDOWN(staff[[#This Row],[X-Age]],0)</f>
        <v>66</v>
      </c>
    </row>
    <row r="3879" spans="3:16" x14ac:dyDescent="0.3">
      <c r="C3879" t="s">
        <v>3968</v>
      </c>
      <c r="D3879" t="s">
        <v>59</v>
      </c>
      <c r="E3879">
        <v>1</v>
      </c>
      <c r="F3879" t="s">
        <v>56</v>
      </c>
      <c r="G3879" t="s">
        <v>6</v>
      </c>
      <c r="H3879" t="s">
        <v>68</v>
      </c>
      <c r="I3879" s="4">
        <v>55965</v>
      </c>
      <c r="J3879">
        <v>17</v>
      </c>
      <c r="K3879" s="3">
        <v>44718</v>
      </c>
      <c r="L3879" s="3">
        <v>7285</v>
      </c>
      <c r="M3879" s="5">
        <f ca="1">(TODAY()-staff[[#This Row],[Date of Join]])/365</f>
        <v>0.28219178082191781</v>
      </c>
      <c r="N3879" t="str">
        <f ca="1">IF(staff[[#This Row],[Tenure]]&lt;0.25,"1. New", IF(staff[[#This Row],[Tenure]]&lt;1, "2. Under 1 yr", IF(staff[[#This Row],[Tenure]]&lt;2, "3. Under 2 yrs","4. Over 2 yrs")))</f>
        <v>2. Under 1 yr</v>
      </c>
      <c r="O3879" s="5">
        <f ca="1">(TODAY()-staff[[#This Row],[Date of Birth]])/365</f>
        <v>102.83835616438355</v>
      </c>
      <c r="P3879">
        <f ca="1">ROUNDDOWN(staff[[#This Row],[X-Age]],0)</f>
        <v>102</v>
      </c>
    </row>
    <row r="3880" spans="3:16" x14ac:dyDescent="0.3">
      <c r="C3880" t="s">
        <v>3969</v>
      </c>
      <c r="D3880" t="s">
        <v>59</v>
      </c>
      <c r="E3880">
        <v>0.79</v>
      </c>
      <c r="F3880" t="s">
        <v>56</v>
      </c>
      <c r="G3880" t="s">
        <v>6</v>
      </c>
      <c r="H3880" t="s">
        <v>68</v>
      </c>
      <c r="I3880" s="4">
        <v>63835</v>
      </c>
      <c r="J3880">
        <v>4</v>
      </c>
      <c r="K3880" s="3">
        <v>44732</v>
      </c>
      <c r="L3880" s="3">
        <v>20199</v>
      </c>
      <c r="M3880" s="5">
        <f ca="1">(TODAY()-staff[[#This Row],[Date of Join]])/365</f>
        <v>0.24383561643835616</v>
      </c>
      <c r="N3880" t="str">
        <f ca="1">IF(staff[[#This Row],[Tenure]]&lt;0.25,"1. New", IF(staff[[#This Row],[Tenure]]&lt;1, "2. Under 1 yr", IF(staff[[#This Row],[Tenure]]&lt;2, "3. Under 2 yrs","4. Over 2 yrs")))</f>
        <v>1. New</v>
      </c>
      <c r="O3880" s="5">
        <f ca="1">(TODAY()-staff[[#This Row],[Date of Birth]])/365</f>
        <v>67.457534246575349</v>
      </c>
      <c r="P3880">
        <f ca="1">ROUNDDOWN(staff[[#This Row],[X-Age]],0)</f>
        <v>67</v>
      </c>
    </row>
    <row r="3881" spans="3:16" x14ac:dyDescent="0.3">
      <c r="C3881" t="s">
        <v>3970</v>
      </c>
      <c r="D3881" t="s">
        <v>55</v>
      </c>
      <c r="E3881">
        <v>1</v>
      </c>
      <c r="F3881" t="s">
        <v>56</v>
      </c>
      <c r="G3881" t="s">
        <v>9</v>
      </c>
      <c r="H3881" t="s">
        <v>201</v>
      </c>
      <c r="I3881" s="4">
        <v>56235</v>
      </c>
      <c r="J3881">
        <v>8</v>
      </c>
      <c r="K3881" s="3">
        <v>44686</v>
      </c>
      <c r="L3881" s="3">
        <v>31600</v>
      </c>
      <c r="M3881" s="5">
        <f ca="1">(TODAY()-staff[[#This Row],[Date of Join]])/365</f>
        <v>0.36986301369863012</v>
      </c>
      <c r="N3881" t="str">
        <f ca="1">IF(staff[[#This Row],[Tenure]]&lt;0.25,"1. New", IF(staff[[#This Row],[Tenure]]&lt;1, "2. Under 1 yr", IF(staff[[#This Row],[Tenure]]&lt;2, "3. Under 2 yrs","4. Over 2 yrs")))</f>
        <v>2. Under 1 yr</v>
      </c>
      <c r="O3881" s="5">
        <f ca="1">(TODAY()-staff[[#This Row],[Date of Birth]])/365</f>
        <v>36.221917808219175</v>
      </c>
      <c r="P3881">
        <f ca="1">ROUNDDOWN(staff[[#This Row],[X-Age]],0)</f>
        <v>36</v>
      </c>
    </row>
    <row r="3882" spans="3:16" x14ac:dyDescent="0.3">
      <c r="C3882" t="s">
        <v>3971</v>
      </c>
      <c r="D3882" t="s">
        <v>59</v>
      </c>
      <c r="E3882">
        <v>1</v>
      </c>
      <c r="F3882" t="s">
        <v>56</v>
      </c>
      <c r="G3882" t="s">
        <v>20</v>
      </c>
      <c r="H3882" t="s">
        <v>66</v>
      </c>
      <c r="I3882" s="4">
        <v>85600</v>
      </c>
      <c r="J3882">
        <v>23</v>
      </c>
      <c r="K3882" s="3">
        <v>44756</v>
      </c>
      <c r="L3882" s="3">
        <v>33443</v>
      </c>
      <c r="M3882" s="5">
        <f ca="1">(TODAY()-staff[[#This Row],[Date of Join]])/365</f>
        <v>0.17808219178082191</v>
      </c>
      <c r="N3882" t="str">
        <f ca="1">IF(staff[[#This Row],[Tenure]]&lt;0.25,"1. New", IF(staff[[#This Row],[Tenure]]&lt;1, "2. Under 1 yr", IF(staff[[#This Row],[Tenure]]&lt;2, "3. Under 2 yrs","4. Over 2 yrs")))</f>
        <v>1. New</v>
      </c>
      <c r="O3882" s="5">
        <f ca="1">(TODAY()-staff[[#This Row],[Date of Birth]])/365</f>
        <v>31.172602739726027</v>
      </c>
      <c r="P3882">
        <f ca="1">ROUNDDOWN(staff[[#This Row],[X-Age]],0)</f>
        <v>31</v>
      </c>
    </row>
    <row r="3883" spans="3:16" x14ac:dyDescent="0.3">
      <c r="C3883" t="s">
        <v>3972</v>
      </c>
      <c r="D3883" t="s">
        <v>55</v>
      </c>
      <c r="E3883">
        <v>1</v>
      </c>
      <c r="F3883" t="s">
        <v>56</v>
      </c>
      <c r="G3883" t="s">
        <v>6</v>
      </c>
      <c r="H3883" t="s">
        <v>93</v>
      </c>
      <c r="I3883" s="4">
        <v>79245</v>
      </c>
      <c r="J3883">
        <v>9</v>
      </c>
      <c r="K3883" s="3">
        <v>44445</v>
      </c>
      <c r="L3883" s="3">
        <v>30299</v>
      </c>
      <c r="M3883" s="5">
        <f ca="1">(TODAY()-staff[[#This Row],[Date of Join]])/365</f>
        <v>1.0301369863013699</v>
      </c>
      <c r="N3883" t="str">
        <f ca="1">IF(staff[[#This Row],[Tenure]]&lt;0.25,"1. New", IF(staff[[#This Row],[Tenure]]&lt;1, "2. Under 1 yr", IF(staff[[#This Row],[Tenure]]&lt;2, "3. Under 2 yrs","4. Over 2 yrs")))</f>
        <v>3. Under 2 yrs</v>
      </c>
      <c r="O3883" s="5">
        <f ca="1">(TODAY()-staff[[#This Row],[Date of Birth]])/365</f>
        <v>39.786301369863011</v>
      </c>
      <c r="P3883">
        <f ca="1">ROUNDDOWN(staff[[#This Row],[X-Age]],0)</f>
        <v>39</v>
      </c>
    </row>
    <row r="3884" spans="3:16" x14ac:dyDescent="0.3">
      <c r="C3884" t="s">
        <v>3973</v>
      </c>
      <c r="D3884" t="s">
        <v>59</v>
      </c>
      <c r="E3884">
        <v>0.56999999999999995</v>
      </c>
      <c r="F3884" t="s">
        <v>56</v>
      </c>
      <c r="G3884" t="s">
        <v>9</v>
      </c>
      <c r="H3884" t="s">
        <v>330</v>
      </c>
      <c r="I3884" s="4">
        <v>79650</v>
      </c>
      <c r="J3884">
        <v>23</v>
      </c>
      <c r="K3884" s="3">
        <v>44515</v>
      </c>
      <c r="L3884" s="3">
        <v>25856</v>
      </c>
      <c r="M3884" s="5">
        <f ca="1">(TODAY()-staff[[#This Row],[Date of Join]])/365</f>
        <v>0.83835616438356164</v>
      </c>
      <c r="N3884" t="str">
        <f ca="1">IF(staff[[#This Row],[Tenure]]&lt;0.25,"1. New", IF(staff[[#This Row],[Tenure]]&lt;1, "2. Under 1 yr", IF(staff[[#This Row],[Tenure]]&lt;2, "3. Under 2 yrs","4. Over 2 yrs")))</f>
        <v>2. Under 1 yr</v>
      </c>
      <c r="O3884" s="5">
        <f ca="1">(TODAY()-staff[[#This Row],[Date of Birth]])/365</f>
        <v>51.958904109589042</v>
      </c>
      <c r="P3884">
        <f ca="1">ROUNDDOWN(staff[[#This Row],[X-Age]],0)</f>
        <v>51</v>
      </c>
    </row>
    <row r="3885" spans="3:16" x14ac:dyDescent="0.3">
      <c r="C3885" t="s">
        <v>3974</v>
      </c>
      <c r="D3885" t="s">
        <v>55</v>
      </c>
      <c r="E3885">
        <v>1</v>
      </c>
      <c r="F3885" t="s">
        <v>56</v>
      </c>
      <c r="G3885" t="s">
        <v>6</v>
      </c>
      <c r="H3885" t="s">
        <v>68</v>
      </c>
      <c r="I3885" s="4">
        <v>79395</v>
      </c>
      <c r="J3885">
        <v>17</v>
      </c>
      <c r="K3885" s="3">
        <v>44662</v>
      </c>
      <c r="L3885" s="3">
        <v>30254</v>
      </c>
      <c r="M3885" s="5">
        <f ca="1">(TODAY()-staff[[#This Row],[Date of Join]])/365</f>
        <v>0.43561643835616437</v>
      </c>
      <c r="N3885" t="str">
        <f ca="1">IF(staff[[#This Row],[Tenure]]&lt;0.25,"1. New", IF(staff[[#This Row],[Tenure]]&lt;1, "2. Under 1 yr", IF(staff[[#This Row],[Tenure]]&lt;2, "3. Under 2 yrs","4. Over 2 yrs")))</f>
        <v>2. Under 1 yr</v>
      </c>
      <c r="O3885" s="5">
        <f ca="1">(TODAY()-staff[[#This Row],[Date of Birth]])/365</f>
        <v>39.909589041095892</v>
      </c>
      <c r="P3885">
        <f ca="1">ROUNDDOWN(staff[[#This Row],[X-Age]],0)</f>
        <v>39</v>
      </c>
    </row>
    <row r="3886" spans="3:16" x14ac:dyDescent="0.3">
      <c r="C3886" t="s">
        <v>3975</v>
      </c>
      <c r="D3886" t="s">
        <v>59</v>
      </c>
      <c r="E3886">
        <v>1</v>
      </c>
      <c r="F3886" t="s">
        <v>56</v>
      </c>
      <c r="G3886" t="s">
        <v>6</v>
      </c>
      <c r="H3886" t="s">
        <v>68</v>
      </c>
      <c r="I3886" s="4">
        <v>86980</v>
      </c>
      <c r="J3886">
        <v>18</v>
      </c>
      <c r="K3886" s="3">
        <v>44669</v>
      </c>
      <c r="L3886" s="3">
        <v>7282</v>
      </c>
      <c r="M3886" s="5">
        <f ca="1">(TODAY()-staff[[#This Row],[Date of Join]])/365</f>
        <v>0.41643835616438357</v>
      </c>
      <c r="N3886" t="str">
        <f ca="1">IF(staff[[#This Row],[Tenure]]&lt;0.25,"1. New", IF(staff[[#This Row],[Tenure]]&lt;1, "2. Under 1 yr", IF(staff[[#This Row],[Tenure]]&lt;2, "3. Under 2 yrs","4. Over 2 yrs")))</f>
        <v>2. Under 1 yr</v>
      </c>
      <c r="O3886" s="5">
        <f ca="1">(TODAY()-staff[[#This Row],[Date of Birth]])/365</f>
        <v>102.84657534246575</v>
      </c>
      <c r="P3886">
        <f ca="1">ROUNDDOWN(staff[[#This Row],[X-Age]],0)</f>
        <v>102</v>
      </c>
    </row>
    <row r="3887" spans="3:16" x14ac:dyDescent="0.3">
      <c r="C3887" t="s">
        <v>3976</v>
      </c>
      <c r="D3887" t="s">
        <v>59</v>
      </c>
      <c r="E3887">
        <v>1</v>
      </c>
      <c r="F3887" t="s">
        <v>56</v>
      </c>
      <c r="G3887" t="s">
        <v>6</v>
      </c>
      <c r="H3887" t="s">
        <v>71</v>
      </c>
      <c r="I3887" s="4">
        <v>91690</v>
      </c>
      <c r="J3887">
        <v>8</v>
      </c>
      <c r="K3887" s="3">
        <v>44669</v>
      </c>
      <c r="L3887" s="3">
        <v>32663</v>
      </c>
      <c r="M3887" s="5">
        <f ca="1">(TODAY()-staff[[#This Row],[Date of Join]])/365</f>
        <v>0.41643835616438357</v>
      </c>
      <c r="N3887" t="str">
        <f ca="1">IF(staff[[#This Row],[Tenure]]&lt;0.25,"1. New", IF(staff[[#This Row],[Tenure]]&lt;1, "2. Under 1 yr", IF(staff[[#This Row],[Tenure]]&lt;2, "3. Under 2 yrs","4. Over 2 yrs")))</f>
        <v>2. Under 1 yr</v>
      </c>
      <c r="O3887" s="5">
        <f ca="1">(TODAY()-staff[[#This Row],[Date of Birth]])/365</f>
        <v>33.30958904109589</v>
      </c>
      <c r="P3887">
        <f ca="1">ROUNDDOWN(staff[[#This Row],[X-Age]],0)</f>
        <v>33</v>
      </c>
    </row>
    <row r="3888" spans="3:16" x14ac:dyDescent="0.3">
      <c r="C3888" t="s">
        <v>3977</v>
      </c>
      <c r="D3888" t="s">
        <v>59</v>
      </c>
      <c r="E3888">
        <v>0</v>
      </c>
      <c r="F3888" t="s">
        <v>61</v>
      </c>
      <c r="G3888" t="s">
        <v>6</v>
      </c>
      <c r="H3888" t="s">
        <v>98</v>
      </c>
      <c r="I3888" s="4">
        <v>48230</v>
      </c>
      <c r="J3888">
        <v>8</v>
      </c>
      <c r="K3888" s="3">
        <v>44649</v>
      </c>
      <c r="L3888" s="3">
        <v>28499</v>
      </c>
      <c r="M3888" s="5">
        <f ca="1">(TODAY()-staff[[#This Row],[Date of Join]])/365</f>
        <v>0.47123287671232877</v>
      </c>
      <c r="N3888" t="str">
        <f ca="1">IF(staff[[#This Row],[Tenure]]&lt;0.25,"1. New", IF(staff[[#This Row],[Tenure]]&lt;1, "2. Under 1 yr", IF(staff[[#This Row],[Tenure]]&lt;2, "3. Under 2 yrs","4. Over 2 yrs")))</f>
        <v>2. Under 1 yr</v>
      </c>
      <c r="O3888" s="5">
        <f ca="1">(TODAY()-staff[[#This Row],[Date of Birth]])/365</f>
        <v>44.717808219178082</v>
      </c>
      <c r="P3888">
        <f ca="1">ROUNDDOWN(staff[[#This Row],[X-Age]],0)</f>
        <v>44</v>
      </c>
    </row>
    <row r="3889" spans="3:16" x14ac:dyDescent="0.3">
      <c r="C3889" t="s">
        <v>3978</v>
      </c>
      <c r="D3889" t="s">
        <v>59</v>
      </c>
      <c r="E3889">
        <v>1</v>
      </c>
      <c r="F3889" t="s">
        <v>56</v>
      </c>
      <c r="G3889" t="s">
        <v>6</v>
      </c>
      <c r="H3889" t="s">
        <v>98</v>
      </c>
      <c r="I3889" s="4">
        <v>70455</v>
      </c>
      <c r="J3889">
        <v>12</v>
      </c>
      <c r="K3889" s="3">
        <v>44637</v>
      </c>
      <c r="L3889" s="3">
        <v>30910</v>
      </c>
      <c r="M3889" s="5">
        <f ca="1">(TODAY()-staff[[#This Row],[Date of Join]])/365</f>
        <v>0.50410958904109593</v>
      </c>
      <c r="N3889" t="str">
        <f ca="1">IF(staff[[#This Row],[Tenure]]&lt;0.25,"1. New", IF(staff[[#This Row],[Tenure]]&lt;1, "2. Under 1 yr", IF(staff[[#This Row],[Tenure]]&lt;2, "3. Under 2 yrs","4. Over 2 yrs")))</f>
        <v>2. Under 1 yr</v>
      </c>
      <c r="O3889" s="5">
        <f ca="1">(TODAY()-staff[[#This Row],[Date of Birth]])/365</f>
        <v>38.112328767123287</v>
      </c>
      <c r="P3889">
        <f ca="1">ROUNDDOWN(staff[[#This Row],[X-Age]],0)</f>
        <v>38</v>
      </c>
    </row>
    <row r="3890" spans="3:16" x14ac:dyDescent="0.3">
      <c r="C3890" t="s">
        <v>3979</v>
      </c>
      <c r="D3890" t="s">
        <v>55</v>
      </c>
      <c r="E3890">
        <v>1</v>
      </c>
      <c r="F3890" t="s">
        <v>61</v>
      </c>
      <c r="G3890" t="s">
        <v>11</v>
      </c>
      <c r="H3890" t="s">
        <v>83</v>
      </c>
      <c r="I3890" s="4">
        <v>88050</v>
      </c>
      <c r="J3890">
        <v>11</v>
      </c>
      <c r="K3890" s="3">
        <v>44728</v>
      </c>
      <c r="L3890" s="3">
        <v>7256</v>
      </c>
      <c r="M3890" s="5">
        <f ca="1">(TODAY()-staff[[#This Row],[Date of Join]])/365</f>
        <v>0.25479452054794521</v>
      </c>
      <c r="N3890" t="str">
        <f ca="1">IF(staff[[#This Row],[Tenure]]&lt;0.25,"1. New", IF(staff[[#This Row],[Tenure]]&lt;1, "2. Under 1 yr", IF(staff[[#This Row],[Tenure]]&lt;2, "3. Under 2 yrs","4. Over 2 yrs")))</f>
        <v>2. Under 1 yr</v>
      </c>
      <c r="O3890" s="5">
        <f ca="1">(TODAY()-staff[[#This Row],[Date of Birth]])/365</f>
        <v>102.91780821917808</v>
      </c>
      <c r="P3890">
        <f ca="1">ROUNDDOWN(staff[[#This Row],[X-Age]],0)</f>
        <v>102</v>
      </c>
    </row>
    <row r="3891" spans="3:16" x14ac:dyDescent="0.3">
      <c r="C3891" t="s">
        <v>3980</v>
      </c>
      <c r="D3891" t="s">
        <v>55</v>
      </c>
      <c r="E3891">
        <v>1</v>
      </c>
      <c r="F3891" t="s">
        <v>56</v>
      </c>
      <c r="G3891" t="s">
        <v>18</v>
      </c>
      <c r="H3891" t="s">
        <v>78</v>
      </c>
      <c r="I3891" s="4">
        <v>77330</v>
      </c>
      <c r="J3891">
        <v>6</v>
      </c>
      <c r="K3891" s="3">
        <v>44774</v>
      </c>
      <c r="L3891" s="3">
        <v>34032</v>
      </c>
      <c r="M3891" s="5">
        <f ca="1">(TODAY()-staff[[#This Row],[Date of Join]])/365</f>
        <v>0.12876712328767123</v>
      </c>
      <c r="N3891" t="str">
        <f ca="1">IF(staff[[#This Row],[Tenure]]&lt;0.25,"1. New", IF(staff[[#This Row],[Tenure]]&lt;1, "2. Under 1 yr", IF(staff[[#This Row],[Tenure]]&lt;2, "3. Under 2 yrs","4. Over 2 yrs")))</f>
        <v>1. New</v>
      </c>
      <c r="O3891" s="5">
        <f ca="1">(TODAY()-staff[[#This Row],[Date of Birth]])/365</f>
        <v>29.55890410958904</v>
      </c>
      <c r="P3891">
        <f ca="1">ROUNDDOWN(staff[[#This Row],[X-Age]],0)</f>
        <v>29</v>
      </c>
    </row>
    <row r="3892" spans="3:16" x14ac:dyDescent="0.3">
      <c r="C3892" t="s">
        <v>3981</v>
      </c>
      <c r="D3892" t="s">
        <v>59</v>
      </c>
      <c r="E3892">
        <v>1</v>
      </c>
      <c r="F3892" t="s">
        <v>56</v>
      </c>
      <c r="G3892" t="s">
        <v>6</v>
      </c>
      <c r="H3892" t="s">
        <v>71</v>
      </c>
      <c r="I3892" s="4">
        <v>77855</v>
      </c>
      <c r="J3892">
        <v>9</v>
      </c>
      <c r="K3892" s="3">
        <v>44405</v>
      </c>
      <c r="L3892" s="3">
        <v>20999</v>
      </c>
      <c r="M3892" s="5">
        <f ca="1">(TODAY()-staff[[#This Row],[Date of Join]])/365</f>
        <v>1.1397260273972603</v>
      </c>
      <c r="N3892" t="str">
        <f ca="1">IF(staff[[#This Row],[Tenure]]&lt;0.25,"1. New", IF(staff[[#This Row],[Tenure]]&lt;1, "2. Under 1 yr", IF(staff[[#This Row],[Tenure]]&lt;2, "3. Under 2 yrs","4. Over 2 yrs")))</f>
        <v>3. Under 2 yrs</v>
      </c>
      <c r="O3892" s="5">
        <f ca="1">(TODAY()-staff[[#This Row],[Date of Birth]])/365</f>
        <v>65.265753424657532</v>
      </c>
      <c r="P3892">
        <f ca="1">ROUNDDOWN(staff[[#This Row],[X-Age]],0)</f>
        <v>65</v>
      </c>
    </row>
    <row r="3893" spans="3:16" x14ac:dyDescent="0.3">
      <c r="C3893" t="s">
        <v>3982</v>
      </c>
      <c r="D3893" t="s">
        <v>55</v>
      </c>
      <c r="E3893">
        <v>1</v>
      </c>
      <c r="F3893" t="s">
        <v>56</v>
      </c>
      <c r="G3893" t="s">
        <v>18</v>
      </c>
      <c r="H3893" t="s">
        <v>78</v>
      </c>
      <c r="I3893" s="4">
        <v>70410</v>
      </c>
      <c r="J3893">
        <v>12</v>
      </c>
      <c r="K3893" s="3">
        <v>44690</v>
      </c>
      <c r="L3893" s="3">
        <v>30475</v>
      </c>
      <c r="M3893" s="5">
        <f ca="1">(TODAY()-staff[[#This Row],[Date of Join]])/365</f>
        <v>0.35890410958904112</v>
      </c>
      <c r="N3893" t="str">
        <f ca="1">IF(staff[[#This Row],[Tenure]]&lt;0.25,"1. New", IF(staff[[#This Row],[Tenure]]&lt;1, "2. Under 1 yr", IF(staff[[#This Row],[Tenure]]&lt;2, "3. Under 2 yrs","4. Over 2 yrs")))</f>
        <v>2. Under 1 yr</v>
      </c>
      <c r="O3893" s="5">
        <f ca="1">(TODAY()-staff[[#This Row],[Date of Birth]])/365</f>
        <v>39.304109589041097</v>
      </c>
      <c r="P3893">
        <f ca="1">ROUNDDOWN(staff[[#This Row],[X-Age]],0)</f>
        <v>39</v>
      </c>
    </row>
    <row r="3894" spans="3:16" x14ac:dyDescent="0.3">
      <c r="C3894" t="s">
        <v>3983</v>
      </c>
      <c r="D3894" t="s">
        <v>55</v>
      </c>
      <c r="E3894">
        <v>1</v>
      </c>
      <c r="F3894" t="s">
        <v>56</v>
      </c>
      <c r="G3894" t="s">
        <v>18</v>
      </c>
      <c r="H3894" t="s">
        <v>343</v>
      </c>
      <c r="I3894" s="4">
        <v>87445</v>
      </c>
      <c r="J3894">
        <v>11</v>
      </c>
      <c r="K3894" s="3">
        <v>44600</v>
      </c>
      <c r="L3894" s="3">
        <v>23448</v>
      </c>
      <c r="M3894" s="5">
        <f ca="1">(TODAY()-staff[[#This Row],[Date of Join]])/365</f>
        <v>0.60547945205479448</v>
      </c>
      <c r="N3894" t="str">
        <f ca="1">IF(staff[[#This Row],[Tenure]]&lt;0.25,"1. New", IF(staff[[#This Row],[Tenure]]&lt;1, "2. Under 1 yr", IF(staff[[#This Row],[Tenure]]&lt;2, "3. Under 2 yrs","4. Over 2 yrs")))</f>
        <v>2. Under 1 yr</v>
      </c>
      <c r="O3894" s="5">
        <f ca="1">(TODAY()-staff[[#This Row],[Date of Birth]])/365</f>
        <v>58.556164383561644</v>
      </c>
      <c r="P3894">
        <f ca="1">ROUNDDOWN(staff[[#This Row],[X-Age]],0)</f>
        <v>58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1 6 a b 9 c 1 - 6 a 9 6 - 4 4 3 d - b 5 1 e - 2 1 5 1 e 8 b a d 5 6 c " > < 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C a l c u l a t e d F i e l d s > < S A H o s t H a s h > 0 < / S A H o s t H a s h > < G e m i n i F i e l d L i s t V i s i b l e > T r u e < / G e m i n i F i e l d L i s t V i s i b l e > < / S e t t i n g s > ] ] > < / C u s t o m C o n t e n t > < / G e m i n i > 
</file>

<file path=customXml/item10.xml>��< ? x m l   v e r s i o n = " 1 . 0 "   e n c o d i n g = " U T F - 1 6 " ? > < G e m i n i   x m l n s = " h t t p : / / g e m i n i / p i v o t c u s t o m i z a t i o n / L i n k e d T a b l e s " > < C u s t o m C o n t e n t > < ! [ C D A T A [ < L i n k e d T a b l e s   x m l n s : x s d = " h t t p : / / w w w . w 3 . o r g / 2 0 0 1 / X M L S c h e m a "   x m l n s : x s i = " h t t p : / / w w w . w 3 . o r g / 2 0 0 1 / X M L S c h e m a - i n s t a n c e " > < L i n k e d T a b l e L i s t > < L i n k e d T a b l e I n f o > < E x c e l T a b l e N a m e > s t a f f < / E x c e l T a b l e N a m e > < G e m i n i T a b l e I d > s t a f f < / G e m i n i T a b l e I d > < L i n k e d C o l u m n L i s t   / > < U p d a t e N e e d e d > t r u e < / U p d a t e N e e d e d > < R o w C o u n t > 0 < / R o w C o u n t > < / L i n k e d T a b l e I n f o > < / L i n k e d T a b l e L i s t > < / L i n k e d T a b l e s > ] ] > < / C u s t o m C o n t e n t > < / G e m i n i > 
</file>

<file path=customXml/item11.xml>��< ? x m l   v e r s i o n = " 1 . 0 "   e n c o d i n g = " U T F - 1 6 " ? > < G e m i n i   x m l n s = " h t t p : / / g e m i n i / p i v o t c u s t o m i z a t i o n / 8 d 5 c 8 a 3 8 - 5 0 4 8 - 4 c 9 a - 9 d a 5 - d 7 3 c 0 0 9 6 8 7 9 d " > < 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r i d g e 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 i : t y p e = " S a n d b o x E d i t o r M e a s u r e G r i d K e y " & g t ; & l t ; T a b l e N a m e & g t ; B r i d g e _ T a b l e & l t ; / T a b l e N a m e & g t ; & l t ; / K e y & g t ; & l t ; M a i n t a i n e r 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 r e a d o n l y & l t ; / K e y & g t ; & l t ; / D i a g r a m O b j e c t K e y & g t ; & l t ; D i a g r a m O b j e c t K e y & g t ; & l t ; K e y & g t ; C o l u m n s \ B r i d g e   T a b l 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B r i d g e   T a b l e & l t ; / K e y & g t ; & l t ; / a : K e y & g t ; & l t ; a : V a l u e 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 T a g s \ T a b l e s \ & a m p ; l t ; T a b l e s \ s t a f f & a m p ; g t ; & l t ; / K e y & g t ; & l t ; / D i a g r a m O b j e c t K e y & g t ; & l t ; D i a g r a m O b j e c t K e y & g t ; & l t ; K e y & g t ; D y n a m i c   T a g s \ T a b l e s \ & a m p ; l t ; T a b l e s \ S a l a r i e s       T e n u r e & a m p ; g t ; & l t ; / K e y & g t ; & l t ; / D i a g r a m O b j e c t K e y & g t ; & l t ; D i a g r a m O b j e c t K e y & g t ; & l t ; K e y & g t ; D y n a m i c   T a g s \ T a b l e s \ & a m p ; l t ; T a b l e s \ B r i d g e _ T a b l e & a m p ; g t ; & l t ; / K e y & g t ; & l t ; / D i a g r a m O b j e c t K e y & g t ; & l t ; D i a g r a m O b j e c t K e y & g t ; & l t ; K e y & g t ; T a b l e s \ s t a f f & l t ; / K e y & g t ; & l t ; / D i a g r a m O b j e c t K e y & g t ; & l t ; D i a g r a m O b j e c t K e y & g t ; & l t ; K e y & g t ; T a b l e s \ s t a f f \ C o l u m n s \ I D & l t ; / K e y & g t ; & l t ; / D i a g r a m O b j e c t K e y & g t ; & l t ; D i a g r a m O b j e c t K e y & g t ; & l t ; K e y & g t ; T a b l e s \ s t a f f \ C o l u m n s \ G e n d e r & l t ; / K e y & g t ; & l t ; / D i a g r a m O b j e c t K e y & g t ; & l t ; D i a g r a m O b j e c t K e y & g t ; & l t ; K e y & g t ; T a b l e s \ s t a f f \ C o l u m n s \ F T E & l t ; / K e y & g t ; & l t ; / D i a g r a m O b j e c t K e y & g t ; & l t ; D i a g r a m O b j e c t K e y & g t ; & l t ; K e y & g t ; T a b l e s \ s t a f f \ C o l u m n s \ E m p   T y p e & l t ; / K e y & g t ; & l t ; / D i a g r a m O b j e c t K e y & g t ; & l t ; D i a g r a m O b j e c t K e y & g t ; & l t ; K e y & g t ; T a b l e s \ s t a f f \ C o l u m n s \ D e p a r t m e n t & l t ; / K e y & g t ; & l t ; / D i a g r a m O b j e c t K e y & g t ; & l t ; D i a g r a m O b j e c t K e y & g t ; & l t ; K e y & g t ; T a b l e s \ s t a f f \ C o l u m n s \ B r a n c h & l t ; / K e y & g t ; & l t ; / D i a g r a m O b j e c t K e y & g t ; & l t ; D i a g r a m O b j e c t K e y & g t ; & l t ; K e y & g t ; T a b l e s \ s t a f f \ C o l u m n s \ S a l a r y & l t ; / K e y & g t ; & l t ; / D i a g r a m O b j e c t K e y & g t ; & l t ; D i a g r a m O b j e c t K e y & g t ; & l t ; K e y & g t ; T a b l e s \ s t a f f \ C o l u m n s \ L e a v e   B a l a n c e & l t ; / K e y & g t ; & l t ; / D i a g r a m O b j e c t K e y & g t ; & l t ; D i a g r a m O b j e c t K e y & g t ; & l t ; K e y & g t ; T a b l e s \ s t a f f \ C o l u m n s \ D a t e   o f   J o i n & l t ; / K e y & g t ; & l t ; / D i a g r a m O b j e c t K e y & g t ; & l t ; D i a g r a m O b j e c t K e y & g t ; & l t ; K e y & g t ; T a b l e s \ s t a f f \ C o l u m n s \ D a t e   o f   B i r t h & l t ; / K e y & g t ; & l t ; / D i a g r a m O b j e c t K e y & g t ; & l t ; D i a g r a m O b j e c t K e y & g t ; & l t ; K e y & g t ; T a b l e s \ s t a f f \ C o l u m n s \ T e n u r e & l t ; / K e y & g t ; & l t ; / D i a g r a m O b j e c t K e y & g t ; & l t ; D i a g r a m O b j e c t K e y & g t ; & l t ; K e y & g t ; T a b l e s \ s t a f f \ C o l u m n s \ T e n u r e   G r o u p & l t ; / K e y & g t ; & l t ; / D i a g r a m O b j e c t K e y & g t ; & l t ; D i a g r a m O b j e c t K e y & g t ; & l t ; K e y & g t ; T a b l e s \ s t a f f \ C o l u m n s \ X - A g e & l t ; / K e y & g t ; & l t ; / D i a g r a m O b j e c t K e y & g t ; & l t ; D i a g r a m O b j e c t K e y & g t ; & l t ; K e y & g t ; T a b l e s \ s t a f f \ C o l u m n s \ A g e & l t ; / K e y & g t ; & l t ; / D i a g r a m O b j e c t K e y & g t ; & l t ; D i a g r a m O b j e c t K e y & g t ; & l t ; K e y & g t ; T a b l e s \ s t a f f \ M e a s u r e s \ S u m   o f   S a l a r y & l t ; / K e y & g t ; & l t ; / D i a g r a m O b j e c t K e y & g t ; & l t ; D i a g r a m O b j e c t K e y & g t ; & l t ; K e y & g t ; T a b l e s \ s t a f f \ S u m   o f   S a l a r y \ A d d i t i o n a l   I n f o \ I m p l i c i t   M e a s u r e & l t ; / K e y & g t ; & l t ; / D i a g r a m O b j e c t K e y & g t ; & l t ; D i a g r a m O b j e c t K e y & g t ; & l t ; K e y & g t ; T a b l e s \ s t a f f \ M e a s u r e s \ S u m   o f   T e n u r e & l t ; / K e y & g t ; & l t ; / D i a g r a m O b j e c t K e y & g t ; & l t ; D i a g r a m O b j e c t K e y & g t ; & l t ; K e y & g t ; T a b l e s \ s t a f f \ S u m   o f   T e n u r e \ A d d i t i o n a l   I n f o \ I m p l i c i t   M e a s u r e & l t ; / K e y & g t ; & l t ; / D i a g r a m O b j e c t K e y & g t ; & l t ; D i a g r a m O b j e c t K e y & g t ; & l t ; K e y & g t ; T a b l e s \ s t a f f \ M e a s u r e s \ A v e r a g e   o f   S a l a r y & l t ; / K e y & g t ; & l t ; / D i a g r a m O b j e c t K e y & g t ; & l t ; D i a g r a m O b j e c t K e y & g t ; & l t ; K e y & g t ; T a b l e s \ s t a f f \ A v e r a g e   o f   S a l a r y \ A d d i t i o n a l   I n f o \ I m p l i c i t   M e a s u r e & l t ; / K e y & g t ; & l t ; / D i a g r a m O b j e c t K e y & g t ; & l t ; D i a g r a m O b j e c t K e y & g t ; & l t ; K e y & g t ; T a b l e s \ s t a f f \ M e a s u r e s \ C o u n t   o f   I D & l t ; / K e y & g t ; & l t ; / D i a g r a m O b j e c t K e y & g t ; & l t ; D i a g r a m O b j e c t K e y & g t ; & l t ; K e y & g t ; T a b l e s \ s t a f f \ C o u n t   o f   I D \ A d d i t i o n a l   I n f o \ I m p l i c i t   M e a s u r e & l t ; / K e y & g t ; & l t ; / D i a g r a m O b j e c t K e y & g t ; & l t ; D i a g r a m O b j e c t K e y & g t ; & l t ; K e y & g t ; T a b l e s \ s t a f f \ M e a s u r e s \ S u m   o f   A g e & l t ; / K e y & g t ; & l t ; / D i a g r a m O b j e c t K e y & g t ; & l t ; D i a g r a m O b j e c t K e y & g t ; & l t ; K e y & g t ; T a b l e s \ s t a f f \ S u m   o f   A g e \ A d d i t i o n a l   I n f o \ I m p l i c i t   M e a s u r e & l t ; / K e y & g t ; & l t ; / D i a g r a m O b j e c t K e y & g t ; & l t ; D i a g r a m O b j e c t K e y & g t ; & l t ; K e y & g t ; T a b l e s \ s t a f f \ M e a s u r e s \ C o u n t   o f   S a l a r y & l t ; / K e y & g t ; & l t ; / D i a g r a m O b j e c t K e y & g t ; & l t ; D i a g r a m O b j e c t K e y & g t ; & l t ; K e y & g t ; T a b l e s \ s t a f f \ C o u n t   o f   S a l a r y \ A d d i t i o n a l   I n f o \ I m p l i c i t   M e a s u r e & l t ; / K e y & g t ; & l t ; / D i a g r a m O b j e c t K e y & g t ; & l t ; D i a g r a m O b j e c t K e y & g t ; & l t ; K e y & g t ; T a b l e s \ s t a f f \ M e a s u r e s \ S u m   o f   F T E & l t ; / K e y & g t ; & l t ; / D i a g r a m O b j e c t K e y & g t ; & l t ; D i a g r a m O b j e c t K e y & g t ; & l t ; K e y & g t ; T a b l e s \ s t a f f \ S u m   o f   F T E \ A d d i t i o n a l   I n f o \ I m p l i c i t   M e a s u r e & l t ; / K e y & g t ; & l t ; / D i a g r a m O b j e c t K e y & g t ; & l t ; D i a g r a m O b j e c t K e y & g t ; & l t ; K e y & g t ; T a b l e s \ s t a f f \ M e a s u r e s \ H e a d c o u n t & l t ; / K e y & g t ; & l t ; / D i a g r a m O b j e c t K e y & g t ; & l t ; D i a g r a m O b j e c t K e y & g t ; & l t ; K e y & g t ; T a b l e s \ s t a f f \ M e a s u r e s \ T o t a l   F T E & l t ; / K e y & g t ; & l t ; / D i a g r a m O b j e c t K e y & g t ; & l t ; D i a g r a m O b j e c t K e y & g t ; & l t ; K e y & g t ; T a b l e s \ s t a f f \ M e a s u r e s \ A v e r a g e   S a l a r y & l t ; / K e y & g t ; & l t ; / D i a g r a m O b j e c t K e y & g t ; & l t ; D i a g r a m O b j e c t K e y & g t ; & l t ; K e y & g t ; T a b l e s \ s t a f f \ M e a s u r e s \ A v e r a g e   L e a v e   B a l a n c e & l t ; / K e y & g t ; & l t ; / D i a g r a m O b j e c t K e y & g t ; & l t ; D i a g r a m O b j e c t K e y & g t ; & l t ; K e y & g t ; T a b l e s \ s t a f f \ M e a s u r e s \ F e m a l e   H e a d c o u n t & l t ; / K e y & g t ; & l t ; / D i a g r a m O b j e c t K e y & g t ; & l t ; D i a g r a m O b j e c t K e y & g t ; & l t ; K e y & g t ; T a b l e s \ s t a f f \ M e a s u r e s \ F e m a l e   % & l t ; / K e y & g t ; & l t ; / D i a g r a m O b j e c t K e y & g t ; & l t ; D i a g r a m O b j e c t K e y & g t ; & l t ; K e y & g t ; T a b l e s \ s t a f f \ M e a s u r e s \ F u l l t i m e   % & l t ; / K e y & g t ; & l t ; / D i a g r a m O b j e c t K e y & g t ; & l t ; D i a g r a m O b j e c t K e y & g t ; & l t ; K e y & g t ; T a b l e s \ s t a f f \ M e a s u r e s \ N e g a t i v e   L e a v e   B a l a n c e & l t ; / K e y & g t ; & l t ; / D i a g r a m O b j e c t K e y & g t ; & l t ; D i a g r a m O b j e c t K e y & g t ; & l t ; K e y & g t ; T a b l e s \ s t a f f \ M e a s u r e s \ E x c e s s   L e a v e   B a l a n c e & l t ; / K e y & g t ; & l t ; / D i a g r a m O b j e c t K e y & g t ; & l t ; D i a g r a m O b j e c t K e y & g t ; & l t ; K e y & g t ; T a b l e s \ s t a f f \ M e a s u r e s \ Z e r o   L e a v e   B a l a n c e & l t ; / K e y & g t ; & l t ; / D i a g r a m O b j e c t K e y & g t ; & l t ; D i a g r a m O b j e c t K e y & g t ; & l t ; K e y & g t ; T a b l e s \ s t a f f \ M e a s u r e s \ O v e r   $ 1 0 0 , 0 0 0 & l t ; / K e y & g t ; & l t ; / D i a g r a m O b j e c t K e y & g t ; & l t ; D i a g r a m O b j e c t K e y & g t ; & l t ; K e y & g t ; T a b l e s \ s t a f f \ M e a s u r e s \ & a m p ; l t ; 5 0 K & l t ; / K e y & g t ; & l t ; / D i a g r a m O b j e c t K e y & g t ; & l t ; D i a g r a m O b j e c t K e y & g t ; & l t ; K e y & g t ; T a b l e s \ s t a f f \ M e a s u r e s \ & a m p ; g t ; 5 0 K   & a m p ; a m p ;   & a m p ; l t ; 6 0 K & l t ; / K e y & g t ; & l t ; / D i a g r a m O b j e c t K e y & g t ; & l t ; D i a g r a m O b j e c t K e y & g t ; & l t ; K e y & g t ; T a b l e s \ s t a f f \ M e a s u r e s \ & a m p ; g t ; 6 0 K   & a m p ; a m p ;   & a m p ; l t ; 7 0 K & l t ; / K e y & g t ; & l t ; / D i a g r a m O b j e c t K e y & g t ; & l t ; D i a g r a m O b j e c t K e y & g t ; & l t ; K e y & g t ; T a b l e s \ s t a f f \ M e a s u r e s \ & a m p ; g t ; 7 0 K   & a m p ; a m p ;   & a m p ; l t ; 8 0 K & l t ; / K e y & g t ; & l t ; / D i a g r a m O b j e c t K e y & g t ; & l t ; D i a g r a m O b j e c t K e y & g t ; & l t ; K e y & g t ; T a b l e s \ s t a f f \ M e a s u r e s \ & a m p ; g t ; 8 0 K   & a m p ; a m p ;   & a m p ; l t ; 9 0 K & l t ; / K e y & g t ; & l t ; / D i a g r a m O b j e c t K e y & g t ; & l t ; D i a g r a m O b j e c t K e y & g t ; & l t ; K e y & g t ; T a b l e s \ s t a f f \ M e a s u r e s \ & a m p ; g t ; 9 0 K   & a m p ; a m p ;   & a m p ; l t ; 1 0 0 K & l t ; / K e y & g t ; & l t ; / D i a g r a m O b j e c t K e y & g t ; & l t ; D i a g r a m O b j e c t K e y & g t ; & l t ; K e y & g t ; T a b l e s \ s t a f f \ M e a s u r e s \ & a m p ; g t ; 1 0 0 K & l t ; / K e y & g t ; & l t ; / D i a g r a m O b j e c t K e y & g t ; & l t ; D i a g r a m O b j e c t K e y & g t ; & l t ; K e y & g t ; T a b l e s \ S a l a r i e s       T e n u r e & l t ; / K e y & g t ; & l t ; / D i a g r a m O b j e c t K e y & g t ; & l t ; D i a g r a m O b j e c t K e y & g t ; & l t ; K e y & g t ; T a b l e s \ S a l a r i e s       T e n u r e \ C o l u m n s \ D e p a r t m e n t & l t ; / K e y & g t ; & l t ; / D i a g r a m O b j e c t K e y & g t ; & l t ; D i a g r a m O b j e c t K e y & g t ; & l t ; K e y & g t ; T a b l e s \ S a l a r i e s       T e n u r e \ C o l u m n s \ S a l a r y & l t ; / K e y & g t ; & l t ; / D i a g r a m O b j e c t K e y & g t ; & l t ; D i a g r a m O b j e c t K e y & g t ; & l t ; K e y & g t ; T a b l e s \ S a l a r i e s       T e n u r e \ C o l u m n s \ T e n u r e & l t ; / K e y & g t ; & l t ; / D i a g r a m O b j e c t K e y & g t ; & l t ; D i a g r a m O b j e c t K e y & g t ; & l t ; K e y & g t ; T a b l e s \ S a l a r i e s       T e n u r e \ M e a s u r e s \ S u m   o f   S a l a r y   2 & l t ; / K e y & g t ; & l t ; / D i a g r a m O b j e c t K e y & g t ; & l t ; D i a g r a m O b j e c t K e y & g t ; & l t ; K e y & g t ; T a b l e s \ S a l a r i e s       T e n u r e \ S u m   o f   S a l a r y   2 \ A d d i t i o n a l   I n f o \ I m p l i c i t   M e a s u r e & l t ; / K e y & g t ; & l t ; / D i a g r a m O b j e c t K e y & g t ; & l t ; D i a g r a m O b j e c t K e y & g t ; & l t ; K e y & g t ; T a b l e s \ S a l a r i e s       T e n u r e \ M e a s u r e s \ S u m   o f   T e n u r e   2 & l t ; / K e y & g t ; & l t ; / D i a g r a m O b j e c t K e y & g t ; & l t ; D i a g r a m O b j e c t K e y & g t ; & l t ; K e y & g t ; T a b l e s \ S a l a r i e s       T e n u r e \ S u m   o f   T e n u r e   2 \ A d d i t i o n a l   I n f o \ I m p l i c i t   M e a s u r e & l t ; / K e y & g t ; & l t ; / D i a g r a m O b j e c t K e y & g t ; & l t ; D i a g r a m O b j e c t K e y & g t ; & l t ; K e y & g t ; T a b l e s \ S a l a r i e s       T e n u r e \ M e a s u r e s \ M i n   o f   S a l a r y & l t ; / K e y & g t ; & l t ; / D i a g r a m O b j e c t K e y & g t ; & l t ; D i a g r a m O b j e c t K e y & g t ; & l t ; K e y & g t ; T a b l e s \ S a l a r i e s       T e n u r e \ M i n   o f   S a l a r y \ A d d i t i o n a l   I n f o \ I m p l i c i t   M e a s u r e & l t ; / K e y & g t ; & l t ; / D i a g r a m O b j e c t K e y & g t ; & l t ; D i a g r a m O b j e c t K e y & g t ; & l t ; K e y & g t ; T a b l e s \ B r i d g e _ T a b l e & l t ; / K e y & g t ; & l t ; / D i a g r a m O b j e c t K e y & g t ; & l t ; D i a g r a m O b j e c t K e y & g t ; & l t ; K e y & g t ; T a b l e s \ B r i d g e _ T a b l e \ C o l u m n s \ B r i d g e   T a b l e & l t ; / K e y & g t ; & l t ; / D i a g r a m O b j e c t K e y & g t ; & l t ; D i a g r a m O b j e c t K e y & g t ; & l t ; K e y & g t ; R e l a t i o n s h i p s \ & a m p ; l t ; T a b l e s \ s t a f f \ C o l u m n s \ D e p a r t m e n t & a m p ; g t ; - & a m p ; l t ; T a b l e s \ B r i d g e _ T a b l e \ C o l u m n s \ B r i d g e   T a b l e & a m p ; g t ; & l t ; / K e y & g t ; & l t ; / D i a g r a m O b j e c t K e y & g t ; & l t ; D i a g r a m O b j e c t K e y & g t ; & l t ; K e y & g t ; R e l a t i o n s h i p s \ & a m p ; l t ; T a b l e s \ s t a f f \ C o l u m n s \ D e p a r t m e n t & a m p ; g t ; - & a m p ; l t ; T a b l e s \ B r i d g e _ T a b l e \ C o l u m n s \ B r i d g e   T a b l e & a m p ; g t ; \ F K & l t ; / K e y & g t ; & l t ; / D i a g r a m O b j e c t K e y & g t ; & l t ; D i a g r a m O b j e c t K e y & g t ; & l t ; K e y & g t ; R e l a t i o n s h i p s \ & a m p ; l t ; T a b l e s \ s t a f f \ C o l u m n s \ D e p a r t m e n t & a m p ; g t ; - & a m p ; l t ; T a b l e s \ B r i d g e _ T a b l e \ C o l u m n s \ B r i d g e   T a b l e & a m p ; g t ; \ P K & l t ; / K e y & g t ; & l t ; / D i a g r a m O b j e c t K e y & g t ; & l t ; D i a g r a m O b j e c t K e y & g t ; & l t ; K e y & g t ; R e l a t i o n s h i p s \ & a m p ; l t ; T a b l e s \ s t a f f \ C o l u m n s \ D e p a r t m e n t & a m p ; g t ; - & a m p ; l t ; T a b l e s \ B r i d g e _ T a b l e \ C o l u m n s \ B r i d g e   T a b l e & a m p ; g t ; \ C r o s s F i l t e r & l t ; / K e y & g t ; & l t ; / D i a g r a m O b j e c t K e y & g t ; & l t ; D i a g r a m O b j e c t K e y & g t ; & l t ; K e y & g t ; R e l a t i o n s h i p s \ & a m p ; l t ; T a b l e s \ S a l a r i e s       T e n u r e \ C o l u m n s \ D e p a r t m e n t & a m p ; g t ; - & a m p ; l t ; T a b l e s \ B r i d g e _ T a b l e \ C o l u m n s \ B r i d g e   T a b l e & a m p ; g t ; & l t ; / K e y & g t ; & l t ; / D i a g r a m O b j e c t K e y & g t ; & l t ; D i a g r a m O b j e c t K e y & g t ; & l t ; K e y & g t ; R e l a t i o n s h i p s \ & a m p ; l t ; T a b l e s \ S a l a r i e s       T e n u r e \ C o l u m n s \ D e p a r t m e n t & a m p ; g t ; - & a m p ; l t ; T a b l e s \ B r i d g e _ T a b l e \ C o l u m n s \ B r i d g e   T a b l e & a m p ; g t ; \ F K & l t ; / K e y & g t ; & l t ; / D i a g r a m O b j e c t K e y & g t ; & l t ; D i a g r a m O b j e c t K e y & g t ; & l t ; K e y & g t ; R e l a t i o n s h i p s \ & a m p ; l t ; T a b l e s \ S a l a r i e s       T e n u r e \ C o l u m n s \ D e p a r t m e n t & a m p ; g t ; - & a m p ; l t ; T a b l e s \ B r i d g e _ T a b l e \ C o l u m n s \ B r i d g e   T a b l e & a m p ; g t ; \ P K & l t ; / K e y & g t ; & l t ; / D i a g r a m O b j e c t K e y & g t ; & l t ; D i a g r a m O b j e c t K e y & g t ; & l t ; K e y & g t ; R e l a t i o n s h i p s \ & a m p ; l t ; T a b l e s \ S a l a r i e s       T e n u r e \ C o l u m n s \ D e p a r t m e n t & a m p ; g t ; - & a m p ; l t ; T a b l e s \ B r i d g e _ T a b l e \ C o l u m n s \ B r i d g e   T a b l e & a m p ; g t ; \ C r o s s F i l t e r & l t ; / K e y & g t ; & l t ; / D i a g r a m O b j e c t K e y & g t ; & l t ; / A l l K e y s & g t ; & l t ; S e l e c t e d K e y s & g t ; & l t ; D i a g r a m O b j e c t K e y & g t ; & l t ; K e y & g t ; T a b l e s \ B r i d g e _ T a b l 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 T a g s \ T a b l e s \ & a m p ; l t ; T a b l e s \ s t a f f & a m p ; g t ; & l t ; / K e y & g t ; & l t ; / a : K e y & g t ; & l t ; a : V a l u e   i : t y p e = " D i a g r a m D i s p l a y T a g V i e w S t a t e " & g t ; & l t ; I s N o t F i l t e r e d O u t & g t ; t r u e & l t ; / I s N o t F i l t e r e d O u t & g t ; & l t ; / a : V a l u e & g t ; & l t ; / a : K e y V a l u e O f D i a g r a m O b j e c t K e y a n y T y p e z b w N T n L X & g t ; & l t ; a : K e y V a l u e O f D i a g r a m O b j e c t K e y a n y T y p e z b w N T n L X & g t ; & l t ; a : K e y & g t ; & l t ; K e y & g t ; D y n a m i c   T a g s \ T a b l e s \ & a m p ; l t ; T a b l e s \ S a l a r i e s       T e n u r e & a m p ; g t ; & l t ; / K e y & g t ; & l t ; / a : K e y & g t ; & l t ; a : V a l u e   i : t y p e = " D i a g r a m D i s p l a y T a g V i e w S t a t e " & g t ; & l t ; I s N o t F i l t e r e d O u t & g t ; t r u e & l t ; / I s N o t F i l t e r e d O u t & g t ; & l t ; / a : V a l u e & g t ; & l t ; / a : K e y V a l u e O f D i a g r a m O b j e c t K e y a n y T y p e z b w N T n L X & g t ; & l t ; a : K e y V a l u e O f D i a g r a m O b j e c t K e y a n y T y p e z b w N T n L X & g t ; & l t ; a : K e y & g t ; & l t ; K e y & g t ; D y n a m i c   T a g s \ T a b l e s \ & a m p ; l t ; T a b l e s \ B r i d g e _ T a b l e & a m p ; g t ; & l t ; / K e y & g t ; & l t ; / a : K e y & g t ; & l t ; a : V a l u e   i : t y p e = " D i a g r a m D i s p l a y T a g V i e w S t a t e " & g t ; & l t ; I s N o t F i l t e r e d O u t & g t ; t r u e & l t ; / I s N o t F i l t e r e d O u t & g t ; & l t ; / a : V a l u e & g t ; & l t ; / a : K e y V a l u e O f D i a g r a m O b j e c t K e y a n y T y p e z b w N T n L X & g t ; & l t ; a : K e y V a l u e O f D i a g r a m O b j e c t K e y a n y T y p e z b w N T n L X & g t ; & l t ; a : K e y & g t ; & l t ; K e y & g t ; T a b l e s \ s t a f f & l t ; / K e y & g t ; & l t ; / a : K e y & g t ; & l t ; a : V a l u e   i : t y p e = " D i a g r a m D i s p l a y N o d e V i e w S t a t e " & g t ; & l t ; H e i g h t & g t ; 3 6 9 & l t ; / H e i g h t & g t ; & l t ; I s E x p a n d e d & g t ; t r u e & l t ; / I s E x p a n d e d & g t ; & l t ; L a y e d O u t & g t ; t r u e & l t ; / L a y e d O u t & g t ; & l t ; S c r o l l V e r t i c a l O f f s e t & g t ; 9 6 & l t ; / S c r o l l V e r t i c a l O f f s e t & g t ; & l t ; W i d t h & g t ; 2 0 0 & l t ; / W i d t h & g t ; & l t ; / a : V a l u e & g t ; & l t ; / a : K e y V a l u e O f D i a g r a m O b j e c t K e y a n y T y p e z b w N T n L X & g t ; & l t ; a : K e y V a l u e O f D i a g r a m O b j e c t K e y a n y T y p e z b w N T n L X & g t ; & l t ; a : K e y & g t ; & l t ; K e y & g t ; T a b l e s \ s t a f f \ C o l u m n s \ I D & l t ; / K e y & g t ; & l t ; / a : K e y & g t ; & l t ; a : V a l u e   i : t y p e = " D i a g r a m D i s p l a y N o d e V i e w S t a t e " & g t ; & l t ; H e i g h t & g t ; 1 5 0 & l t ; / H e i g h t & g t ; & l t ; I s E x p a n d e d & g t ; t r u e & l t ; / I s E x p a n d e d & g t ; & l t ; W i d t h & g t ; 2 0 0 & l t ; / W i d t h & g t ; & l t ; / a : V a l u e & g t ; & l t ; / a : K e y V a l u e O f D i a g r a m O b j e c t K e y a n y T y p e z b w N T n L X & g t ; & l t ; a : K e y V a l u e O f D i a g r a m O b j e c t K e y a n y T y p e z b w N T n L X & g t ; & l t ; a : K e y & g t ; & l t ; K e y & g t ; T a b l e s \ s t a f f \ C o l u m n s \ G e n d e r & l t ; / K e y & g t ; & l t ; / a : K e y & g t ; & l t ; a : V a l u e   i : t y p e = " D i a g r a m D i s p l a y N o d e V i e w S t a t e " & g t ; & l t ; H e i g h t & g t ; 1 5 0 & l t ; / H e i g h t & g t ; & l t ; I s E x p a n d e d & g t ; t r u e & l t ; / I s E x p a n d e d & g t ; & l t ; W i d t h & g t ; 2 0 0 & l t ; / W i d t h & g t ; & l t ; / a : V a l u e & g t ; & l t ; / a : K e y V a l u e O f D i a g r a m O b j e c t K e y a n y T y p e z b w N T n L X & g t ; & l t ; a : K e y V a l u e O f D i a g r a m O b j e c t K e y a n y T y p e z b w N T n L X & g t ; & l t ; a : K e y & g t ; & l t ; K e y & g t ; T a b l e s \ s t a f f \ C o l u m n s \ F T E & l t ; / K e y & g t ; & l t ; / a : K e y & g t ; & l t ; a : V a l u e   i : t y p e = " D i a g r a m D i s p l a y N o d e V i e w S t a t e " & g t ; & l t ; H e i g h t & g t ; 1 5 0 & l t ; / H e i g h t & g t ; & l t ; I s E x p a n d e d & g t ; t r u e & l t ; / I s E x p a n d e d & g t ; & l t ; W i d t h & g t ; 2 0 0 & l t ; / W i d t h & g t ; & l t ; / a : V a l u e & g t ; & l t ; / a : K e y V a l u e O f D i a g r a m O b j e c t K e y a n y T y p e z b w N T n L X & g t ; & l t ; a : K e y V a l u e O f D i a g r a m O b j e c t K e y a n y T y p e z b w N T n L X & g t ; & l t ; a : K e y & g t ; & l t ; K e y & g t ; T a b l e s \ s t a f f \ C o l u m n s \ E m p   T y p e & l t ; / K e y & g t ; & l t ; / a : K e y & g t ; & l t ; a : V a l u e   i : t y p e = " D i a g r a m D i s p l a y N o d e V i e w S t a t e " & g t ; & l t ; H e i g h t & g t ; 1 5 0 & l t ; / H e i g h t & g t ; & l t ; I s E x p a n d e d & g t ; t r u e & l t ; / I s E x p a n d e d & g t ; & l t ; W i d t h & g t ; 2 0 0 & l t ; / W i d t h & g t ; & l t ; / a : V a l u e & g t ; & l t ; / a : K e y V a l u e O f D i a g r a m O b j e c t K e y a n y T y p e z b w N T n L X & g t ; & l t ; a : K e y V a l u e O f D i a g r a m O b j e c t K e y a n y T y p e z b w N T n L X & g t ; & l t ; a : K e y & g t ; & l t ; K e y & g t ; T a b l e s \ s t a f f \ C o l u m n s \ D e p a r t m e n t & l t ; / K e y & g t ; & l t ; / a : K e y & g t ; & l t ; a : V a l u e   i : t y p e = " D i a g r a m D i s p l a y N o d e V i e w S t a t e " & g t ; & l t ; H e i g h t & g t ; 1 5 0 & l t ; / H e i g h t & g t ; & l t ; I s E x p a n d e d & g t ; t r u e & l t ; / I s E x p a n d e d & g t ; & l t ; W i d t h & g t ; 2 0 0 & l t ; / W i d t h & g t ; & l t ; / a : V a l u e & g t ; & l t ; / a : K e y V a l u e O f D i a g r a m O b j e c t K e y a n y T y p e z b w N T n L X & g t ; & l t ; a : K e y V a l u e O f D i a g r a m O b j e c t K e y a n y T y p e z b w N T n L X & g t ; & l t ; a : K e y & g t ; & l t ; K e y & g t ; T a b l e s \ s t a f f \ C o l u m n s \ B r a n c h & l t ; / K e y & g t ; & l t ; / a : K e y & g t ; & l t ; a : V a l u e   i : t y p e = " D i a g r a m D i s p l a y N o d e V i e w S t a t e " & g t ; & l t ; H e i g h t & g t ; 1 5 0 & l t ; / H e i g h t & g t ; & l t ; I s E x p a n d e d & g t ; t r u e & l t ; / I s E x p a n d e d & g t ; & l t ; W i d t h & g t ; 2 0 0 & l t ; / W i d t h & g t ; & l t ; / a : V a l u e & g t ; & l t ; / a : K e y V a l u e O f D i a g r a m O b j e c t K e y a n y T y p e z b w N T n L X & g t ; & l t ; a : K e y V a l u e O f D i a g r a m O b j e c t K e y a n y T y p e z b w N T n L X & g t ; & l t ; a : K e y & g t ; & l t ; K e y & g t ; T a b l e s \ s t a f f \ C o l u m n s \ S a l a r y & l t ; / K e y & g t ; & l t ; / a : K e y & g t ; & l t ; a : V a l u e   i : t y p e = " D i a g r a m D i s p l a y N o d e V i e w S t a t e " & g t ; & l t ; H e i g h t & g t ; 1 5 0 & l t ; / H e i g h t & g t ; & l t ; I s E x p a n d e d & g t ; t r u e & l t ; / I s E x p a n d e d & g t ; & l t ; W i d t h & g t ; 2 0 0 & l t ; / W i d t h & g t ; & l t ; / a : V a l u e & g t ; & l t ; / a : K e y V a l u e O f D i a g r a m O b j e c t K e y a n y T y p e z b w N T n L X & g t ; & l t ; a : K e y V a l u e O f D i a g r a m O b j e c t K e y a n y T y p e z b w N T n L X & g t ; & l t ; a : K e y & g t ; & l t ; K e y & g t ; T a b l e s \ s t a f f \ C o l u m n s \ L e a v e   B a l a n c e & l t ; / K e y & g t ; & l t ; / a : K e y & g t ; & l t ; a : V a l u e   i : t y p e = " D i a g r a m D i s p l a y N o d e V i e w S t a t e " & g t ; & l t ; H e i g h t & g t ; 1 5 0 & l t ; / H e i g h t & g t ; & l t ; I s E x p a n d e d & g t ; t r u e & l t ; / I s E x p a n d e d & g t ; & l t ; W i d t h & g t ; 2 0 0 & l t ; / W i d t h & g t ; & l t ; / a : V a l u e & g t ; & l t ; / a : K e y V a l u e O f D i a g r a m O b j e c t K e y a n y T y p e z b w N T n L X & g t ; & l t ; a : K e y V a l u e O f D i a g r a m O b j e c t K e y a n y T y p e z b w N T n L X & g t ; & l t ; a : K e y & g t ; & l t ; K e y & g t ; T a b l e s \ s t a f f \ C o l u m n s \ D a t e   o f   J o i n & l t ; / K e y & g t ; & l t ; / a : K e y & g t ; & l t ; a : V a l u e   i : t y p e = " D i a g r a m D i s p l a y N o d e V i e w S t a t e " & g t ; & l t ; H e i g h t & g t ; 1 5 0 & l t ; / H e i g h t & g t ; & l t ; I s E x p a n d e d & g t ; t r u e & l t ; / I s E x p a n d e d & g t ; & l t ; W i d t h & g t ; 2 0 0 & l t ; / W i d t h & g t ; & l t ; / a : V a l u e & g t ; & l t ; / a : K e y V a l u e O f D i a g r a m O b j e c t K e y a n y T y p e z b w N T n L X & g t ; & l t ; a : K e y V a l u e O f D i a g r a m O b j e c t K e y a n y T y p e z b w N T n L X & g t ; & l t ; a : K e y & g t ; & l t ; K e y & g t ; T a b l e s \ s t a f f \ C o l u m n s \ D a t e   o f   B i r t h & l t ; / K e y & g t ; & l t ; / a : K e y & g t ; & l t ; a : V a l u e   i : t y p e = " D i a g r a m D i s p l a y N o d e V i e w S t a t e " & g t ; & l t ; H e i g h t & g t ; 1 5 0 & l t ; / H e i g h t & g t ; & l t ; I s E x p a n d e d & g t ; t r u e & l t ; / I s E x p a n d e d & g t ; & l t ; W i d t h & g t ; 2 0 0 & l t ; / W i d t h & g t ; & l t ; / a : V a l u e & g t ; & l t ; / a : K e y V a l u e O f D i a g r a m O b j e c t K e y a n y T y p e z b w N T n L X & g t ; & l t ; a : K e y V a l u e O f D i a g r a m O b j e c t K e y a n y T y p e z b w N T n L X & g t ; & l t ; a : K e y & g t ; & l t ; K e y & g t ; T a b l e s \ s t a f f \ C o l u m n s \ T e n u r e & l t ; / K e y & g t ; & l t ; / a : K e y & g t ; & l t ; a : V a l u e   i : t y p e = " D i a g r a m D i s p l a y N o d e V i e w S t a t e " & g t ; & l t ; H e i g h t & g t ; 1 5 0 & l t ; / H e i g h t & g t ; & l t ; I s E x p a n d e d & g t ; t r u e & l t ; / I s E x p a n d e d & g t ; & l t ; W i d t h & g t ; 2 0 0 & l t ; / W i d t h & g t ; & l t ; / a : V a l u e & g t ; & l t ; / a : K e y V a l u e O f D i a g r a m O b j e c t K e y a n y T y p e z b w N T n L X & g t ; & l t ; a : K e y V a l u e O f D i a g r a m O b j e c t K e y a n y T y p e z b w N T n L X & g t ; & l t ; a : K e y & g t ; & l t ; K e y & g t ; T a b l e s \ s t a f f \ C o l u m n s \ T e n u r e   G r o u p & l t ; / K e y & g t ; & l t ; / a : K e y & g t ; & l t ; a : V a l u e   i : t y p e = " D i a g r a m D i s p l a y N o d e V i e w S t a t e " & g t ; & l t ; H e i g h t & g t ; 1 5 0 & l t ; / H e i g h t & g t ; & l t ; I s E x p a n d e d & g t ; t r u e & l t ; / I s E x p a n d e d & g t ; & l t ; W i d t h & g t ; 2 0 0 & l t ; / W i d t h & g t ; & l t ; / a : V a l u e & g t ; & l t ; / a : K e y V a l u e O f D i a g r a m O b j e c t K e y a n y T y p e z b w N T n L X & g t ; & l t ; a : K e y V a l u e O f D i a g r a m O b j e c t K e y a n y T y p e z b w N T n L X & g t ; & l t ; a : K e y & g t ; & l t ; K e y & g t ; T a b l e s \ s t a f f \ C o l u m n s \ X - A g e & l t ; / K e y & g t ; & l t ; / a : K e y & g t ; & l t ; a : V a l u e   i : t y p e = " D i a g r a m D i s p l a y N o d e V i e w S t a t e " & g t ; & l t ; H e i g h t & g t ; 1 5 0 & l t ; / H e i g h t & g t ; & l t ; I s E x p a n d e d & g t ; t r u e & l t ; / I s E x p a n d e d & g t ; & l t ; W i d t h & g t ; 2 0 0 & l t ; / W i d t h & g t ; & l t ; / a : V a l u e & g t ; & l t ; / a : K e y V a l u e O f D i a g r a m O b j e c t K e y a n y T y p e z b w N T n L X & g t ; & l t ; a : K e y V a l u e O f D i a g r a m O b j e c t K e y a n y T y p e z b w N T n L X & g t ; & l t ; a : K e y & g t ; & l t ; K e y & g t ; T a b l e s \ s t a f f \ C o l u m n s \ A g e & l t ; / K e y & g t ; & l t ; / a : K e y & g t ; & l t ; a : V a l u e   i : t y p e = " D i a g r a m D i s p l a y N o d e V i e w S t a t e " & g t ; & l t ; H e i g h t & g t ; 1 5 0 & l t ; / H e i g h t & g t ; & l t ; I s E x p a n d e d & g t ; t r u e & l t ; / I s E x p a n d e d & g t ; & l t ; W i d t h & g t ; 2 0 0 & l t ; / W i d t h & g t ; & l t ; / a : V a l u e & g t ; & l t ; / a : K e y V a l u e O f D i a g r a m O b j e c t K e y a n y T y p e z b w N T n L X & g t ; & l t ; a : K e y V a l u e O f D i a g r a m O b j e c t K e y a n y T y p e z b w N T n L X & g t ; & l t ; a : K e y & g t ; & l t ; K e y & g t ; T a b l e s \ s t a f f \ M e a s u r e s \ S u m   o f   S a l a r y & l t ; / K e y & g t ; & l t ; / a : K e y & g t ; & l t ; a : V a l u e   i : t y p e = " D i a g r a m D i s p l a y N o d e V i e w S t a t e " & g t ; & l t ; H e i g h t & g t ; 1 5 0 & l t ; / H e i g h t & g t ; & l t ; I s E x p a n d e d & g t ; t r u e & l t ; / I s E x p a n d e d & g t ; & l t ; W i d t h & g t ; 2 0 0 & l t ; / W i d t h & g t ; & l t ; / a : V a l u e & g t ; & l t ; / a : K e y V a l u e O f D i a g r a m O b j e c t K e y a n y T y p e z b w N T n L X & g t ; & l t ; a : K e y V a l u e O f D i a g r a m O b j e c t K e y a n y T y p e z b w N T n L X & g t ; & l t ; a : K e y & g t ; & l t ; K e y & g t ; T a b l e s \ s t a f f \ S u m   o f   S a l a r y \ A d d i t i o n a l   I n f o \ I m p l i c i t   M e a s u r e & l t ; / K e y & g t ; & l t ; / a : K e y & g t ; & l t ; a : V a l u e   i : t y p e = " D i a g r a m D i s p l a y V i e w S t a t e I D i a g r a m T a g A d d i t i o n a l I n f o " / & g t ; & l t ; / a : K e y V a l u e O f D i a g r a m O b j e c t K e y a n y T y p e z b w N T n L X & g t ; & l t ; a : K e y V a l u e O f D i a g r a m O b j e c t K e y a n y T y p e z b w N T n L X & g t ; & l t ; a : K e y & g t ; & l t ; K e y & g t ; T a b l e s \ s t a f f \ M e a s u r e s \ S u m   o f   T e n u r e & l t ; / K e y & g t ; & l t ; / a : K e y & g t ; & l t ; a : V a l u e   i : t y p e = " D i a g r a m D i s p l a y N o d e V i e w S t a t e " & g t ; & l t ; H e i g h t & g t ; 1 5 0 & l t ; / H e i g h t & g t ; & l t ; I s E x p a n d e d & g t ; t r u e & l t ; / I s E x p a n d e d & g t ; & l t ; W i d t h & g t ; 2 0 0 & l t ; / W i d t h & g t ; & l t ; / a : V a l u e & g t ; & l t ; / a : K e y V a l u e O f D i a g r a m O b j e c t K e y a n y T y p e z b w N T n L X & g t ; & l t ; a : K e y V a l u e O f D i a g r a m O b j e c t K e y a n y T y p e z b w N T n L X & g t ; & l t ; a : K e y & g t ; & l t ; K e y & g t ; T a b l e s \ s t a f f \ S u m   o f   T e n u r e \ A d d i t i o n a l   I n f o \ I m p l i c i t   M e a s u r e & l t ; / K e y & g t ; & l t ; / a : K e y & g t ; & l t ; a : V a l u e   i : t y p e = " D i a g r a m D i s p l a y V i e w S t a t e I D i a g r a m T a g A d d i t i o n a l I n f o " / & g t ; & l t ; / a : K e y V a l u e O f D i a g r a m O b j e c t K e y a n y T y p e z b w N T n L X & g t ; & l t ; a : K e y V a l u e O f D i a g r a m O b j e c t K e y a n y T y p e z b w N T n L X & g t ; & l t ; a : K e y & g t ; & l t ; K e y & g t ; T a b l e s \ s t a f f \ M e a s u r e s \ A v e r a g e   o f   S a l a r y & l t ; / K e y & g t ; & l t ; / a : K e y & g t ; & l t ; a : V a l u e   i : t y p e = " D i a g r a m D i s p l a y N o d e V i e w S t a t e " & g t ; & l t ; H e i g h t & g t ; 1 5 0 & l t ; / H e i g h t & g t ; & l t ; I s E x p a n d e d & g t ; t r u e & l t ; / I s E x p a n d e d & g t ; & l t ; W i d t h & g t ; 2 0 0 & l t ; / W i d t h & g t ; & l t ; / a : V a l u e & g t ; & l t ; / a : K e y V a l u e O f D i a g r a m O b j e c t K e y a n y T y p e z b w N T n L X & g t ; & l t ; a : K e y V a l u e O f D i a g r a m O b j e c t K e y a n y T y p e z b w N T n L X & g t ; & l t ; a : K e y & g t ; & l t ; K e y & g t ; T a b l e s \ s t a f f \ A v e r a g e   o f   S a l a r y \ A d d i t i o n a l   I n f o \ I m p l i c i t   M e a s u r e & l t ; / K e y & g t ; & l t ; / a : K e y & g t ; & l t ; a : V a l u e   i : t y p e = " D i a g r a m D i s p l a y V i e w S t a t e I D i a g r a m T a g A d d i t i o n a l I n f o " / & g t ; & l t ; / a : K e y V a l u e O f D i a g r a m O b j e c t K e y a n y T y p e z b w N T n L X & g t ; & l t ; a : K e y V a l u e O f D i a g r a m O b j e c t K e y a n y T y p e z b w N T n L X & g t ; & l t ; a : K e y & g t ; & l t ; K e y & g t ; T a b l e s \ s t a f f \ M e a s u r e s \ C o u n t   o f   I D & l t ; / K e y & g t ; & l t ; / a : K e y & g t ; & l t ; a : V a l u e   i : t y p e = " D i a g r a m D i s p l a y N o d e V i e w S t a t e " & g t ; & l t ; H e i g h t & g t ; 1 5 0 & l t ; / H e i g h t & g t ; & l t ; I s E x p a n d e d & g t ; t r u e & l t ; / I s E x p a n d e d & g t ; & l t ; W i d t h & g t ; 2 0 0 & l t ; / W i d t h & g t ; & l t ; / a : V a l u e & g t ; & l t ; / a : K e y V a l u e O f D i a g r a m O b j e c t K e y a n y T y p e z b w N T n L X & g t ; & l t ; a : K e y V a l u e O f D i a g r a m O b j e c t K e y a n y T y p e z b w N T n L X & g t ; & l t ; a : K e y & g t ; & l t ; K e y & g t ; T a b l e s \ s t a f f \ C o u n t   o f   I D \ A d d i t i o n a l   I n f o \ I m p l i c i t   M e a s u r e & l t ; / K e y & g t ; & l t ; / a : K e y & g t ; & l t ; a : V a l u e   i : t y p e = " D i a g r a m D i s p l a y V i e w S t a t e I D i a g r a m T a g A d d i t i o n a l I n f o " / & g t ; & l t ; / a : K e y V a l u e O f D i a g r a m O b j e c t K e y a n y T y p e z b w N T n L X & g t ; & l t ; a : K e y V a l u e O f D i a g r a m O b j e c t K e y a n y T y p e z b w N T n L X & g t ; & l t ; a : K e y & g t ; & l t ; K e y & g t ; T a b l e s \ s t a f f \ M e a s u r e s \ S u m   o f   A g e & l t ; / K e y & g t ; & l t ; / a : K e y & g t ; & l t ; a : V a l u e   i : t y p e = " D i a g r a m D i s p l a y N o d e V i e w S t a t e " & g t ; & l t ; H e i g h t & g t ; 1 5 0 & l t ; / H e i g h t & g t ; & l t ; I s E x p a n d e d & g t ; t r u e & l t ; / I s E x p a n d e d & g t ; & l t ; W i d t h & g t ; 2 0 0 & l t ; / W i d t h & g t ; & l t ; / a : V a l u e & g t ; & l t ; / a : K e y V a l u e O f D i a g r a m O b j e c t K e y a n y T y p e z b w N T n L X & g t ; & l t ; a : K e y V a l u e O f D i a g r a m O b j e c t K e y a n y T y p e z b w N T n L X & g t ; & l t ; a : K e y & g t ; & l t ; K e y & g t ; T a b l e s \ s t a f f \ S u m   o f   A g e \ A d d i t i o n a l   I n f o \ I m p l i c i t   M e a s u r e & l t ; / K e y & g t ; & l t ; / a : K e y & g t ; & l t ; a : V a l u e   i : t y p e = " D i a g r a m D i s p l a y V i e w S t a t e I D i a g r a m T a g A d d i t i o n a l I n f o " / & g t ; & l t ; / a : K e y V a l u e O f D i a g r a m O b j e c t K e y a n y T y p e z b w N T n L X & g t ; & l t ; a : K e y V a l u e O f D i a g r a m O b j e c t K e y a n y T y p e z b w N T n L X & g t ; & l t ; a : K e y & g t ; & l t ; K e y & g t ; T a b l e s \ s t a f f \ M e a s u r e s \ C o u n t   o f   S a l a r y & l t ; / K e y & g t ; & l t ; / a : K e y & g t ; & l t ; a : V a l u e   i : t y p e = " D i a g r a m D i s p l a y N o d e V i e w S t a t e " & g t ; & l t ; H e i g h t & g t ; 1 5 0 & l t ; / H e i g h t & g t ; & l t ; I s E x p a n d e d & g t ; t r u e & l t ; / I s E x p a n d e d & g t ; & l t ; W i d t h & g t ; 2 0 0 & l t ; / W i d t h & g t ; & l t ; / a : V a l u e & g t ; & l t ; / a : K e y V a l u e O f D i a g r a m O b j e c t K e y a n y T y p e z b w N T n L X & g t ; & l t ; a : K e y V a l u e O f D i a g r a m O b j e c t K e y a n y T y p e z b w N T n L X & g t ; & l t ; a : K e y & g t ; & l t ; K e y & g t ; T a b l e s \ s t a f f \ C o u n t   o f   S a l a r y \ A d d i t i o n a l   I n f o \ I m p l i c i t   M e a s u r e & l t ; / K e y & g t ; & l t ; / a : K e y & g t ; & l t ; a : V a l u e   i : t y p e = " D i a g r a m D i s p l a y V i e w S t a t e I D i a g r a m T a g A d d i t i o n a l I n f o " / & g t ; & l t ; / a : K e y V a l u e O f D i a g r a m O b j e c t K e y a n y T y p e z b w N T n L X & g t ; & l t ; a : K e y V a l u e O f D i a g r a m O b j e c t K e y a n y T y p e z b w N T n L X & g t ; & l t ; a : K e y & g t ; & l t ; K e y & g t ; T a b l e s \ s t a f f \ M e a s u r e s \ S u m   o f   F T E & l t ; / K e y & g t ; & l t ; / a : K e y & g t ; & l t ; a : V a l u e   i : t y p e = " D i a g r a m D i s p l a y N o d e V i e w S t a t e " & g t ; & l t ; H e i g h t & g t ; 1 5 0 & l t ; / H e i g h t & g t ; & l t ; I s E x p a n d e d & g t ; t r u e & l t ; / I s E x p a n d e d & g t ; & l t ; W i d t h & g t ; 2 0 0 & l t ; / W i d t h & g t ; & l t ; / a : V a l u e & g t ; & l t ; / a : K e y V a l u e O f D i a g r a m O b j e c t K e y a n y T y p e z b w N T n L X & g t ; & l t ; a : K e y V a l u e O f D i a g r a m O b j e c t K e y a n y T y p e z b w N T n L X & g t ; & l t ; a : K e y & g t ; & l t ; K e y & g t ; T a b l e s \ s t a f f \ S u m   o f   F T E \ A d d i t i o n a l   I n f o \ I m p l i c i t   M e a s u r e & l t ; / K e y & g t ; & l t ; / a : K e y & g t ; & l t ; a : V a l u e   i : t y p e = " D i a g r a m D i s p l a y V i e w S t a t e I D i a g r a m T a g A d d i t i o n a l I n f o " / & g t ; & l t ; / a : K e y V a l u e O f D i a g r a m O b j e c t K e y a n y T y p e z b w N T n L X & g t ; & l t ; a : K e y V a l u e O f D i a g r a m O b j e c t K e y a n y T y p e z b w N T n L X & g t ; & l t ; a : K e y & g t ; & l t ; K e y & g t ; T a b l e s \ s t a f f \ M e a s u r e s \ H e a d c o u n t & l t ; / K e y & g t ; & l t ; / a : K e y & g t ; & l t ; a : V a l u e   i : t y p e = " D i a g r a m D i s p l a y N o d e V i e w S t a t e " & g t ; & l t ; H e i g h t & g t ; 1 5 0 & l t ; / H e i g h t & g t ; & l t ; I s E x p a n d e d & g t ; t r u e & l t ; / I s E x p a n d e d & g t ; & l t ; W i d t h & g t ; 2 0 0 & l t ; / W i d t h & g t ; & l t ; / a : V a l u e & g t ; & l t ; / a : K e y V a l u e O f D i a g r a m O b j e c t K e y a n y T y p e z b w N T n L X & g t ; & l t ; a : K e y V a l u e O f D i a g r a m O b j e c t K e y a n y T y p e z b w N T n L X & g t ; & l t ; a : K e y & g t ; & l t ; K e y & g t ; T a b l e s \ s t a f f \ M e a s u r e s \ T o t a l   F T E & l t ; / K e y & g t ; & l t ; / a : K e y & g t ; & l t ; a : V a l u e   i : t y p e = " D i a g r a m D i s p l a y N o d e V i e w S t a t e " & g t ; & l t ; H e i g h t & g t ; 1 5 0 & l t ; / H e i g h t & g t ; & l t ; I s E x p a n d e d & g t ; t r u e & l t ; / I s E x p a n d e d & g t ; & l t ; W i d t h & g t ; 2 0 0 & l t ; / W i d t h & g t ; & l t ; / a : V a l u e & g t ; & l t ; / a : K e y V a l u e O f D i a g r a m O b j e c t K e y a n y T y p e z b w N T n L X & g t ; & l t ; a : K e y V a l u e O f D i a g r a m O b j e c t K e y a n y T y p e z b w N T n L X & g t ; & l t ; a : K e y & g t ; & l t ; K e y & g t ; T a b l e s \ s t a f f \ M e a s u r e s \ A v e r a g e   S a l a r y & l t ; / K e y & g t ; & l t ; / a : K e y & g t ; & l t ; a : V a l u e   i : t y p e = " D i a g r a m D i s p l a y N o d e V i e w S t a t e " & g t ; & l t ; H e i g h t & g t ; 1 5 0 & l t ; / H e i g h t & g t ; & l t ; I s E x p a n d e d & g t ; t r u e & l t ; / I s E x p a n d e d & g t ; & l t ; W i d t h & g t ; 2 0 0 & l t ; / W i d t h & g t ; & l t ; / a : V a l u e & g t ; & l t ; / a : K e y V a l u e O f D i a g r a m O b j e c t K e y a n y T y p e z b w N T n L X & g t ; & l t ; a : K e y V a l u e O f D i a g r a m O b j e c t K e y a n y T y p e z b w N T n L X & g t ; & l t ; a : K e y & g t ; & l t ; K e y & g t ; T a b l e s \ s t a f f \ M e a s u r e s \ A v e r a g e   L e a v e   B a l a n c e & l t ; / K e y & g t ; & l t ; / a : K e y & g t ; & l t ; a : V a l u e   i : t y p e = " D i a g r a m D i s p l a y N o d e V i e w S t a t e " & g t ; & l t ; H e i g h t & g t ; 1 5 0 & l t ; / H e i g h t & g t ; & l t ; I s E x p a n d e d & g t ; t r u e & l t ; / I s E x p a n d e d & g t ; & l t ; W i d t h & g t ; 2 0 0 & l t ; / W i d t h & g t ; & l t ; / a : V a l u e & g t ; & l t ; / a : K e y V a l u e O f D i a g r a m O b j e c t K e y a n y T y p e z b w N T n L X & g t ; & l t ; a : K e y V a l u e O f D i a g r a m O b j e c t K e y a n y T y p e z b w N T n L X & g t ; & l t ; a : K e y & g t ; & l t ; K e y & g t ; T a b l e s \ s t a f f \ M e a s u r e s \ F e m a l e   H e a d c o u n t & l t ; / K e y & g t ; & l t ; / a : K e y & g t ; & l t ; a : V a l u e   i : t y p e = " D i a g r a m D i s p l a y N o d e V i e w S t a t e " & g t ; & l t ; H e i g h t & g t ; 1 5 0 & l t ; / H e i g h t & g t ; & l t ; I s E x p a n d e d & g t ; t r u e & l t ; / I s E x p a n d e d & g t ; & l t ; W i d t h & g t ; 2 0 0 & l t ; / W i d t h & g t ; & l t ; / a : V a l u e & g t ; & l t ; / a : K e y V a l u e O f D i a g r a m O b j e c t K e y a n y T y p e z b w N T n L X & g t ; & l t ; a : K e y V a l u e O f D i a g r a m O b j e c t K e y a n y T y p e z b w N T n L X & g t ; & l t ; a : K e y & g t ; & l t ; K e y & g t ; T a b l e s \ s t a f f \ M e a s u r e s \ F e m a l e   % & l t ; / K e y & g t ; & l t ; / a : K e y & g t ; & l t ; a : V a l u e   i : t y p e = " D i a g r a m D i s p l a y N o d e V i e w S t a t e " & g t ; & l t ; H e i g h t & g t ; 1 5 0 & l t ; / H e i g h t & g t ; & l t ; I s E x p a n d e d & g t ; t r u e & l t ; / I s E x p a n d e d & g t ; & l t ; W i d t h & g t ; 2 0 0 & l t ; / W i d t h & g t ; & l t ; / a : V a l u e & g t ; & l t ; / a : K e y V a l u e O f D i a g r a m O b j e c t K e y a n y T y p e z b w N T n L X & g t ; & l t ; a : K e y V a l u e O f D i a g r a m O b j e c t K e y a n y T y p e z b w N T n L X & g t ; & l t ; a : K e y & g t ; & l t ; K e y & g t ; T a b l e s \ s t a f f \ M e a s u r e s \ F u l l t i m e   % & l t ; / K e y & g t ; & l t ; / a : K e y & g t ; & l t ; a : V a l u e   i : t y p e = " D i a g r a m D i s p l a y N o d e V i e w S t a t e " & g t ; & l t ; H e i g h t & g t ; 1 5 0 & l t ; / H e i g h t & g t ; & l t ; I s E x p a n d e d & g t ; t r u e & l t ; / I s E x p a n d e d & g t ; & l t ; W i d t h & g t ; 2 0 0 & l t ; / W i d t h & g t ; & l t ; / a : V a l u e & g t ; & l t ; / a : K e y V a l u e O f D i a g r a m O b j e c t K e y a n y T y p e z b w N T n L X & g t ; & l t ; a : K e y V a l u e O f D i a g r a m O b j e c t K e y a n y T y p e z b w N T n L X & g t ; & l t ; a : K e y & g t ; & l t ; K e y & g t ; T a b l e s \ s t a f f \ M e a s u r e s \ N e g a t i v e   L e a v e   B a l a n c e & l t ; / K e y & g t ; & l t ; / a : K e y & g t ; & l t ; a : V a l u e   i : t y p e = " D i a g r a m D i s p l a y N o d e V i e w S t a t e " & g t ; & l t ; H e i g h t & g t ; 1 5 0 & l t ; / H e i g h t & g t ; & l t ; I s E x p a n d e d & g t ; t r u e & l t ; / I s E x p a n d e d & g t ; & l t ; W i d t h & g t ; 2 0 0 & l t ; / W i d t h & g t ; & l t ; / a : V a l u e & g t ; & l t ; / a : K e y V a l u e O f D i a g r a m O b j e c t K e y a n y T y p e z b w N T n L X & g t ; & l t ; a : K e y V a l u e O f D i a g r a m O b j e c t K e y a n y T y p e z b w N T n L X & g t ; & l t ; a : K e y & g t ; & l t ; K e y & g t ; T a b l e s \ s t a f f \ M e a s u r e s \ E x c e s s   L e a v e   B a l a n c e & l t ; / K e y & g t ; & l t ; / a : K e y & g t ; & l t ; a : V a l u e   i : t y p e = " D i a g r a m D i s p l a y N o d e V i e w S t a t e " & g t ; & l t ; H e i g h t & g t ; 1 5 0 & l t ; / H e i g h t & g t ; & l t ; I s E x p a n d e d & g t ; t r u e & l t ; / I s E x p a n d e d & g t ; & l t ; W i d t h & g t ; 2 0 0 & l t ; / W i d t h & g t ; & l t ; / a : V a l u e & g t ; & l t ; / a : K e y V a l u e O f D i a g r a m O b j e c t K e y a n y T y p e z b w N T n L X & g t ; & l t ; a : K e y V a l u e O f D i a g r a m O b j e c t K e y a n y T y p e z b w N T n L X & g t ; & l t ; a : K e y & g t ; & l t ; K e y & g t ; T a b l e s \ s t a f f \ M e a s u r e s \ Z e r o   L e a v e   B a l a n c e & l t ; / K e y & g t ; & l t ; / a : K e y & g t ; & l t ; a : V a l u e   i : t y p e = " D i a g r a m D i s p l a y N o d e V i e w S t a t e " & g t ; & l t ; H e i g h t & g t ; 1 5 0 & l t ; / H e i g h t & g t ; & l t ; I s E x p a n d e d & g t ; t r u e & l t ; / I s E x p a n d e d & g t ; & l t ; W i d t h & g t ; 2 0 0 & l t ; / W i d t h & g t ; & l t ; / a : V a l u e & g t ; & l t ; / a : K e y V a l u e O f D i a g r a m O b j e c t K e y a n y T y p e z b w N T n L X & g t ; & l t ; a : K e y V a l u e O f D i a g r a m O b j e c t K e y a n y T y p e z b w N T n L X & g t ; & l t ; a : K e y & g t ; & l t ; K e y & g t ; T a b l e s \ s t a f f \ M e a s u r e s \ O v e r   $ 1 0 0 , 0 0 0 & l t ; / K e y & g t ; & l t ; / a : K e y & g t ; & l t ; a : V a l u e   i : t y p e = " D i a g r a m D i s p l a y N o d e V i e w S t a t e " & g t ; & l t ; H e i g h t & g t ; 1 5 0 & l t ; / H e i g h t & g t ; & l t ; I s E x p a n d e d & g t ; t r u e & l t ; / I s E x p a n d e d & g t ; & l t ; W i d t h & g t ; 2 0 0 & l t ; / W i d t h & g t ; & l t ; / a : V a l u e & g t ; & l t ; / a : K e y V a l u e O f D i a g r a m O b j e c t K e y a n y T y p e z b w N T n L X & g t ; & l t ; a : K e y V a l u e O f D i a g r a m O b j e c t K e y a n y T y p e z b w N T n L X & g t ; & l t ; a : K e y & g t ; & l t ; K e y & g t ; T a b l e s \ s t a f f \ M e a s u r e s \ & a m p ; l t ; 5 0 K & l t ; / K e y & g t ; & l t ; / a : K e y & g t ; & l t ; a : V a l u e   i : t y p e = " D i a g r a m D i s p l a y N o d e V i e w S t a t e " & g t ; & l t ; H e i g h t & g t ; 1 5 0 & l t ; / H e i g h t & g t ; & l t ; I s E x p a n d e d & g t ; t r u e & l t ; / I s E x p a n d e d & g t ; & l t ; W i d t h & g t ; 2 0 0 & l t ; / W i d t h & g t ; & l t ; / a : V a l u e & g t ; & l t ; / a : K e y V a l u e O f D i a g r a m O b j e c t K e y a n y T y p e z b w N T n L X & g t ; & l t ; a : K e y V a l u e O f D i a g r a m O b j e c t K e y a n y T y p e z b w N T n L X & g t ; & l t ; a : K e y & g t ; & l t ; K e y & g t ; T a b l e s \ s t a f f \ M e a s u r e s \ & a m p ; g t ; 5 0 K   & a m p ; a m p ;   & a m p ; l t ; 6 0 K & l t ; / K e y & g t ; & l t ; / a : K e y & g t ; & l t ; a : V a l u e   i : t y p e = " D i a g r a m D i s p l a y N o d e V i e w S t a t e " & g t ; & l t ; H e i g h t & g t ; 1 5 0 & l t ; / H e i g h t & g t ; & l t ; I s E x p a n d e d & g t ; t r u e & l t ; / I s E x p a n d e d & g t ; & l t ; W i d t h & g t ; 2 0 0 & l t ; / W i d t h & g t ; & l t ; / a : V a l u e & g t ; & l t ; / a : K e y V a l u e O f D i a g r a m O b j e c t K e y a n y T y p e z b w N T n L X & g t ; & l t ; a : K e y V a l u e O f D i a g r a m O b j e c t K e y a n y T y p e z b w N T n L X & g t ; & l t ; a : K e y & g t ; & l t ; K e y & g t ; T a b l e s \ s t a f f \ M e a s u r e s \ & a m p ; g t ; 6 0 K   & a m p ; a m p ;   & a m p ; l t ; 7 0 K & l t ; / K e y & g t ; & l t ; / a : K e y & g t ; & l t ; a : V a l u e   i : t y p e = " D i a g r a m D i s p l a y N o d e V i e w S t a t e " & g t ; & l t ; H e i g h t & g t ; 1 5 0 & l t ; / H e i g h t & g t ; & l t ; I s E x p a n d e d & g t ; t r u e & l t ; / I s E x p a n d e d & g t ; & l t ; W i d t h & g t ; 2 0 0 & l t ; / W i d t h & g t ; & l t ; / a : V a l u e & g t ; & l t ; / a : K e y V a l u e O f D i a g r a m O b j e c t K e y a n y T y p e z b w N T n L X & g t ; & l t ; a : K e y V a l u e O f D i a g r a m O b j e c t K e y a n y T y p e z b w N T n L X & g t ; & l t ; a : K e y & g t ; & l t ; K e y & g t ; T a b l e s \ s t a f f \ M e a s u r e s \ & a m p ; g t ; 7 0 K   & a m p ; a m p ;   & a m p ; l t ; 8 0 K & l t ; / K e y & g t ; & l t ; / a : K e y & g t ; & l t ; a : V a l u e   i : t y p e = " D i a g r a m D i s p l a y N o d e V i e w S t a t e " & g t ; & l t ; H e i g h t & g t ; 1 5 0 & l t ; / H e i g h t & g t ; & l t ; I s E x p a n d e d & g t ; t r u e & l t ; / I s E x p a n d e d & g t ; & l t ; W i d t h & g t ; 2 0 0 & l t ; / W i d t h & g t ; & l t ; / a : V a l u e & g t ; & l t ; / a : K e y V a l u e O f D i a g r a m O b j e c t K e y a n y T y p e z b w N T n L X & g t ; & l t ; a : K e y V a l u e O f D i a g r a m O b j e c t K e y a n y T y p e z b w N T n L X & g t ; & l t ; a : K e y & g t ; & l t ; K e y & g t ; T a b l e s \ s t a f f \ M e a s u r e s \ & a m p ; g t ; 8 0 K   & a m p ; a m p ;   & a m p ; l t ; 9 0 K & l t ; / K e y & g t ; & l t ; / a : K e y & g t ; & l t ; a : V a l u e   i : t y p e = " D i a g r a m D i s p l a y N o d e V i e w S t a t e " & g t ; & l t ; H e i g h t & g t ; 1 5 0 & l t ; / H e i g h t & g t ; & l t ; I s E x p a n d e d & g t ; t r u e & l t ; / I s E x p a n d e d & g t ; & l t ; W i d t h & g t ; 2 0 0 & l t ; / W i d t h & g t ; & l t ; / a : V a l u e & g t ; & l t ; / a : K e y V a l u e O f D i a g r a m O b j e c t K e y a n y T y p e z b w N T n L X & g t ; & l t ; a : K e y V a l u e O f D i a g r a m O b j e c t K e y a n y T y p e z b w N T n L X & g t ; & l t ; a : K e y & g t ; & l t ; K e y & g t ; T a b l e s \ s t a f f \ M e a s u r e s \ & a m p ; g t ; 9 0 K   & a m p ; a m p ;   & a m p ; l t ; 1 0 0 K & l t ; / K e y & g t ; & l t ; / a : K e y & g t ; & l t ; a : V a l u e   i : t y p e = " D i a g r a m D i s p l a y N o d e V i e w S t a t e " & g t ; & l t ; H e i g h t & g t ; 1 5 0 & l t ; / H e i g h t & g t ; & l t ; I s E x p a n d e d & g t ; t r u e & l t ; / I s E x p a n d e d & g t ; & l t ; W i d t h & g t ; 2 0 0 & l t ; / W i d t h & g t ; & l t ; / a : V a l u e & g t ; & l t ; / a : K e y V a l u e O f D i a g r a m O b j e c t K e y a n y T y p e z b w N T n L X & g t ; & l t ; a : K e y V a l u e O f D i a g r a m O b j e c t K e y a n y T y p e z b w N T n L X & g t ; & l t ; a : K e y & g t ; & l t ; K e y & g t ; T a b l e s \ s t a f f \ M e a s u r e s \ & a m p ; g t ; 1 0 0 K & l t ; / K e y & g t ; & l t ; / a : K e y & g t ; & l t ; a : V a l u e   i : t y p e = " D i a g r a m D i s p l a y N o d e V i e w S t a t e " & g t ; & l t ; H e i g h t & g t ; 1 5 0 & l t ; / H e i g h t & g t ; & l t ; I s E x p a n d e d & g t ; t r u e & l t ; / I s E x p a n d e d & g t ; & l t ; W i d t h & g t ; 2 0 0 & l t ; / W i d t h & g t ; & l t ; / a : V a l u e & g t ; & l t ; / a : K e y V a l u e O f D i a g r a m O b j e c t K e y a n y T y p e z b w N T n L X & g t ; & l t ; a : K e y V a l u e O f D i a g r a m O b j e c t K e y a n y T y p e z b w N T n L X & g t ; & l t ; a : K e y & g t ; & l t ; K e y & g t ; T a b l e s \ S a l a r i e s       T e n u r e & l t ; / K e y & g t ; & l t ; / a : K e y & g t ; & l t ; a : V a l u e   i : t y p e = " D i a g r a m D i s p l a y N o d e V i e w S t a t e " & g t ; & l t ; H e i g h t & g t ; 1 5 0 & l t ; / H e i g h t & g t ; & l t ; I s E x p a n d e d & g t ; t r u e & l t ; / I s E x p a n d e d & g t ; & l t ; L a y e d O u t & g t ; t r u e & l t ; / L a y e d O u t & g t ; & l t ; L e f t & g t ; 6 7 8 & l t ; / L e f t & g t ; & l t ; T a b I n d e x & g t ; 1 & l t ; / T a b I n d e x & g t ; & l t ; T o p & g t ; 1 1 2 . 5 & l t ; / T o p & g t ; & l t ; W i d t h & g t ; 2 0 0 & l t ; / W i d t h & g t ; & l t ; / a : V a l u e & g t ; & l t ; / a : K e y V a l u e O f D i a g r a m O b j e c t K e y a n y T y p e z b w N T n L X & g t ; & l t ; a : K e y V a l u e O f D i a g r a m O b j e c t K e y a n y T y p e z b w N T n L X & g t ; & l t ; a : K e y & g t ; & l t ; K e y & g t ; T a b l e s \ S a l a r i e s       T e n u r e \ C o l u m n s \ D e p a r t m e n t & l t ; / K e y & g t ; & l t ; / a : K e y & g t ; & l t ; a : V a l u e   i : t y p e = " D i a g r a m D i s p l a y N o d e V i e w S t a t e " & g t ; & l t ; H e i g h t & g t ; 1 5 0 & l t ; / H e i g h t & g t ; & l t ; I s E x p a n d e d & g t ; t r u e & l t ; / I s E x p a n d e d & g t ; & l t ; W i d t h & g t ; 2 0 0 & l t ; / W i d t h & g t ; & l t ; / a : V a l u e & g t ; & l t ; / a : K e y V a l u e O f D i a g r a m O b j e c t K e y a n y T y p e z b w N T n L X & g t ; & l t ; a : K e y V a l u e O f D i a g r a m O b j e c t K e y a n y T y p e z b w N T n L X & g t ; & l t ; a : K e y & g t ; & l t ; K e y & g t ; T a b l e s \ S a l a r i e s       T e n u r e \ C o l u m n s \ S a l a r y & l t ; / K e y & g t ; & l t ; / a : K e y & g t ; & l t ; a : V a l u e   i : t y p e = " D i a g r a m D i s p l a y N o d e V i e w S t a t e " & g t ; & l t ; H e i g h t & g t ; 1 5 0 & l t ; / H e i g h t & g t ; & l t ; I s E x p a n d e d & g t ; t r u e & l t ; / I s E x p a n d e d & g t ; & l t ; W i d t h & g t ; 2 0 0 & l t ; / W i d t h & g t ; & l t ; / a : V a l u e & g t ; & l t ; / a : K e y V a l u e O f D i a g r a m O b j e c t K e y a n y T y p e z b w N T n L X & g t ; & l t ; a : K e y V a l u e O f D i a g r a m O b j e c t K e y a n y T y p e z b w N T n L X & g t ; & l t ; a : K e y & g t ; & l t ; K e y & g t ; T a b l e s \ S a l a r i e s       T e n u r e \ C o l u m n s \ T e n u r e & l t ; / K e y & g t ; & l t ; / a : K e y & g t ; & l t ; a : V a l u e   i : t y p e = " D i a g r a m D i s p l a y N o d e V i e w S t a t e " & g t ; & l t ; H e i g h t & g t ; 1 5 0 & l t ; / H e i g h t & g t ; & l t ; I s E x p a n d e d & g t ; t r u e & l t ; / I s E x p a n d e d & g t ; & l t ; W i d t h & g t ; 2 0 0 & l t ; / W i d t h & g t ; & l t ; / a : V a l u e & g t ; & l t ; / a : K e y V a l u e O f D i a g r a m O b j e c t K e y a n y T y p e z b w N T n L X & g t ; & l t ; a : K e y V a l u e O f D i a g r a m O b j e c t K e y a n y T y p e z b w N T n L X & g t ; & l t ; a : K e y & g t ; & l t ; K e y & g t ; T a b l e s \ S a l a r i e s       T e n u r e \ M e a s u r e s \ S u m   o f   S a l a r y   2 & l t ; / K e y & g t ; & l t ; / a : K e y & g t ; & l t ; a : V a l u e   i : t y p e = " D i a g r a m D i s p l a y N o d e V i e w S t a t e " & g t ; & l t ; H e i g h t & g t ; 1 5 0 & l t ; / H e i g h t & g t ; & l t ; I s E x p a n d e d & g t ; t r u e & l t ; / I s E x p a n d e d & g t ; & l t ; W i d t h & g t ; 2 0 0 & l t ; / W i d t h & g t ; & l t ; / a : V a l u e & g t ; & l t ; / a : K e y V a l u e O f D i a g r a m O b j e c t K e y a n y T y p e z b w N T n L X & g t ; & l t ; a : K e y V a l u e O f D i a g r a m O b j e c t K e y a n y T y p e z b w N T n L X & g t ; & l t ; a : K e y & g t ; & l t ; K e y & g t ; T a b l e s \ S a l a r i e s       T e n u r e \ S u m   o f   S a l a r y   2 \ A d d i t i o n a l   I n f o \ I m p l i c i t   M e a s u r e & l t ; / K e y & g t ; & l t ; / a : K e y & g t ; & l t ; a : V a l u e   i : t y p e = " D i a g r a m D i s p l a y V i e w S t a t e I D i a g r a m T a g A d d i t i o n a l I n f o " / & g t ; & l t ; / a : K e y V a l u e O f D i a g r a m O b j e c t K e y a n y T y p e z b w N T n L X & g t ; & l t ; a : K e y V a l u e O f D i a g r a m O b j e c t K e y a n y T y p e z b w N T n L X & g t ; & l t ; a : K e y & g t ; & l t ; K e y & g t ; T a b l e s \ S a l a r i e s       T e n u r e \ M e a s u r e s \ S u m   o f   T e n u r e   2 & l t ; / K e y & g t ; & l t ; / a : K e y & g t ; & l t ; a : V a l u e   i : t y p e = " D i a g r a m D i s p l a y N o d e V i e w S t a t e " & g t ; & l t ; H e i g h t & g t ; 1 5 0 & l t ; / H e i g h t & g t ; & l t ; I s E x p a n d e d & g t ; t r u e & l t ; / I s E x p a n d e d & g t ; & l t ; W i d t h & g t ; 2 0 0 & l t ; / W i d t h & g t ; & l t ; / a : V a l u e & g t ; & l t ; / a : K e y V a l u e O f D i a g r a m O b j e c t K e y a n y T y p e z b w N T n L X & g t ; & l t ; a : K e y V a l u e O f D i a g r a m O b j e c t K e y a n y T y p e z b w N T n L X & g t ; & l t ; a : K e y & g t ; & l t ; K e y & g t ; T a b l e s \ S a l a r i e s       T e n u r e \ S u m   o f   T e n u r e   2 \ A d d i t i o n a l   I n f o \ I m p l i c i t   M e a s u r e & l t ; / K e y & g t ; & l t ; / a : K e y & g t ; & l t ; a : V a l u e   i : t y p e = " D i a g r a m D i s p l a y V i e w S t a t e I D i a g r a m T a g A d d i t i o n a l I n f o " / & g t ; & l t ; / a : K e y V a l u e O f D i a g r a m O b j e c t K e y a n y T y p e z b w N T n L X & g t ; & l t ; a : K e y V a l u e O f D i a g r a m O b j e c t K e y a n y T y p e z b w N T n L X & g t ; & l t ; a : K e y & g t ; & l t ; K e y & g t ; T a b l e s \ S a l a r i e s       T e n u r e \ M e a s u r e s \ M i n   o f   S a l a r y & l t ; / K e y & g t ; & l t ; / a : K e y & g t ; & l t ; a : V a l u e   i : t y p e = " D i a g r a m D i s p l a y N o d e V i e w S t a t e " & g t ; & l t ; H e i g h t & g t ; 1 5 0 & l t ; / H e i g h t & g t ; & l t ; I s E x p a n d e d & g t ; t r u e & l t ; / I s E x p a n d e d & g t ; & l t ; W i d t h & g t ; 2 0 0 & l t ; / W i d t h & g t ; & l t ; / a : V a l u e & g t ; & l t ; / a : K e y V a l u e O f D i a g r a m O b j e c t K e y a n y T y p e z b w N T n L X & g t ; & l t ; a : K e y V a l u e O f D i a g r a m O b j e c t K e y a n y T y p e z b w N T n L X & g t ; & l t ; a : K e y & g t ; & l t ; K e y & g t ; T a b l e s \ S a l a r i e s       T e n u r e \ M i n   o f   S a l a r y \ A d d i t i o n a l   I n f o \ I m p l i c i t   M e a s u r e & l t ; / K e y & g t ; & l t ; / a : K e y & g t ; & l t ; a : V a l u e   i : t y p e = " D i a g r a m D i s p l a y V i e w S t a t e I D i a g r a m T a g A d d i t i o n a l I n f o " / & g t ; & l t ; / a : K e y V a l u e O f D i a g r a m O b j e c t K e y a n y T y p e z b w N T n L X & g t ; & l t ; a : K e y V a l u e O f D i a g r a m O b j e c t K e y a n y T y p e z b w N T n L X & g t ; & l t ; a : K e y & g t ; & l t ; K e y & g t ; T a b l e s \ B r i d g e _ T a b l e & l t ; / K e y & g t ; & l t ; / a : K e y & g t ; & l t ; a : V a l u e   i : t y p e = " D i a g r a m D i s p l a y N o d e V i e w S t a t e " & g t ; & l t ; H e i g h t & g t ; 1 5 0 & l t ; / H e i g h t & g t ; & l t ; I s E x p a n d e d & g t ; t r u e & l t ; / I s E x p a n d e d & g t ; & l t ; L a y e d O u t & g t ; t r u e & l t ; / L a y e d O u t & g t ; & l t ; L e f t & g t ; 3 4 4 & l t ; / L e f t & g t ; & l t ; T a b I n d e x & g t ; 2 & l t ; / T a b I n d e x & g t ; & l t ; T o p & g t ; 1 2 9 . 5 & l t ; / T o p & g t ; & l t ; W i d t h & g t ; 2 0 0 & l t ; / W i d t h & g t ; & l t ; / a : V a l u e & g t ; & l t ; / a : K e y V a l u e O f D i a g r a m O b j e c t K e y a n y T y p e z b w N T n L X & g t ; & l t ; a : K e y V a l u e O f D i a g r a m O b j e c t K e y a n y T y p e z b w N T n L X & g t ; & l t ; a : K e y & g t ; & l t ; K e y & g t ; T a b l e s \ B r i d g e _ T a b l e \ C o l u m n s \ B r i d g e   T a b l e & l t ; / K e y & g t ; & l t ; / a : K e y & g t ; & l t ; a : V a l u e   i : t y p e = " D i a g r a m D i s p l a y N o d e V i e w S t a t e " & g t ; & l t ; H e i g h t & g t ; 1 5 0 & l t ; / H e i g h t & g t ; & l t ; I s E x p a n d e d & g t ; t r u e & l t ; / I s E x p a n d e d & g t ; & l t ; W i d t h & g t ; 2 0 0 & l t ; / W i d t h & g t ; & l t ; / a : V a l u e & g t ; & l t ; / a : K e y V a l u e O f D i a g r a m O b j e c t K e y a n y T y p e z b w N T n L X & g t ; & l t ; a : K e y V a l u e O f D i a g r a m O b j e c t K e y a n y T y p e z b w N T n L X & g t ; & l t ; a : K e y & g t ; & l t ; K e y & g t ; R e l a t i o n s h i p s \ & a m p ; l t ; T a b l e s \ s t a f f \ C o l u m n s \ D e p a r t m e n t & a m p ; g t ; - & a m p ; l t ; T a b l e s \ B r i d g e _ T a b l e \ C o l u m n s \ B r i d g e   T a b l e & a m p ; g t ; & l t ; / K e y & g t ; & l t ; / a : K e y & g t ; & l t ; a : V a l u e   i : t y p e = " D i a g r a m D i s p l a y L i n k V i e w S t a t e " & g t ; & l t ; A u t o m a t i o n P r o p e r t y H e l p e r T e x t & g t ; E n d   p o i n t   1 :   ( 2 1 6 , 1 8 4 . 5 ) .   E n d   p o i n t   2 :   ( 3 2 8 , 2 0 4 . 5 )   & l t ; / A u t o m a t i o n P r o p e r t y H e l p e r T e x t & g t ; & l t ; L a y e d O u t & g t ; t r u e & l t ; / L a y e d O u t & g t ; & l t ; P o i n t s   x m l n s : b = " h t t p : / / s c h e m a s . d a t a c o n t r a c t . o r g / 2 0 0 4 / 0 7 / S y s t e m . W i n d o w s " & g t ; & l t ; b : P o i n t & g t ; & l t ; b : _ x & g t ; 2 1 6 . 0 0 0 0 0 0 0 0 0 0 0 0 0 3 & l t ; / b : _ x & g t ; & l t ; b : _ y & g t ; 1 8 4 . 5 & l t ; / b : _ y & g t ; & l t ; / b : P o i n t & g t ; & l t ; b : P o i n t & g t ; & l t ; b : _ x & g t ; 2 7 0 & l t ; / b : _ x & g t ; & l t ; b : _ y & g t ; 1 8 4 . 5 & l t ; / b : _ y & g t ; & l t ; / b : P o i n t & g t ; & l t ; b : P o i n t & g t ; & l t ; b : _ x & g t ; 2 7 2 & l t ; / b : _ x & g t ; & l t ; b : _ y & g t ; 1 8 6 . 5 & l t ; / b : _ y & g t ; & l t ; / b : P o i n t & g t ; & l t ; b : P o i n t & g t ; & l t ; b : _ x & g t ; 2 7 2 & l t ; / b : _ x & g t ; & l t ; b : _ y & g t ; 2 0 2 . 5 & l t ; / b : _ y & g t ; & l t ; / b : P o i n t & g t ; & l t ; b : P o i n t & g t ; & l t ; b : _ x & g t ; 2 7 4 & l t ; / b : _ x & g t ; & l t ; b : _ y & g t ; 2 0 4 . 5 & l t ; / b : _ y & g t ; & l t ; / b : P o i n t & g t ; & l t ; b : P o i n t & g t ; & l t ; b : _ x & g t ; 3 2 8 & l t ; / b : _ x & g t ; & l t ; b : _ y & g t ; 2 0 4 . 5 & l t ; / b : _ y & g t ; & l t ; / b : P o i n t & g t ; & l t ; / P o i n t s & g t ; & l t ; / a : V a l u e & g t ; & l t ; / a : K e y V a l u e O f D i a g r a m O b j e c t K e y a n y T y p e z b w N T n L X & g t ; & l t ; a : K e y V a l u e O f D i a g r a m O b j e c t K e y a n y T y p e z b w N T n L X & g t ; & l t ; a : K e y & g t ; & l t ; K e y & g t ; R e l a t i o n s h i p s \ & a m p ; l t ; T a b l e s \ s t a f f \ C o l u m n s \ D e p a r t m e n t & a m p ; g t ; - & a m p ; l t ; T a b l e s \ B r i d g e _ T a b l e \ C o l u m n s \ B r i d g e   T a b l e & a m p ; g t ; \ F K & l t ; / K e y & g t ; & l t ; / a : K e y & g t ; & l t ; a : V a l u e   i : t y p e = " D i a g r a m D i s p l a y L i n k E n d p o i n t V i e w S t a t e " & g t ; & l t ; H e i g h t & g t ; 1 6 & l t ; / H e i g h t & g t ; & l t ; L a b e l L o c a t i o n   x m l n s : b = " h t t p : / / s c h e m a s . d a t a c o n t r a c t . o r g / 2 0 0 4 / 0 7 / S y s t e m . W i n d o w s " & g t ; & l t ; b : _ x & g t ; 2 0 0 . 0 0 0 0 0 0 0 0 0 0 0 0 0 3 & l t ; / b : _ x & g t ; & l t ; b : _ y & g t ; 1 7 6 . 5 & l t ; / b : _ y & g t ; & l t ; / L a b e l L o c a t i o n & g t ; & l t ; L o c a t i o n   x m l n s : b = " h t t p : / / s c h e m a s . d a t a c o n t r a c t . o r g / 2 0 0 4 / 0 7 / S y s t e m . W i n d o w s " & g t ; & l t ; b : _ x & g t ; 2 0 0 & l t ; / b : _ x & g t ; & l t ; b : _ y & g t ; 1 8 4 . 5 & l t ; / b : _ y & g t ; & l t ; / L o c a t i o n & g t ; & l t ; S h a p e R o t a t e A n g l e & g t ; 3 6 0 & l t ; / S h a p e R o t a t e A n g l e & g t ; & l t ; W i d t h & g t ; 1 6 & l t ; / W i d t h & g t ; & l t ; / a : V a l u e & g t ; & l t ; / a : K e y V a l u e O f D i a g r a m O b j e c t K e y a n y T y p e z b w N T n L X & g t ; & l t ; a : K e y V a l u e O f D i a g r a m O b j e c t K e y a n y T y p e z b w N T n L X & g t ; & l t ; a : K e y & g t ; & l t ; K e y & g t ; R e l a t i o n s h i p s \ & a m p ; l t ; T a b l e s \ s t a f f \ C o l u m n s \ D e p a r t m e n t & a m p ; g t ; - & a m p ; l t ; T a b l e s \ B r i d g e _ T a b l e \ C o l u m n s \ B r i d g e   T a b l e & a m p ; g t ; \ P K & l t ; / K e y & g t ; & l t ; / a : K e y & g t ; & l t ; a : V a l u e   i : t y p e = " D i a g r a m D i s p l a y L i n k E n d p o i n t V i e w S t a t e " & g t ; & l t ; H e i g h t & g t ; 1 6 & l t ; / H e i g h t & g t ; & l t ; L a b e l L o c a t i o n   x m l n s : b = " h t t p : / / s c h e m a s . d a t a c o n t r a c t . o r g / 2 0 0 4 / 0 7 / S y s t e m . W i n d o w s " & g t ; & l t ; b : _ x & g t ; 3 2 8 & l t ; / b : _ x & g t ; & l t ; b : _ y & g t ; 1 9 6 . 5 & l t ; / b : _ y & g t ; & l t ; / L a b e l L o c a t i o n & g t ; & l t ; L o c a t i o n   x m l n s : b = " h t t p : / / s c h e m a s . d a t a c o n t r a c t . o r g / 2 0 0 4 / 0 7 / S y s t e m . W i n d o w s " & g t ; & l t ; b : _ x & g t ; 3 4 4 . 0 0 0 0 0 0 0 0 0 0 0 0 0 6 & l t ; / b : _ x & g t ; & l t ; b : _ y & g t ; 2 0 4 . 5 & l t ; / b : _ y & g t ; & l t ; / L o c a t i o n & g t ; & l t ; S h a p e R o t a t e A n g l e & g t ; 1 8 0 & l t ; / S h a p e R o t a t e A n g l e & g t ; & l t ; W i d t h & g t ; 1 6 & l t ; / W i d t h & g t ; & l t ; / a : V a l u e & g t ; & l t ; / a : K e y V a l u e O f D i a g r a m O b j e c t K e y a n y T y p e z b w N T n L X & g t ; & l t ; a : K e y V a l u e O f D i a g r a m O b j e c t K e y a n y T y p e z b w N T n L X & g t ; & l t ; a : K e y & g t ; & l t ; K e y & g t ; R e l a t i o n s h i p s \ & a m p ; l t ; T a b l e s \ s t a f f \ C o l u m n s \ D e p a r t m e n t & a m p ; g t ; - & a m p ; l t ; T a b l e s \ B r i d g e _ T a b l e \ C o l u m n s \ B r i d g e   T a b l e & a m p ; g t ; \ C r o s s F i l t e r & l t ; / K e y & g t ; & l t ; / a : K e y & g t ; & l t ; a : V a l u e   i : t y p e = " D i a g r a m D i s p l a y L i n k C r o s s F i l t e r V i e w S t a t e " & g t ; & l t ; P o i n t s   x m l n s : b = " h t t p : / / s c h e m a s . d a t a c o n t r a c t . o r g / 2 0 0 4 / 0 7 / S y s t e m . W i n d o w s " & g t ; & l t ; b : P o i n t & g t ; & l t ; b : _ x & g t ; 2 1 6 . 0 0 0 0 0 0 0 0 0 0 0 0 0 3 & l t ; / b : _ x & g t ; & l t ; b : _ y & g t ; 1 8 4 . 5 & l t ; / b : _ y & g t ; & l t ; / b : P o i n t & g t ; & l t ; b : P o i n t & g t ; & l t ; b : _ x & g t ; 2 7 0 & l t ; / b : _ x & g t ; & l t ; b : _ y & g t ; 1 8 4 . 5 & l t ; / b : _ y & g t ; & l t ; / b : P o i n t & g t ; & l t ; b : P o i n t & g t ; & l t ; b : _ x & g t ; 2 7 2 & l t ; / b : _ x & g t ; & l t ; b : _ y & g t ; 1 8 6 . 5 & l t ; / b : _ y & g t ; & l t ; / b : P o i n t & g t ; & l t ; b : P o i n t & g t ; & l t ; b : _ x & g t ; 2 7 2 & l t ; / b : _ x & g t ; & l t ; b : _ y & g t ; 2 0 2 . 5 & l t ; / b : _ y & g t ; & l t ; / b : P o i n t & g t ; & l t ; b : P o i n t & g t ; & l t ; b : _ x & g t ; 2 7 4 & l t ; / b : _ x & g t ; & l t ; b : _ y & g t ; 2 0 4 . 5 & l t ; / b : _ y & g t ; & l t ; / b : P o i n t & g t ; & l t ; b : P o i n t & g t ; & l t ; b : _ x & g t ; 3 2 8 & l t ; / b : _ x & g t ; & l t ; b : _ y & g t ; 2 0 4 . 5 & l t ; / b : _ y & g t ; & l t ; / b : P o i n t & g t ; & l t ; / P o i n t s & g t ; & l t ; / a : V a l u e & g t ; & l t ; / a : K e y V a l u e O f D i a g r a m O b j e c t K e y a n y T y p e z b w N T n L X & g t ; & l t ; a : K e y V a l u e O f D i a g r a m O b j e c t K e y a n y T y p e z b w N T n L X & g t ; & l t ; a : K e y & g t ; & l t ; K e y & g t ; R e l a t i o n s h i p s \ & a m p ; l t ; T a b l e s \ S a l a r i e s       T e n u r e \ C o l u m n s \ D e p a r t m e n t & a m p ; g t ; - & a m p ; l t ; T a b l e s \ B r i d g e _ T a b l e \ C o l u m n s \ B r i d g e   T a b l e & a m p ; g t ; & l t ; / K e y & g t ; & l t ; / a : K e y & g t ; & l t ; a : V a l u e   i : t y p e = " D i a g r a m D i s p l a y L i n k V i e w S t a t e " & g t ; & l t ; A u t o m a t i o n P r o p e r t y H e l p e r T e x t & g t ; E n d   p o i n t   1 :   ( 6 6 2 , 1 8 6 ) .   E n d   p o i n t   2 :   ( 5 6 0 , 2 0 6 )   & l t ; / A u t o m a t i o n P r o p e r t y H e l p e r T e x t & g t ; & l t ; L a y e d O u t & g t ; t r u e & l t ; / L a y e d O u t & g t ; & l t ; P o i n t s   x m l n s : b = " h t t p : / / s c h e m a s . d a t a c o n t r a c t . o r g / 2 0 0 4 / 0 7 / S y s t e m . W i n d o w s " & g t ; & l t ; b : P o i n t & g t ; & l t ; b : _ x & g t ; 6 6 2 & l t ; / b : _ x & g t ; & l t ; b : _ y & g t ; 1 8 6 & l t ; / b : _ y & g t ; & l t ; / b : P o i n t & g t ; & l t ; b : P o i n t & g t ; & l t ; b : _ x & g t ; 6 1 3 & l t ; / b : _ x & g t ; & l t ; b : _ y & g t ; 1 8 6 & l t ; / b : _ y & g t ; & l t ; / b : P o i n t & g t ; & l t ; b : P o i n t & g t ; & l t ; b : _ x & g t ; 6 1 1 & l t ; / b : _ x & g t ; & l t ; b : _ y & g t ; 1 8 8 & l t ; / b : _ y & g t ; & l t ; / b : P o i n t & g t ; & l t ; b : P o i n t & g t ; & l t ; b : _ x & g t ; 6 1 1 & l t ; / b : _ x & g t ; & l t ; b : _ y & g t ; 2 0 4 & l t ; / b : _ y & g t ; & l t ; / b : P o i n t & g t ; & l t ; b : P o i n t & g t ; & l t ; b : _ x & g t ; 6 0 9 & l t ; / b : _ x & g t ; & l t ; b : _ y & g t ; 2 0 6 & l t ; / b : _ y & g t ; & l t ; / b : P o i n t & g t ; & l t ; b : P o i n t & g t ; & l t ; b : _ x & g t ; 5 6 0 & l t ; / b : _ x & g t ; & l t ; b : _ y & g t ; 2 0 6 & l t ; / b : _ y & g t ; & l t ; / b : P o i n t & g t ; & l t ; / P o i n t s & g t ; & l t ; / a : V a l u e & g t ; & l t ; / a : K e y V a l u e O f D i a g r a m O b j e c t K e y a n y T y p e z b w N T n L X & g t ; & l t ; a : K e y V a l u e O f D i a g r a m O b j e c t K e y a n y T y p e z b w N T n L X & g t ; & l t ; a : K e y & g t ; & l t ; K e y & g t ; R e l a t i o n s h i p s \ & a m p ; l t ; T a b l e s \ S a l a r i e s       T e n u r e \ C o l u m n s \ D e p a r t m e n t & a m p ; g t ; - & a m p ; l t ; T a b l e s \ B r i d g e _ T a b l e \ C o l u m n s \ B r i d g e   T a b l e & a m p ; g t ; \ F K & l t ; / K e y & g t ; & l t ; / a : K e y & g t ; & l t ; a : V a l u e   i : t y p e = " D i a g r a m D i s p l a y L i n k E n d p o i n t V i e w S t a t e " & g t ; & l t ; H e i g h t & g t ; 1 6 & l t ; / H e i g h t & g t ; & l t ; L a b e l L o c a t i o n   x m l n s : b = " h t t p : / / s c h e m a s . d a t a c o n t r a c t . o r g / 2 0 0 4 / 0 7 / S y s t e m . W i n d o w s " & g t ; & l t ; b : _ x & g t ; 6 6 2 & l t ; / b : _ x & g t ; & l t ; b : _ y & g t ; 1 7 8 & l t ; / b : _ y & g t ; & l t ; / L a b e l L o c a t i o n & g t ; & l t ; L o c a t i o n   x m l n s : b = " h t t p : / / s c h e m a s . d a t a c o n t r a c t . o r g / 2 0 0 4 / 0 7 / S y s t e m . W i n d o w s " & g t ; & l t ; b : _ x & g t ; 6 7 8 & l t ; / b : _ x & g t ; & l t ; b : _ y & g t ; 1 8 6 & l t ; / b : _ y & g t ; & l t ; / L o c a t i o n & g t ; & l t ; S h a p e R o t a t e A n g l e & g t ; 1 8 0 & l t ; / S h a p e R o t a t e A n g l e & g t ; & l t ; W i d t h & g t ; 1 6 & l t ; / W i d t h & g t ; & l t ; / a : V a l u e & g t ; & l t ; / a : K e y V a l u e O f D i a g r a m O b j e c t K e y a n y T y p e z b w N T n L X & g t ; & l t ; a : K e y V a l u e O f D i a g r a m O b j e c t K e y a n y T y p e z b w N T n L X & g t ; & l t ; a : K e y & g t ; & l t ; K e y & g t ; R e l a t i o n s h i p s \ & a m p ; l t ; T a b l e s \ S a l a r i e s       T e n u r e \ C o l u m n s \ D e p a r t m e n t & a m p ; g t ; - & a m p ; l t ; T a b l e s \ B r i d g e _ T a b l e \ C o l u m n s \ B r i d g e   T a b l e & a m p ; g t ; \ P K & l t ; / K e y & g t ; & l t ; / a : K e y & g t ; & l t ; a : V a l u e   i : t y p e = " D i a g r a m D i s p l a y L i n k E n d p o i n t V i e w S t a t e " & g t ; & l t ; H e i g h t & g t ; 1 6 & l t ; / H e i g h t & g t ; & l t ; L a b e l L o c a t i o n   x m l n s : b = " h t t p : / / s c h e m a s . d a t a c o n t r a c t . o r g / 2 0 0 4 / 0 7 / S y s t e m . W i n d o w s " & g t ; & l t ; b : _ x & g t ; 5 4 4 & l t ; / b : _ x & g t ; & l t ; b : _ y & g t ; 1 9 8 & l t ; / b : _ y & g t ; & l t ; / L a b e l L o c a t i o n & g t ; & l t ; L o c a t i o n   x m l n s : b = " h t t p : / / s c h e m a s . d a t a c o n t r a c t . o r g / 2 0 0 4 / 0 7 / S y s t e m . W i n d o w s " & g t ; & l t ; b : _ x & g t ; 5 4 4 & l t ; / b : _ x & g t ; & l t ; b : _ y & g t ; 2 0 6 & l t ; / b : _ y & g t ; & l t ; / L o c a t i o n & g t ; & l t ; S h a p e R o t a t e A n g l e & g t ; 3 6 0 & l t ; / S h a p e R o t a t e A n g l e & g t ; & l t ; W i d t h & g t ; 1 6 & l t ; / W i d t h & g t ; & l t ; / a : V a l u e & g t ; & l t ; / a : K e y V a l u e O f D i a g r a m O b j e c t K e y a n y T y p e z b w N T n L X & g t ; & l t ; a : K e y V a l u e O f D i a g r a m O b j e c t K e y a n y T y p e z b w N T n L X & g t ; & l t ; a : K e y & g t ; & l t ; K e y & g t ; R e l a t i o n s h i p s \ & a m p ; l t ; T a b l e s \ S a l a r i e s       T e n u r e \ C o l u m n s \ D e p a r t m e n t & a m p ; g t ; - & a m p ; l t ; T a b l e s \ B r i d g e _ T a b l e \ C o l u m n s \ B r i d g e   T a b l e & a m p ; g t ; \ C r o s s F i l t e r & l t ; / K e y & g t ; & l t ; / a : K e y & g t ; & l t ; a : V a l u e   i : t y p e = " D i a g r a m D i s p l a y L i n k C r o s s F i l t e r V i e w S t a t e " & g t ; & l t ; P o i n t s   x m l n s : b = " h t t p : / / s c h e m a s . d a t a c o n t r a c t . o r g / 2 0 0 4 / 0 7 / S y s t e m . W i n d o w s " & g t ; & l t ; b : P o i n t & g t ; & l t ; b : _ x & g t ; 6 6 2 & l t ; / b : _ x & g t ; & l t ; b : _ y & g t ; 1 8 6 & l t ; / b : _ y & g t ; & l t ; / b : P o i n t & g t ; & l t ; b : P o i n t & g t ; & l t ; b : _ x & g t ; 6 1 3 & l t ; / b : _ x & g t ; & l t ; b : _ y & g t ; 1 8 6 & l t ; / b : _ y & g t ; & l t ; / b : P o i n t & g t ; & l t ; b : P o i n t & g t ; & l t ; b : _ x & g t ; 6 1 1 & l t ; / b : _ x & g t ; & l t ; b : _ y & g t ; 1 8 8 & l t ; / b : _ y & g t ; & l t ; / b : P o i n t & g t ; & l t ; b : P o i n t & g t ; & l t ; b : _ x & g t ; 6 1 1 & l t ; / b : _ x & g t ; & l t ; b : _ y & g t ; 2 0 4 & l t ; / b : _ y & g t ; & l t ; / b : P o i n t & g t ; & l t ; b : P o i n t & g t ; & l t ; b : _ x & g t ; 6 0 9 & l t ; / b : _ x & g t ; & l t ; b : _ y & g t ; 2 0 6 & l t ; / b : _ y & g t ; & l t ; / b : P o i n t & g t ; & l t ; b : P o i n t & g t ; & l t ; b : _ x & g t ; 5 6 0 & l t ; / b : _ x & g t ; & l t ; b : _ y & g t ; 2 0 6 & l t ; / b : _ y & g t ; & l t ; / b : P o i n t & g t ; & l t ; / P o i n t s & g t ; & l t ; / a : V a l u e & g t ; & l t ; / a : K e y V a l u e O f D i a g r a m O b j e c t K e y a n y T y p e z b w N T n L X & g t ; & l t ; / V i e w S t a t e s & g t ; & l t ; / D i a g r a m M a n a g e r . S e r i a l i z a b l e D i a g r a m & g t ; & l t ; D i a g r a m M a n a g e r . S e r i a l i z a b l e D i a g r a m & g t ; & l t ; A d a p t e r   i : t y p e = " M e a s u r e D i a g r a m S a n d b o x A d a p t e r " & g t ; & l t ; T a b l e N a m e & g t ; S a l a r i e s       T e n u r e & l t ; / T a b l e N a m e & g t ; & l t ; / A d a p t e r & g t ; & l t ; D i a g r a m T y p e & g t ; M e a s u r e D i a g r a m & l t ; / D i a g r a m T y p e & g t ; & l t ; D i s p l a y C o n t e x t 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 i : t y p e = " S a n d b o x E d i t o r M e a s u r e G r i d K e y " & g t ; & l t ; T a b l e N a m e & g t ; S a l a r i e s       T e n u r e & l t ; / T a b l e N a m e & g t ; & l t ; / K e y & g t ; & l t ; M a i n t a i n e r 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 S a l a r y   2 & l t ; / K e y & g t ; & l t ; / D i a g r a m O b j e c t K e y & g t ; & l t ; D i a g r a m O b j e c t K e y & g t ; & l t ; K e y & g t ; M e a s u r e s \ S u m   o f   S a l a r y   2 \ T a g I n f o \ F o r m u l a & l t ; / K e y & g t ; & l t ; / D i a g r a m O b j e c t K e y & g t ; & l t ; D i a g r a m O b j e c t K e y & g t ; & l t ; K e y & g t ; M e a s u r e s \ S u m   o f   S a l a r y   2 \ T a g I n f o \ V a l u e & l t ; / K e y & g t ; & l t ; / D i a g r a m O b j e c t K e y & g t ; & l t ; D i a g r a m O b j e c t K e y & g t ; & l t ; K e y & g t ; M e a s u r e s \ S u m   o f   T e n u r e   2 & l t ; / K e y & g t ; & l t ; / D i a g r a m O b j e c t K e y & g t ; & l t ; D i a g r a m O b j e c t K e y & g t ; & l t ; K e y & g t ; M e a s u r e s \ S u m   o f   T e n u r e   2 \ T a g I n f o \ F o r m u l a & l t ; / K e y & g t ; & l t ; / D i a g r a m O b j e c t K e y & g t ; & l t ; D i a g r a m O b j e c t K e y & g t ; & l t ; K e y & g t ; M e a s u r e s \ S u m   o f   T e n u r e   2 \ T a g I n f o \ V a l u e & l t ; / K e y & g t ; & l t ; / D i a g r a m O b j e c t K e y & g t ; & l t ; D i a g r a m O b j e c t K e y & g t ; & l t ; K e y & g t ; M e a s u r e s \ M i n   o f   S a l a r y & l t ; / K e y & g t ; & l t ; / D i a g r a m O b j e c t K e y & g t ; & l t ; D i a g r a m O b j e c t K e y & g t ; & l t ; K e y & g t ; M e a s u r e s \ M i n   o f   S a l a r y \ T a g I n f o \ F o r m u l a & l t ; / K e y & g t ; & l t ; / D i a g r a m O b j e c t K e y & g t ; & l t ; D i a g r a m O b j e c t K e y & g t ; & l t ; K e y & g t ; M e a s u r e s \ M i n   o f   S a l a r y \ T a g I n f o \ V a l u e & l t ; / K e y & g t ; & l t ; / D i a g r a m O b j e c t K e y & g t ; & l t ; D i a g r a m O b j e c t K e y & g t ; & l t ; K e y & g t ; C o l u m n s \ D e p a r t m e n t & l t ; / K e y & g t ; & l t ; / D i a g r a m O b j e c t K e y & g t ; & l t ; D i a g r a m O b j e c t K e y & g t ; & l t ; K e y & g t ; C o l u m n s \ S a l a r y & l t ; / K e y & g t ; & l t ; / D i a g r a m O b j e c t K e y & g t ; & l t ; D i a g r a m O b j e c t K e y & g t ; & l t ; K e y & g t ; C o l u m n s \ T e n u r e & l t ; / K e y & g t ; & l t ; / D i a g r a m O b j e c t K e y & g t ; & l t ; D i a g r a m O b j e c t K e y & g t ; & l t ; K e y & g t ; L i n k s \ & a m p ; l t ; C o l u m n s \ S u m   o f   S a l a r y   2 & a m p ; g t ; - & a m p ; l t ; M e a s u r e s \ S a l a r y & a m p ; g t ; & l t ; / K e y & g t ; & l t ; / D i a g r a m O b j e c t K e y & g t ; & l t ; D i a g r a m O b j e c t K e y & g t ; & l t ; K e y & g t ; L i n k s \ & a m p ; l t ; C o l u m n s \ S u m   o f   S a l a r y   2 & a m p ; g t ; - & a m p ; l t ; M e a s u r e s \ S a l a r y & a m p ; g t ; \ C O L U M N & l t ; / K e y & g t ; & l t ; / D i a g r a m O b j e c t K e y & g t ; & l t ; D i a g r a m O b j e c t K e y & g t ; & l t ; K e y & g t ; L i n k s \ & a m p ; l t ; C o l u m n s \ S u m   o f   S a l a r y   2 & a m p ; g t ; - & a m p ; l t ; M e a s u r e s \ S a l a r y & a m p ; g t ; \ M E A S U R E & l t ; / K e y & g t ; & l t ; / D i a g r a m O b j e c t K e y & g t ; & l t ; D i a g r a m O b j e c t K e y & g t ; & l t ; K e y & g t ; L i n k s \ & a m p ; l t ; C o l u m n s \ S u m   o f   T e n u r e   2 & a m p ; g t ; - & a m p ; l t ; M e a s u r e s \ T e n u r e & a m p ; g t ; & l t ; / K e y & g t ; & l t ; / D i a g r a m O b j e c t K e y & g t ; & l t ; D i a g r a m O b j e c t K e y & g t ; & l t ; K e y & g t ; L i n k s \ & a m p ; l t ; C o l u m n s \ S u m   o f   T e n u r e   2 & a m p ; g t ; - & a m p ; l t ; M e a s u r e s \ T e n u r e & a m p ; g t ; \ C O L U M N & l t ; / K e y & g t ; & l t ; / D i a g r a m O b j e c t K e y & g t ; & l t ; D i a g r a m O b j e c t K e y & g t ; & l t ; K e y & g t ; L i n k s \ & a m p ; l t ; C o l u m n s \ S u m   o f   T e n u r e   2 & a m p ; g t ; - & a m p ; l t ; M e a s u r e s \ T e n u r e & a m p ; g t ; \ M E A S U R E & l t ; / K e y & g t ; & l t ; / D i a g r a m O b j e c t K e y & g t ; & l t ; D i a g r a m O b j e c t K e y & g t ; & l t ; K e y & g t ; L i n k s \ & a m p ; l t ; C o l u m n s \ M i n   o f   S a l a r y & a m p ; g t ; - & a m p ; l t ; M e a s u r e s \ S a l a r y & a m p ; g t ; & l t ; / K e y & g t ; & l t ; / D i a g r a m O b j e c t K e y & g t ; & l t ; D i a g r a m O b j e c t K e y & g t ; & l t ; K e y & g t ; L i n k s \ & a m p ; l t ; C o l u m n s \ M i n   o f   S a l a r y & a m p ; g t ; - & a m p ; l t ; M e a s u r e s \ S a l a r y & a m p ; g t ; \ C O L U M N & l t ; / K e y & g t ; & l t ; / D i a g r a m O b j e c t K e y & g t ; & l t ; D i a g r a m O b j e c t K e y & g t ; & l t ; K e y & g t ; L i n k s \ & a m p ; l t ; C o l u m n s \ M i n   o f   S a l a r y & a m p ; g t ; - & a m p ; l t ; M e a s u r e s \ S a l a r 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 S a l a r y   2 & l t ; / K e y & g t ; & l t ; / a : K e y & g t ; & l t ; a : V a l u e   i : t y p e = " M e a s u r e G r i d N o d e V i e w S t a t e " & g t ; & l t ; C o l u m n & g t ; 1 & l t ; / C o l u m n & g t ; & l t ; L a y e d O u t & g t ; t r u e & l t ; / L a y e d O u t & g t ; & l t ; W a s U I I n v i s i b l e & g t ; t r u e & l t ; / W a s U I I n v i s i b l e & g t ; & l t ; / a : V a l u e & g t ; & l t ; / a : K e y V a l u e O f D i a g r a m O b j e c t K e y a n y T y p e z b w N T n L X & g t ; & l t ; a : K e y V a l u e O f D i a g r a m O b j e c t K e y a n y T y p e z b w N T n L X & g t ; & l t ; a : K e y & g t ; & l t ; K e y & g t ; M e a s u r e s \ S u m   o f   S a l a r y   2 \ T a g I n f o \ F o r m u l a & l t ; / K e y & g t ; & l t ; / a : K e y & g t ; & l t ; a : V a l u e   i : t y p e = " M e a s u r e G r i d V i e w S t a t e I D i a g r a m T a g A d d i t i o n a l I n f o " / & g t ; & l t ; / a : K e y V a l u e O f D i a g r a m O b j e c t K e y a n y T y p e z b w N T n L X & g t ; & l t ; a : K e y V a l u e O f D i a g r a m O b j e c t K e y a n y T y p e z b w N T n L X & g t ; & l t ; a : K e y & g t ; & l t ; K e y & g t ; M e a s u r e s \ S u m   o f   S a l a r y   2 \ T a g I n f o \ V a l u e & l t ; / K e y & g t ; & l t ; / a : K e y & g t ; & l t ; a : V a l u e   i : t y p e = " M e a s u r e G r i d V i e w S t a t e I D i a g r a m T a g A d d i t i o n a l I n f o " / & g t ; & l t ; / a : K e y V a l u e O f D i a g r a m O b j e c t K e y a n y T y p e z b w N T n L X & g t ; & l t ; a : K e y V a l u e O f D i a g r a m O b j e c t K e y a n y T y p e z b w N T n L X & g t ; & l t ; a : K e y & g t ; & l t ; K e y & g t ; M e a s u r e s \ S u m   o f   T e n u r e   2 & l t ; / K e y & g t ; & l t ; / a : K e y & g t ; & l t ; a : V a l u e   i : t y p e = " M e a s u r e G r i d N o d e V i e w S t a t e " & g t ; & l t ; C o l u m n & g t ; 2 & l t ; / C o l u m n & g t ; & l t ; L a y e d O u t & g t ; t r u e & l t ; / L a y e d O u t & g t ; & l t ; W a s U I I n v i s i b l e & g t ; t r u e & l t ; / W a s U I I n v i s i b l e & g t ; & l t ; / a : V a l u e & g t ; & l t ; / a : K e y V a l u e O f D i a g r a m O b j e c t K e y a n y T y p e z b w N T n L X & g t ; & l t ; a : K e y V a l u e O f D i a g r a m O b j e c t K e y a n y T y p e z b w N T n L X & g t ; & l t ; a : K e y & g t ; & l t ; K e y & g t ; M e a s u r e s \ S u m   o f   T e n u r e   2 \ T a g I n f o \ F o r m u l a & l t ; / K e y & g t ; & l t ; / a : K e y & g t ; & l t ; a : V a l u e   i : t y p e = " M e a s u r e G r i d V i e w S t a t e I D i a g r a m T a g A d d i t i o n a l I n f o " / & g t ; & l t ; / a : K e y V a l u e O f D i a g r a m O b j e c t K e y a n y T y p e z b w N T n L X & g t ; & l t ; a : K e y V a l u e O f D i a g r a m O b j e c t K e y a n y T y p e z b w N T n L X & g t ; & l t ; a : K e y & g t ; & l t ; K e y & g t ; M e a s u r e s \ S u m   o f   T e n u r e   2 \ T a g I n f o \ V a l u e & l t ; / K e y & g t ; & l t ; / a : K e y & g t ; & l t ; a : V a l u e   i : t y p e = " M e a s u r e G r i d V i e w S t a t e I D i a g r a m T a g A d d i t i o n a l I n f o " / & g t ; & l t ; / a : K e y V a l u e O f D i a g r a m O b j e c t K e y a n y T y p e z b w N T n L X & g t ; & l t ; a : K e y V a l u e O f D i a g r a m O b j e c t K e y a n y T y p e z b w N T n L X & g t ; & l t ; a : K e y & g t ; & l t ; K e y & g t ; M e a s u r e s \ M i n   o f   S a l a r y & l t ; / K e y & g t ; & l t ; / a : K e y & g t ; & l t ; a : V a l u e   i : t y p e = " M e a s u r e G r i d N o d e V i e w S t a t e " & g t ; & l t ; C o l u m n & g t ; 1 & l t ; / C o l u m n & g t ; & l t ; L a y e d O u t & g t ; t r u e & l t ; / L a y e d O u t & g t ; & l t ; W a s U I I n v i s i b l e & g t ; t r u e & l t ; / W a s U I I n v i s i b l e & g t ; & l t ; / a : V a l u e & g t ; & l t ; / a : K e y V a l u e O f D i a g r a m O b j e c t K e y a n y T y p e z b w N T n L X & g t ; & l t ; a : K e y V a l u e O f D i a g r a m O b j e c t K e y a n y T y p e z b w N T n L X & g t ; & l t ; a : K e y & g t ; & l t ; K e y & g t ; M e a s u r e s \ M i n   o f   S a l a r y \ T a g I n f o \ F o r m u l a & l t ; / K e y & g t ; & l t ; / a : K e y & g t ; & l t ; a : V a l u e   i : t y p e = " M e a s u r e G r i d V i e w S t a t e I D i a g r a m T a g A d d i t i o n a l I n f o " / & g t ; & l t ; / a : K e y V a l u e O f D i a g r a m O b j e c t K e y a n y T y p e z b w N T n L X & g t ; & l t ; a : K e y V a l u e O f D i a g r a m O b j e c t K e y a n y T y p e z b w N T n L X & g t ; & l t ; a : K e y & g t ; & l t ; K e y & g t ; M e a s u r e s \ M i n   o f   S a l a r y \ T a g I n f o \ V a l u e & l t ; / K e y & g t ; & l t ; / a : K e y & g t ; & l t ; a : V a l u e   i : t y p e = " M e a s u r e G r i d V i e w S t a t e I D i a g r a m T a g A d d i t i o n a l I n f o " / & g t ; & l t ; / a : K e y V a l u e O f D i a g r a m O b j e c t K e y a n y T y p e z b w N T n L X & g t ; & l t ; a : K e y V a l u e O f D i a g r a m O b j e c t K e y a n y T y p e z b w N T n L X & g t ; & l t ; a : K e y & g t ; & l t ; K e y & g t ; C o l u m n s \ D e p a r t m e n t & l t ; / K e y & g t ; & l t ; / a : K e y & g t ; & l t ; a : V a l u e   i : t y p e = " M e a s u r e G r i d N o d e V i e w S t a t e " & g t ; & l t ; L a y e d O u t & g t ; t r u e & l t ; / L a y e d O u t & g t ; & l t ; / a : V a l u e & g t ; & l t ; / a : K e y V a l u e O f D i a g r a m O b j e c t K e y a n y T y p e z b w N T n L X & g t ; & l t ; a : K e y V a l u e O f D i a g r a m O b j e c t K e y a n y T y p e z b w N T n L X & g t ; & l t ; a : K e y & g t ; & l t ; K e y & g t ; C o l u m n s \ S a l a r y & l t ; / K e y & g t ; & l t ; / a : K e y & g t ; & l t ; a : V a l u e   i : t y p e = " M e a s u r e G r i d N o d e V i e w S t a t e " & g t ; & l t ; C o l u m n & g t ; 1 & l t ; / C o l u m n & g t ; & l t ; L a y e d O u t & g t ; t r u e & l t ; / L a y e d O u t & g t ; & l t ; / a : V a l u e & g t ; & l t ; / a : K e y V a l u e O f D i a g r a m O b j e c t K e y a n y T y p e z b w N T n L X & g t ; & l t ; a : K e y V a l u e O f D i a g r a m O b j e c t K e y a n y T y p e z b w N T n L X & g t ; & l t ; a : K e y & g t ; & l t ; K e y & g t ; C o l u m n s \ T e n u r e & l t ; / K e y & g t ; & l t ; / a : K e y & g t ; & l t ; a : V a l u e   i : t y p e = " M e a s u r e G r i d N o d e V i e w S t a t e " & g t ; & l t ; C o l u m n & g t ; 2 & l t ; / C o l u m n & g t ; & l t ; L a y e d O u t & g t ; t r u e & l t ; / L a y e d O u t & g t ; & l t ; / a : V a l u e & g t ; & l t ; / a : K e y V a l u e O f D i a g r a m O b j e c t K e y a n y T y p e z b w N T n L X & g t ; & l t ; a : K e y V a l u e O f D i a g r a m O b j e c t K e y a n y T y p e z b w N T n L X & g t ; & l t ; a : K e y & g t ; & l t ; K e y & g t ; L i n k s \ & a m p ; l t ; C o l u m n s \ S u m   o f   S a l a r y   2 & a m p ; g t ; - & a m p ; l t ; M e a s u r e s \ S a l a r y & a m p ; g t ; & l t ; / K e y & g t ; & l t ; / a : K e y & g t ; & l t ; a : V a l u e   i : t y p e = " M e a s u r e G r i d V i e w S t a t e I D i a g r a m L i n k " / & g t ; & l t ; / a : K e y V a l u e O f D i a g r a m O b j e c t K e y a n y T y p e z b w N T n L X & g t ; & l t ; a : K e y V a l u e O f D i a g r a m O b j e c t K e y a n y T y p e z b w N T n L X & g t ; & l t ; a : K e y & g t ; & l t ; K e y & g t ; L i n k s \ & a m p ; l t ; C o l u m n s \ S u m   o f   S a l a r y   2 & a m p ; g t ; - & a m p ; l t ; M e a s u r e s \ S a l a r y & a m p ; g t ; \ C O L U M N & l t ; / K e y & g t ; & l t ; / a : K e y & g t ; & l t ; a : V a l u e   i : t y p e = " M e a s u r e G r i d V i e w S t a t e I D i a g r a m L i n k E n d p o i n t " / & g t ; & l t ; / a : K e y V a l u e O f D i a g r a m O b j e c t K e y a n y T y p e z b w N T n L X & g t ; & l t ; a : K e y V a l u e O f D i a g r a m O b j e c t K e y a n y T y p e z b w N T n L X & g t ; & l t ; a : K e y & g t ; & l t ; K e y & g t ; L i n k s \ & a m p ; l t ; C o l u m n s \ S u m   o f   S a l a r y   2 & a m p ; g t ; - & a m p ; l t ; M e a s u r e s \ S a l a r y & a m p ; g t ; \ M E A S U R E & l t ; / K e y & g t ; & l t ; / a : K e y & g t ; & l t ; a : V a l u e   i : t y p e = " M e a s u r e G r i d V i e w S t a t e I D i a g r a m L i n k E n d p o i n t " / & g t ; & l t ; / a : K e y V a l u e O f D i a g r a m O b j e c t K e y a n y T y p e z b w N T n L X & g t ; & l t ; a : K e y V a l u e O f D i a g r a m O b j e c t K e y a n y T y p e z b w N T n L X & g t ; & l t ; a : K e y & g t ; & l t ; K e y & g t ; L i n k s \ & a m p ; l t ; C o l u m n s \ S u m   o f   T e n u r e   2 & a m p ; g t ; - & a m p ; l t ; M e a s u r e s \ T e n u r e & a m p ; g t ; & l t ; / K e y & g t ; & l t ; / a : K e y & g t ; & l t ; a : V a l u e   i : t y p e = " M e a s u r e G r i d V i e w S t a t e I D i a g r a m L i n k " / & g t ; & l t ; / a : K e y V a l u e O f D i a g r a m O b j e c t K e y a n y T y p e z b w N T n L X & g t ; & l t ; a : K e y V a l u e O f D i a g r a m O b j e c t K e y a n y T y p e z b w N T n L X & g t ; & l t ; a : K e y & g t ; & l t ; K e y & g t ; L i n k s \ & a m p ; l t ; C o l u m n s \ S u m   o f   T e n u r e   2 & a m p ; g t ; - & a m p ; l t ; M e a s u r e s \ T e n u r e & a m p ; g t ; \ C O L U M N & l t ; / K e y & g t ; & l t ; / a : K e y & g t ; & l t ; a : V a l u e   i : t y p e = " M e a s u r e G r i d V i e w S t a t e I D i a g r a m L i n k E n d p o i n t " / & g t ; & l t ; / a : K e y V a l u e O f D i a g r a m O b j e c t K e y a n y T y p e z b w N T n L X & g t ; & l t ; a : K e y V a l u e O f D i a g r a m O b j e c t K e y a n y T y p e z b w N T n L X & g t ; & l t ; a : K e y & g t ; & l t ; K e y & g t ; L i n k s \ & a m p ; l t ; C o l u m n s \ S u m   o f   T e n u r e   2 & a m p ; g t ; - & a m p ; l t ; M e a s u r e s \ T e n u r e & a m p ; g t ; \ M E A S U R E & l t ; / K e y & g t ; & l t ; / a : K e y & g t ; & l t ; a : V a l u e   i : t y p e = " M e a s u r e G r i d V i e w S t a t e I D i a g r a m L i n k E n d p o i n t " / & g t ; & l t ; / a : K e y V a l u e O f D i a g r a m O b j e c t K e y a n y T y p e z b w N T n L X & g t ; & l t ; a : K e y V a l u e O f D i a g r a m O b j e c t K e y a n y T y p e z b w N T n L X & g t ; & l t ; a : K e y & g t ; & l t ; K e y & g t ; L i n k s \ & a m p ; l t ; C o l u m n s \ M i n   o f   S a l a r y & a m p ; g t ; - & a m p ; l t ; M e a s u r e s \ S a l a r y & a m p ; g t ; & l t ; / K e y & g t ; & l t ; / a : K e y & g t ; & l t ; a : V a l u e   i : t y p e = " M e a s u r e G r i d V i e w S t a t e I D i a g r a m L i n k " / & g t ; & l t ; / a : K e y V a l u e O f D i a g r a m O b j e c t K e y a n y T y p e z b w N T n L X & g t ; & l t ; a : K e y V a l u e O f D i a g r a m O b j e c t K e y a n y T y p e z b w N T n L X & g t ; & l t ; a : K e y & g t ; & l t ; K e y & g t ; L i n k s \ & a m p ; l t ; C o l u m n s \ M i n   o f   S a l a r y & a m p ; g t ; - & a m p ; l t ; M e a s u r e s \ S a l a r y & a m p ; g t ; \ C O L U M N & l t ; / K e y & g t ; & l t ; / a : K e y & g t ; & l t ; a : V a l u e   i : t y p e = " M e a s u r e G r i d V i e w S t a t e I D i a g r a m L i n k E n d p o i n t " / & g t ; & l t ; / a : K e y V a l u e O f D i a g r a m O b j e c t K e y a n y T y p e z b w N T n L X & g t ; & l t ; a : K e y V a l u e O f D i a g r a m O b j e c t K e y a n y T y p e z b w N T n L X & g t ; & l t ; a : K e y & g t ; & l t ; K e y & g t ; L i n k s \ & a m p ; l t ; C o l u m n s \ M i n   o f   S a l a r y & a m p ; g t ; - & a m p ; l t ; M e a s u r e s \ S a l a r y & a m p ; g t ; \ M E A S U R E & l t ; / K e y & g t ; & l t ; / a : K e y & g t ; & l t ; a : V a l u e   i : t y p e = " M e a s u r e G r i d V i e w S t a t e I D i a g r a m L i n k E n d p o i n t " / & g t ; & l t ; / a : K e y V a l u e O f D i a g r a m O b j e c t K e y a n y T y p e z b w N T n L X & g t ; & l t ; / V i e w S t a t e s & g t ; & l t ; / D i a g r a m M a n a g e r . S e r i a l i z a b l e D i a g r a m & g t ; & l t ; D i a g r a m M a n a g e r . S e r i a l i z a b l e D i a g r a m & g t ; & l t ; A d a p t e r   i : t y p e = " M e a s u r e D i a g r a m S a n d b o x A d a p t e r " & g t ; & l t ; T a b l e N a m e & g t ; s t a f f & 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 i : t y p e = " S a n d b o x E d i t o r M e a s u r e G r i d K e y " & g t ; & l t ; T a b l e N a m e & g t ; s t a f f & l t ; / T a b l e N a m e & g t ; & l t ; / K e y & g t ; & l t ; M a i n t a i n e r 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H e a d c o u n t & l t ; / K e y & g t ; & l t ; / D i a g r a m O b j e c t K e y & g t ; & l t ; D i a g r a m O b j e c t K e y & g t ; & l t ; K e y & g t ; M e a s u r e s \ H e a d c o u n t \ T a g I n f o \ F o r m u l a & l t ; / K e y & g t ; & l t ; / D i a g r a m O b j e c t K e y & g t ; & l t ; D i a g r a m O b j e c t K e y & g t ; & l t ; K e y & g t ; M e a s u r e s \ H e a d c o u n t \ T a g I n f o \ V a l u e & l t ; / K e y & g t ; & l t ; / D i a g r a m O b j e c t K e y & g t ; & l t ; D i a g r a m O b j e c t K e y & g t ; & l t ; K e y & g t ; M e a s u r e s \ T o t a l   F T E & l t ; / K e y & g t ; & l t ; / D i a g r a m O b j e c t K e y & g t ; & l t ; D i a g r a m O b j e c t K e y & g t ; & l t ; K e y & g t ; M e a s u r e s \ T o t a l   F T E \ T a g I n f o \ F o r m u l a & l t ; / K e y & g t ; & l t ; / D i a g r a m O b j e c t K e y & g t ; & l t ; D i a g r a m O b j e c t K e y & g t ; & l t ; K e y & g t ; M e a s u r e s \ T o t a l   F T E \ T a g I n f o \ V a l u e & l t ; / K e y & g t ; & l t ; / D i a g r a m O b j e c t K e y & g t ; & l t ; D i a g r a m O b j e c t K e y & g t ; & l t ; K e y & g t ; M e a s u r e s \ A v e r a g e   S a l a r y & l t ; / K e y & g t ; & l t ; / D i a g r a m O b j e c t K e y & g t ; & l t ; D i a g r a m O b j e c t K e y & g t ; & l t ; K e y & g t ; M e a s u r e s \ A v e r a g e   S a l a r y \ T a g I n f o \ F o r m u l a & l t ; / K e y & g t ; & l t ; / D i a g r a m O b j e c t K e y & g t ; & l t ; D i a g r a m O b j e c t K e y & g t ; & l t ; K e y & g t ; M e a s u r e s \ A v e r a g e   S a l a r y \ T a g I n f o \ V a l u e & l t ; / K e y & g t ; & l t ; / D i a g r a m O b j e c t K e y & g t ; & l t ; D i a g r a m O b j e c t K e y & g t ; & l t ; K e y & g t ; M e a s u r e s \ A v e r a g e   L e a v e   B a l a n c e & l t ; / K e y & g t ; & l t ; / D i a g r a m O b j e c t K e y & g t ; & l t ; D i a g r a m O b j e c t K e y & g t ; & l t ; K e y & g t ; M e a s u r e s \ A v e r a g e   L e a v e   B a l a n c e \ T a g I n f o \ F o r m u l a & l t ; / K e y & g t ; & l t ; / D i a g r a m O b j e c t K e y & g t ; & l t ; D i a g r a m O b j e c t K e y & g t ; & l t ; K e y & g t ; M e a s u r e s \ A v e r a g e   L e a v e   B a l a n c e \ T a g I n f o \ V a l u e & l t ; / K e y & g t ; & l t ; / D i a g r a m O b j e c t K e y & g t ; & l t ; D i a g r a m O b j e c t K e y & g t ; & l t ; K e y & g t ; M e a s u r e s \ F e m a l e   H e a d c o u n t & l t ; / K e y & g t ; & l t ; / D i a g r a m O b j e c t K e y & g t ; & l t ; D i a g r a m O b j e c t K e y & g t ; & l t ; K e y & g t ; M e a s u r e s \ F e m a l e   H e a d c o u n t \ T a g I n f o \ F o r m u l a & l t ; / K e y & g t ; & l t ; / D i a g r a m O b j e c t K e y & g t ; & l t ; D i a g r a m O b j e c t K e y & g t ; & l t ; K e y & g t ; M e a s u r e s \ F e m a l e   H e a d c o u n t \ T a g I n f o \ V a l u e & l t ; / K e y & g t ; & l t ; / D i a g r a m O b j e c t K e y & g t ; & l t ; D i a g r a m O b j e c t K e y & g t ; & l t ; K e y & g t ; M e a s u r e s \ F e m a l e   % & l t ; / K e y & g t ; & l t ; / D i a g r a m O b j e c t K e y & g t ; & l t ; D i a g r a m O b j e c t K e y & g t ; & l t ; K e y & g t ; M e a s u r e s \ F e m a l e   % \ T a g I n f o \ F o r m u l a & l t ; / K e y & g t ; & l t ; / D i a g r a m O b j e c t K e y & g t ; & l t ; D i a g r a m O b j e c t K e y & g t ; & l t ; K e y & g t ; M e a s u r e s \ F e m a l e   % \ T a g I n f o \ V a l u e & l t ; / K e y & g t ; & l t ; / D i a g r a m O b j e c t K e y & g t ; & l t ; D i a g r a m O b j e c t K e y & g t ; & l t ; K e y & g t ; M e a s u r e s \ F u l l t i m e   % & l t ; / K e y & g t ; & l t ; / D i a g r a m O b j e c t K e y & g t ; & l t ; D i a g r a m O b j e c t K e y & g t ; & l t ; K e y & g t ; M e a s u r e s \ F u l l t i m e   % \ T a g I n f o \ F o r m u l a & l t ; / K e y & g t ; & l t ; / D i a g r a m O b j e c t K e y & g t ; & l t ; D i a g r a m O b j e c t K e y & g t ; & l t ; K e y & g t ; M e a s u r e s \ F u l l t i m e   % \ T a g I n f o \ V a l u e & l t ; / K e y & g t ; & l t ; / D i a g r a m O b j e c t K e y & g t ; & l t ; D i a g r a m O b j e c t K e y & g t ; & l t ; K e y & g t ; M e a s u r e s \ N e g a t i v e   L e a v e   B a l a n c e & l t ; / K e y & g t ; & l t ; / D i a g r a m O b j e c t K e y & g t ; & l t ; D i a g r a m O b j e c t K e y & g t ; & l t ; K e y & g t ; M e a s u r e s \ N e g a t i v e   L e a v e   B a l a n c e \ T a g I n f o \ F o r m u l a & l t ; / K e y & g t ; & l t ; / D i a g r a m O b j e c t K e y & g t ; & l t ; D i a g r a m O b j e c t K e y & g t ; & l t ; K e y & g t ; M e a s u r e s \ N e g a t i v e   L e a v e   B a l a n c e \ T a g I n f o \ V a l u e & l t ; / K e y & g t ; & l t ; / D i a g r a m O b j e c t K e y & g t ; & l t ; D i a g r a m O b j e c t K e y & g t ; & l t ; K e y & g t ; M e a s u r e s \ E x c e s s   L e a v e   B a l a n c e & l t ; / K e y & g t ; & l t ; / D i a g r a m O b j e c t K e y & g t ; & l t ; D i a g r a m O b j e c t K e y & g t ; & l t ; K e y & g t ; M e a s u r e s \ E x c e s s   L e a v e   B a l a n c e \ T a g I n f o \ F o r m u l a & l t ; / K e y & g t ; & l t ; / D i a g r a m O b j e c t K e y & g t ; & l t ; D i a g r a m O b j e c t K e y & g t ; & l t ; K e y & g t ; M e a s u r e s \ E x c e s s   L e a v e   B a l a n c e \ T a g I n f o \ V a l u e & l t ; / K e y & g t ; & l t ; / D i a g r a m O b j e c t K e y & g t ; & l t ; D i a g r a m O b j e c t K e y & g t ; & l t ; K e y & g t ; M e a s u r e s \ Z e r o   L e a v e   B a l a n c e & l t ; / K e y & g t ; & l t ; / D i a g r a m O b j e c t K e y & g t ; & l t ; D i a g r a m O b j e c t K e y & g t ; & l t ; K e y & g t ; M e a s u r e s \ Z e r o   L e a v e   B a l a n c e \ T a g I n f o \ F o r m u l a & l t ; / K e y & g t ; & l t ; / D i a g r a m O b j e c t K e y & g t ; & l t ; D i a g r a m O b j e c t K e y & g t ; & l t ; K e y & g t ; M e a s u r e s \ Z e r o   L e a v e   B a l a n c e \ T a g I n f o \ V a l u e & l t ; / K e y & g t ; & l t ; / D i a g r a m O b j e c t K e y & g t ; & l t ; D i a g r a m O b j e c t K e y & g t ; & l t ; K e y & g t ; M e a s u r e s \ O v e r   $ 1 0 0 , 0 0 0 & l t ; / K e y & g t ; & l t ; / D i a g r a m O b j e c t K e y & g t ; & l t ; D i a g r a m O b j e c t K e y & g t ; & l t ; K e y & g t ; M e a s u r e s \ O v e r   $ 1 0 0 , 0 0 0 \ T a g I n f o \ F o r m u l a & l t ; / K e y & g t ; & l t ; / D i a g r a m O b j e c t K e y & g t ; & l t ; D i a g r a m O b j e c t K e y & g t ; & l t ; K e y & g t ; M e a s u r e s \ O v e r   $ 1 0 0 , 0 0 0 \ T a g I n f o \ V a l u e & l t ; / K e y & g t ; & l t ; / D i a g r a m O b j e c t K e y & g t ; & l t ; D i a g r a m O b j e c t K e y & g t ; & l t ; K e y & g t ; M e a s u r e s \ & a m p ; l t ; 5 0 K & l t ; / K e y & g t ; & l t ; / D i a g r a m O b j e c t K e y & g t ; & l t ; D i a g r a m O b j e c t K e y & g t ; & l t ; K e y & g t ; M e a s u r e s \ & a m p ; l t ; 5 0 K \ T a g I n f o \ F o r m u l a & l t ; / K e y & g t ; & l t ; / D i a g r a m O b j e c t K e y & g t ; & l t ; D i a g r a m O b j e c t K e y & g t ; & l t ; K e y & g t ; M e a s u r e s \ & a m p ; l t ; 5 0 K \ T a g I n f o \ V a l u e & l t ; / K e y & g t ; & l t ; / D i a g r a m O b j e c t K e y & g t ; & l t ; D i a g r a m O b j e c t K e y & g t ; & l t ; K e y & g t ; M e a s u r e s \ & a m p ; g t ; 5 0 K   & a m p ; a m p ;   & a m p ; l t ; 6 0 K & l t ; / K e y & g t ; & l t ; / D i a g r a m O b j e c t K e y & g t ; & l t ; D i a g r a m O b j e c t K e y & g t ; & l t ; K e y & g t ; M e a s u r e s \ & a m p ; g t ; 5 0 K   & a m p ; a m p ;   & a m p ; l t ; 6 0 K \ T a g I n f o \ F o r m u l a & l t ; / K e y & g t ; & l t ; / D i a g r a m O b j e c t K e y & g t ; & l t ; D i a g r a m O b j e c t K e y & g t ; & l t ; K e y & g t ; M e a s u r e s \ & a m p ; g t ; 5 0 K   & a m p ; a m p ;   & a m p ; l t ; 6 0 K \ T a g I n f o \ V a l u e & l t ; / K e y & g t ; & l t ; / D i a g r a m O b j e c t K e y & g t ; & l t ; D i a g r a m O b j e c t K e y & g t ; & l t ; K e y & g t ; M e a s u r e s \ & a m p ; g t ; 6 0 K   & a m p ; a m p ;   & a m p ; l t ; 7 0 K & l t ; / K e y & g t ; & l t ; / D i a g r a m O b j e c t K e y & g t ; & l t ; D i a g r a m O b j e c t K e y & g t ; & l t ; K e y & g t ; M e a s u r e s \ & a m p ; g t ; 6 0 K   & a m p ; a m p ;   & a m p ; l t ; 7 0 K \ T a g I n f o \ F o r m u l a & l t ; / K e y & g t ; & l t ; / D i a g r a m O b j e c t K e y & g t ; & l t ; D i a g r a m O b j e c t K e y & g t ; & l t ; K e y & g t ; M e a s u r e s \ & a m p ; g t ; 6 0 K   & a m p ; a m p ;   & a m p ; l t ; 7 0 K \ T a g I n f o \ V a l u e & l t ; / K e y & g t ; & l t ; / D i a g r a m O b j e c t K e y & g t ; & l t ; D i a g r a m O b j e c t K e y & g t ; & l t ; K e y & g t ; M e a s u r e s \ & a m p ; g t ; 7 0 K   & a m p ; a m p ;   & a m p ; l t ; 8 0 K & l t ; / K e y & g t ; & l t ; / D i a g r a m O b j e c t K e y & g t ; & l t ; D i a g r a m O b j e c t K e y & g t ; & l t ; K e y & g t ; M e a s u r e s \ & a m p ; g t ; 7 0 K   & a m p ; a m p ;   & a m p ; l t ; 8 0 K \ T a g I n f o \ F o r m u l a & l t ; / K e y & g t ; & l t ; / D i a g r a m O b j e c t K e y & g t ; & l t ; D i a g r a m O b j e c t K e y & g t ; & l t ; K e y & g t ; M e a s u r e s \ & a m p ; g t ; 7 0 K   & a m p ; a m p ;   & a m p ; l t ; 8 0 K \ T a g I n f o \ V a l u e & l t ; / K e y & g t ; & l t ; / D i a g r a m O b j e c t K e y & g t ; & l t ; D i a g r a m O b j e c t K e y & g t ; & l t ; K e y & g t ; M e a s u r e s \ & a m p ; g t ; 8 0 K   & a m p ; a m p ;   & a m p ; l t ; 9 0 K & l t ; / K e y & g t ; & l t ; / D i a g r a m O b j e c t K e y & g t ; & l t ; D i a g r a m O b j e c t K e y & g t ; & l t ; K e y & g t ; M e a s u r e s \ & a m p ; g t ; 8 0 K   & a m p ; a m p ;   & a m p ; l t ; 9 0 K \ T a g I n f o \ F o r m u l a & l t ; / K e y & g t ; & l t ; / D i a g r a m O b j e c t K e y & g t ; & l t ; D i a g r a m O b j e c t K e y & g t ; & l t ; K e y & g t ; M e a s u r e s \ & a m p ; g t ; 8 0 K   & a m p ; a m p ;   & a m p ; l t ; 9 0 K \ T a g I n f o \ V a l u e & l t ; / K e y & g t ; & l t ; / D i a g r a m O b j e c t K e y & g t ; & l t ; D i a g r a m O b j e c t K e y & g t ; & l t ; K e y & g t ; M e a s u r e s \ & a m p ; g t ; 9 0 K   & a m p ; a m p ;   & a m p ; l t ; 1 0 0 K & l t ; / K e y & g t ; & l t ; / D i a g r a m O b j e c t K e y & g t ; & l t ; D i a g r a m O b j e c t K e y & g t ; & l t ; K e y & g t ; M e a s u r e s \ & a m p ; g t ; 9 0 K   & a m p ; a m p ;   & a m p ; l t ; 1 0 0 K \ T a g I n f o \ F o r m u l a & l t ; / K e y & g t ; & l t ; / D i a g r a m O b j e c t K e y & g t ; & l t ; D i a g r a m O b j e c t K e y & g t ; & l t ; K e y & g t ; M e a s u r e s \ & a m p ; g t ; 9 0 K   & a m p ; a m p ;   & a m p ; l t ; 1 0 0 K \ T a g I n f o \ V a l u e & l t ; / K e y & g t ; & l t ; / D i a g r a m O b j e c t K e y & g t ; & l t ; D i a g r a m O b j e c t K e y & g t ; & l t ; K e y & g t ; M e a s u r e s \ & a m p ; g t ; 1 0 0 K & l t ; / K e y & g t ; & l t ; / D i a g r a m O b j e c t K e y & g t ; & l t ; D i a g r a m O b j e c t K e y & g t ; & l t ; K e y & g t ; M e a s u r e s \ & a m p ; g t ; 1 0 0 K \ T a g I n f o \ F o r m u l a & l t ; / K e y & g t ; & l t ; / D i a g r a m O b j e c t K e y & g t ; & l t ; D i a g r a m O b j e c t K e y & g t ; & l t ; K e y & g t ; M e a s u r e s \ & a m p ; g t ; 1 0 0 K \ T a g I n f o \ V a l u e & l t ; / K e y & g t ; & l t ; / D i a g r a m O b j e c t K e y & g t ; & l t ; D i a g r a m O b j e c t K e y & g t ; & l t ; K e y & g t ; M e a s u r e s \ S u m   o f   S a l a r y & l t ; / K e y & g t ; & l t ; / D i a g r a m O b j e c t K e y & g t ; & l t ; D i a g r a m O b j e c t K e y & g t ; & l t ; K e y & g t ; M e a s u r e s \ S u m   o f   S a l a r y \ T a g I n f o \ F o r m u l a & l t ; / K e y & g t ; & l t ; / D i a g r a m O b j e c t K e y & g t ; & l t ; D i a g r a m O b j e c t K e y & g t ; & l t ; K e y & g t ; M e a s u r e s \ S u m   o f   S a l a r y \ T a g I n f o \ V a l u e & l t ; / K e y & g t ; & l t ; / D i a g r a m O b j e c t K e y & g t ; & l t ; D i a g r a m O b j e c t K e y & g t ; & l t ; K e y & g t ; M e a s u r e s \ S u m   o f   T e n u r e & l t ; / K e y & g t ; & l t ; / D i a g r a m O b j e c t K e y & g t ; & l t ; D i a g r a m O b j e c t K e y & g t ; & l t ; K e y & g t ; M e a s u r e s \ S u m   o f   T e n u r e \ T a g I n f o \ F o r m u l a & l t ; / K e y & g t ; & l t ; / D i a g r a m O b j e c t K e y & g t ; & l t ; D i a g r a m O b j e c t K e y & g t ; & l t ; K e y & g t ; M e a s u r e s \ S u m   o f   T e n u r e \ T a g I n f o \ V a l u e & l t ; / K e y & g t ; & l t ; / D i a g r a m O b j e c t K e y & g t ; & l t ; D i a g r a m O b j e c t K e y & g t ; & l t ; K e y & g t ; M e a s u r e s \ A v e r a g e   o f   S a l a r y & l t ; / K e y & g t ; & l t ; / D i a g r a m O b j e c t K e y & g t ; & l t ; D i a g r a m O b j e c t K e y & g t ; & l t ; K e y & g t ; M e a s u r e s \ A v e r a g e   o f   S a l a r y \ T a g I n f o \ F o r m u l a & l t ; / K e y & g t ; & l t ; / D i a g r a m O b j e c t K e y & g t ; & l t ; D i a g r a m O b j e c t K e y & g t ; & l t ; K e y & g t ; M e a s u r e s \ A v e r a g e   o f   S a l a r y \ T a g I n f o \ V a l u e & l t ; / K e y & g t ; & l t ; / D i a g r a m O b j e c t K e y & g t ; & l t ; D i a g r a m O b j e c t K e y & g t ; & l t ; K e y & g t ; M e a s u r e s \ C o u n t   o f   I D & l t ; / K e y & g t ; & l t ; / D i a g r a m O b j e c t K e y & g t ; & l t ; D i a g r a m O b j e c t K e y & g t ; & l t ; K e y & g t ; M e a s u r e s \ C o u n t   o f   I D \ T a g I n f o \ F o r m u l a & l t ; / K e y & g t ; & l t ; / D i a g r a m O b j e c t K e y & g t ; & l t ; D i a g r a m O b j e c t K e y & g t ; & l t ; K e y & g t ; M e a s u r e s \ C o u n t   o f   I D \ T a g I n f o \ V a l u e & l t ; / K e y & g t ; & l t ; / D i a g r a m O b j e c t K e y & g t ; & l t ; D i a g r a m O b j e c t K e y & g t ; & l t ; K e y & g t ; M e a s u r e s \ S u m   o f   A g e & l t ; / K e y & g t ; & l t ; / D i a g r a m O b j e c t K e y & g t ; & l t ; D i a g r a m O b j e c t K e y & g t ; & l t ; K e y & g t ; M e a s u r e s \ S u m   o f   A g e \ T a g I n f o \ F o r m u l a & l t ; / K e y & g t ; & l t ; / D i a g r a m O b j e c t K e y & g t ; & l t ; D i a g r a m O b j e c t K e y & g t ; & l t ; K e y & g t ; M e a s u r e s \ S u m   o f   A g e \ T a g I n f o \ V a l u e & l t ; / K e y & g t ; & l t ; / D i a g r a m O b j e c t K e y & g t ; & l t ; D i a g r a m O b j e c t K e y & g t ; & l t ; K e y & g t ; M e a s u r e s \ C o u n t   o f   S a l a r y & l t ; / K e y & g t ; & l t ; / D i a g r a m O b j e c t K e y & g t ; & l t ; D i a g r a m O b j e c t K e y & g t ; & l t ; K e y & g t ; M e a s u r e s \ C o u n t   o f   S a l a r y \ T a g I n f o \ F o r m u l a & l t ; / K e y & g t ; & l t ; / D i a g r a m O b j e c t K e y & g t ; & l t ; D i a g r a m O b j e c t K e y & g t ; & l t ; K e y & g t ; M e a s u r e s \ C o u n t   o f   S a l a r y \ T a g I n f o \ V a l u e & l t ; / K e y & g t ; & l t ; / D i a g r a m O b j e c t K e y & g t ; & l t ; D i a g r a m O b j e c t K e y & g t ; & l t ; K e y & g t ; M e a s u r e s \ S u m   o f   F T E & l t ; / K e y & g t ; & l t ; / D i a g r a m O b j e c t K e y & g t ; & l t ; D i a g r a m O b j e c t K e y & g t ; & l t ; K e y & g t ; M e a s u r e s \ S u m   o f   F T E \ T a g I n f o \ F o r m u l a & l t ; / K e y & g t ; & l t ; / D i a g r a m O b j e c t K e y & g t ; & l t ; D i a g r a m O b j e c t K e y & g t ; & l t ; K e y & g t ; M e a s u r e s \ S u m   o f   F T E \ T a g I n f o \ V a l u e & l t ; / K e y & g t ; & l t ; / D i a g r a m O b j e c t K e y & g t ; & l t ; D i a g r a m O b j e c t K e y & g t ; & l t ; K e y & g t ; M e a s u r e s \ A v e r a g e   o f   T e n u r e & l t ; / K e y & g t ; & l t ; / D i a g r a m O b j e c t K e y & g t ; & l t ; D i a g r a m O b j e c t K e y & g t ; & l t ; K e y & g t ; M e a s u r e s \ A v e r a g e   o f   T e n u r e \ T a g I n f o \ F o r m u l a & l t ; / K e y & g t ; & l t ; / D i a g r a m O b j e c t K e y & g t ; & l t ; D i a g r a m O b j e c t K e y & g t ; & l t ; K e y & g t ; M e a s u r e s \ A v e r a g e   o f   T e n u r e \ T a g I n f o \ V a l u e & l t ; / K e y & g t ; & l t ; / D i a g r a m O b j e c t K e y & g t ; & l t ; D i a g r a m O b j e c t K e y & g t ; & l t ; K e y & g t ; M e a s u r e s \ C o u n t   o f   T e n u r e & l t ; / K e y & g t ; & l t ; / D i a g r a m O b j e c t K e y & g t ; & l t ; D i a g r a m O b j e c t K e y & g t ; & l t ; K e y & g t ; M e a s u r e s \ C o u n t   o f   T e n u r e \ T a g I n f o \ F o r m u l a & l t ; / K e y & g t ; & l t ; / D i a g r a m O b j e c t K e y & g t ; & l t ; D i a g r a m O b j e c t K e y & g t ; & l t ; K e y & g t ; M e a s u r e s \ C o u n t   o f   T e n u r e \ T a g I n f o \ V a l u e & l t ; / K e y & g t ; & l t ; / D i a g r a m O b j e c t K e y & g t ; & l t ; D i a g r a m O b j e c t K e y & g t ; & l t ; K e y & g t ; C o l u m n s \ I D & l t ; / K e y & g t ; & l t ; / D i a g r a m O b j e c t K e y & g t ; & l t ; D i a g r a m O b j e c t K e y & g t ; & l t ; K e y & g t ; C o l u m n s \ G e n d e r & l t ; / K e y & g t ; & l t ; / D i a g r a m O b j e c t K e y & g t ; & l t ; D i a g r a m O b j e c t K e y & g t ; & l t ; K e y & g t ; C o l u m n s \ F T E & l t ; / K e y & g t ; & l t ; / D i a g r a m O b j e c t K e y & g t ; & l t ; D i a g r a m O b j e c t K e y & g t ; & l t ; K e y & g t ; C o l u m n s \ E m p   T y p e & l t ; / K e y & g t ; & l t ; / D i a g r a m O b j e c t K e y & g t ; & l t ; D i a g r a m O b j e c t K e y & g t ; & l t ; K e y & g t ; C o l u m n s \ D e p a r t m e n t & l t ; / K e y & g t ; & l t ; / D i a g r a m O b j e c t K e y & g t ; & l t ; D i a g r a m O b j e c t K e y & g t ; & l t ; K e y & g t ; C o l u m n s \ B r a n c h & l t ; / K e y & g t ; & l t ; / D i a g r a m O b j e c t K e y & g t ; & l t ; D i a g r a m O b j e c t K e y & g t ; & l t ; K e y & g t ; C o l u m n s \ S a l a r y & l t ; / K e y & g t ; & l t ; / D i a g r a m O b j e c t K e y & g t ; & l t ; D i a g r a m O b j e c t K e y & g t ; & l t ; K e y & g t ; C o l u m n s \ L e a v e   B a l a n c e & l t ; / K e y & g t ; & l t ; / D i a g r a m O b j e c t K e y & g t ; & l t ; D i a g r a m O b j e c t K e y & g t ; & l t ; K e y & g t ; C o l u m n s \ D a t e   o f   J o i n & l t ; / K e y & g t ; & l t ; / D i a g r a m O b j e c t K e y & g t ; & l t ; D i a g r a m O b j e c t K e y & g t ; & l t ; K e y & g t ; C o l u m n s \ D a t e   o f   B i r t h & l t ; / K e y & g t ; & l t ; / D i a g r a m O b j e c t K e y & g t ; & l t ; D i a g r a m O b j e c t K e y & g t ; & l t ; K e y & g t ; C o l u m n s \ T e n u r e & l t ; / K e y & g t ; & l t ; / D i a g r a m O b j e c t K e y & g t ; & l t ; D i a g r a m O b j e c t K e y & g t ; & l t ; K e y & g t ; C o l u m n s \ T e n u r e   G r o u p & l t ; / K e y & g t ; & l t ; / D i a g r a m O b j e c t K e y & g t ; & l t ; D i a g r a m O b j e c t K e y & g t ; & l t ; K e y & g t ; C o l u m n s \ X - A g e & l t ; / K e y & g t ; & l t ; / D i a g r a m O b j e c t K e y & g t ; & l t ; D i a g r a m O b j e c t K e y & g t ; & l t ; K e y & g t ; C o l u m n s \ A g e & l t ; / K e y & g t ; & l t ; / D i a g r a m O b j e c t K e y & g t ; & l t ; D i a g r a m O b j e c t K e y & g t ; & l t ; K e y & g t ; C o l u m n s \ C o l u m n 1 & l t ; / K e y & g t ; & l t ; / D i a g r a m O b j e c t K e y & g t ; & l t ; D i a g r a m O b j e c t K e y & g t ; & l t ; K e y & g t ; L i n k s \ & a m p ; l t ; C o l u m n s \ S u m   o f   S a l a r y & a m p ; g t ; - & a m p ; l t ; M e a s u r e s \ S a l a r y & a m p ; g t ; & l t ; / K e y & g t ; & l t ; / D i a g r a m O b j e c t K e y & g t ; & l t ; D i a g r a m O b j e c t K e y & g t ; & l t ; K e y & g t ; L i n k s \ & a m p ; l t ; C o l u m n s \ S u m   o f   S a l a r y & a m p ; g t ; - & a m p ; l t ; M e a s u r e s \ S a l a r y & a m p ; g t ; \ C O L U M N & l t ; / K e y & g t ; & l t ; / D i a g r a m O b j e c t K e y & g t ; & l t ; D i a g r a m O b j e c t K e y & g t ; & l t ; K e y & g t ; L i n k s \ & a m p ; l t ; C o l u m n s \ S u m   o f   S a l a r y & a m p ; g t ; - & a m p ; l t ; M e a s u r e s \ S a l a r y & a m p ; g t ; \ M E A S U R E & l t ; / K e y & g t ; & l t ; / D i a g r a m O b j e c t K e y & g t ; & l t ; D i a g r a m O b j e c t K e y & g t ; & l t ; K e y & g t ; L i n k s \ & a m p ; l t ; C o l u m n s \ S u m   o f   T e n u r e & a m p ; g t ; - & a m p ; l t ; M e a s u r e s \ T e n u r e & a m p ; g t ; & l t ; / K e y & g t ; & l t ; / D i a g r a m O b j e c t K e y & g t ; & l t ; D i a g r a m O b j e c t K e y & g t ; & l t ; K e y & g t ; L i n k s \ & a m p ; l t ; C o l u m n s \ S u m   o f   T e n u r e & a m p ; g t ; - & a m p ; l t ; M e a s u r e s \ T e n u r e & a m p ; g t ; \ C O L U M N & l t ; / K e y & g t ; & l t ; / D i a g r a m O b j e c t K e y & g t ; & l t ; D i a g r a m O b j e c t K e y & g t ; & l t ; K e y & g t ; L i n k s \ & a m p ; l t ; C o l u m n s \ S u m   o f   T e n u r e & a m p ; g t ; - & a m p ; l t ; M e a s u r e s \ T e n u r e & a m p ; g t ; \ M E A S U R E & l t ; / K e y & g t ; & l t ; / D i a g r a m O b j e c t K e y & g t ; & l t ; D i a g r a m O b j e c t K e y & g t ; & l t ; K e y & g t ; L i n k s \ & a m p ; l t ; C o l u m n s \ A v e r a g e   o f   S a l a r y & a m p ; g t ; - & a m p ; l t ; M e a s u r e s \ S a l a r y & a m p ; g t ; & l t ; / K e y & g t ; & l t ; / D i a g r a m O b j e c t K e y & g t ; & l t ; D i a g r a m O b j e c t K e y & g t ; & l t ; K e y & g t ; L i n k s \ & a m p ; l t ; C o l u m n s \ A v e r a g e   o f   S a l a r y & a m p ; g t ; - & a m p ; l t ; M e a s u r e s \ S a l a r y & a m p ; g t ; \ C O L U M N & l t ; / K e y & g t ; & l t ; / D i a g r a m O b j e c t K e y & g t ; & l t ; D i a g r a m O b j e c t K e y & g t ; & l t ; K e y & g t ; L i n k s \ & a m p ; l t ; C o l u m n s \ A v e r a g e   o f   S a l a r y & a m p ; g t ; - & a m p ; l t ; M e a s u r e s \ S a l a r y & a m p ; g t ; \ M E A S U R E & l t ; / K e y & g t ; & l t ; / D i a g r a m O b j e c t K e y & g t ; & l t ; D i a g r a m O b j e c t K e y & g t ; & l t ; K e y & g t ; L i n k s \ & a m p ; l t ; C o l u m n s \ C o u n t   o f   I D & a m p ; g t ; - & a m p ; l t ; M e a s u r e s \ I D & a m p ; g t ; & l t ; / K e y & g t ; & l t ; / D i a g r a m O b j e c t K e y & g t ; & l t ; D i a g r a m O b j e c t K e y & g t ; & l t ; K e y & g t ; L i n k s \ & a m p ; l t ; C o l u m n s \ C o u n t   o f   I D & a m p ; g t ; - & a m p ; l t ; M e a s u r e s \ I D & a m p ; g t ; \ C O L U M N & l t ; / K e y & g t ; & l t ; / D i a g r a m O b j e c t K e y & g t ; & l t ; D i a g r a m O b j e c t K e y & g t ; & l t ; K e y & g t ; L i n k s \ & a m p ; l t ; C o l u m n s \ C o u n t   o f   I D & a m p ; g t ; - & a m p ; l t ; M e a s u r e s \ I D & a m p ; g t ; \ M E A S U R E & l t ; / K e y & g t ; & l t ; / D i a g r a m O b j e c t K e y & g t ; & l t ; D i a g r a m O b j e c t K e y & g t ; & l t ; K e y & g t ; L i n k s \ & a m p ; l t ; C o l u m n s \ S u m   o f   A g e & a m p ; g t ; - & a m p ; l t ; M e a s u r e s \ A g e & a m p ; g t ; & l t ; / K e y & g t ; & l t ; / D i a g r a m O b j e c t K e y & g t ; & l t ; D i a g r a m O b j e c t K e y & g t ; & l t ; K e y & g t ; L i n k s \ & a m p ; l t ; C o l u m n s \ S u m   o f   A g e & a m p ; g t ; - & a m p ; l t ; M e a s u r e s \ A g e & a m p ; g t ; \ C O L U M N & l t ; / K e y & g t ; & l t ; / D i a g r a m O b j e c t K e y & g t ; & l t ; D i a g r a m O b j e c t K e y & g t ; & l t ; K e y & g t ; L i n k s \ & a m p ; l t ; C o l u m n s \ S u m   o f   A g e & a m p ; g t ; - & a m p ; l t ; M e a s u r e s \ A g e & a m p ; g t ; \ M E A S U R E & l t ; / K e y & g t ; & l t ; / D i a g r a m O b j e c t K e y & g t ; & l t ; D i a g r a m O b j e c t K e y & g t ; & l t ; K e y & g t ; L i n k s \ & a m p ; l t ; C o l u m n s \ C o u n t   o f   S a l a r y & a m p ; g t ; - & a m p ; l t ; M e a s u r e s \ S a l a r y & a m p ; g t ; & l t ; / K e y & g t ; & l t ; / D i a g r a m O b j e c t K e y & g t ; & l t ; D i a g r a m O b j e c t K e y & g t ; & l t ; K e y & g t ; L i n k s \ & a m p ; l t ; C o l u m n s \ C o u n t   o f   S a l a r y & a m p ; g t ; - & a m p ; l t ; M e a s u r e s \ S a l a r y & a m p ; g t ; \ C O L U M N & l t ; / K e y & g t ; & l t ; / D i a g r a m O b j e c t K e y & g t ; & l t ; D i a g r a m O b j e c t K e y & g t ; & l t ; K e y & g t ; L i n k s \ & a m p ; l t ; C o l u m n s \ C o u n t   o f   S a l a r y & a m p ; g t ; - & a m p ; l t ; M e a s u r e s \ S a l a r y & a m p ; g t ; \ M E A S U R E & l t ; / K e y & g t ; & l t ; / D i a g r a m O b j e c t K e y & g t ; & l t ; D i a g r a m O b j e c t K e y & g t ; & l t ; K e y & g t ; L i n k s \ & a m p ; l t ; C o l u m n s \ S u m   o f   F T E & a m p ; g t ; - & a m p ; l t ; M e a s u r e s \ F T E & a m p ; g t ; & l t ; / K e y & g t ; & l t ; / D i a g r a m O b j e c t K e y & g t ; & l t ; D i a g r a m O b j e c t K e y & g t ; & l t ; K e y & g t ; L i n k s \ & a m p ; l t ; C o l u m n s \ S u m   o f   F T E & a m p ; g t ; - & a m p ; l t ; M e a s u r e s \ F T E & a m p ; g t ; \ C O L U M N & l t ; / K e y & g t ; & l t ; / D i a g r a m O b j e c t K e y & g t ; & l t ; D i a g r a m O b j e c t K e y & g t ; & l t ; K e y & g t ; L i n k s \ & a m p ; l t ; C o l u m n s \ S u m   o f   F T E & a m p ; g t ; - & a m p ; l t ; M e a s u r e s \ F T E & a m p ; g t ; \ M E A S U R E & l t ; / K e y & g t ; & l t ; / D i a g r a m O b j e c t K e y & g t ; & l t ; D i a g r a m O b j e c t K e y & g t ; & l t ; K e y & g t ; L i n k s \ & a m p ; l t ; C o l u m n s \ A v e r a g e   o f   T e n u r e & a m p ; g t ; - & a m p ; l t ; M e a s u r e s \ T e n u r e & a m p ; g t ; & l t ; / K e y & g t ; & l t ; / D i a g r a m O b j e c t K e y & g t ; & l t ; D i a g r a m O b j e c t K e y & g t ; & l t ; K e y & g t ; L i n k s \ & a m p ; l t ; C o l u m n s \ A v e r a g e   o f   T e n u r e & a m p ; g t ; - & a m p ; l t ; M e a s u r e s \ T e n u r e & a m p ; g t ; \ C O L U M N & l t ; / K e y & g t ; & l t ; / D i a g r a m O b j e c t K e y & g t ; & l t ; D i a g r a m O b j e c t K e y & g t ; & l t ; K e y & g t ; L i n k s \ & a m p ; l t ; C o l u m n s \ A v e r a g e   o f   T e n u r e & a m p ; g t ; - & a m p ; l t ; M e a s u r e s \ T e n u r e & a m p ; g t ; \ M E A S U R E & l t ; / K e y & g t ; & l t ; / D i a g r a m O b j e c t K e y & g t ; & l t ; D i a g r a m O b j e c t K e y & g t ; & l t ; K e y & g t ; L i n k s \ & a m p ; l t ; C o l u m n s \ C o u n t   o f   T e n u r e & a m p ; g t ; - & a m p ; l t ; M e a s u r e s \ T e n u r e & a m p ; g t ; & l t ; / K e y & g t ; & l t ; / D i a g r a m O b j e c t K e y & g t ; & l t ; D i a g r a m O b j e c t K e y & g t ; & l t ; K e y & g t ; L i n k s \ & a m p ; l t ; C o l u m n s \ C o u n t   o f   T e n u r e & a m p ; g t ; - & a m p ; l t ; M e a s u r e s \ T e n u r e & a m p ; g t ; \ C O L U M N & l t ; / K e y & g t ; & l t ; / D i a g r a m O b j e c t K e y & g t ; & l t ; D i a g r a m O b j e c t K e y & g t ; & l t ; K e y & g t ; L i n k s \ & a m p ; l t ; C o l u m n s \ C o u n t   o f   T e n u r e & a m p ; g t ; - & a m p ; l t ; M e a s u r e s \ T e n u 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H e a d c o u n t & l t ; / K e y & g t ; & l t ; / a : K e y & g t ; & l t ; a : V a l u e   i : t y p e = " M e a s u r e G r i d N o d e V i e w S t a t e " & g t ; & l t ; L a y e d O u t & g t ; t r u e & l t ; / L a y e d O u t & g t ; & l t ; / a : V a l u e & g t ; & l t ; / a : K e y V a l u e O f D i a g r a m O b j e c t K e y a n y T y p e z b w N T n L X & g t ; & l t ; a : K e y V a l u e O f D i a g r a m O b j e c t K e y a n y T y p e z b w N T n L X & g t ; & l t ; a : K e y & g t ; & l t ; K e y & g t ; M e a s u r e s \ H e a d c o u n t \ T a g I n f o \ F o r m u l a & l t ; / K e y & g t ; & l t ; / a : K e y & g t ; & l t ; a : V a l u e   i : t y p e = " M e a s u r e G r i d V i e w S t a t e I D i a g r a m T a g A d d i t i o n a l I n f o " / & g t ; & l t ; / a : K e y V a l u e O f D i a g r a m O b j e c t K e y a n y T y p e z b w N T n L X & g t ; & l t ; a : K e y V a l u e O f D i a g r a m O b j e c t K e y a n y T y p e z b w N T n L X & g t ; & l t ; a : K e y & g t ; & l t ; K e y & g t ; M e a s u r e s \ H e a d c o u n t \ T a g I n f o \ V a l u e & l t ; / K e y & g t ; & l t ; / a : K e y & g t ; & l t ; a : V a l u e   i : t y p e = " M e a s u r e G r i d V i e w S t a t e I D i a g r a m T a g A d d i t i o n a l I n f o " / & g t ; & l t ; / a : K e y V a l u e O f D i a g r a m O b j e c t K e y a n y T y p e z b w N T n L X & g t ; & l t ; a : K e y V a l u e O f D i a g r a m O b j e c t K e y a n y T y p e z b w N T n L X & g t ; & l t ; a : K e y & g t ; & l t ; K e y & g t ; M e a s u r e s \ T o t a l   F T E & l t ; / K e y & g t ; & l t ; / a : K e y & g t ; & l t ; a : V a l u e   i : t y p e = " M e a s u r e G r i d N o d e V i e w S t a t e " & g t ; & l t ; C o l u m n & g t ; 1 & l t ; / C o l u m n & g t ; & l t ; L a y e d O u t & g t ; t r u e & l t ; / L a y e d O u t & g t ; & l t ; / a : V a l u e & g t ; & l t ; / a : K e y V a l u e O f D i a g r a m O b j e c t K e y a n y T y p e z b w N T n L X & g t ; & l t ; a : K e y V a l u e O f D i a g r a m O b j e c t K e y a n y T y p e z b w N T n L X & g t ; & l t ; a : K e y & g t ; & l t ; K e y & g t ; M e a s u r e s \ T o t a l   F T E \ T a g I n f o \ F o r m u l a & l t ; / K e y & g t ; & l t ; / a : K e y & g t ; & l t ; a : V a l u e   i : t y p e = " M e a s u r e G r i d V i e w S t a t e I D i a g r a m T a g A d d i t i o n a l I n f o " / & g t ; & l t ; / a : K e y V a l u e O f D i a g r a m O b j e c t K e y a n y T y p e z b w N T n L X & g t ; & l t ; a : K e y V a l u e O f D i a g r a m O b j e c t K e y a n y T y p e z b w N T n L X & g t ; & l t ; a : K e y & g t ; & l t ; K e y & g t ; M e a s u r e s \ T o t a l   F T E \ T a g I n f o \ V a l u e & l t ; / K e y & g t ; & l t ; / a : K e y & g t ; & l t ; a : V a l u e   i : t y p e = " M e a s u r e G r i d V i e w S t a t e I D i a g r a m T a g A d d i t i o n a l I n f o " / & g t ; & l t ; / a : K e y V a l u e O f D i a g r a m O b j e c t K e y a n y T y p e z b w N T n L X & g t ; & l t ; a : K e y V a l u e O f D i a g r a m O b j e c t K e y a n y T y p e z b w N T n L X & g t ; & l t ; a : K e y & g t ; & l t ; K e y & g t ; M e a s u r e s \ A v e r a g e   S a l a r y & l t ; / K e y & g t ; & l t ; / a : K e y & g t ; & l t ; a : V a l u e   i : t y p e = " M e a s u r e G r i d N o d e V i e w S t a t e " & g t ; & l t ; C o l u m n & g t ; 1 & l t ; / C o l u m n & g t ; & l t ; L a y e d O u t & g t ; t r u e & l t ; / L a y e d O u t & g t ; & l t ; R o w & g t ; 1 & l t ; / R o w & g t ; & l t ; / a : V a l u e & g t ; & l t ; / a : K e y V a l u e O f D i a g r a m O b j e c t K e y a n y T y p e z b w N T n L X & g t ; & l t ; a : K e y V a l u e O f D i a g r a m O b j e c t K e y a n y T y p e z b w N T n L X & g t ; & l t ; a : K e y & g t ; & l t ; K e y & g t ; M e a s u r e s \ A v e r a g e   S a l a r y \ T a g I n f o \ F o r m u l a & l t ; / K e y & g t ; & l t ; / a : K e y & g t ; & l t ; a : V a l u e   i : t y p e = " M e a s u r e G r i d V i e w S t a t e I D i a g r a m T a g A d d i t i o n a l I n f o " / & g t ; & l t ; / a : K e y V a l u e O f D i a g r a m O b j e c t K e y a n y T y p e z b w N T n L X & g t ; & l t ; a : K e y V a l u e O f D i a g r a m O b j e c t K e y a n y T y p e z b w N T n L X & g t ; & l t ; a : K e y & g t ; & l t ; K e y & g t ; M e a s u r e s \ A v e r a g e   S a l a r y \ T a g I n f o \ V a l u e & l t ; / K e y & g t ; & l t ; / a : K e y & g t ; & l t ; a : V a l u e   i : t y p e = " M e a s u r e G r i d V i e w S t a t e I D i a g r a m T a g A d d i t i o n a l I n f o " / & g t ; & l t ; / a : K e y V a l u e O f D i a g r a m O b j e c t K e y a n y T y p e z b w N T n L X & g t ; & l t ; a : K e y V a l u e O f D i a g r a m O b j e c t K e y a n y T y p e z b w N T n L X & g t ; & l t ; a : K e y & g t ; & l t ; K e y & g t ; M e a s u r e s \ A v e r a g e   L e a v e   B a l a n c e & l t ; / K e y & g t ; & l t ; / a : K e y & g t ; & l t ; a : V a l u e   i : t y p e = " M e a s u r e G r i d N o d e V i e w S t a t e " & g t ; & l t ; C o l u m n & g t ; 2 & l t ; / C o l u m n & g t ; & l t ; L a y e d O u t & g t ; t r u e & l t ; / L a y e d O u t & g t ; & l t ; R o w & g t ; 1 & l t ; / R o w & g t ; & l t ; / a : V a l u e & g t ; & l t ; / a : K e y V a l u e O f D i a g r a m O b j e c t K e y a n y T y p e z b w N T n L X & g t ; & l t ; a : K e y V a l u e O f D i a g r a m O b j e c t K e y a n y T y p e z b w N T n L X & g t ; & l t ; a : K e y & g t ; & l t ; K e y & g t ; M e a s u r e s \ A v e r a g e   L e a v e   B a l a n c e \ T a g I n f o \ F o r m u l a & l t ; / K e y & g t ; & l t ; / a : K e y & g t ; & l t ; a : V a l u e   i : t y p e = " M e a s u r e G r i d V i e w S t a t e I D i a g r a m T a g A d d i t i o n a l I n f o " / & g t ; & l t ; / a : K e y V a l u e O f D i a g r a m O b j e c t K e y a n y T y p e z b w N T n L X & g t ; & l t ; a : K e y V a l u e O f D i a g r a m O b j e c t K e y a n y T y p e z b w N T n L X & g t ; & l t ; a : K e y & g t ; & l t ; K e y & g t ; M e a s u r e s \ A v e r a g e   L e a v e   B a l a n c e \ T a g I n f o \ V a l u e & l t ; / K e y & g t ; & l t ; / a : K e y & g t ; & l t ; a : V a l u e   i : t y p e = " M e a s u r e G r i d V i e w S t a t e I D i a g r a m T a g A d d i t i o n a l I n f o " / & g t ; & l t ; / a : K e y V a l u e O f D i a g r a m O b j e c t K e y a n y T y p e z b w N T n L X & g t ; & l t ; a : K e y V a l u e O f D i a g r a m O b j e c t K e y a n y T y p e z b w N T n L X & g t ; & l t ; a : K e y & g t ; & l t ; K e y & g t ; M e a s u r e s \ F e m a l e   H e a d c o u n t & l t ; / K e y & g t ; & l t ; / a : K e y & g t ; & l t ; a : V a l u e   i : t y p e = " M e a s u r e G r i d N o d e V i e w S t a t e " & g t ; & l t ; C o l u m n & g t ; 3 & l t ; / C o l u m n & g t ; & l t ; L a y e d O u t & g t ; t r u e & l t ; / L a y e d O u t & g t ; & l t ; / a : V a l u e & g t ; & l t ; / a : K e y V a l u e O f D i a g r a m O b j e c t K e y a n y T y p e z b w N T n L X & g t ; & l t ; a : K e y V a l u e O f D i a g r a m O b j e c t K e y a n y T y p e z b w N T n L X & g t ; & l t ; a : K e y & g t ; & l t ; K e y & g t ; M e a s u r e s \ F e m a l e   H e a d c o u n t \ T a g I n f o \ F o r m u l a & l t ; / K e y & g t ; & l t ; / a : K e y & g t ; & l t ; a : V a l u e   i : t y p e = " M e a s u r e G r i d V i e w S t a t e I D i a g r a m T a g A d d i t i o n a l I n f o " / & g t ; & l t ; / a : K e y V a l u e O f D i a g r a m O b j e c t K e y a n y T y p e z b w N T n L X & g t ; & l t ; a : K e y V a l u e O f D i a g r a m O b j e c t K e y a n y T y p e z b w N T n L X & g t ; & l t ; a : K e y & g t ; & l t ; K e y & g t ; M e a s u r e s \ F e m a l e   H e a d c o u n t \ T a g I n f o \ V a l u e & l t ; / K e y & g t ; & l t ; / a : K e y & g t ; & l t ; a : V a l u e   i : t y p e = " M e a s u r e G r i d V i e w S t a t e I D i a g r a m T a g A d d i t i o n a l I n f o " / & g t ; & l t ; / a : K e y V a l u e O f D i a g r a m O b j e c t K e y a n y T y p e z b w N T n L X & g t ; & l t ; a : K e y V a l u e O f D i a g r a m O b j e c t K e y a n y T y p e z b w N T n L X & g t ; & l t ; a : K e y & g t ; & l t ; K e y & g t ; M e a s u r e s \ F e m a l e   % & l t ; / K e y & g t ; & l t ; / a : K e y & g t ; & l t ; a : V a l u e   i : t y p e = " M e a s u r e G r i d N o d e V i e w S t a t e " & g t ; & l t ; C o l u m n & g t ; 3 & l t ; / C o l u m n & g t ; & l t ; L a y e d O u t & g t ; t r u e & l t ; / L a y e d O u t & g t ; & l t ; R o w & g t ; 1 & l t ; / R o w & g t ; & l t ; / a : V a l u e & g t ; & l t ; / a : K e y V a l u e O f D i a g r a m O b j e c t K e y a n y T y p e z b w N T n L X & g t ; & l t ; a : K e y V a l u e O f D i a g r a m O b j e c t K e y a n y T y p e z b w N T n L X & g t ; & l t ; a : K e y & g t ; & l t ; K e y & g t ; M e a s u r e s \ F e m a l e   % \ T a g I n f o \ F o r m u l a & l t ; / K e y & g t ; & l t ; / a : K e y & g t ; & l t ; a : V a l u e   i : t y p e = " M e a s u r e G r i d V i e w S t a t e I D i a g r a m T a g A d d i t i o n a l I n f o " / & g t ; & l t ; / a : K e y V a l u e O f D i a g r a m O b j e c t K e y a n y T y p e z b w N T n L X & g t ; & l t ; a : K e y V a l u e O f D i a g r a m O b j e c t K e y a n y T y p e z b w N T n L X & g t ; & l t ; a : K e y & g t ; & l t ; K e y & g t ; M e a s u r e s \ F e m a l e   % \ T a g I n f o \ V a l u e & l t ; / K e y & g t ; & l t ; / a : K e y & g t ; & l t ; a : V a l u e   i : t y p e = " M e a s u r e G r i d V i e w S t a t e I D i a g r a m T a g A d d i t i o n a l I n f o " / & g t ; & l t ; / a : K e y V a l u e O f D i a g r a m O b j e c t K e y a n y T y p e z b w N T n L X & g t ; & l t ; a : K e y V a l u e O f D i a g r a m O b j e c t K e y a n y T y p e z b w N T n L X & g t ; & l t ; a : K e y & g t ; & l t ; K e y & g t ; M e a s u r e s \ F u l l t i m e   % & l t ; / K e y & g t ; & l t ; / a : K e y & g t ; & l t ; a : V a l u e   i : t y p e = " M e a s u r e G r i d N o d e V i e w S t a t e " & g t ; & l t ; C o l u m n & g t ; 4 & l t ; / C o l u m n & g t ; & l t ; L a y e d O u t & g t ; t r u e & l t ; / L a y e d O u t & g t ; & l t ; / a : V a l u e & g t ; & l t ; / a : K e y V a l u e O f D i a g r a m O b j e c t K e y a n y T y p e z b w N T n L X & g t ; & l t ; a : K e y V a l u e O f D i a g r a m O b j e c t K e y a n y T y p e z b w N T n L X & g t ; & l t ; a : K e y & g t ; & l t ; K e y & g t ; M e a s u r e s \ F u l l t i m e   % \ T a g I n f o \ F o r m u l a & l t ; / K e y & g t ; & l t ; / a : K e y & g t ; & l t ; a : V a l u e   i : t y p e = " M e a s u r e G r i d V i e w S t a t e I D i a g r a m T a g A d d i t i o n a l I n f o " / & g t ; & l t ; / a : K e y V a l u e O f D i a g r a m O b j e c t K e y a n y T y p e z b w N T n L X & g t ; & l t ; a : K e y V a l u e O f D i a g r a m O b j e c t K e y a n y T y p e z b w N T n L X & g t ; & l t ; a : K e y & g t ; & l t ; K e y & g t ; M e a s u r e s \ F u l l t i m e   % \ T a g I n f o \ V a l u e & l t ; / K e y & g t ; & l t ; / a : K e y & g t ; & l t ; a : V a l u e   i : t y p e = " M e a s u r e G r i d V i e w S t a t e I D i a g r a m T a g A d d i t i o n a l I n f o " / & g t ; & l t ; / a : K e y V a l u e O f D i a g r a m O b j e c t K e y a n y T y p e z b w N T n L X & g t ; & l t ; a : K e y V a l u e O f D i a g r a m O b j e c t K e y a n y T y p e z b w N T n L X & g t ; & l t ; a : K e y & g t ; & l t ; K e y & g t ; M e a s u r e s \ N e g a t i v e   L e a v e   B a l a n c e & l t ; / K e y & g t ; & l t ; / a : K e y & g t ; & l t ; a : V a l u e   i : t y p e = " M e a s u r e G r i d N o d e V i e w S t a t e " & g t ; & l t ; C o l u m n & g t ; 4 & l t ; / C o l u m n & g t ; & l t ; L a y e d O u t & g t ; t r u e & l t ; / L a y e d O u t & g t ; & l t ; R o w & g t ; 1 & l t ; / R o w & g t ; & l t ; / a : V a l u e & g t ; & l t ; / a : K e y V a l u e O f D i a g r a m O b j e c t K e y a n y T y p e z b w N T n L X & g t ; & l t ; a : K e y V a l u e O f D i a g r a m O b j e c t K e y a n y T y p e z b w N T n L X & g t ; & l t ; a : K e y & g t ; & l t ; K e y & g t ; M e a s u r e s \ N e g a t i v e   L e a v e   B a l a n c e \ T a g I n f o \ F o r m u l a & l t ; / K e y & g t ; & l t ; / a : K e y & g t ; & l t ; a : V a l u e   i : t y p e = " M e a s u r e G r i d V i e w S t a t e I D i a g r a m T a g A d d i t i o n a l I n f o " / & g t ; & l t ; / a : K e y V a l u e O f D i a g r a m O b j e c t K e y a n y T y p e z b w N T n L X & g t ; & l t ; a : K e y V a l u e O f D i a g r a m O b j e c t K e y a n y T y p e z b w N T n L X & g t ; & l t ; a : K e y & g t ; & l t ; K e y & g t ; M e a s u r e s \ N e g a t i v e   L e a v e   B a l a n c e \ T a g I n f o \ V a l u e & l t ; / K e y & g t ; & l t ; / a : K e y & g t ; & l t ; a : V a l u e   i : t y p e = " M e a s u r e G r i d V i e w S t a t e I D i a g r a m T a g A d d i t i o n a l I n f o " / & g t ; & l t ; / a : K e y V a l u e O f D i a g r a m O b j e c t K e y a n y T y p e z b w N T n L X & g t ; & l t ; a : K e y V a l u e O f D i a g r a m O b j e c t K e y a n y T y p e z b w N T n L X & g t ; & l t ; a : K e y & g t ; & l t ; K e y & g t ; M e a s u r e s \ E x c e s s   L e a v e   B a l a n c e & l t ; / K e y & g t ; & l t ; / a : K e y & g t ; & l t ; a : V a l u e   i : t y p e = " M e a s u r e G r i d N o d e V i e w S t a t e " & g t ; & l t ; C o l u m n & g t ; 5 & l t ; / C o l u m n & g t ; & l t ; L a y e d O u t & g t ; t r u e & l t ; / L a y e d O u t & g t ; & l t ; / a : V a l u e & g t ; & l t ; / a : K e y V a l u e O f D i a g r a m O b j e c t K e y a n y T y p e z b w N T n L X & g t ; & l t ; a : K e y V a l u e O f D i a g r a m O b j e c t K e y a n y T y p e z b w N T n L X & g t ; & l t ; a : K e y & g t ; & l t ; K e y & g t ; M e a s u r e s \ E x c e s s   L e a v e   B a l a n c e \ T a g I n f o \ F o r m u l a & l t ; / K e y & g t ; & l t ; / a : K e y & g t ; & l t ; a : V a l u e   i : t y p e = " M e a s u r e G r i d V i e w S t a t e I D i a g r a m T a g A d d i t i o n a l I n f o " / & g t ; & l t ; / a : K e y V a l u e O f D i a g r a m O b j e c t K e y a n y T y p e z b w N T n L X & g t ; & l t ; a : K e y V a l u e O f D i a g r a m O b j e c t K e y a n y T y p e z b w N T n L X & g t ; & l t ; a : K e y & g t ; & l t ; K e y & g t ; M e a s u r e s \ E x c e s s   L e a v e   B a l a n c e \ T a g I n f o \ V a l u e & l t ; / K e y & g t ; & l t ; / a : K e y & g t ; & l t ; a : V a l u e   i : t y p e = " M e a s u r e G r i d V i e w S t a t e I D i a g r a m T a g A d d i t i o n a l I n f o " / & g t ; & l t ; / a : K e y V a l u e O f D i a g r a m O b j e c t K e y a n y T y p e z b w N T n L X & g t ; & l t ; a : K e y V a l u e O f D i a g r a m O b j e c t K e y a n y T y p e z b w N T n L X & g t ; & l t ; a : K e y & g t ; & l t ; K e y & g t ; M e a s u r e s \ Z e r o   L e a v e   B a l a n c e & l t ; / K e y & g t ; & l t ; / a : K e y & g t ; & l t ; a : V a l u e   i : t y p e = " M e a s u r e G r i d N o d e V i e w S t a t e " & g t ; & l t ; C o l u m n & g t ; 5 & l t ; / C o l u m n & g t ; & l t ; L a y e d O u t & g t ; t r u e & l t ; / L a y e d O u t & g t ; & l t ; R o w & g t ; 1 & l t ; / R o w & g t ; & l t ; / a : V a l u e & g t ; & l t ; / a : K e y V a l u e O f D i a g r a m O b j e c t K e y a n y T y p e z b w N T n L X & g t ; & l t ; a : K e y V a l u e O f D i a g r a m O b j e c t K e y a n y T y p e z b w N T n L X & g t ; & l t ; a : K e y & g t ; & l t ; K e y & g t ; M e a s u r e s \ Z e r o   L e a v e   B a l a n c e \ T a g I n f o \ F o r m u l a & l t ; / K e y & g t ; & l t ; / a : K e y & g t ; & l t ; a : V a l u e   i : t y p e = " M e a s u r e G r i d V i e w S t a t e I D i a g r a m T a g A d d i t i o n a l I n f o " / & g t ; & l t ; / a : K e y V a l u e O f D i a g r a m O b j e c t K e y a n y T y p e z b w N T n L X & g t ; & l t ; a : K e y V a l u e O f D i a g r a m O b j e c t K e y a n y T y p e z b w N T n L X & g t ; & l t ; a : K e y & g t ; & l t ; K e y & g t ; M e a s u r e s \ Z e r o   L e a v e   B a l a n c e \ T a g I n f o \ V a l u e & l t ; / K e y & g t ; & l t ; / a : K e y & g t ; & l t ; a : V a l u e   i : t y p e = " M e a s u r e G r i d V i e w S t a t e I D i a g r a m T a g A d d i t i o n a l I n f o " / & g t ; & l t ; / a : K e y V a l u e O f D i a g r a m O b j e c t K e y a n y T y p e z b w N T n L X & g t ; & l t ; a : K e y V a l u e O f D i a g r a m O b j e c t K e y a n y T y p e z b w N T n L X & g t ; & l t ; a : K e y & g t ; & l t ; K e y & g t ; M e a s u r e s \ O v e r   $ 1 0 0 , 0 0 0 & l t ; / K e y & g t ; & l t ; / a : K e y & g t ; & l t ; a : V a l u e   i : t y p e = " M e a s u r e G r i d N o d e V i e w S t a t e " & g t ; & l t ; C o l u m n & g t ; 7 & l t ; / C o l u m n & g t ; & l t ; L a y e d O u t & g t ; t r u e & l t ; / L a y e d O u t & g t ; & l t ; / a : V a l u e & g t ; & l t ; / a : K e y V a l u e O f D i a g r a m O b j e c t K e y a n y T y p e z b w N T n L X & g t ; & l t ; a : K e y V a l u e O f D i a g r a m O b j e c t K e y a n y T y p e z b w N T n L X & g t ; & l t ; a : K e y & g t ; & l t ; K e y & g t ; M e a s u r e s \ O v e r   $ 1 0 0 , 0 0 0 \ T a g I n f o \ F o r m u l a & l t ; / K e y & g t ; & l t ; / a : K e y & g t ; & l t ; a : V a l u e   i : t y p e = " M e a s u r e G r i d V i e w S t a t e I D i a g r a m T a g A d d i t i o n a l I n f o " / & g t ; & l t ; / a : K e y V a l u e O f D i a g r a m O b j e c t K e y a n y T y p e z b w N T n L X & g t ; & l t ; a : K e y V a l u e O f D i a g r a m O b j e c t K e y a n y T y p e z b w N T n L X & g t ; & l t ; a : K e y & g t ; & l t ; K e y & g t ; M e a s u r e s \ O v e r   $ 1 0 0 , 0 0 0 \ T a g I n f o \ V a l u e & l t ; / K e y & g t ; & l t ; / a : K e y & g t ; & l t ; a : V a l u e   i : t y p e = " M e a s u r e G r i d V i e w S t a t e I D i a g r a m T a g A d d i t i o n a l I n f o " / & g t ; & l t ; / a : K e y V a l u e O f D i a g r a m O b j e c t K e y a n y T y p e z b w N T n L X & g t ; & l t ; a : K e y V a l u e O f D i a g r a m O b j e c t K e y a n y T y p e z b w N T n L X & g t ; & l t ; a : K e y & g t ; & l t ; K e y & g t ; M e a s u r e s \ & a m p ; l t ; 5 0 K & l t ; / K e y & g t ; & l t ; / a : K e y & g t ; & l t ; a : V a l u e   i : t y p e = " M e a s u r e G r i d N o d e V i e w S t a t e " & g t ; & l t ; C o l u m n & g t ; 2 & l t ; / C o l u m n & g t ; & l t ; L a y e d O u t & g t ; t r u e & l t ; / L a y e d O u t & g t ; & l t ; / a : V a l u e & g t ; & l t ; / a : K e y V a l u e O f D i a g r a m O b j e c t K e y a n y T y p e z b w N T n L X & g t ; & l t ; a : K e y V a l u e O f D i a g r a m O b j e c t K e y a n y T y p e z b w N T n L X & g t ; & l t ; a : K e y & g t ; & l t ; K e y & g t ; M e a s u r e s \ & a m p ; l t ; 5 0 K \ T a g I n f o \ F o r m u l a & l t ; / K e y & g t ; & l t ; / a : K e y & g t ; & l t ; a : V a l u e   i : t y p e = " M e a s u r e G r i d V i e w S t a t e I D i a g r a m T a g A d d i t i o n a l I n f o " / & g t ; & l t ; / a : K e y V a l u e O f D i a g r a m O b j e c t K e y a n y T y p e z b w N T n L X & g t ; & l t ; a : K e y V a l u e O f D i a g r a m O b j e c t K e y a n y T y p e z b w N T n L X & g t ; & l t ; a : K e y & g t ; & l t ; K e y & g t ; M e a s u r e s \ & a m p ; l t ; 5 0 K \ T a g I n f o \ V a l u e & l t ; / K e y & g t ; & l t ; / a : K e y & g t ; & l t ; a : V a l u e   i : t y p e = " M e a s u r e G r i d V i e w S t a t e I D i a g r a m T a g A d d i t i o n a l I n f o " / & g t ; & l t ; / a : K e y V a l u e O f D i a g r a m O b j e c t K e y a n y T y p e z b w N T n L X & g t ; & l t ; a : K e y V a l u e O f D i a g r a m O b j e c t K e y a n y T y p e z b w N T n L X & g t ; & l t ; a : K e y & g t ; & l t ; K e y & g t ; M e a s u r e s \ & a m p ; g t ; 5 0 K   & a m p ; a m p ;   & a m p ; l t ; 6 0 K & l t ; / K e y & g t ; & l t ; / a : K e y & g t ; & l t ; a : V a l u e   i : t y p e = " M e a s u r e G r i d N o d e V i e w S t a t e " & g t ; & l t ; C o l u m n & g t ; 6 & l t ; / C o l u m n & g t ; & l t ; L a y e d O u t & g t ; t r u e & l t ; / L a y e d O u t & g t ; & l t ; / a : V a l u e & g t ; & l t ; / a : K e y V a l u e O f D i a g r a m O b j e c t K e y a n y T y p e z b w N T n L X & g t ; & l t ; a : K e y V a l u e O f D i a g r a m O b j e c t K e y a n y T y p e z b w N T n L X & g t ; & l t ; a : K e y & g t ; & l t ; K e y & g t ; M e a s u r e s \ & a m p ; g t ; 5 0 K   & a m p ; a m p ;   & a m p ; l t ; 6 0 K \ T a g I n f o \ F o r m u l a & l t ; / K e y & g t ; & l t ; / a : K e y & g t ; & l t ; a : V a l u e   i : t y p e = " M e a s u r e G r i d V i e w S t a t e I D i a g r a m T a g A d d i t i o n a l I n f o " / & g t ; & l t ; / a : K e y V a l u e O f D i a g r a m O b j e c t K e y a n y T y p e z b w N T n L X & g t ; & l t ; a : K e y V a l u e O f D i a g r a m O b j e c t K e y a n y T y p e z b w N T n L X & g t ; & l t ; a : K e y & g t ; & l t ; K e y & g t ; M e a s u r e s \ & a m p ; g t ; 5 0 K   & a m p ; a m p ;   & a m p ; l t ; 6 0 K \ T a g I n f o \ V a l u e & l t ; / K e y & g t ; & l t ; / a : K e y & g t ; & l t ; a : V a l u e   i : t y p e = " M e a s u r e G r i d V i e w S t a t e I D i a g r a m T a g A d d i t i o n a l I n f o " / & g t ; & l t ; / a : K e y V a l u e O f D i a g r a m O b j e c t K e y a n y T y p e z b w N T n L X & g t ; & l t ; a : K e y V a l u e O f D i a g r a m O b j e c t K e y a n y T y p e z b w N T n L X & g t ; & l t ; a : K e y & g t ; & l t ; K e y & g t ; M e a s u r e s \ & a m p ; g t ; 6 0 K   & a m p ; a m p ;   & a m p ; l t ; 7 0 K & l t ; / K e y & g t ; & l t ; / a : K e y & g t ; & l t ; a : V a l u e   i : t y p e = " M e a s u r e G r i d N o d e V i e w S t a t e " & g t ; & l t ; C o l u m n & g t ; 8 & l t ; / C o l u m n & g t ; & l t ; L a y e d O u t & g t ; t r u e & l t ; / L a y e d O u t & g t ; & l t ; / a : V a l u e & g t ; & l t ; / a : K e y V a l u e O f D i a g r a m O b j e c t K e y a n y T y p e z b w N T n L X & g t ; & l t ; a : K e y V a l u e O f D i a g r a m O b j e c t K e y a n y T y p e z b w N T n L X & g t ; & l t ; a : K e y & g t ; & l t ; K e y & g t ; M e a s u r e s \ & a m p ; g t ; 6 0 K   & a m p ; a m p ;   & a m p ; l t ; 7 0 K \ T a g I n f o \ F o r m u l a & l t ; / K e y & g t ; & l t ; / a : K e y & g t ; & l t ; a : V a l u e   i : t y p e = " M e a s u r e G r i d V i e w S t a t e I D i a g r a m T a g A d d i t i o n a l I n f o " / & g t ; & l t ; / a : K e y V a l u e O f D i a g r a m O b j e c t K e y a n y T y p e z b w N T n L X & g t ; & l t ; a : K e y V a l u e O f D i a g r a m O b j e c t K e y a n y T y p e z b w N T n L X & g t ; & l t ; a : K e y & g t ; & l t ; K e y & g t ; M e a s u r e s \ & a m p ; g t ; 6 0 K   & a m p ; a m p ;   & a m p ; l t ; 7 0 K \ T a g I n f o \ V a l u e & l t ; / K e y & g t ; & l t ; / a : K e y & g t ; & l t ; a : V a l u e   i : t y p e = " M e a s u r e G r i d V i e w S t a t e I D i a g r a m T a g A d d i t i o n a l I n f o " / & g t ; & l t ; / a : K e y V a l u e O f D i a g r a m O b j e c t K e y a n y T y p e z b w N T n L X & g t ; & l t ; a : K e y V a l u e O f D i a g r a m O b j e c t K e y a n y T y p e z b w N T n L X & g t ; & l t ; a : K e y & g t ; & l t ; K e y & g t ; M e a s u r e s \ & a m p ; g t ; 7 0 K   & a m p ; a m p ;   & a m p ; l t ; 8 0 K & l t ; / K e y & g t ; & l t ; / a : K e y & g t ; & l t ; a : V a l u e   i : t y p e = " M e a s u r e G r i d N o d e V i e w S t a t e " & g t ; & l t ; C o l u m n & g t ; 9 & l t ; / C o l u m n & g t ; & l t ; L a y e d O u t & g t ; t r u e & l t ; / L a y e d O u t & g t ; & l t ; / a : V a l u e & g t ; & l t ; / a : K e y V a l u e O f D i a g r a m O b j e c t K e y a n y T y p e z b w N T n L X & g t ; & l t ; a : K e y V a l u e O f D i a g r a m O b j e c t K e y a n y T y p e z b w N T n L X & g t ; & l t ; a : K e y & g t ; & l t ; K e y & g t ; M e a s u r e s \ & a m p ; g t ; 7 0 K   & a m p ; a m p ;   & a m p ; l t ; 8 0 K \ T a g I n f o \ F o r m u l a & l t ; / K e y & g t ; & l t ; / a : K e y & g t ; & l t ; a : V a l u e   i : t y p e = " M e a s u r e G r i d V i e w S t a t e I D i a g r a m T a g A d d i t i o n a l I n f o " / & g t ; & l t ; / a : K e y V a l u e O f D i a g r a m O b j e c t K e y a n y T y p e z b w N T n L X & g t ; & l t ; a : K e y V a l u e O f D i a g r a m O b j e c t K e y a n y T y p e z b w N T n L X & g t ; & l t ; a : K e y & g t ; & l t ; K e y & g t ; M e a s u r e s \ & a m p ; g t ; 7 0 K   & a m p ; a m p ;   & a m p ; l t ; 8 0 K \ T a g I n f o \ V a l u e & l t ; / K e y & g t ; & l t ; / a : K e y & g t ; & l t ; a : V a l u e   i : t y p e = " M e a s u r e G r i d V i e w S t a t e I D i a g r a m T a g A d d i t i o n a l I n f o " / & g t ; & l t ; / a : K e y V a l u e O f D i a g r a m O b j e c t K e y a n y T y p e z b w N T n L X & g t ; & l t ; a : K e y V a l u e O f D i a g r a m O b j e c t K e y a n y T y p e z b w N T n L X & g t ; & l t ; a : K e y & g t ; & l t ; K e y & g t ; M e a s u r e s \ & a m p ; g t ; 8 0 K   & a m p ; a m p ;   & a m p ; l t ; 9 0 K & l t ; / K e y & g t ; & l t ; / a : K e y & g t ; & l t ; a : V a l u e   i : t y p e = " M e a s u r e G r i d N o d e V i e w S t a t e " & g t ; & l t ; C o l u m n & g t ; 1 0 & l t ; / C o l u m n & g t ; & l t ; L a y e d O u t & g t ; t r u e & l t ; / L a y e d O u t & g t ; & l t ; / a : V a l u e & g t ; & l t ; / a : K e y V a l u e O f D i a g r a m O b j e c t K e y a n y T y p e z b w N T n L X & g t ; & l t ; a : K e y V a l u e O f D i a g r a m O b j e c t K e y a n y T y p e z b w N T n L X & g t ; & l t ; a : K e y & g t ; & l t ; K e y & g t ; M e a s u r e s \ & a m p ; g t ; 8 0 K   & a m p ; a m p ;   & a m p ; l t ; 9 0 K \ T a g I n f o \ F o r m u l a & l t ; / K e y & g t ; & l t ; / a : K e y & g t ; & l t ; a : V a l u e   i : t y p e = " M e a s u r e G r i d V i e w S t a t e I D i a g r a m T a g A d d i t i o n a l I n f o " / & g t ; & l t ; / a : K e y V a l u e O f D i a g r a m O b j e c t K e y a n y T y p e z b w N T n L X & g t ; & l t ; a : K e y V a l u e O f D i a g r a m O b j e c t K e y a n y T y p e z b w N T n L X & g t ; & l t ; a : K e y & g t ; & l t ; K e y & g t ; M e a s u r e s \ & a m p ; g t ; 8 0 K   & a m p ; a m p ;   & a m p ; l t ; 9 0 K \ T a g I n f o \ V a l u e & l t ; / K e y & g t ; & l t ; / a : K e y & g t ; & l t ; a : V a l u e   i : t y p e = " M e a s u r e G r i d V i e w S t a t e I D i a g r a m T a g A d d i t i o n a l I n f o " / & g t ; & l t ; / a : K e y V a l u e O f D i a g r a m O b j e c t K e y a n y T y p e z b w N T n L X & g t ; & l t ; a : K e y V a l u e O f D i a g r a m O b j e c t K e y a n y T y p e z b w N T n L X & g t ; & l t ; a : K e y & g t ; & l t ; K e y & g t ; M e a s u r e s \ & a m p ; g t ; 9 0 K   & a m p ; a m p ;   & a m p ; l t ; 1 0 0 K & l t ; / K e y & g t ; & l t ; / a : K e y & g t ; & l t ; a : V a l u e   i : t y p e = " M e a s u r e G r i d N o d e V i e w S t a t e " & g t ; & l t ; C o l u m n & g t ; 1 1 & l t ; / C o l u m n & g t ; & l t ; L a y e d O u t & g t ; t r u e & l t ; / L a y e d O u t & g t ; & l t ; / a : V a l u e & g t ; & l t ; / a : K e y V a l u e O f D i a g r a m O b j e c t K e y a n y T y p e z b w N T n L X & g t ; & l t ; a : K e y V a l u e O f D i a g r a m O b j e c t K e y a n y T y p e z b w N T n L X & g t ; & l t ; a : K e y & g t ; & l t ; K e y & g t ; M e a s u r e s \ & a m p ; g t ; 9 0 K   & a m p ; a m p ;   & a m p ; l t ; 1 0 0 K \ T a g I n f o \ F o r m u l a & l t ; / K e y & g t ; & l t ; / a : K e y & g t ; & l t ; a : V a l u e   i : t y p e = " M e a s u r e G r i d V i e w S t a t e I D i a g r a m T a g A d d i t i o n a l I n f o " / & g t ; & l t ; / a : K e y V a l u e O f D i a g r a m O b j e c t K e y a n y T y p e z b w N T n L X & g t ; & l t ; a : K e y V a l u e O f D i a g r a m O b j e c t K e y a n y T y p e z b w N T n L X & g t ; & l t ; a : K e y & g t ; & l t ; K e y & g t ; M e a s u r e s \ & a m p ; g t ; 9 0 K   & a m p ; a m p ;   & a m p ; l t ; 1 0 0 K \ T a g I n f o \ V a l u e & l t ; / K e y & g t ; & l t ; / a : K e y & g t ; & l t ; a : V a l u e   i : t y p e = " M e a s u r e G r i d V i e w S t a t e I D i a g r a m T a g A d d i t i o n a l I n f o " / & g t ; & l t ; / a : K e y V a l u e O f D i a g r a m O b j e c t K e y a n y T y p e z b w N T n L X & g t ; & l t ; a : K e y V a l u e O f D i a g r a m O b j e c t K e y a n y T y p e z b w N T n L X & g t ; & l t ; a : K e y & g t ; & l t ; K e y & g t ; M e a s u r e s \ & a m p ; g t ; 1 0 0 K & l t ; / K e y & g t ; & l t ; / a : K e y & g t ; & l t ; a : V a l u e   i : t y p e = " M e a s u r e G r i d N o d e V i e w S t a t e " & g t ; & l t ; C o l u m n & g t ; 1 2 & l t ; / C o l u m n & g t ; & l t ; L a y e d O u t & g t ; t r u e & l t ; / L a y e d O u t & g t ; & l t ; / a : V a l u e & g t ; & l t ; / a : K e y V a l u e O f D i a g r a m O b j e c t K e y a n y T y p e z b w N T n L X & g t ; & l t ; a : K e y V a l u e O f D i a g r a m O b j e c t K e y a n y T y p e z b w N T n L X & g t ; & l t ; a : K e y & g t ; & l t ; K e y & g t ; M e a s u r e s \ & a m p ; g t ; 1 0 0 K \ T a g I n f o \ F o r m u l a & l t ; / K e y & g t ; & l t ; / a : K e y & g t ; & l t ; a : V a l u e   i : t y p e = " M e a s u r e G r i d V i e w S t a t e I D i a g r a m T a g A d d i t i o n a l I n f o " / & g t ; & l t ; / a : K e y V a l u e O f D i a g r a m O b j e c t K e y a n y T y p e z b w N T n L X & g t ; & l t ; a : K e y V a l u e O f D i a g r a m O b j e c t K e y a n y T y p e z b w N T n L X & g t ; & l t ; a : K e y & g t ; & l t ; K e y & g t ; M e a s u r e s \ & a m p ; g t ; 1 0 0 K \ T a g I n f o \ V a l u e & l t ; / K e y & g t ; & l t ; / a : K e y & g t ; & l t ; a : V a l u e   i : t y p e = " M e a s u r e G r i d V i e w S t a t e I D i a g r a m T a g A d d i t i o n a l I n f o " / & g t ; & l t ; / a : K e y V a l u e O f D i a g r a m O b j e c t K e y a n y T y p e z b w N T n L X & g t ; & l t ; a : K e y V a l u e O f D i a g r a m O b j e c t K e y a n y T y p e z b w N T n L X & g t ; & l t ; a : K e y & g t ; & l t ; K e y & g t ; M e a s u r e s \ S u m   o f   S a l a r y & l t ; / K e y & g t ; & l t ; / a : K e y & g t ; & l t ; a : V a l u e   i : t y p e = " M e a s u r e G r i d N o d e V i e w S t a t e " & g t ; & l t ; C o l u m n & g t ; 6 & l t ; / C o l u m n & g t ; & l t ; L a y e d O u t & g t ; t r u e & l t ; / L a y e d O u t & g t ; & l t ; W a s U I I n v i s i b l e & g t ; t r u e & l t ; / W a s U I I n v i s i b l e & g t ; & l t ; / a : V a l u e & g t ; & l t ; / a : K e y V a l u e O f D i a g r a m O b j e c t K e y a n y T y p e z b w N T n L X & g t ; & l t ; a : K e y V a l u e O f D i a g r a m O b j e c t K e y a n y T y p e z b w N T n L X & g t ; & l t ; a : K e y & g t ; & l t ; K e y & g t ; M e a s u r e s \ S u m   o f   S a l a r y \ T a g I n f o \ F o r m u l a & l t ; / K e y & g t ; & l t ; / a : K e y & g t ; & l t ; a : V a l u e   i : t y p e = " M e a s u r e G r i d V i e w S t a t e I D i a g r a m T a g A d d i t i o n a l I n f o " / & g t ; & l t ; / a : K e y V a l u e O f D i a g r a m O b j e c t K e y a n y T y p e z b w N T n L X & g t ; & l t ; a : K e y V a l u e O f D i a g r a m O b j e c t K e y a n y T y p e z b w N T n L X & g t ; & l t ; a : K e y & g t ; & l t ; K e y & g t ; M e a s u r e s \ S u m   o f   S a l a r y \ T a g I n f o \ V a l u e & l t ; / K e y & g t ; & l t ; / a : K e y & g t ; & l t ; a : V a l u e   i : t y p e = " M e a s u r e G r i d V i e w S t a t e I D i a g r a m T a g A d d i t i o n a l I n f o " / & g t ; & l t ; / a : K e y V a l u e O f D i a g r a m O b j e c t K e y a n y T y p e z b w N T n L X & g t ; & l t ; a : K e y V a l u e O f D i a g r a m O b j e c t K e y a n y T y p e z b w N T n L X & g t ; & l t ; a : K e y & g t ; & l t ; K e y & g t ; M e a s u r e s \ S u m   o f   T e n u r e & l t ; / K e y & g t ; & l t ; / a : K e y & g t ; & l t ; a : V a l u e   i : t y p e = " M e a s u r e G r i d N o d e V i e w S t a t e " & g t ; & l t ; C o l u m n & g t ; 1 0 & l t ; / C o l u m n & g t ; & l t ; L a y e d O u t & g t ; t r u e & l t ; / L a y e d O u t & g t ; & l t ; W a s U I I n v i s i b l e & g t ; t r u e & l t ; / W a s U I I n v i s i b l e & g t ; & l t ; / a : V a l u e & g t ; & l t ; / a : K e y V a l u e O f D i a g r a m O b j e c t K e y a n y T y p e z b w N T n L X & g t ; & l t ; a : K e y V a l u e O f D i a g r a m O b j e c t K e y a n y T y p e z b w N T n L X & g t ; & l t ; a : K e y & g t ; & l t ; K e y & g t ; M e a s u r e s \ S u m   o f   T e n u r e \ T a g I n f o \ F o r m u l a & l t ; / K e y & g t ; & l t ; / a : K e y & g t ; & l t ; a : V a l u e   i : t y p e = " M e a s u r e G r i d V i e w S t a t e I D i a g r a m T a g A d d i t i o n a l I n f o " / & g t ; & l t ; / a : K e y V a l u e O f D i a g r a m O b j e c t K e y a n y T y p e z b w N T n L X & g t ; & l t ; a : K e y V a l u e O f D i a g r a m O b j e c t K e y a n y T y p e z b w N T n L X & g t ; & l t ; a : K e y & g t ; & l t ; K e y & g t ; M e a s u r e s \ S u m   o f   T e n u r e \ T a g I n f o \ V a l u e & l t ; / K e y & g t ; & l t ; / a : K e y & g t ; & l t ; a : V a l u e   i : t y p e = " M e a s u r e G r i d V i e w S t a t e I D i a g r a m T a g A d d i t i o n a l I n f o " / & g t ; & l t ; / a : K e y V a l u e O f D i a g r a m O b j e c t K e y a n y T y p e z b w N T n L X & g t ; & l t ; a : K e y V a l u e O f D i a g r a m O b j e c t K e y a n y T y p e z b w N T n L X & g t ; & l t ; a : K e y & g t ; & l t ; K e y & g t ; M e a s u r e s \ A v e r a g e   o f   S a l a r y & l t ; / K e y & g t ; & l t ; / a : K e y & g t ; & l t ; a : V a l u e   i : t y p e = " M e a s u r e G r i d N o d e V i e w S t a t e " & g t ; & l t ; C o l u m n & g t ; 6 & l t ; / C o l u m n & g t ; & l t ; L a y e d O u t & g t ; t r u e & l t ; / L a y e d O u t & g t ; & l t ; R o w & g t ; 1 & l t ; / R o w & g t ; & l t ; W a s U I I n v i s i b l e & g t ; t r u e & l t ; / W a s U I I n v i s i b l e & g t ; & l t ; / a : V a l u e & g t ; & l t ; / a : K e y V a l u e O f D i a g r a m O b j e c t K e y a n y T y p e z b w N T n L X & g t ; & l t ; a : K e y V a l u e O f D i a g r a m O b j e c t K e y a n y T y p e z b w N T n L X & g t ; & l t ; a : K e y & g t ; & l t ; K e y & g t ; M e a s u r e s \ A v e r a g e   o f   S a l a r y \ T a g I n f o \ F o r m u l a & l t ; / K e y & g t ; & l t ; / a : K e y & g t ; & l t ; a : V a l u e   i : t y p e = " M e a s u r e G r i d V i e w S t a t e I D i a g r a m T a g A d d i t i o n a l I n f o " / & g t ; & l t ; / a : K e y V a l u e O f D i a g r a m O b j e c t K e y a n y T y p e z b w N T n L X & g t ; & l t ; a : K e y V a l u e O f D i a g r a m O b j e c t K e y a n y T y p e z b w N T n L X & g t ; & l t ; a : K e y & g t ; & l t ; K e y & g t ; M e a s u r e s \ A v e r a g e   o f   S a l a r y \ T a g I n f o \ V a l u e & l t ; / K e y & g t ; & l t ; / a : K e y & g t ; & l t ; a : V a l u e   i : t y p e = " M e a s u r e G r i d V i e w S t a t e I D i a g r a m T a g A d d i t i o n a l I n f o " / & g t ; & l t ; / a : K e y V a l u e O f D i a g r a m O b j e c t K e y a n y T y p e z b w N T n L X & g t ; & l t ; a : K e y V a l u e O f D i a g r a m O b j e c t K e y a n y T y p e z b w N T n L X & g t ; & l t ; a : K e y & g t ; & l t ; K e y & g t ; M e a s u r e s \ C o u n t   o f   I D & l t ; / K e y & g t ; & l t ; / a : K e y & g t ; & l t ; a : V a l u e   i : t y p e = " M e a s u r e G r i d N o d e V i e w S t a t e " & g t ; & l t ; L a y e d O u t & g t ; t r u e & l t ; / L a y e d O u t & g t ; & l t ; R o w & g t ; 1 & l t ; / R o w & g t ; & l t ; W a s U I I n v i s i b l e & g t ; t r u e & l t ; / W a s U I I n v i s i b l e & g t ; & l t ; / a : V a l u e & g t ; & l t ; / a : K e y V a l u e O f D i a g r a m O b j e c t K e y a n y T y p e z b w N T n L X & g t ; & l t ; a : K e y V a l u e O f D i a g r a m O b j e c t K e y a n y T y p e z b w N T n L X & g t ; & l t ; a : K e y & g t ; & l t ; K e y & g t ; M e a s u r e s \ C o u n t   o f   I D \ T a g I n f o \ F o r m u l a & l t ; / K e y & g t ; & l t ; / a : K e y & g t ; & l t ; a : V a l u e   i : t y p e = " M e a s u r e G r i d V i e w S t a t e I D i a g r a m T a g A d d i t i o n a l I n f o " / & g t ; & l t ; / a : K e y V a l u e O f D i a g r a m O b j e c t K e y a n y T y p e z b w N T n L X & g t ; & l t ; a : K e y V a l u e O f D i a g r a m O b j e c t K e y a n y T y p e z b w N T n L X & g t ; & l t ; a : K e y & g t ; & l t ; K e y & g t ; M e a s u r e s \ C o u n t   o f   I D \ T a g I n f o \ V a l u e & l t ; / K e y & g t ; & l t ; / a : K e y & g t ; & l t ; a : V a l u e   i : t y p e = " M e a s u r e G r i d V i e w S t a t e I D i a g r a m T a g A d d i t i o n a l I n f o " / & g t ; & l t ; / a : K e y V a l u e O f D i a g r a m O b j e c t K e y a n y T y p e z b w N T n L X & g t ; & l t ; a : K e y V a l u e O f D i a g r a m O b j e c t K e y a n y T y p e z b w N T n L X & g t ; & l t ; a : K e y & g t ; & l t ; K e y & g t ; M e a s u r e s \ S u m   o f   A g e & l t ; / K e y & g t ; & l t ; / a : K e y & g t ; & l t ; a : V a l u e   i : t y p e = " M e a s u r e G r i d N o d e V i e w S t a t e " & g t ; & l t ; C o l u m n & g t ; 1 2 & l t ; / C o l u m n & g t ; & l t ; L a y e d O u t & g t ; t r u e & l t ; / L a y e d O u t & g t ; & l t ; W a s U I I n v i s i b l e & g t ; t r u e & l t ; / W a s U I I n v i s i b l e & g t ; & l t ; / a : V a l u e & g t ; & l t ; / a : K e y V a l u e O f D i a g r a m O b j e c t K e y a n y T y p e z b w N T n L X & g t ; & l t ; a : K e y V a l u e O f D i a g r a m O b j e c t K e y a n y T y p e z b w N T n L X & g t ; & l t ; a : K e y & g t ; & l t ; K e y & g t ; M e a s u r e s \ S u m   o f   A g e \ T a g I n f o \ F o r m u l a & l t ; / K e y & g t ; & l t ; / a : K e y & g t ; & l t ; a : V a l u e   i : t y p e = " M e a s u r e G r i d V i e w S t a t e I D i a g r a m T a g A d d i t i o n a l I n f o " / & g t ; & l t ; / a : K e y V a l u e O f D i a g r a m O b j e c t K e y a n y T y p e z b w N T n L X & g t ; & l t ; a : K e y V a l u e O f D i a g r a m O b j e c t K e y a n y T y p e z b w N T n L X & g t ; & l t ; a : K e y & g t ; & l t ; K e y & g t ; M e a s u r e s \ S u m   o f   A g e \ T a g I n f o \ V a l u e & l t ; / K e y & g t ; & l t ; / a : K e y & g t ; & l t ; a : V a l u e   i : t y p e = " M e a s u r e G r i d V i e w S t a t e I D i a g r a m T a g A d d i t i o n a l I n f o " / & g t ; & l t ; / a : K e y V a l u e O f D i a g r a m O b j e c t K e y a n y T y p e z b w N T n L X & g t ; & l t ; a : K e y V a l u e O f D i a g r a m O b j e c t K e y a n y T y p e z b w N T n L X & g t ; & l t ; a : K e y & g t ; & l t ; K e y & g t ; M e a s u r e s \ C o u n t   o f   S a l a r y & l t ; / K e y & g t ; & l t ; / a : K e y & g t ; & l t ; a : V a l u e   i : t y p e = " M e a s u r e G r i d N o d e V i e w S t a t e " & g t ; & l t ; C o l u m n & g t ; 6 & l t ; / C o l u m n & g t ; & l t ; L a y e d O u t & g t ; t r u e & l t ; / L a y e d O u t & g t ; & l t ; R o w & g t ; 2 & l t ; / R o w & g t ; & l t ; W a s U I I n v i s i b l e & g t ; t r u e & l t ; / W a s U I I n v i s i b l e & g t ; & l t ; / a : V a l u e & g t ; & l t ; / a : K e y V a l u e O f D i a g r a m O b j e c t K e y a n y T y p e z b w N T n L X & g t ; & l t ; a : K e y V a l u e O f D i a g r a m O b j e c t K e y a n y T y p e z b w N T n L X & g t ; & l t ; a : K e y & g t ; & l t ; K e y & g t ; M e a s u r e s \ C o u n t   o f   S a l a r y \ T a g I n f o \ F o r m u l a & l t ; / K e y & g t ; & l t ; / a : K e y & g t ; & l t ; a : V a l u e   i : t y p e = " M e a s u r e G r i d V i e w S t a t e I D i a g r a m T a g A d d i t i o n a l I n f o " / & g t ; & l t ; / a : K e y V a l u e O f D i a g r a m O b j e c t K e y a n y T y p e z b w N T n L X & g t ; & l t ; a : K e y V a l u e O f D i a g r a m O b j e c t K e y a n y T y p e z b w N T n L X & g t ; & l t ; a : K e y & g t ; & l t ; K e y & g t ; M e a s u r e s \ C o u n t   o f   S a l a r y \ T a g I n f o \ V a l u e & l t ; / K e y & g t ; & l t ; / a : K e y & g t ; & l t ; a : V a l u e   i : t y p e = " M e a s u r e G r i d V i e w S t a t e I D i a g r a m T a g A d d i t i o n a l I n f o " / & g t ; & l t ; / a : K e y V a l u e O f D i a g r a m O b j e c t K e y a n y T y p e z b w N T n L X & g t ; & l t ; a : K e y V a l u e O f D i a g r a m O b j e c t K e y a n y T y p e z b w N T n L X & g t ; & l t ; a : K e y & g t ; & l t ; K e y & g t ; M e a s u r e s \ S u m   o f   F T E & l t ; / K e y & g t ; & l t ; / a : K e y & g t ; & l t ; a : V a l u e   i : t y p e = " M e a s u r e G r i d N o d e V i e w S t a t e " & g t ; & l t ; C o l u m n & g t ; 2 & l t ; / C o l u m n & g t ; & l t ; L a y e d O u t & g t ; t r u e & l t ; / L a y e d O u t & g t ; & l t ; W a s U I I n v i s i b l e & g t ; t r u e & l t ; / W a s U I I n v i s i b l e & g t ; & l t ; / a : V a l u e & g t ; & l t ; / a : K e y V a l u e O f D i a g r a m O b j e c t K e y a n y T y p e z b w N T n L X & g t ; & l t ; a : K e y V a l u e O f D i a g r a m O b j e c t K e y a n y T y p e z b w N T n L X & g t ; & l t ; a : K e y & g t ; & l t ; K e y & g t ; M e a s u r e s \ S u m   o f   F T E \ T a g I n f o \ F o r m u l a & l t ; / K e y & g t ; & l t ; / a : K e y & g t ; & l t ; a : V a l u e   i : t y p e = " M e a s u r e G r i d V i e w S t a t e I D i a g r a m T a g A d d i t i o n a l I n f o " / & g t ; & l t ; / a : K e y V a l u e O f D i a g r a m O b j e c t K e y a n y T y p e z b w N T n L X & g t ; & l t ; a : K e y V a l u e O f D i a g r a m O b j e c t K e y a n y T y p e z b w N T n L X & g t ; & l t ; a : K e y & g t ; & l t ; K e y & g t ; M e a s u r e s \ S u m   o f   F T E \ T a g I n f o \ V a l u e & l t ; / K e y & g t ; & l t ; / a : K e y & g t ; & l t ; a : V a l u e   i : t y p e = " M e a s u r e G r i d V i e w S t a t e I D i a g r a m T a g A d d i t i o n a l I n f o " / & g t ; & l t ; / a : K e y V a l u e O f D i a g r a m O b j e c t K e y a n y T y p e z b w N T n L X & g t ; & l t ; a : K e y V a l u e O f D i a g r a m O b j e c t K e y a n y T y p e z b w N T n L X & g t ; & l t ; a : K e y & g t ; & l t ; K e y & g t ; M e a s u r e s \ A v e r a g e   o f   T e n u r e & l t ; / K e y & g t ; & l t ; / a : K e y & g t ; & l t ; a : V a l u e   i : t y p e = " M e a s u r e G r i d N o d e V i e w S t a t e " & g t ; & l t ; C o l u m n & g t ; 1 0 & l t ; / C o l u m n & g t ; & l t ; L a y e d O u t & g t ; t r u e & l t ; / L a y e d O u t & g t ; & l t ; R o w & g t ; 1 & l t ; / R o w & g t ; & l t ; W a s U I I n v i s i b l e & g t ; t r u e & l t ; / W a s U I I n v i s i b l e & g t ; & l t ; / a : V a l u e & g t ; & l t ; / a : K e y V a l u e O f D i a g r a m O b j e c t K e y a n y T y p e z b w N T n L X & g t ; & l t ; a : K e y V a l u e O f D i a g r a m O b j e c t K e y a n y T y p e z b w N T n L X & g t ; & l t ; a : K e y & g t ; & l t ; K e y & g t ; M e a s u r e s \ A v e r a g e   o f   T e n u r e \ T a g I n f o \ F o r m u l a & l t ; / K e y & g t ; & l t ; / a : K e y & g t ; & l t ; a : V a l u e   i : t y p e = " M e a s u r e G r i d V i e w S t a t e I D i a g r a m T a g A d d i t i o n a l I n f o " / & g t ; & l t ; / a : K e y V a l u e O f D i a g r a m O b j e c t K e y a n y T y p e z b w N T n L X & g t ; & l t ; a : K e y V a l u e O f D i a g r a m O b j e c t K e y a n y T y p e z b w N T n L X & g t ; & l t ; a : K e y & g t ; & l t ; K e y & g t ; M e a s u r e s \ A v e r a g e   o f   T e n u r e \ T a g I n f o \ V a l u e & l t ; / K e y & g t ; & l t ; / a : K e y & g t ; & l t ; a : V a l u e   i : t y p e = " M e a s u r e G r i d V i e w S t a t e I D i a g r a m T a g A d d i t i o n a l I n f o " / & g t ; & l t ; / a : K e y V a l u e O f D i a g r a m O b j e c t K e y a n y T y p e z b w N T n L X & g t ; & l t ; a : K e y V a l u e O f D i a g r a m O b j e c t K e y a n y T y p e z b w N T n L X & g t ; & l t ; a : K e y & g t ; & l t ; K e y & g t ; M e a s u r e s \ C o u n t   o f   T e n u r e & l t ; / K e y & g t ; & l t ; / a : K e y & g t ; & l t ; a : V a l u e   i : t y p e = " M e a s u r e G r i d N o d e V i e w S t a t e " & g t ; & l t ; C o l u m n & g t ; 1 0 & l t ; / C o l u m n & g t ; & l t ; L a y e d O u t & g t ; t r u e & l t ; / L a y e d O u t & g t ; & l t ; R o w & g t ; 2 & l t ; / R o w & g t ; & l t ; W a s U I I n v i s i b l e & g t ; t r u e & l t ; / W a s U I I n v i s i b l e & g t ; & l t ; / a : V a l u e & g t ; & l t ; / a : K e y V a l u e O f D i a g r a m O b j e c t K e y a n y T y p e z b w N T n L X & g t ; & l t ; a : K e y V a l u e O f D i a g r a m O b j e c t K e y a n y T y p e z b w N T n L X & g t ; & l t ; a : K e y & g t ; & l t ; K e y & g t ; M e a s u r e s \ C o u n t   o f   T e n u r e \ T a g I n f o \ F o r m u l a & l t ; / K e y & g t ; & l t ; / a : K e y & g t ; & l t ; a : V a l u e   i : t y p e = " M e a s u r e G r i d V i e w S t a t e I D i a g r a m T a g A d d i t i o n a l I n f o " / & g t ; & l t ; / a : K e y V a l u e O f D i a g r a m O b j e c t K e y a n y T y p e z b w N T n L X & g t ; & l t ; a : K e y V a l u e O f D i a g r a m O b j e c t K e y a n y T y p e z b w N T n L X & g t ; & l t ; a : K e y & g t ; & l t ; K e y & g t ; M e a s u r e s \ C o u n t   o f   T e n u r e \ T a g I n f o \ V a l u e & l t ; / K e y & g t ; & l t ; / a : K e y & g t ; & l t ; a : V a l u e 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G e n d e r & l t ; / K e y & g t ; & l t ; / a : K e y & g t ; & l t ; a : V a l u e   i : t y p e = " M e a s u r e G r i d N o d e V i e w S t a t e " & g t ; & l t ; C o l u m n & g t ; 1 & l t ; / C o l u m n & g t ; & l t ; L a y e d O u t & g t ; t r u e & l t ; / L a y e d O u t & g t ; & l t ; / a : V a l u e & g t ; & l t ; / a : K e y V a l u e O f D i a g r a m O b j e c t K e y a n y T y p e z b w N T n L X & g t ; & l t ; a : K e y V a l u e O f D i a g r a m O b j e c t K e y a n y T y p e z b w N T n L X & g t ; & l t ; a : K e y & g t ; & l t ; K e y & g t ; C o l u m n s \ F T E & l t ; / K e y & g t ; & l t ; / a : K e y & g t ; & l t ; a : V a l u e   i : t y p e = " M e a s u r e G r i d N o d e V i e w S t a t e " & g t ; & l t ; C o l u m n & g t ; 2 & l t ; / C o l u m n & g t ; & l t ; L a y e d O u t & g t ; t r u e & l t ; / L a y e d O u t & g t ; & l t ; / a : V a l u e & g t ; & l t ; / a : K e y V a l u e O f D i a g r a m O b j e c t K e y a n y T y p e z b w N T n L X & g t ; & l t ; a : K e y V a l u e O f D i a g r a m O b j e c t K e y a n y T y p e z b w N T n L X & g t ; & l t ; a : K e y & g t ; & l t ; K e y & g t ; C o l u m n s \ E m p   T y p e & l t ; / K e y & g t ; & l t ; / a : K e y & g t ; & l t ; a : V a l u e   i : t y p e = " M e a s u r e G r i d N o d e V i e w S t a t e " & g t ; & l t ; C o l u m n & g t ; 3 & l t ; / C o l u m n & g t ; & l t ; L a y e d O u t & g t ; t r u e & l t ; / L a y e d O u t & g t ; & l t ; / a : V a l u e & g t ; & l t ; / a : K e y V a l u e O f D i a g r a m O b j e c t K e y a n y T y p e z b w N T n L X & g t ; & l t ; a : K e y V a l u e O f D i a g r a m O b j e c t K e y a n y T y p e z b w N T n L X & g t ; & l t ; a : K e y & g t ; & l t ; K e y & g t ; C o l u m n s \ D e p a r t m e n t & l t ; / K e y & g t ; & l t ; / a : K e y & g t ; & l t ; a : V a l u e   i : t y p e = " M e a s u r e G r i d N o d e V i e w S t a t e " & g t ; & l t ; C o l u m n & g t ; 4 & l t ; / C o l u m n & g t ; & l t ; L a y e d O u t & g t ; t r u e & l t ; / L a y e d O u t & g t ; & l t ; / a : V a l u e & g t ; & l t ; / a : K e y V a l u e O f D i a g r a m O b j e c t K e y a n y T y p e z b w N T n L X & g t ; & l t ; a : K e y V a l u e O f D i a g r a m O b j e c t K e y a n y T y p e z b w N T n L X & g t ; & l t ; a : K e y & g t ; & l t ; K e y & g t ; C o l u m n s \ B r a n c h & l t ; / K e y & g t ; & l t ; / a : K e y & g t ; & l t ; a : V a l u e   i : t y p e = " M e a s u r e G r i d N o d e V i e w S t a t e " & g t ; & l t ; C o l u m n & g t ; 5 & l t ; / C o l u m n & g t ; & l t ; L a y e d O u t & g t ; t r u e & l t ; / L a y e d O u t & g t ; & l t ; / a : V a l u e & g t ; & l t ; / a : K e y V a l u e O f D i a g r a m O b j e c t K e y a n y T y p e z b w N T n L X & g t ; & l t ; a : K e y V a l u e O f D i a g r a m O b j e c t K e y a n y T y p e z b w N T n L X & g t ; & l t ; a : K e y & g t ; & l t ; K e y & g t ; C o l u m n s \ S a l a r y & l t ; / K e y & g t ; & l t ; / a : K e y & g t ; & l t ; a : V a l u e   i : t y p e = " M e a s u r e G r i d N o d e V i e w S t a t e " & g t ; & l t ; C o l u m n & g t ; 6 & l t ; / C o l u m n & g t ; & l t ; L a y e d O u t & g t ; t r u e & l t ; / L a y e d O u t & g t ; & l t ; / a : V a l u e & g t ; & l t ; / a : K e y V a l u e O f D i a g r a m O b j e c t K e y a n y T y p e z b w N T n L X & g t ; & l t ; a : K e y V a l u e O f D i a g r a m O b j e c t K e y a n y T y p e z b w N T n L X & g t ; & l t ; a : K e y & g t ; & l t ; K e y & g t ; C o l u m n s \ L e a v e   B a l a n c e & l t ; / K e y & g t ; & l t ; / a : K e y & g t ; & l t ; a : V a l u e   i : t y p e = " M e a s u r e G r i d N o d e V i e w S t a t e " & g t ; & l t ; C o l u m n & g t ; 7 & l t ; / C o l u m n & g t ; & l t ; L a y e d O u t & g t ; t r u e & l t ; / L a y e d O u t & g t ; & l t ; / a : V a l u e & g t ; & l t ; / a : K e y V a l u e O f D i a g r a m O b j e c t K e y a n y T y p e z b w N T n L X & g t ; & l t ; a : K e y V a l u e O f D i a g r a m O b j e c t K e y a n y T y p e z b w N T n L X & g t ; & l t ; a : K e y & g t ; & l t ; K e y & g t ; C o l u m n s \ D a t e   o f   J o i n & l t ; / K e y & g t ; & l t ; / a : K e y & g t ; & l t ; a : V a l u e   i : t y p e = " M e a s u r e G r i d N o d e V i e w S t a t e " & g t ; & l t ; C o l u m n & g t ; 8 & l t ; / C o l u m n & g t ; & l t ; L a y e d O u t & g t ; t r u e & l t ; / L a y e d O u t & g t ; & l t ; / a : V a l u e & g t ; & l t ; / a : K e y V a l u e O f D i a g r a m O b j e c t K e y a n y T y p e z b w N T n L X & g t ; & l t ; a : K e y V a l u e O f D i a g r a m O b j e c t K e y a n y T y p e z b w N T n L X & g t ; & l t ; a : K e y & g t ; & l t ; K e y & g t ; C o l u m n s \ D a t e   o f   B i r t h & l t ; / K e y & g t ; & l t ; / a : K e y & g t ; & l t ; a : V a l u e   i : t y p e = " M e a s u r e G r i d N o d e V i e w S t a t e " & g t ; & l t ; C o l u m n & g t ; 9 & l t ; / C o l u m n & g t ; & l t ; L a y e d O u t & g t ; t r u e & l t ; / L a y e d O u t & g t ; & l t ; / a : V a l u e & g t ; & l t ; / a : K e y V a l u e O f D i a g r a m O b j e c t K e y a n y T y p e z b w N T n L X & g t ; & l t ; a : K e y V a l u e O f D i a g r a m O b j e c t K e y a n y T y p e z b w N T n L X & g t ; & l t ; a : K e y & g t ; & l t ; K e y & g t ; C o l u m n s \ T e n u r e & l t ; / K e y & g t ; & l t ; / a : K e y & g t ; & l t ; a : V a l u e   i : t y p e = " M e a s u r e G r i d N o d e V i e w S t a t e " & g t ; & l t ; C o l u m n & g t ; 1 0 & l t ; / C o l u m n & g t ; & l t ; L a y e d O u t & g t ; t r u e & l t ; / L a y e d O u t & g t ; & l t ; / a : V a l u e & g t ; & l t ; / a : K e y V a l u e O f D i a g r a m O b j e c t K e y a n y T y p e z b w N T n L X & g t ; & l t ; a : K e y V a l u e O f D i a g r a m O b j e c t K e y a n y T y p e z b w N T n L X & g t ; & l t ; a : K e y & g t ; & l t ; K e y & g t ; C o l u m n s \ T e n u r e   G r o u p & l t ; / K e y & g t ; & l t ; / a : K e y & g t ; & l t ; a : V a l u e   i : t y p e = " M e a s u r e G r i d N o d e V i e w S t a t e " & g t ; & l t ; C o l u m n & g t ; 1 1 & l t ; / C o l u m n & g t ; & l t ; L a y e d O u t & g t ; t r u e & l t ; / L a y e d O u t & g t ; & l t ; / a : V a l u e & g t ; & l t ; / a : K e y V a l u e O f D i a g r a m O b j e c t K e y a n y T y p e z b w N T n L X & g t ; & l t ; a : K e y V a l u e O f D i a g r a m O b j e c t K e y a n y T y p e z b w N T n L X & g t ; & l t ; a : K e y & g t ; & l t ; K e y & g t ; C o l u m n s \ X - A g e & l t ; / K e y & g t ; & l t ; / a : K e y & g t ; & l t ; a : V a l u e   i : t y p e = " M e a s u r e G r i d N o d e V i e w S t a t e " & g t ; & l t ; C o l u m n & g t ; 1 3 & l t ; / C o l u m n & g t ; & l t ; L a y e d O u t & g t ; t r u e & l t ; / L a y e d O u t & g t ; & l t ; / a : V a l u e & g t ; & l t ; / a : K e y V a l u e O f D i a g r a m O b j e c t K e y a n y T y p e z b w N T n L X & g t ; & l t ; a : K e y V a l u e O f D i a g r a m O b j e c t K e y a n y T y p e z b w N T n L X & g t ; & l t ; a : K e y & g t ; & l t ; K e y & g t ; C o l u m n s \ A g e & l t ; / K e y & g t ; & l t ; / a : K e y & g t ; & l t ; a : V a l u e   i : t y p e = " M e a s u r e G r i d N o d e V i e w S t a t e " & g t ; & l t ; C o l u m n & g t ; 1 2 & 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L i n k s \ & a m p ; l t ; C o l u m n s \ S u m   o f   S a l a r y & a m p ; g t ; - & a m p ; l t ; M e a s u r e s \ S a l a r y & a m p ; g t ; & l t ; / K e y & g t ; & l t ; / a : K e y & g t ; & l t ; a : V a l u e   i : t y p e = " M e a s u r e G r i d V i e w S t a t e I D i a g r a m L i n k " / & g t ; & l t ; / a : K e y V a l u e O f D i a g r a m O b j e c t K e y a n y T y p e z b w N T n L X & g t ; & l t ; a : K e y V a l u e O f D i a g r a m O b j e c t K e y a n y T y p e z b w N T n L X & g t ; & l t ; a : K e y & g t ; & l t ; K e y & g t ; L i n k s \ & a m p ; l t ; C o l u m n s \ S u m   o f   S a l a r y & a m p ; g t ; - & a m p ; l t ; M e a s u r e s \ S a l a r y & a m p ; g t ; \ C O L U M N & l t ; / K e y & g t ; & l t ; / a : K e y & g t ; & l t ; a : V a l u e   i : t y p e = " M e a s u r e G r i d V i e w S t a t e I D i a g r a m L i n k E n d p o i n t " / & g t ; & l t ; / a : K e y V a l u e O f D i a g r a m O b j e c t K e y a n y T y p e z b w N T n L X & g t ; & l t ; a : K e y V a l u e O f D i a g r a m O b j e c t K e y a n y T y p e z b w N T n L X & g t ; & l t ; a : K e y & g t ; & l t ; K e y & g t ; L i n k s \ & a m p ; l t ; C o l u m n s \ S u m   o f   S a l a r y & a m p ; g t ; - & a m p ; l t ; M e a s u r e s \ S a l a r y & a m p ; g t ; \ M E A S U R E & l t ; / K e y & g t ; & l t ; / a : K e y & g t ; & l t ; a : V a l u e   i : t y p e = " M e a s u r e G r i d V i e w S t a t e I D i a g r a m L i n k E n d p o i n t " / & g t ; & l t ; / a : K e y V a l u e O f D i a g r a m O b j e c t K e y a n y T y p e z b w N T n L X & g t ; & l t ; a : K e y V a l u e O f D i a g r a m O b j e c t K e y a n y T y p e z b w N T n L X & g t ; & l t ; a : K e y & g t ; & l t ; K e y & g t ; L i n k s \ & a m p ; l t ; C o l u m n s \ S u m   o f   T e n u r e & a m p ; g t ; - & a m p ; l t ; M e a s u r e s \ T e n u r e & a m p ; g t ; & l t ; / K e y & g t ; & l t ; / a : K e y & g t ; & l t ; a : V a l u e   i : t y p e = " M e a s u r e G r i d V i e w S t a t e I D i a g r a m L i n k " / & g t ; & l t ; / a : K e y V a l u e O f D i a g r a m O b j e c t K e y a n y T y p e z b w N T n L X & g t ; & l t ; a : K e y V a l u e O f D i a g r a m O b j e c t K e y a n y T y p e z b w N T n L X & g t ; & l t ; a : K e y & g t ; & l t ; K e y & g t ; L i n k s \ & a m p ; l t ; C o l u m n s \ S u m   o f   T e n u r e & a m p ; g t ; - & a m p ; l t ; M e a s u r e s \ T e n u r e & a m p ; g t ; \ C O L U M N & l t ; / K e y & g t ; & l t ; / a : K e y & g t ; & l t ; a : V a l u e   i : t y p e = " M e a s u r e G r i d V i e w S t a t e I D i a g r a m L i n k E n d p o i n t " / & g t ; & l t ; / a : K e y V a l u e O f D i a g r a m O b j e c t K e y a n y T y p e z b w N T n L X & g t ; & l t ; a : K e y V a l u e O f D i a g r a m O b j e c t K e y a n y T y p e z b w N T n L X & g t ; & l t ; a : K e y & g t ; & l t ; K e y & g t ; L i n k s \ & a m p ; l t ; C o l u m n s \ S u m   o f   T e n u r e & a m p ; g t ; - & a m p ; l t ; M e a s u r e s \ T e n u r e & a m p ; g t ; \ M E A S U R E & l t ; / K e y & g t ; & l t ; / a : K e y & g t ; & l t ; a : V a l u e   i : t y p e = " M e a s u r e G r i d V i e w S t a t e I D i a g r a m L i n k E n d p o i n t " / & g t ; & l t ; / a : K e y V a l u e O f D i a g r a m O b j e c t K e y a n y T y p e z b w N T n L X & g t ; & l t ; a : K e y V a l u e O f D i a g r a m O b j e c t K e y a n y T y p e z b w N T n L X & g t ; & l t ; a : K e y & g t ; & l t ; K e y & g t ; L i n k s \ & a m p ; l t ; C o l u m n s \ A v e r a g e   o f   S a l a r y & a m p ; g t ; - & a m p ; l t ; M e a s u r e s \ S a l a r y & a m p ; g t ; & l t ; / K e y & g t ; & l t ; / a : K e y & g t ; & l t ; a : V a l u e   i : t y p e = " M e a s u r e G r i d V i e w S t a t e I D i a g r a m L i n k " / & g t ; & l t ; / a : K e y V a l u e O f D i a g r a m O b j e c t K e y a n y T y p e z b w N T n L X & g t ; & l t ; a : K e y V a l u e O f D i a g r a m O b j e c t K e y a n y T y p e z b w N T n L X & g t ; & l t ; a : K e y & g t ; & l t ; K e y & g t ; L i n k s \ & a m p ; l t ; C o l u m n s \ A v e r a g e   o f   S a l a r y & a m p ; g t ; - & a m p ; l t ; M e a s u r e s \ S a l a r y & a m p ; g t ; \ C O L U M N & l t ; / K e y & g t ; & l t ; / a : K e y & g t ; & l t ; a : V a l u e   i : t y p e = " M e a s u r e G r i d V i e w S t a t e I D i a g r a m L i n k E n d p o i n t " / & g t ; & l t ; / a : K e y V a l u e O f D i a g r a m O b j e c t K e y a n y T y p e z b w N T n L X & g t ; & l t ; a : K e y V a l u e O f D i a g r a m O b j e c t K e y a n y T y p e z b w N T n L X & g t ; & l t ; a : K e y & g t ; & l t ; K e y & g t ; L i n k s \ & a m p ; l t ; C o l u m n s \ A v e r a g e   o f   S a l a r y & a m p ; g t ; - & a m p ; l t ; M e a s u r e s \ S a l a r y & a m p ; g t ; \ M E A S U R E & l t ; / K e y & g t ; & l t ; / a : K e y & g t ; & l t ; a : V a l u e   i : t y p e = " M e a s u r e G r i d V i e w S t a t e I D i a g r a m L i n k E n d p o i n t " / & g t ; & l t ; / a : K e y V a l u e O f D i a g r a m O b j e c t K e y a n y T y p e z b w N T n L X & g t ; & l t ; a : K e y V a l u e O f D i a g r a m O b j e c t K e y a n y T y p e z b w N T n L X & g t ; & l t ; a : K e y & g t ; & l t ; K e y & g t ; L i n k s \ & a m p ; l t ; C o l u m n s \ C o u n t   o f   I D & a m p ; g t ; - & a m p ; l t ; M e a s u r e s \ I D & a m p ; g t ; & l t ; / K e y & g t ; & l t ; / a : K e y & g t ; & l t ; a : V a l u e   i : t y p e = " M e a s u r e G r i d V i e w S t a t e I D i a g r a m L i n k " / & g t ; & l t ; / a : K e y V a l u e O f D i a g r a m O b j e c t K e y a n y T y p e z b w N T n L X & g t ; & l t ; a : K e y V a l u e O f D i a g r a m O b j e c t K e y a n y T y p e z b w N T n L X & g t ; & l t ; a : K e y & g t ; & l t ; K e y & g t ; L i n k s \ & a m p ; l t ; C o l u m n s \ C o u n t   o f   I D & a m p ; g t ; - & a m p ; l t ; M e a s u r e s \ I D & a m p ; g t ; \ C O L U M N & l t ; / K e y & g t ; & l t ; / a : K e y & g t ; & l t ; a : V a l u e   i : t y p e = " M e a s u r e G r i d V i e w S t a t e I D i a g r a m L i n k E n d p o i n t " / & g t ; & l t ; / a : K e y V a l u e O f D i a g r a m O b j e c t K e y a n y T y p e z b w N T n L X & g t ; & l t ; a : K e y V a l u e O f D i a g r a m O b j e c t K e y a n y T y p e z b w N T n L X & g t ; & l t ; a : K e y & g t ; & l t ; K e y & g t ; L i n k s \ & a m p ; l t ; C o l u m n s \ C o u n t   o f   I D & a m p ; g t ; - & a m p ; l t ; M e a s u r e s \ I D & a m p ; g t ; \ M E A S U R E & l t ; / K e y & g t ; & l t ; / a : K e y & g t ; & l t ; a : V a l u e   i : t y p e = " M e a s u r e G r i d V i e w S t a t e I D i a g r a m L i n k E n d p o i n t " / & g t ; & l t ; / a : K e y V a l u e O f D i a g r a m O b j e c t K e y a n y T y p e z b w N T n L X & g t ; & l t ; a : K e y V a l u e O f D i a g r a m O b j e c t K e y a n y T y p e z b w N T n L X & g t ; & l t ; a : K e y & g t ; & l t ; K e y & g t ; L i n k s \ & a m p ; l t ; C o l u m n s \ S u m   o f   A g e & a m p ; g t ; - & a m p ; l t ; M e a s u r e s \ A g e & a m p ; g t ; & l t ; / K e y & g t ; & l t ; / a : K e y & g t ; & l t ; a : V a l u e   i : t y p e = " M e a s u r e G r i d V i e w S t a t e I D i a g r a m L i n k " / & g t ; & l t ; / a : K e y V a l u e O f D i a g r a m O b j e c t K e y a n y T y p e z b w N T n L X & g t ; & l t ; a : K e y V a l u e O f D i a g r a m O b j e c t K e y a n y T y p e z b w N T n L X & g t ; & l t ; a : K e y & g t ; & l t ; K e y & g t ; L i n k s \ & a m p ; l t ; C o l u m n s \ S u m   o f   A g e & a m p ; g t ; - & a m p ; l t ; M e a s u r e s \ A g e & a m p ; g t ; \ C O L U M N & l t ; / K e y & g t ; & l t ; / a : K e y & g t ; & l t ; a : V a l u e   i : t y p e = " M e a s u r e G r i d V i e w S t a t e I D i a g r a m L i n k E n d p o i n t " / & g t ; & l t ; / a : K e y V a l u e O f D i a g r a m O b j e c t K e y a n y T y p e z b w N T n L X & g t ; & l t ; a : K e y V a l u e O f D i a g r a m O b j e c t K e y a n y T y p e z b w N T n L X & g t ; & l t ; a : K e y & g t ; & l t ; K e y & g t ; L i n k s \ & a m p ; l t ; C o l u m n s \ S u m   o f   A g e & a m p ; g t ; - & a m p ; l t ; M e a s u r e s \ A g e & a m p ; g t ; \ M E A S U R E & l t ; / K e y & g t ; & l t ; / a : K e y & g t ; & l t ; a : V a l u e   i : t y p e = " M e a s u r e G r i d V i e w S t a t e I D i a g r a m L i n k E n d p o i n t " / & g t ; & l t ; / a : K e y V a l u e O f D i a g r a m O b j e c t K e y a n y T y p e z b w N T n L X & g t ; & l t ; a : K e y V a l u e O f D i a g r a m O b j e c t K e y a n y T y p e z b w N T n L X & g t ; & l t ; a : K e y & g t ; & l t ; K e y & g t ; L i n k s \ & a m p ; l t ; C o l u m n s \ C o u n t   o f   S a l a r y & a m p ; g t ; - & a m p ; l t ; M e a s u r e s \ S a l a r y & a m p ; g t ; & l t ; / K e y & g t ; & l t ; / a : K e y & g t ; & l t ; a : V a l u e   i : t y p e = " M e a s u r e G r i d V i e w S t a t e I D i a g r a m L i n k " / & g t ; & l t ; / a : K e y V a l u e O f D i a g r a m O b j e c t K e y a n y T y p e z b w N T n L X & g t ; & l t ; a : K e y V a l u e O f D i a g r a m O b j e c t K e y a n y T y p e z b w N T n L X & g t ; & l t ; a : K e y & g t ; & l t ; K e y & g t ; L i n k s \ & a m p ; l t ; C o l u m n s \ C o u n t   o f   S a l a r y & a m p ; g t ; - & a m p ; l t ; M e a s u r e s \ S a l a r y & a m p ; g t ; \ C O L U M N & l t ; / K e y & g t ; & l t ; / a : K e y & g t ; & l t ; a : V a l u e   i : t y p e = " M e a s u r e G r i d V i e w S t a t e I D i a g r a m L i n k E n d p o i n t " / & g t ; & l t ; / a : K e y V a l u e O f D i a g r a m O b j e c t K e y a n y T y p e z b w N T n L X & g t ; & l t ; a : K e y V a l u e O f D i a g r a m O b j e c t K e y a n y T y p e z b w N T n L X & g t ; & l t ; a : K e y & g t ; & l t ; K e y & g t ; L i n k s \ & a m p ; l t ; C o l u m n s \ C o u n t   o f   S a l a r y & a m p ; g t ; - & a m p ; l t ; M e a s u r e s \ S a l a r y & a m p ; g t ; \ M E A S U R E & l t ; / K e y & g t ; & l t ; / a : K e y & g t ; & l t ; a : V a l u e   i : t y p e = " M e a s u r e G r i d V i e w S t a t e I D i a g r a m L i n k E n d p o i n t " / & g t ; & l t ; / a : K e y V a l u e O f D i a g r a m O b j e c t K e y a n y T y p e z b w N T n L X & g t ; & l t ; a : K e y V a l u e O f D i a g r a m O b j e c t K e y a n y T y p e z b w N T n L X & g t ; & l t ; a : K e y & g t ; & l t ; K e y & g t ; L i n k s \ & a m p ; l t ; C o l u m n s \ S u m   o f   F T E & a m p ; g t ; - & a m p ; l t ; M e a s u r e s \ F T E & a m p ; g t ; & l t ; / K e y & g t ; & l t ; / a : K e y & g t ; & l t ; a : V a l u e   i : t y p e = " M e a s u r e G r i d V i e w S t a t e I D i a g r a m L i n k " / & g t ; & l t ; / a : K e y V a l u e O f D i a g r a m O b j e c t K e y a n y T y p e z b w N T n L X & g t ; & l t ; a : K e y V a l u e O f D i a g r a m O b j e c t K e y a n y T y p e z b w N T n L X & g t ; & l t ; a : K e y & g t ; & l t ; K e y & g t ; L i n k s \ & a m p ; l t ; C o l u m n s \ S u m   o f   F T E & a m p ; g t ; - & a m p ; l t ; M e a s u r e s \ F T E & a m p ; g t ; \ C O L U M N & l t ; / K e y & g t ; & l t ; / a : K e y & g t ; & l t ; a : V a l u e   i : t y p e = " M e a s u r e G r i d V i e w S t a t e I D i a g r a m L i n k E n d p o i n t " / & g t ; & l t ; / a : K e y V a l u e O f D i a g r a m O b j e c t K e y a n y T y p e z b w N T n L X & g t ; & l t ; a : K e y V a l u e O f D i a g r a m O b j e c t K e y a n y T y p e z b w N T n L X & g t ; & l t ; a : K e y & g t ; & l t ; K e y & g t ; L i n k s \ & a m p ; l t ; C o l u m n s \ S u m   o f   F T E & a m p ; g t ; - & a m p ; l t ; M e a s u r e s \ F T E & a m p ; g t ; \ M E A S U R E & l t ; / K e y & g t ; & l t ; / a : K e y & g t ; & l t ; a : V a l u e   i : t y p e = " M e a s u r e G r i d V i e w S t a t e I D i a g r a m L i n k E n d p o i n t " / & g t ; & l t ; / a : K e y V a l u e O f D i a g r a m O b j e c t K e y a n y T y p e z b w N T n L X & g t ; & l t ; a : K e y V a l u e O f D i a g r a m O b j e c t K e y a n y T y p e z b w N T n L X & g t ; & l t ; a : K e y & g t ; & l t ; K e y & g t ; L i n k s \ & a m p ; l t ; C o l u m n s \ A v e r a g e   o f   T e n u r e & a m p ; g t ; - & a m p ; l t ; M e a s u r e s \ T e n u r e & a m p ; g t ; & l t ; / K e y & g t ; & l t ; / a : K e y & g t ; & l t ; a : V a l u e   i : t y p e = " M e a s u r e G r i d V i e w S t a t e I D i a g r a m L i n k " / & g t ; & l t ; / a : K e y V a l u e O f D i a g r a m O b j e c t K e y a n y T y p e z b w N T n L X & g t ; & l t ; a : K e y V a l u e O f D i a g r a m O b j e c t K e y a n y T y p e z b w N T n L X & g t ; & l t ; a : K e y & g t ; & l t ; K e y & g t ; L i n k s \ & a m p ; l t ; C o l u m n s \ A v e r a g e   o f   T e n u r e & a m p ; g t ; - & a m p ; l t ; M e a s u r e s \ T e n u r e & a m p ; g t ; \ C O L U M N & l t ; / K e y & g t ; & l t ; / a : K e y & g t ; & l t ; a : V a l u e   i : t y p e = " M e a s u r e G r i d V i e w S t a t e I D i a g r a m L i n k E n d p o i n t " / & g t ; & l t ; / a : K e y V a l u e O f D i a g r a m O b j e c t K e y a n y T y p e z b w N T n L X & g t ; & l t ; a : K e y V a l u e O f D i a g r a m O b j e c t K e y a n y T y p e z b w N T n L X & g t ; & l t ; a : K e y & g t ; & l t ; K e y & g t ; L i n k s \ & a m p ; l t ; C o l u m n s \ A v e r a g e   o f   T e n u r e & a m p ; g t ; - & a m p ; l t ; M e a s u r e s \ T e n u r e & a m p ; g t ; \ M E A S U R E & l t ; / K e y & g t ; & l t ; / a : K e y & g t ; & l t ; a : V a l u e   i : t y p e = " M e a s u r e G r i d V i e w S t a t e I D i a g r a m L i n k E n d p o i n t " / & g t ; & l t ; / a : K e y V a l u e O f D i a g r a m O b j e c t K e y a n y T y p e z b w N T n L X & g t ; & l t ; a : K e y V a l u e O f D i a g r a m O b j e c t K e y a n y T y p e z b w N T n L X & g t ; & l t ; a : K e y & g t ; & l t ; K e y & g t ; L i n k s \ & a m p ; l t ; C o l u m n s \ C o u n t   o f   T e n u r e & a m p ; g t ; - & a m p ; l t ; M e a s u r e s \ T e n u r e & a m p ; g t ; & l t ; / K e y & g t ; & l t ; / a : K e y & g t ; & l t ; a : V a l u e   i : t y p e = " M e a s u r e G r i d V i e w S t a t e I D i a g r a m L i n k " / & g t ; & l t ; / a : K e y V a l u e O f D i a g r a m O b j e c t K e y a n y T y p e z b w N T n L X & g t ; & l t ; a : K e y V a l u e O f D i a g r a m O b j e c t K e y a n y T y p e z b w N T n L X & g t ; & l t ; a : K e y & g t ; & l t ; K e y & g t ; L i n k s \ & a m p ; l t ; C o l u m n s \ C o u n t   o f   T e n u r e & a m p ; g t ; - & a m p ; l t ; M e a s u r e s \ T e n u r e & a m p ; g t ; \ C O L U M N & l t ; / K e y & g t ; & l t ; / a : K e y & g t ; & l t ; a : V a l u e   i : t y p e = " M e a s u r e G r i d V i e w S t a t e I D i a g r a m L i n k E n d p o i n t " / & g t ; & l t ; / a : K e y V a l u e O f D i a g r a m O b j e c t K e y a n y T y p e z b w N T n L X & g t ; & l t ; a : K e y V a l u e O f D i a g r a m O b j e c t K e y a n y T y p e z b w N T n L X & g t ; & l t ; a : K e y & g t ; & l t ; K e y & g t ; L i n k s \ & a m p ; l t ; C o l u m n s \ C o u n t   o f   T e n u r e & a m p ; g t ; - & a m p ; l t ; M e a s u r e s \ T e n u r e & a m p ; g t ; \ M E A S U R E & l t ; / K e y & g t ; & l t ; / a : K e y & g t ; & l t ; a : V a l u e   i : t y p e = " M e a s u r e G r i d V i e w S t a t e I D i a g r a m L i n k E n d p o i n t " / & g t ; & l t ; / a : K e y V a l u e O f D i a g r a m O b j e c t K e y a n y T y p e z b w N T n L X & g t ; & l t ; / V i e w S t a t e s & g t ; & l t ; / D i a g r a m M a n a g e r . S e r i a l i z a b l e D i a g r a m & g t ; & l t ; / A r r a y O f D i a g r a m M a n a g e r . S e r i a l i z a b l e D i a g r a m & g t ; < / C u s t o m C o n t e n t > < / G e m i n i > 
</file>

<file path=customXml/item14.xml>��< ? x m l   v e r s i o n = " 1 . 0 "   e n c o d i n g = " U T F - 1 6 " ? > < G e m i n i   x m l n s = " h t t p : / / g e m i n i / p i v o t c u s t o m i z a t i o n / P o w e r P i v o t V e r s i o n " > < C u s t o m C o n t e n t > < ! [ C D A T A [ 1 1 . 0 . 9 1 6 6 . 1 8 8 ] ] > < / C u s t o m C o n t e n t > < / G e m i n i > 
</file>

<file path=customXml/item15.xml>��< ? x m l   v e r s i o n = " 1 . 0 "   e n c o d i n g = " U T F - 1 6 " ? > < G e m i n i   x m l n s = " h t t p : / / g e m i n i / p i v o t c u s t o m i z a t i o n / d 5 4 0 c 3 5 c - b 5 b 6 - 4 f 2 4 - 8 4 c 9 - 4 0 2 1 d d a a 8 8 e e " > < 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 S a l a r y   & l t ; 5 0 , 0 0 0 < / M e a s u r e N a m e > < D i s p l a y N a m e > S a l a r y   & l t ; 5 0 , 0 0 0 < / D i s p l a y N a m e > < V i s i b l e > F a l s e < / V i s i b l e > < / i t e m > < / C a l c u l a t e d F i e l d s > < S A H o s t H a s h > 0 < / S A H o s t H a s h > < G e m i n i F i e l d L i s t V i s i b l e > T r u e < / G e m i n i F i e l d L i s t V i s i b l e > < / S e t t i n g s > ] ] > < / C u s t o m C o n t e n t > < / G e m i n i > 
</file>

<file path=customXml/item16.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s t a f 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1 4 8 & l t ; / i n t & g t ; & l t ; / v a l u e & g t ; & l t ; / i t e m & g t ; & l t ; i t e m & g t ; & l t ; k e y & g t ; & l t ; s t r i n g & g t ; G e n d e r & l t ; / s t r i n g & g t ; & l t ; / k e y & g t ; & l t ; v a l u e & g t ; & l t ; i n t & g t ; 8 2 & l t ; / i n t & g t ; & l t ; / v a l u e & g t ; & l t ; / i t e m & g t ; & l t ; i t e m & g t ; & l t ; k e y & g t ; & l t ; s t r i n g & g t ; F T E & l t ; / s t r i n g & g t ; & l t ; / k e y & g t ; & l t ; v a l u e & g t ; & l t ; i n t & g t ; 5 7 & l t ; / i n t & g t ; & l t ; / v a l u e & g t ; & l t ; / i t e m & g t ; & l t ; i t e m & g t ; & l t ; k e y & g t ; & l t ; s t r i n g & g t ; E m p   T y p e & l t ; / s t r i n g & g t ; & l t ; / k e y & g t ; & l t ; v a l u e & g t ; & l t ; i n t & g t ; 9 5 & l t ; / i n t & g t ; & l t ; / v a l u e & g t ; & l t ; / i t e m & g t ; & l t ; i t e m & g t ; & l t ; k e y & g t ; & l t ; s t r i n g & g t ; D e p a r t m e n t & l t ; / s t r i n g & g t ; & l t ; / k e y & g t ; & l t ; v a l u e & g t ; & l t ; i n t & g t ; 1 1 1 & l t ; / i n t & g t ; & l t ; / v a l u e & g t ; & l t ; / i t e m & g t ; & l t ; i t e m & g t ; & l t ; k e y & g t ; & l t ; s t r i n g & g t ; B r a n c h & l t ; / s t r i n g & g t ; & l t ; / k e y & g t ; & l t ; v a l u e & g t ; & l t ; i n t & g t ; 7 8 & l t ; / i n t & g t ; & l t ; / v a l u e & g t ; & l t ; / i t e m & g t ; & l t ; i t e m & g t ; & l t ; k e y & g t ; & l t ; s t r i n g & g t ; S a l a r y & l t ; / s t r i n g & g t ; & l t ; / k e y & g t ; & l t ; v a l u e & g t ; & l t ; i n t & g t ; 7 3 & l t ; / i n t & g t ; & l t ; / v a l u e & g t ; & l t ; / i t e m & g t ; & l t ; i t e m & g t ; & l t ; k e y & g t ; & l t ; s t r i n g & g t ; L e a v e   B a l a n c e & l t ; / s t r i n g & g t ; & l t ; / k e y & g t ; & l t ; v a l u e & g t ; & l t ; i n t & g t ; 1 2 3 & l t ; / i n t & g t ; & l t ; / v a l u e & g t ; & l t ; / i t e m & g t ; & l t ; i t e m & g t ; & l t ; k e y & g t ; & l t ; s t r i n g & g t ; D a t e   o f   J o i n & l t ; / s t r i n g & g t ; & l t ; / k e y & g t ; & l t ; v a l u e & g t ; & l t ; i n t & g t ; 1 0 9 & l t ; / i n t & g t ; & l t ; / v a l u e & g t ; & l t ; / i t e m & g t ; & l t ; i t e m & g t ; & l t ; k e y & g t ; & l t ; s t r i n g & g t ; D a t e   o f   B i r t h & l t ; / s t r i n g & g t ; & l t ; / k e y & g t ; & l t ; v a l u e & g t ; & l t ; i n t & g t ; 1 1 4 & l t ; / i n t & g t ; & l t ; / v a l u e & g t ; & l t ; / i t e m & g t ; & l t ; i t e m & g t ; & l t ; k e y & g t ; & l t ; s t r i n g & g t ; T e n u r e & l t ; / s t r i n g & g t ; & l t ; / k e y & g t ; & l t ; v a l u e & g t ; & l t ; i n t & g t ; 7 9 & l t ; / i n t & g t ; & l t ; / v a l u e & g t ; & l t ; / i t e m & g t ; & l t ; i t e m & g t ; & l t ; k e y & g t ; & l t ; s t r i n g & g t ; T e n u r e   G r o u p & l t ; / s t r i n g & g t ; & l t ; / k e y & g t ; & l t ; v a l u e & g t ; & l t ; i n t & g t ; 1 2 0 & l t ; / i n t & g t ; & l t ; / v a l u e & g t ; & l t ; / i t e m & g t ; & l t ; i t e m & g t ; & l t ; k e y & g t ; & l t ; s t r i n g & g t ; A g e & l t ; / s t r i n g & g t ; & l t ; / k e y & g t ; & l t ; v a l u e & g t ; & l t ; i n t & g t ; 6 0 & l t ; / i n t & g t ; & l t ; / v a l u e & g t ; & l t ; / i t e m & g t ; & l t ; i t e m & g t ; & l t ; k e y & g t ; & l t ; s t r i n g & g t ; X - A g e & l t ; / s t r i n g & g t ; & l t ; / k e y & g t ; & l t ; v a l u e & g t ; & l t ; i n t & g t ; 7 2 & l t ; / i n t & g t ; & l t ; / v a l u e & g t ; & l t ; / i t e m & g t ; & l t ; i t e m & g t ; & l t ; k e y & g t ; & l t ; s t r i n g & g t ; C o l u m n 1 & l t ; / s t r i n g & g t ; & l t ; / k e y & g t ; & l t ; v a l u e & g t ; & l t ; i n t & g t ; 9 1 & l t ; / i n t & g t ; & l t ; / v a l u e & g t ; & l t ; / i t e m & g t ; & l t ; / C o l u m n W i d t h s & g t ; & l t ; C o l u m n D i s p l a y I n d e x & g t ; & l t ; i t e m & g t ; & l t ; k e y & g t ; & l t ; s t r i n g & g t ; I D & l t ; / s t r i n g & g t ; & l t ; / k e y & g t ; & l t ; v a l u e & g t ; & l t ; i n t & g t ; 0 & l t ; / i n t & g t ; & l t ; / v a l u e & g t ; & l t ; / i t e m & g t ; & l t ; i t e m & g t ; & l t ; k e y & g t ; & l t ; s t r i n g & g t ; G e n d e r & l t ; / s t r i n g & g t ; & l t ; / k e y & g t ; & l t ; v a l u e & g t ; & l t ; i n t & g t ; 1 & l t ; / i n t & g t ; & l t ; / v a l u e & g t ; & l t ; / i t e m & g t ; & l t ; i t e m & g t ; & l t ; k e y & g t ; & l t ; s t r i n g & g t ; F T E & l t ; / s t r i n g & g t ; & l t ; / k e y & g t ; & l t ; v a l u e & g t ; & l t ; i n t & g t ; 2 & l t ; / i n t & g t ; & l t ; / v a l u e & g t ; & l t ; / i t e m & g t ; & l t ; i t e m & g t ; & l t ; k e y & g t ; & l t ; s t r i n g & g t ; E m p   T y p e & l t ; / s t r i n g & g t ; & l t ; / k e y & g t ; & l t ; v a l u e & g t ; & l t ; i n t & g t ; 3 & l t ; / i n t & g t ; & l t ; / v a l u e & g t ; & l t ; / i t e m & g t ; & l t ; i t e m & g t ; & l t ; k e y & g t ; & l t ; s t r i n g & g t ; D e p a r t m e n t & l t ; / s t r i n g & g t ; & l t ; / k e y & g t ; & l t ; v a l u e & g t ; & l t ; i n t & g t ; 4 & l t ; / i n t & g t ; & l t ; / v a l u e & g t ; & l t ; / i t e m & g t ; & l t ; i t e m & g t ; & l t ; k e y & g t ; & l t ; s t r i n g & g t ; B r a n c h & l t ; / s t r i n g & g t ; & l t ; / k e y & g t ; & l t ; v a l u e & g t ; & l t ; i n t & g t ; 5 & l t ; / i n t & g t ; & l t ; / v a l u e & g t ; & l t ; / i t e m & g t ; & l t ; i t e m & g t ; & l t ; k e y & g t ; & l t ; s t r i n g & g t ; S a l a r y & l t ; / s t r i n g & g t ; & l t ; / k e y & g t ; & l t ; v a l u e & g t ; & l t ; i n t & g t ; 6 & l t ; / i n t & g t ; & l t ; / v a l u e & g t ; & l t ; / i t e m & g t ; & l t ; i t e m & g t ; & l t ; k e y & g t ; & l t ; s t r i n g & g t ; L e a v e   B a l a n c e & l t ; / s t r i n g & g t ; & l t ; / k e y & g t ; & l t ; v a l u e & g t ; & l t ; i n t & g t ; 7 & l t ; / i n t & g t ; & l t ; / v a l u e & g t ; & l t ; / i t e m & g t ; & l t ; i t e m & g t ; & l t ; k e y & g t ; & l t ; s t r i n g & g t ; D a t e   o f   J o i n & l t ; / s t r i n g & g t ; & l t ; / k e y & g t ; & l t ; v a l u e & g t ; & l t ; i n t & g t ; 8 & l t ; / i n t & g t ; & l t ; / v a l u e & g t ; & l t ; / i t e m & g t ; & l t ; i t e m & g t ; & l t ; k e y & g t ; & l t ; s t r i n g & g t ; D a t e   o f   B i r t h & l t ; / s t r i n g & g t ; & l t ; / k e y & g t ; & l t ; v a l u e & g t ; & l t ; i n t & g t ; 9 & l t ; / i n t & g t ; & l t ; / v a l u e & g t ; & l t ; / i t e m & g t ; & l t ; i t e m & g t ; & l t ; k e y & g t ; & l t ; s t r i n g & g t ; T e n u r e & l t ; / s t r i n g & g t ; & l t ; / k e y & g t ; & l t ; v a l u e & g t ; & l t ; i n t & g t ; 1 0 & l t ; / i n t & g t ; & l t ; / v a l u e & g t ; & l t ; / i t e m & g t ; & l t ; i t e m & g t ; & l t ; k e y & g t ; & l t ; s t r i n g & g t ; T e n u r e   G r o u p & l t ; / s t r i n g & g t ; & l t ; / k e y & g t ; & l t ; v a l u e & g t ; & l t ; i n t & g t ; 1 1 & l t ; / i n t & g t ; & l t ; / v a l u e & g t ; & l t ; / i t e m & g t ; & l t ; i t e m & g t ; & l t ; k e y & g t ; & l t ; s t r i n g & g t ; A g e & l t ; / s t r i n g & g t ; & l t ; / k e y & g t ; & l t ; v a l u e & g t ; & l t ; i n t & g t ; 1 2 & l t ; / i n t & g t ; & l t ; / v a l u e & g t ; & l t ; / i t e m & g t ; & l t ; i t e m & g t ; & l t ; k e y & g t ; & l t ; s t r i n g & g t ; X - A g e & l t ; / s t r i n g & g t ; & l t ; / k e y & g t ; & l t ; v a l u e & g t ; & l t ; i n t & g t ; 1 3 & l t ; / i n t & g t ; & l t ; / v a l u e & g t ; & l t ; / i t e m & g t ; & l t ; i t e m & g t ; & l t ; k e y & g t ; & l t ; s t r i n g & g t ; C o l u m n 1 & 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 s t a f f , S a l a r i e s       T e n u r e _ 0 7 8 4 6 d 4 c - 4 5 1 0 - 4 6 5 5 - a d 2 9 - 3 c 0 c f 6 7 f 3 8 4 2 , B r i d g e _ T a b l e _ 5 e 4 3 9 e b 2 - d d 1 b - 4 a e e - b a 1 0 - a d 0 a d 8 9 2 0 b 5 4 < / 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 2 0 2 2 - 0 9 - 1 3 T 1 6 : 4 2 : 2 5 . 8 0 7 7 6 3 9 + 0 8 : 0 0 < / L a s t P r o c e s s e d T i m e > < / D a t a M o d e l i n g S a n d b o x . S e r i a l i z e d S a n d b o x E r r o r C a c h e > ] ] > < / C u s t o m C o n t e n t > < / G e m i n i > 
</file>

<file path=customXml/item22.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S h o w H i d d e n " > < C u s t o m C o n t e n t > < ! [ C D A T A [ T r u e ] ] > < / C u s t o m C o n t e n t > < / G e m i n i > 
</file>

<file path=customXml/item25.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C o u n t I n S a n d b o x " > < C u s t o m C o n t e n t > 3 < / C u s t o m C o n t e n t > < / G e m i n i > 
</file>

<file path=customXml/item27.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a 5 d 5 0 c 1 a - 6 0 e 7 - 4 a 3 a - b c 0 0 - a 9 5 3 d 3 a 2 0 d 9 c " > < 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29.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1 c 6 c b b 6 4 - 5 9 3 6 - 4 a 8 d - 9 3 2 8 - 7 9 2 8 0 5 1 0 b 6 6 2 " > < 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31.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32.xml>��< ? x m l   v e r s i o n = " 1 . 0 "   e n c o d i n g = " u t f - 1 6 " ? > < D a t a M a s h u p   s q m i d = " d e 1 2 5 a 7 3 - 1 a c 1 - 4 6 f 2 - 8 a 2 d - d 3 3 8 a 9 2 2 a 0 7 6 "   x m l n s = " h t t p : / / s c h e m a s . m i c r o s o f t . c o m / D a t a M a s h u p " > A A A A A G k E A A B Q S w M E F A A C A A g A F X w u V 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V f C 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X w u V X q N s N N h A Q A A e w M A A B M A H A B G b 3 J t d W x h c y 9 T Z W N 0 a W 9 u M S 5 t I K I Y A C i g F A A A A A A A A A A A A A A A A A A A A A A A A A A A A K 2 S X W v C M B S G 7 w v 9 D y H C U O i E w d i N e L F W J 4 6 x w S x s I D J i e 2 q L T V J O U 1 F K / / t i o 9 N a 2 c V Y b g L P + T 7 v y S F Q i R R k Z v 6 7 g W 3 Z V h 4 z h J B 0 6 I y l D B P I y Q 3 x Q R Q I l A x J C s q 2 i H 4 z W W A A m o y 3 A a R 9 r 0 A E o T 4 k r p d S r r u 9 c v 7 K O A x p r l g U 0 U U 1 9 6 R Q 2 m P h m P g O 9 W I m V r q S v 8 v q 1 D 5 b p t D 3 k Y k 8 k s g 9 m R Z c 7 I 1 5 1 x R z y p J O R 9 Q h S k O i Y K s q h 5 R 0 A i I E b O E n f 3 x k o u B L w J q O e W Y K X r q P I G O o u O 6 w Z X J 1 S 0 H c w v V + d h p P h X q 4 7 + + z 1 v w F 2 A a I q 6 0 i g L Z 5 x B Q Q G Z F n m Y h j z l A z l f C m g 5 u g i q 9 6 H O R o T 2 c M Z I K y y F r 9 f t 4 + r q 4 F G X r W Z d X 7 0 e g d u N x o j d 5 U D E i M J P l J r B m k + n Q O u H s h q X O x 1 N P C j g N U P d t K x O + 1 z m / S x S R c w V d d + y + 3 e B 7 / f y d p s h r f x t K b 4 z V y D 7 4 B U E s B A i 0 A F A A C A A g A F X w u V d H d V o y m A A A A + A A A A B I A A A A A A A A A A A A A A A A A A A A A A E N v b m Z p Z y 9 Q Y W N r Y W d l L n h t b F B L A Q I t A B Q A A g A I A B V 8 L l U P y u m r p A A A A O k A A A A T A A A A A A A A A A A A A A A A A P I A A A B b Q 2 9 u d G V u d F 9 U e X B l c 1 0 u e G 1 s U E s B A i 0 A F A A C A A g A F X w u V X q N s N N h A Q A A e w M A A B M A A A A A A A A A A A A A A A A A 4 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h E A A A A A A A D Q 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p Z G d l X 1 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y L T A 5 L T E x V D A 2 O j U z O j M 1 L j c w M z k 0 N z R a I i A v P j x F b n R y e S B U e X B l P S J G a W x s Q 2 9 s d W 1 u V H l w Z X M i I F Z h b H V l P S J z Q m c 9 P S I g L z 4 8 R W 5 0 c n k g V H l w Z T 0 i R m l s b E N v b H V t b k 5 h b W V z I i B W Y W x 1 Z T 0 i c 1 s m c X V v d D t C c m l k Z 2 U g V G F i b 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C c m l k Z 2 V f V G F i b G U v Q 2 h h b m d l Z C B U e X B l L n t C c m l k Z 2 U g V G F i b G U s M H 0 m c X V v d D t d L C Z x d W 9 0 O 0 N v b H V t b k N v d W 5 0 J n F 1 b 3 Q 7 O j E s J n F 1 b 3 Q 7 S 2 V 5 Q 2 9 s d W 1 u T m F t Z X M m c X V v d D s 6 W 1 0 s J n F 1 b 3 Q 7 Q 2 9 s d W 1 u S W R l b n R p d G l l c y Z x d W 9 0 O z p b J n F 1 b 3 Q 7 U 2 V j d G l v b j E v Q n J p Z G d l X 1 R h Y m x l L 0 N o Y W 5 n Z W Q g V H l w Z S 5 7 Q n J p Z G d l I F R h Y m x l L D B 9 J n F 1 b 3 Q 7 X S w m c X V v d D t S Z W x h d G l v b n N o a X B J b m Z v J n F 1 b 3 Q 7 O l t d f S I g L z 4 8 L 1 N 0 Y W J s Z U V u d H J p Z X M + P C 9 J d G V t P j x J d G V t P j x J d G V t T G 9 j Y X R p b 2 4 + P E l 0 Z W 1 U e X B l P k Z v c m 1 1 b G E 8 L 0 l 0 Z W 1 U e X B l P j x J d G V t U G F 0 a D 5 T Z W N 0 a W 9 u M S 9 C c m l k Z 2 V f V G F i b G U v U 2 9 1 c m N l P C 9 J d G V t U G F 0 a D 4 8 L 0 l 0 Z W 1 M b 2 N h d G l v b j 4 8 U 3 R h Y m x l R W 5 0 c m l l c y A v P j w v S X R l b T 4 8 S X R l b T 4 8 S X R l b U x v Y 2 F 0 a W 9 u P j x J d G V t V H l w Z T 5 G b 3 J t d W x h P C 9 J d G V t V H l w Z T 4 8 S X R l b V B h d G g + U 2 V j d G l v b j E v Q n J p Z G d l X 1 R h Y m x l L 0 N o Y W 5 n Z W Q l M j B U e X B l P C 9 J d G V t U G F 0 a D 4 8 L 0 l 0 Z W 1 M b 2 N h d G l v b j 4 8 U 3 R h Y m x l R W 5 0 c m l l c y A v P j w v S X R l b T 4 8 S X R l b T 4 8 S X R l b U x v Y 2 F 0 a W 9 u P j x J d G V t V H l w Z T 5 G b 3 J t d W x h P C 9 J d G V t V H l w Z T 4 8 S X R l b V B h d G g + U 2 V j d G l v b j E v U 2 F s Y X J p Z X M l M j A l M j Y l M j B U Z W 5 1 c m U 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E i I C 8 + P E V u d H J 5 I F R 5 c G U 9 I k l z U H J p d m F 0 Z S I g V m F s d W U 9 I m w w I i A v P j x F b n R y e S B U e X B l P S J S Z W N v d m V y e V R h c m d l d F N o Z W V 0 I i B W Y W x 1 Z T 0 i c 0 N h b G N 1 b G F 0 a W 9 u c y I g L z 4 8 R W 5 0 c n k g V H l w Z T 0 i U m V j b 3 Z l c n l U Y X J n Z X R D b 2 x 1 b W 4 i I F Z h b H V l P S J s M j M i I C 8 + P E V u d H J 5 I F R 5 c G U 9 I l J l Y 2 9 2 Z X J 5 V G F y Z 2 V 0 U m 9 3 I i B W Y W x 1 Z T 0 i b D I y I i A v P j x F b n R y e S B U e X B l P S J G a W x s Q 2 9 1 b n Q i I F Z h b H V l P S J s M z g 5 M C I g L z 4 8 R W 5 0 c n k g V H l w Z T 0 i Q W R k Z W R U b 0 R h d G F N b 2 R l b C I g V m F s d W U 9 I m w w I i A v P j x F b n R y e S B U e X B l P S J R d W V y e U l E I i B W Y W x 1 Z T 0 i c z M w M j A x N z Z l L W I 1 Z m Y t N G N j O S 0 5 N z Q 0 L T E w N D U x N z c z Z m Z j M i I g L z 4 8 R W 5 0 c n k g V H l w Z T 0 i R m l s b E V y c m 9 y Q 2 9 k Z S I g V m F s d W U 9 I n N V b m t u b 3 d u I i A v P j x F b n R y e S B U e X B l P S J G a W x s R X J y b 3 J D b 3 V u d C I g V m F s d W U 9 I m w w I i A v P j x F b n R y e S B U e X B l P S J G a W x s T G F z d F V w Z G F 0 Z W Q i I F Z h b H V l P S J k M j A y M i 0 w O S 0 x M V Q w N j o 0 M T o 1 N C 4 0 M j g 1 O D U 0 W i I g L z 4 8 R W 5 0 c n k g V H l w Z T 0 i R m l s b E N v b H V t b l R 5 c G V z I i B W Y W x 1 Z T 0 i c 0 J n T U Y i I C 8 + P E V u d H J 5 I F R 5 c G U 9 I k Z p b G x D b 2 x 1 b W 5 O Y W 1 l c y I g V m F s d W U 9 I n N b J n F 1 b 3 Q 7 R G V w Y X J 0 b W V u d C Z x d W 9 0 O y w m c X V v d D t T Y W x h c n k m c X V v d D s s J n F 1 b 3 Q 7 V G V u d 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F s Y X J p Z X M g X H U w M D I 2 I F R l b n V y Z S 9 D a G F u Z 2 V k I F R 5 c G U u e 0 R l c G F y d G 1 l b n Q s N H 0 m c X V v d D s s J n F 1 b 3 Q 7 U 2 V j d G l v b j E v U 2 F s Y X J p Z X M g X H U w M D I 2 I F R l b n V y Z S 9 D a G F u Z 2 V k I F R 5 c G U u e 1 N h b G F y e S w 2 f S Z x d W 9 0 O y w m c X V v d D t T Z W N 0 a W 9 u M S 9 T Y W x h c m l l c y B c d T A w M j Y g V G V u d X J l L 0 N o Y W 5 n Z W Q g V H l w Z S 5 7 V G V u d X J l L D E w f S Z x d W 9 0 O 1 0 s J n F 1 b 3 Q 7 Q 2 9 s d W 1 u Q 2 9 1 b n Q m c X V v d D s 6 M y w m c X V v d D t L Z X l D b 2 x 1 b W 5 O Y W 1 l c y Z x d W 9 0 O z p b X S w m c X V v d D t D b 2 x 1 b W 5 J Z G V u d G l 0 a W V z J n F 1 b 3 Q 7 O l s m c X V v d D t T Z W N 0 a W 9 u M S 9 T Y W x h c m l l c y B c d T A w M j Y g V G V u d X J l L 0 N o Y W 5 n Z W Q g V H l w Z S 5 7 R G V w Y X J 0 b W V u d C w 0 f S Z x d W 9 0 O y w m c X V v d D t T Z W N 0 a W 9 u M S 9 T Y W x h c m l l c y B c d T A w M j Y g V G V u d X J l L 0 N o Y W 5 n Z W Q g V H l w Z S 5 7 U 2 F s Y X J 5 L D Z 9 J n F 1 b 3 Q 7 L C Z x d W 9 0 O 1 N l Y 3 R p b 2 4 x L 1 N h b G F y a W V z I F x 1 M D A y N i B U Z W 5 1 c m U v Q 2 h h b m d l Z C B U e X B l L n t U Z W 5 1 c m U s M T B 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T Y W x h c m l l c y U y M C U y N i U y M F R l b n V y Z S 9 T b 3 V y Y 2 U 8 L 0 l 0 Z W 1 Q Y X R o P j w v S X R l b U x v Y 2 F 0 a W 9 u P j x T d G F i b G V F b n R y a W V z I C 8 + P C 9 J d G V t P j x J d G V t P j x J d G V t T G 9 j Y X R p b 2 4 + P E l 0 Z W 1 U e X B l P k Z v c m 1 1 b G E 8 L 0 l 0 Z W 1 U e X B l P j x J d G V t U G F 0 a D 5 T Z W N 0 a W 9 u M S 9 T Y W x h c m l l c y U y M C U y N i U y M F R l b n V y Z S 9 D a G F u Z 2 V k J T I w V H l w Z T w v S X R l b V B h d G g + P C 9 J d G V t T G 9 j Y X R p b 2 4 + P F N 0 Y W J s Z U V u d H J p Z X M g L z 4 8 L 0 l 0 Z W 0 + P E l 0 Z W 0 + P E l 0 Z W 1 M b 2 N h d G l v b j 4 8 S X R l b V R 5 c G U + R m 9 y b X V s Y T w v S X R l b V R 5 c G U + P E l 0 Z W 1 Q Y X R o P l N l Y 3 R p b 2 4 x L 1 N h b G F y a W V z J T I w J T I 2 J T I w V G V u d X J l L 1 J l b W 9 2 Z W Q l M j B P d G h l c i U y M E N v b H V t b n M 8 L 0 l 0 Z W 1 Q Y X R o P j w v S X R l b U x v Y 2 F 0 a W 9 u P j x T d G F i b G V F b n R y a W V z I C 8 + P C 9 J d G V t P j w v S X R l b X M + P C 9 M b 2 N h b F B h Y 2 t h Z 2 V N Z X R h Z G F 0 Y U Z p b G U + F g A A A F B L B Q Y A A A A A A A A A A A A A A A A A A A A A A A A m A Q A A A Q A A A N C M n d 8 B F d E R j H o A w E / C l + s B A A A A B v p q t B G 6 F k y 2 g a S c x F 5 2 6 g A A A A A C A A A A A A A Q Z g A A A A E A A C A A A A B r c 6 H E i m U 8 5 z C l 3 W q y 7 p A 4 e A N b z Y r 5 k M B U B B x F l h m w v g A A A A A O g A A A A A I A A C A A A A D + / F f Z P l 8 h L h n x 4 X Z h h W p r G R J Q 6 t a G N Q u E 3 K N X 5 x + y G 1 A A A A B 3 6 j / w R F w m + y 0 s m o u 6 h t Q T p C R G 2 t x 4 9 R B l v E 3 s 3 Y i y L l 3 f X T 6 b p o T u 3 W r i n 8 r A X w q E I p w 6 Y q x R W t + F E i Z l A B T p G w 9 J Z 4 6 + x D S h 8 a P l R H L b 5 k A A A A B Q C p S T 4 j C l o 2 1 1 Z n i G 1 N L v y S E Y g H F Y w 3 d m o H 9 B t 5 J I 7 u j 6 / + 3 f l V Z y H E V c C v d 4 H L W d Y b v 7 y + Q p 7 a h 4 C y Z e g o u V < / D a t a M a s h u p > 
</file>

<file path=customXml/item33.xml>��< ? x m l   v e r s i o n = " 1 . 0 "   e n c o d i n g = " U T F - 1 6 " ? > < G e m i n i   x m l n s = " h t t p : / / g e m i n i / p i v o t c u s t o m i z a t i o n / M a n u a l C a l c M o d e " > < C u s t o m C o n t e n t > < ! [ C D A T A [ F a l s e ] ] > < / C u s t o m C o n t e n t > < / G e m i n i > 
</file>

<file path=customXml/item3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t a f f & l t ; / K e y & g t ; & l t ; V a l u e   x m l n s : a = " h t t p : / / s c h e m a s . d a t a c o n t r a c t . o r g / 2 0 0 4 / 0 7 / M i c r o s o f t . A n a l y s i s S e r v i c e s . C o m m o n " & g t ; & l t ; a : H a s F o c u s & g t ; t r u e & l t ; / a : H a s F o c u s & g t ; & l t ; a : S i z e A t D p i 9 6 & g t ; 1 6 5 & l t ; / a : S i z e A t D p i 9 6 & g t ; & l t ; a : V i s i b l e & g t ; t r u e & l t ; / a : V i s i b l e & g t ; & l t ; / V a l u e & g t ; & l t ; / K e y V a l u e O f s t r i n g S a n d b o x E d i t o r . M e a s u r e G r i d S t a t e S c d E 3 5 R y & g t ; & l t ; K e y V a l u e O f s t r i n g S a n d b o x E d i t o r . M e a s u r e G r i d S t a t e S c d E 3 5 R y & g t ; & l t ; K e y & g t ; S a l a r i e s       T e n u r e _ 0 7 8 4 6 d 4 c - 4 5 1 0 - 4 6 5 5 - a d 2 9 - 3 c 0 c f 6 7 f 3 8 4 2 & l t ; / K e y & g t ; & l t ; V a l u e 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B r i d g e _ T a b l e _ 5 e 4 3 9 e b 2 - d d 1 b - 4 a e e - b a 1 0 - a d 0 a d 8 9 2 0 b 5 4 & 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35.xml>��< ? x m l   v e r s i o n = " 1 . 0 "   e n c o d i n g = " U T F - 1 6 " ? > < G e m i n i   x m l n s = " h t t p : / / g e m i n i / p i v o t c u s t o m i z a t i o n / S a n d b o x N o n E m p t y " > < C u s t o m C o n t e n t > < ! [ C D A T A [ 1 ] ] > < / C u s t o m C o n t e n t > < / G e m i n i > 
</file>

<file path=customXml/item36.xml>��< ? x m l   v e r s i o n = " 1 . 0 "   e n c o d i n g = " U T F - 1 6 " ? > < G e m i n i   x m l n s = " h t t p : / / g e m i n i / p i v o t c u s t o m i z a t i o n / e f e 4 5 9 1 6 - d b 5 e - 4 5 5 a - b d 4 4 - 7 e 6 f b 7 d e 1 0 3 1 " > < 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37.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a 0 4 5 7 2 e b - e 4 5 0 - 4 8 0 0 - b 0 6 e - 8 2 b e 3 5 a e 1 a 6 1 " > < 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39.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r i d g e _ T a b l e _ 5 e 4 3 9 e b 2 - d d 1 b - 4 a e e - b a 1 0 - a d 0 a d 8 9 2 0 b 5 4 " > < C u s t o m C o n t e n t > < ! [ C D A T A [ < T a b l e W i d g e t G r i d S e r i a l i z a t i o n   x m l n s : x s d = " h t t p : / / w w w . w 3 . o r g / 2 0 0 1 / X M L S c h e m a "   x m l n s : x s i = " h t t p : / / w w w . w 3 . o r g / 2 0 0 1 / X M L S c h e m a - i n s t a n c e " > < C o l u m n S u g g e s t e d T y p e   / > < C o l u m n F o r m a t   / > < C o l u m n A c c u r a c y   / > < C o l u m n C u r r e n c y S y m b o l   / > < C o l u m n P o s i t i v e P a t t e r n   / > < C o l u m n N e g a t i v e P a t t e r n   / > < C o l u m n W i d t h s > < i t e m > < k e y > < s t r i n g > B r i d g e   T a b l e < / s t r i n g > < / k e y > < v a l u e > < i n t > 1 1 2 < / i n t > < / v a l u e > < / i t e m > < / C o l u m n W i d t h s > < C o l u m n D i s p l a y I n d e x > < i t e m > < k e y > < s t r i n g > B r i d g e   T a b l e < / s t r i n g > < / k e y > < v a l u e > < i n t > 0 < / 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a 0 9 1 c f 7 1 - c 9 2 7 - 4 e a 7 - b b a 2 - 6 d b 0 f 6 e 3 3 3 3 b " > < 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 i : t y p e = " T a b l e W i d g e t V i e w M o d e l S a n d b o x A d a p t e r " & g t ; & l t ; T a b l e N a m e & g t ; S a l a r i e s       T e n u r e & l t ; / T a b l e N a m e & g t ; & l t ; / A d a p t e r & g t ; & l t ; D i a g r a m T y p e & g t ; T a b l e W i d g e t V i e w M o d e l & l t ; / D i a g r a m T y p e & g t ; & l t ; D i s p l a y C o n t e x t 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 i : t y p e = " S a n d b o x E d i t o r T a b l e W i d g e t V i e w M o d e l K e y " & g t ; & l t ; T a b l e N a m e & g t ; S a l a r i e s       T e n u r e & l t ; / T a b l e N a m e & g t ; & l t ; / K e y & g t ; & l t ; M a i n t a i n e r 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i d g e 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 i : t y p e = " S a n d b o x E d i t o r T a b l e W i d g e t V i e w M o d e l K e y " & g t ; & l t ; T a b l e N a m e & g t ; B r i d g e _ T a b l e & l t ; / T a b l e N a m e & g t ; & l t ; / K e y & g t ; & l t ; M a i n t a i n e r 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r i d g e   T a b l e & l t ; / K e y & g t ; & l t ; / a : K e y & g t ; & l t ; a : V a l u e 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t a f f & 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 i : t y p e = " S a n d b o x E d i t o r T a b l e W i d g e t V i e w M o d e l K e y " & g t ; & l t ; T a b l e N a m e & g t ; s t a f f & l t ; / T a b l e N a m e & g t ; & l t ; / K e y & g t ; & l t ; M a i n t a i n e r 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F T E & l t ; / K e y & g t ; & l t ; / a : K e y & g t ; & l t ; a : V a l u e   i : t y p e = " T a b l e W i d g e t B a s e V i e w S t a t e " / & g t ; & l t ; / a : K e y V a l u e O f D i a g r a m O b j e c t K e y a n y T y p e z b w N T n L X & g t ; & l t ; a : K e y V a l u e O f D i a g r a m O b j e c t K e y a n y T y p e z b w N T n L X & g t ; & l t ; a : K e y & g t ; & l t ; K e y & g t ; C o l u m n s \ E m p   T y p e & l t ; / K e y & g t ; & l t ; / a : K e y & g t ; & l t ; a : V a l u e 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B r a n c h & 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L e a v e   B a l a n c e & l t ; / K e y & g t ; & l t ; / a : K e y & g t ; & l t ; a : V a l u e   i : t y p e = " T a b l e W i d g e t B a s e V i e w S t a t e " / & g t ; & l t ; / a : K e y V a l u e O f D i a g r a m O b j e c t K e y a n y T y p e z b w N T n L X & g t ; & l t ; a : K e y V a l u e O f D i a g r a m O b j e c t K e y a n y T y p e z b w N T n L X & g t ; & l t ; a : K e y & g t ; & l t ; K e y & g t ; C o l u m n s \ D a t e   o f   J o i n & l t ; / K e y & g t ; & l t ; / a : K e y & g t ; & l t ; a : V a l u e   i : t y p e = " T a b l e W i d g e t B a s e V i e w S t a t e " / & g t ; & l t ; / a : K e y V a l u e O f D i a g r a m O b j e c t K e y a n y T y p e z b w N T n L X & g t ; & l t ; a : K e y V a l u e O f D i a g r a m O b j e c t K e y a n y T y p e z b w N T n L X & g t ; & l t ; a : K e y & g t ; & l t ; K e y & g t ; C o l u m n s \ D a t e   o f   B i r t h & l t ; / K e y & g t ; & l t ; / a : K e y & g t ; & l t ; a : V a l u e 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T e n u r e   G r o u p & l t ; / K e y & g t ; & l t ; / a : K e y & g t ; & l t ; a : V a l u e   i : t y p e = " T a b l e W i d g e t B a s e V i e w S t a t e " / & g t ; & l t ; / a : K e y V a l u e O f D i a g r a m O b j e c t K e y a n y T y p e z b w N T n L X & g t ; & l t ; a : K e y V a l u e O f D i a g r a m O b j e c t K e y a n y T y p e z b w N T n L X & g t ; & l t ; a : K e y & g t ; & l t ; K e y & g t ; C o l u m n s \ X - A g e & 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T a b l e X M L _ S a l a r i e s       T e n u r e _ 0 7 8 4 6 d 4 c - 4 5 1 0 - 4 6 5 5 - a d 2 9 - 3 c 0 c f 6 7 f 3 8 4 2 " > < C u s t o m C o n t e n t   x m l n s = " h t t p : / / g e m i n i / p i v o t c u s t o m i z a t i o n / T a b l e X M L _ S a l a r i e s   T e n u r e _ 0 7 8 4 6 d 4 c - 4 5 1 0 - 4 6 5 5 - a d 2 9 - 3 c 0 c f 6 7 f 3 8 4 2 " > < ! [ 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i t e m > < k e y > < s t r i n g > S a l a r y < / s t r i n g > < / k e y > < v a l u e > < i n t > 7 3 < / i n t > < / v a l u e > < / i t e m > < i t e m > < k e y > < s t r i n g > T e n u r e < / s t r i n g > < / k e y > < v a l u e > < i n t > 7 9 < / i n t > < / v a l u e > < / i t e m > < / C o l u m n W i d t h s > < C o l u m n D i s p l a y I n d e x > < i t e m > < k e y > < s t r i n g > D e p a r t m e n t < / s t r i n g > < / k e y > < v a l u e > < i n t > 0 < / i n t > < / v a l u e > < / i t e m > < i t e m > < k e y > < s t r i n g > S a l a r y < / s t r i n g > < / k e y > < v a l u e > < i n t > 1 < / i n t > < / v a l u e > < / i t e m > < i t e m > < k e y > < s t r i n g > T e n u r e 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 s t a f f < / C u s t o m C o n t e n t > < / G e m i n i > 
</file>

<file path=customXml/item9.xml>��< ? x m l   v e r s i o n = " 1 . 0 "   e n c o d i n g = " U T F - 1 6 " ? > < G e m i n i   x m l n s = " h t t p : / / g e m i n i / p i v o t c u s t o m i z a t i o n / 1 f e 4 5 e 1 3 - 1 7 d 6 - 4 d 0 1 - b 2 e 4 - d b d 3 c 9 c a f 1 1 e " > < C u s t o m C o n t e n t > < ! [ C D A T A [ < ? x m l   v e r s i o n = " 1 . 0 "   e n c o d i n g = " u t f - 1 6 " ? > < S e t t i n g s > < C a l c u l a t e d F i e l d s > < i t e m > < M e a s u r e N a m e > H e a d c o u n t < / M e a s u r e N a m e > < D i s p l a y N a m e > H e a d c o u n t < / D i s p l a y N a m e > < V i s i b l e > F a l s e < / V i s i b l e > < / i t e m > < i t e m > < M e a s u r e N a m e > T o t a l   F T E < / M e a s u r e N a m e > < D i s p l a y N a m e > T o t a l   F T E < / D i s p l a y N a m e > < V i s i b l e > F a l s e < / V i s i b l e > < / i t e m > < i t e m > < M e a s u r e N a m e > A v e r a g e   S a l a r y < / M e a s u r e N a m e > < D i s p l a y N a m e > A v e r a g e   S a l a r y < / D i s p l a y N a m e > < V i s i b l e > F a l s e < / V i s i b l e > < / i t e m > < i t e m > < M e a s u r e N a m e > A v e r a g e   L e a v e   B a l a n c e < / M e a s u r e N a m e > < D i s p l a y N a m e > A v e r a g e   L e a v e   B a l a n c e < / D i s p l a y N a m e > < V i s i b l e > F a l s e < / V i s i b l e > < / i t e m > < i t e m > < M e a s u r e N a m e > F e m a l e   H e a d c o u n t < / M e a s u r e N a m e > < D i s p l a y N a m e > F e m a l e   H e a d c o u n t < / D i s p l a y N a m e > < V i s i b l e > F a l s e < / V i s i b l e > < / i t e m > < i t e m > < M e a s u r e N a m e > F e m a l e   % < / M e a s u r e N a m e > < D i s p l a y N a m e > F e m a l e   % < / D i s p l a y N a m e > < V i s i b l e > F a l s e < / V i s i b l e > < / i t e m > < i t e m > < M e a s u r e N a m e > F u l l t i m e   % < / M e a s u r e N a m e > < D i s p l a y N a m e > F u l l t i m e   % < / D i s p l a y N a m e > < V i s i b l e > F a l s e < / V i s i b l e > < / i t e m > < i t e m > < M e a s u r e N a m e > N e g a t i v e   L e a v e   B a l a n c e < / M e a s u r e N a m e > < D i s p l a y N a m e > N e g a t i v e   L e a v e   B a l a n c e < / D i s p l a y N a m e > < V i s i b l e > F a l s e < / V i s i b l e > < / i t e m > < i t e m > < M e a s u r e N a m e > E x c e s s   L e a v e   B a l a n c e < / M e a s u r e N a m e > < D i s p l a y N a m e > E x c e s s   L e a v e   B a l a n c e < / D i s p l a y N a m e > < V i s i b l e > F a l s e < / V i s i b l e > < / i t e m > < i t e m > < M e a s u r e N a m e > Z e r o   L e a v e   B a l a n c e < / M e a s u r e N a m e > < D i s p l a y N a m e > Z e r o   L e a v e   B a l a n c e < / D i s p l a y N a m e > < V i s i b l e > F a l s e < / V i s i b l e > < / i t e m > < i t e m > < M e a s u r e N a m e > O v e r   $ 1 0 0 , 0 0 0 < / M e a s u r e N a m e > < D i s p l a y N a m e > O v e r   $ 1 0 0 , 0 0 0 < / D i s p l a y N a m e > < V i s i b l e > F a l s e < / V i s i b l e > < / i t e m > < i t e m > < M e a s u r e N a m e > & l t ; 5 0 K < / M e a s u r e N a m e > < D i s p l a y N a m e > & l t ; 5 0 K < / D i s p l a y N a m e > < V i s i b l e > F a l s e < / V i s i b l e > < / i t e m > < i t e m > < M e a s u r e N a m e > & g t ; 5 0 K   & a m p ;   & l t ; 6 0 K < / M e a s u r e N a m e > < D i s p l a y N a m e > & g t ; 5 0 K   & a m p ;   & l t ; 6 0 K < / D i s p l a y N a m e > < V i s i b l e > F a l s e < / V i s i b l e > < / i t e m > < i t e m > < M e a s u r e N a m e > & g t ; 6 0 K   & a m p ;   & l t ; 7 0 K < / M e a s u r e N a m e > < D i s p l a y N a m e > & g t ; 6 0 K   & a m p ;   & l t ; 7 0 K < / D i s p l a y N a m e > < V i s i b l e > F a l s e < / V i s i b l e > < / i t e m > < i t e m > < M e a s u r e N a m e > & g t ; 7 0 K   & a m p ;   & l t ; 8 0 K < / M e a s u r e N a m e > < D i s p l a y N a m e > & g t ; 7 0 K   & a m p ;   & l t ; 8 0 K < / D i s p l a y N a m e > < V i s i b l e > F a l s e < / V i s i b l e > < / i t e m > < i t e m > < M e a s u r e N a m e > & g t ; 8 0 K   & a m p ;   & l t ; 9 0 K < / M e a s u r e N a m e > < D i s p l a y N a m e > & g t ; 8 0 K   & a m p ;   & l t ; 9 0 K < / D i s p l a y N a m e > < V i s i b l e > F a l s e < / V i s i b l e > < / i t e m > < i t e m > < M e a s u r e N a m e > & g t ; 9 0 K   & a m p ;   & l t ; 1 0 0 K < / M e a s u r e N a m e > < D i s p l a y N a m e > & g t ; 9 0 K   & a m p ;   & l t ; 1 0 0 K < / D i s p l a y N a m e > < V i s i b l e > F a l s e < / V i s i b l e > < / i t e m > < i t e m > < M e a s u r e N a m e > & g t ; 1 0 0 K < / M e a s u r e N a m e > < D i s p l a y N a m e > & g t ; 1 0 0 K < / 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8B3558D-E60D-4577-BC0E-3172250E01A7}">
  <ds:schemaRefs>
    <ds:schemaRef ds:uri="http://gemini/pivotcustomization/316ab9c1-6a96-443d-b51e-2151e8bad56c"/>
  </ds:schemaRefs>
</ds:datastoreItem>
</file>

<file path=customXml/itemProps10.xml><?xml version="1.0" encoding="utf-8"?>
<ds:datastoreItem xmlns:ds="http://schemas.openxmlformats.org/officeDocument/2006/customXml" ds:itemID="{902C7EBB-E8BF-4036-A73A-2CBCE4FF62E9}">
  <ds:schemaRefs>
    <ds:schemaRef ds:uri="http://gemini/pivotcustomization/LinkedTables"/>
  </ds:schemaRefs>
</ds:datastoreItem>
</file>

<file path=customXml/itemProps11.xml><?xml version="1.0" encoding="utf-8"?>
<ds:datastoreItem xmlns:ds="http://schemas.openxmlformats.org/officeDocument/2006/customXml" ds:itemID="{69D768E9-F003-4E60-9AF4-B8701FC8506E}">
  <ds:schemaRefs>
    <ds:schemaRef ds:uri="http://gemini/pivotcustomization/8d5c8a38-5048-4c9a-9da5-d73c0096879d"/>
  </ds:schemaRefs>
</ds:datastoreItem>
</file>

<file path=customXml/itemProps12.xml><?xml version="1.0" encoding="utf-8"?>
<ds:datastoreItem xmlns:ds="http://schemas.openxmlformats.org/officeDocument/2006/customXml" ds:itemID="{3709C110-3678-4628-BB43-B0C6AE87F035}">
  <ds:schemaRefs>
    <ds:schemaRef ds:uri="http://gemini/pivotcustomization/IsSandboxEmbedded"/>
  </ds:schemaRefs>
</ds:datastoreItem>
</file>

<file path=customXml/itemProps13.xml><?xml version="1.0" encoding="utf-8"?>
<ds:datastoreItem xmlns:ds="http://schemas.openxmlformats.org/officeDocument/2006/customXml" ds:itemID="{FF042E1D-9D26-4DDD-AD44-52AF4EFB3E13}">
  <ds:schemaRefs>
    <ds:schemaRef ds:uri="http://gemini/pivotcustomization/Diagrams"/>
  </ds:schemaRefs>
</ds:datastoreItem>
</file>

<file path=customXml/itemProps14.xml><?xml version="1.0" encoding="utf-8"?>
<ds:datastoreItem xmlns:ds="http://schemas.openxmlformats.org/officeDocument/2006/customXml" ds:itemID="{6AF4D667-9306-49BD-9D27-9BAB3DDFE5B4}">
  <ds:schemaRefs>
    <ds:schemaRef ds:uri="http://gemini/pivotcustomization/PowerPivotVersion"/>
  </ds:schemaRefs>
</ds:datastoreItem>
</file>

<file path=customXml/itemProps15.xml><?xml version="1.0" encoding="utf-8"?>
<ds:datastoreItem xmlns:ds="http://schemas.openxmlformats.org/officeDocument/2006/customXml" ds:itemID="{A33ABBCB-42C3-4F3D-B553-F4F63EC5E08C}">
  <ds:schemaRefs>
    <ds:schemaRef ds:uri="http://gemini/pivotcustomization/d540c35c-b5b6-4f24-84c9-4021ddaa88ee"/>
  </ds:schemaRefs>
</ds:datastoreItem>
</file>

<file path=customXml/itemProps16.xml><?xml version="1.0" encoding="utf-8"?>
<ds:datastoreItem xmlns:ds="http://schemas.openxmlformats.org/officeDocument/2006/customXml" ds:itemID="{F287CB58-4AE9-48E2-9A7B-F8F10F3BCA6C}">
  <ds:schemaRefs>
    <ds:schemaRef ds:uri="http://gemini/pivotcustomization/TableXML_Salaries Tenure_07846d4c-4510-4655-ad29-3c0cf67f3842"/>
  </ds:schemaRefs>
</ds:datastoreItem>
</file>

<file path=customXml/itemProps17.xml><?xml version="1.0" encoding="utf-8"?>
<ds:datastoreItem xmlns:ds="http://schemas.openxmlformats.org/officeDocument/2006/customXml" ds:itemID="{14C7E972-B260-45F8-A738-640206EDFC93}">
  <ds:schemaRefs>
    <ds:schemaRef ds:uri="http://gemini/pivotcustomization/RelationshipAutoDetectionEnabled"/>
  </ds:schemaRefs>
</ds:datastoreItem>
</file>

<file path=customXml/itemProps18.xml><?xml version="1.0" encoding="utf-8"?>
<ds:datastoreItem xmlns:ds="http://schemas.openxmlformats.org/officeDocument/2006/customXml" ds:itemID="{2CC5595B-B804-4625-AED9-4309403C5E86}">
  <ds:schemaRefs>
    <ds:schemaRef ds:uri="http://gemini/pivotcustomization/FormulaBarState"/>
  </ds:schemaRefs>
</ds:datastoreItem>
</file>

<file path=customXml/itemProps19.xml><?xml version="1.0" encoding="utf-8"?>
<ds:datastoreItem xmlns:ds="http://schemas.openxmlformats.org/officeDocument/2006/customXml" ds:itemID="{E7AC5749-F198-4F7F-A16E-1A9DBF83B048}">
  <ds:schemaRefs>
    <ds:schemaRef ds:uri="http://gemini/pivotcustomization/TableXML_staff"/>
  </ds:schemaRefs>
</ds:datastoreItem>
</file>

<file path=customXml/itemProps2.xml><?xml version="1.0" encoding="utf-8"?>
<ds:datastoreItem xmlns:ds="http://schemas.openxmlformats.org/officeDocument/2006/customXml" ds:itemID="{6B1EFCA6-E0D7-4FE0-A43E-88F52C63330A}">
  <ds:schemaRefs>
    <ds:schemaRef ds:uri="http://gemini/pivotcustomization/TableXML_Salaries Tenure_07846d4c-4510-4655-ad29-3c0cf67f3842"/>
  </ds:schemaRefs>
</ds:datastoreItem>
</file>

<file path=customXml/itemProps20.xml><?xml version="1.0" encoding="utf-8"?>
<ds:datastoreItem xmlns:ds="http://schemas.openxmlformats.org/officeDocument/2006/customXml" ds:itemID="{D26DEF92-C82C-4D6C-82DF-6EAD021C07A1}">
  <ds:schemaRefs>
    <ds:schemaRef ds:uri="http://gemini/pivotcustomization/TableOrder"/>
  </ds:schemaRefs>
</ds:datastoreItem>
</file>

<file path=customXml/itemProps21.xml><?xml version="1.0" encoding="utf-8"?>
<ds:datastoreItem xmlns:ds="http://schemas.openxmlformats.org/officeDocument/2006/customXml" ds:itemID="{C876EF22-A860-4748-B091-65CF89E83A58}">
  <ds:schemaRefs>
    <ds:schemaRef ds:uri="http://gemini/pivotcustomization/ErrorCache"/>
  </ds:schemaRefs>
</ds:datastoreItem>
</file>

<file path=customXml/itemProps22.xml><?xml version="1.0" encoding="utf-8"?>
<ds:datastoreItem xmlns:ds="http://schemas.openxmlformats.org/officeDocument/2006/customXml" ds:itemID="{47AA549F-BEC2-4F9F-B64C-0C1A5237E760}">
  <ds:schemaRefs>
    <ds:schemaRef ds:uri="http://gemini/pivotcustomization/TableXML_Salaries Tenure_07846d4c-4510-4655-ad29-3c0cf67f3842"/>
  </ds:schemaRefs>
</ds:datastoreItem>
</file>

<file path=customXml/itemProps23.xml><?xml version="1.0" encoding="utf-8"?>
<ds:datastoreItem xmlns:ds="http://schemas.openxmlformats.org/officeDocument/2006/customXml" ds:itemID="{70B4F7C9-E92D-4967-8F81-F8BFF4FDC8F3}">
  <ds:schemaRefs>
    <ds:schemaRef ds:uri="http://gemini/pivotcustomization/ShowImplicitMeasures"/>
  </ds:schemaRefs>
</ds:datastoreItem>
</file>

<file path=customXml/itemProps24.xml><?xml version="1.0" encoding="utf-8"?>
<ds:datastoreItem xmlns:ds="http://schemas.openxmlformats.org/officeDocument/2006/customXml" ds:itemID="{4E3586FF-6B43-4DC9-A340-A083321637ED}">
  <ds:schemaRefs>
    <ds:schemaRef ds:uri="http://gemini/pivotcustomization/ShowHidden"/>
  </ds:schemaRefs>
</ds:datastoreItem>
</file>

<file path=customXml/itemProps25.xml><?xml version="1.0" encoding="utf-8"?>
<ds:datastoreItem xmlns:ds="http://schemas.openxmlformats.org/officeDocument/2006/customXml" ds:itemID="{2D60E019-3222-4646-8142-FCA83E6C238C}">
  <ds:schemaRefs>
    <ds:schemaRef ds:uri="http://gemini/pivotcustomization/TableXML_Salaries Tenure_07846d4c-4510-4655-ad29-3c0cf67f3842"/>
  </ds:schemaRefs>
</ds:datastoreItem>
</file>

<file path=customXml/itemProps26.xml><?xml version="1.0" encoding="utf-8"?>
<ds:datastoreItem xmlns:ds="http://schemas.openxmlformats.org/officeDocument/2006/customXml" ds:itemID="{CDD2F6EB-A40C-4595-9E72-005664D4CC91}">
  <ds:schemaRefs>
    <ds:schemaRef ds:uri="http://gemini/pivotcustomization/TableCountInSandbox"/>
  </ds:schemaRefs>
</ds:datastoreItem>
</file>

<file path=customXml/itemProps27.xml><?xml version="1.0" encoding="utf-8"?>
<ds:datastoreItem xmlns:ds="http://schemas.openxmlformats.org/officeDocument/2006/customXml" ds:itemID="{70DD0716-F37E-42E7-8ABD-C066C58687AD}">
  <ds:schemaRefs>
    <ds:schemaRef ds:uri="http://gemini/pivotcustomization/TableXML_Salaries Tenure_07846d4c-4510-4655-ad29-3c0cf67f3842"/>
  </ds:schemaRefs>
</ds:datastoreItem>
</file>

<file path=customXml/itemProps28.xml><?xml version="1.0" encoding="utf-8"?>
<ds:datastoreItem xmlns:ds="http://schemas.openxmlformats.org/officeDocument/2006/customXml" ds:itemID="{926D646B-D448-4DAC-8305-5CFB9F1EDB1E}">
  <ds:schemaRefs>
    <ds:schemaRef ds:uri="http://gemini/pivotcustomization/a5d50c1a-60e7-4a3a-bc00-a953d3a20d9c"/>
  </ds:schemaRefs>
</ds:datastoreItem>
</file>

<file path=customXml/itemProps29.xml><?xml version="1.0" encoding="utf-8"?>
<ds:datastoreItem xmlns:ds="http://schemas.openxmlformats.org/officeDocument/2006/customXml" ds:itemID="{490E73AA-947E-46B6-9373-A75329BF3873}">
  <ds:schemaRefs>
    <ds:schemaRef ds:uri="http://gemini/pivotcustomization/TableXML_Salaries Tenure_07846d4c-4510-4655-ad29-3c0cf67f3842"/>
  </ds:schemaRefs>
</ds:datastoreItem>
</file>

<file path=customXml/itemProps3.xml><?xml version="1.0" encoding="utf-8"?>
<ds:datastoreItem xmlns:ds="http://schemas.openxmlformats.org/officeDocument/2006/customXml" ds:itemID="{010FECC9-1AA2-4DCD-81C9-44D3CD06F37C}">
  <ds:schemaRefs>
    <ds:schemaRef ds:uri="http://gemini/pivotcustomization/LinkedTableUpdateMode"/>
  </ds:schemaRefs>
</ds:datastoreItem>
</file>

<file path=customXml/itemProps30.xml><?xml version="1.0" encoding="utf-8"?>
<ds:datastoreItem xmlns:ds="http://schemas.openxmlformats.org/officeDocument/2006/customXml" ds:itemID="{72FC6314-E8D8-4AEA-BAC3-5052FEE905D4}">
  <ds:schemaRefs>
    <ds:schemaRef ds:uri="http://gemini/pivotcustomization/1c6cbb64-5936-4a8d-9328-79280510b662"/>
  </ds:schemaRefs>
</ds:datastoreItem>
</file>

<file path=customXml/itemProps31.xml><?xml version="1.0" encoding="utf-8"?>
<ds:datastoreItem xmlns:ds="http://schemas.openxmlformats.org/officeDocument/2006/customXml" ds:itemID="{2B353E5C-A835-4F63-9B2A-F11879C8CB3D}">
  <ds:schemaRefs>
    <ds:schemaRef ds:uri="http://gemini/pivotcustomization/TableXML_Salaries Tenure_07846d4c-4510-4655-ad29-3c0cf67f3842"/>
  </ds:schemaRefs>
</ds:datastoreItem>
</file>

<file path=customXml/itemProps32.xml><?xml version="1.0" encoding="utf-8"?>
<ds:datastoreItem xmlns:ds="http://schemas.openxmlformats.org/officeDocument/2006/customXml" ds:itemID="{C76314F1-A7BA-43BC-9B5A-DC43B3BC27ED}">
  <ds:schemaRefs>
    <ds:schemaRef ds:uri="http://schemas.microsoft.com/DataMashup"/>
  </ds:schemaRefs>
</ds:datastoreItem>
</file>

<file path=customXml/itemProps33.xml><?xml version="1.0" encoding="utf-8"?>
<ds:datastoreItem xmlns:ds="http://schemas.openxmlformats.org/officeDocument/2006/customXml" ds:itemID="{724F2B2F-E5C2-48EF-9B5F-EE50E26AB07D}">
  <ds:schemaRefs>
    <ds:schemaRef ds:uri="http://gemini/pivotcustomization/ManualCalcMode"/>
  </ds:schemaRefs>
</ds:datastoreItem>
</file>

<file path=customXml/itemProps34.xml><?xml version="1.0" encoding="utf-8"?>
<ds:datastoreItem xmlns:ds="http://schemas.openxmlformats.org/officeDocument/2006/customXml" ds:itemID="{92E07E33-E407-4EBF-ACCE-1D7C241749D6}">
  <ds:schemaRefs>
    <ds:schemaRef ds:uri="http://gemini/pivotcustomization/MeasureGridState"/>
  </ds:schemaRefs>
</ds:datastoreItem>
</file>

<file path=customXml/itemProps35.xml><?xml version="1.0" encoding="utf-8"?>
<ds:datastoreItem xmlns:ds="http://schemas.openxmlformats.org/officeDocument/2006/customXml" ds:itemID="{50089D72-CC61-4D1B-BCD0-D1007C3E1827}">
  <ds:schemaRefs>
    <ds:schemaRef ds:uri="http://gemini/pivotcustomization/SandboxNonEmpty"/>
  </ds:schemaRefs>
</ds:datastoreItem>
</file>

<file path=customXml/itemProps36.xml><?xml version="1.0" encoding="utf-8"?>
<ds:datastoreItem xmlns:ds="http://schemas.openxmlformats.org/officeDocument/2006/customXml" ds:itemID="{5F5AD507-8C57-469C-8008-30C99C00C56C}">
  <ds:schemaRefs>
    <ds:schemaRef ds:uri="http://gemini/pivotcustomization/efe45916-db5e-455a-bd44-7e6fb7de1031"/>
  </ds:schemaRefs>
</ds:datastoreItem>
</file>

<file path=customXml/itemProps37.xml><?xml version="1.0" encoding="utf-8"?>
<ds:datastoreItem xmlns:ds="http://schemas.openxmlformats.org/officeDocument/2006/customXml" ds:itemID="{72ACEB61-ACD8-4EFF-855A-E1344A5BC03A}">
  <ds:schemaRefs>
    <ds:schemaRef ds:uri="http://gemini/pivotcustomization/TableXML_Salaries Tenure_07846d4c-4510-4655-ad29-3c0cf67f3842"/>
  </ds:schemaRefs>
</ds:datastoreItem>
</file>

<file path=customXml/itemProps38.xml><?xml version="1.0" encoding="utf-8"?>
<ds:datastoreItem xmlns:ds="http://schemas.openxmlformats.org/officeDocument/2006/customXml" ds:itemID="{6690B669-CA37-4CF1-84B3-9ED49BC66FF4}">
  <ds:schemaRefs>
    <ds:schemaRef ds:uri="http://gemini/pivotcustomization/a04572eb-e450-4800-b06e-82be35ae1a61"/>
  </ds:schemaRefs>
</ds:datastoreItem>
</file>

<file path=customXml/itemProps39.xml><?xml version="1.0" encoding="utf-8"?>
<ds:datastoreItem xmlns:ds="http://schemas.openxmlformats.org/officeDocument/2006/customXml" ds:itemID="{415E771B-3FCE-4D4F-82B6-427CC01C35C8}">
  <ds:schemaRefs>
    <ds:schemaRef ds:uri="http://gemini/pivotcustomization/TableXML_Salaries Tenure_07846d4c-4510-4655-ad29-3c0cf67f3842"/>
  </ds:schemaRefs>
</ds:datastoreItem>
</file>

<file path=customXml/itemProps4.xml><?xml version="1.0" encoding="utf-8"?>
<ds:datastoreItem xmlns:ds="http://schemas.openxmlformats.org/officeDocument/2006/customXml" ds:itemID="{714E9382-D72C-4FB9-AD31-4972831554D4}">
  <ds:schemaRefs>
    <ds:schemaRef ds:uri="http://gemini/pivotcustomization/TableXML_Bridge_Table_5e439eb2-dd1b-4aee-ba10-ad0ad8920b54"/>
  </ds:schemaRefs>
</ds:datastoreItem>
</file>

<file path=customXml/itemProps40.xml><?xml version="1.0" encoding="utf-8"?>
<ds:datastoreItem xmlns:ds="http://schemas.openxmlformats.org/officeDocument/2006/customXml" ds:itemID="{81C53E62-528C-4D7D-9589-0977BCD638C2}">
  <ds:schemaRefs>
    <ds:schemaRef ds:uri="http://gemini/pivotcustomization/TableXML_Salaries Tenure_07846d4c-4510-4655-ad29-3c0cf67f3842"/>
  </ds:schemaRefs>
</ds:datastoreItem>
</file>

<file path=customXml/itemProps5.xml><?xml version="1.0" encoding="utf-8"?>
<ds:datastoreItem xmlns:ds="http://schemas.openxmlformats.org/officeDocument/2006/customXml" ds:itemID="{5A92412E-EB66-445D-88B3-E406727C784B}">
  <ds:schemaRefs>
    <ds:schemaRef ds:uri="http://gemini/pivotcustomization/a091cf71-c927-4ea7-bba2-6db0f6e3333b"/>
  </ds:schemaRefs>
</ds:datastoreItem>
</file>

<file path=customXml/itemProps6.xml><?xml version="1.0" encoding="utf-8"?>
<ds:datastoreItem xmlns:ds="http://schemas.openxmlformats.org/officeDocument/2006/customXml" ds:itemID="{D3F4578B-6AE7-4A32-A71F-6AEACF29D546}">
  <ds:schemaRefs>
    <ds:schemaRef ds:uri="http://gemini/pivotcustomization/TableWidget"/>
  </ds:schemaRefs>
</ds:datastoreItem>
</file>

<file path=customXml/itemProps7.xml><?xml version="1.0" encoding="utf-8"?>
<ds:datastoreItem xmlns:ds="http://schemas.openxmlformats.org/officeDocument/2006/customXml" ds:itemID="{727D079A-17CD-4939-BFAC-4C017C60C48E}">
  <ds:schemaRefs>
    <ds:schemaRef ds:uri="http://gemini/pivotcustomization/TableXML_Salaries Tenure_07846d4c-4510-4655-ad29-3c0cf67f3842"/>
  </ds:schemaRefs>
</ds:datastoreItem>
</file>

<file path=customXml/itemProps8.xml><?xml version="1.0" encoding="utf-8"?>
<ds:datastoreItem xmlns:ds="http://schemas.openxmlformats.org/officeDocument/2006/customXml" ds:itemID="{347F2967-1ECE-49BF-87D1-F6AA15A6A23D}">
  <ds:schemaRefs>
    <ds:schemaRef ds:uri="http://gemini/pivotcustomization/ClientWindowXML"/>
  </ds:schemaRefs>
</ds:datastoreItem>
</file>

<file path=customXml/itemProps9.xml><?xml version="1.0" encoding="utf-8"?>
<ds:datastoreItem xmlns:ds="http://schemas.openxmlformats.org/officeDocument/2006/customXml" ds:itemID="{8780587F-0A97-4239-AE79-A4E58422F72B}">
  <ds:schemaRefs>
    <ds:schemaRef ds:uri="http://gemini/pivotcustomization/1fe45e13-17d6-4d01-b2e4-dbd3c9caf1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Calculations</vt:lpstr>
      <vt:lpstr>Data</vt:lpstr>
      <vt:lpstr>dashboard</vt:lpstr>
      <vt:lpstr>sel.dept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dc:creator>
  <cp:keywords/>
  <dc:description/>
  <cp:lastModifiedBy>AJ</cp:lastModifiedBy>
  <cp:revision/>
  <dcterms:created xsi:type="dcterms:W3CDTF">2021-03-14T20:21:32Z</dcterms:created>
  <dcterms:modified xsi:type="dcterms:W3CDTF">2022-09-17T13:20:16Z</dcterms:modified>
  <cp:category/>
  <cp:contentStatus/>
</cp:coreProperties>
</file>