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DOUBLE MEDICAL 2023\SUBIR_SISTEMA\"/>
    </mc:Choice>
  </mc:AlternateContent>
  <xr:revisionPtr revIDLastSave="0" documentId="8_{D08343BD-169C-4B01-A15D-782F33FCF1E9}" xr6:coauthVersionLast="47" xr6:coauthVersionMax="47" xr10:uidLastSave="{00000000-0000-0000-0000-000000000000}"/>
  <bookViews>
    <workbookView xWindow="-120" yWindow="-120" windowWidth="24240" windowHeight="13140" activeTab="1" xr2:uid="{93C064B6-91B3-405E-B431-E222BB38C194}"/>
  </bookViews>
  <sheets>
    <sheet name="Costeo Sac" sheetId="1" r:id="rId1"/>
    <sheet name="Hoja1" sheetId="2" r:id="rId2"/>
  </sheets>
  <definedNames>
    <definedName name="_xlnm._FilterDatabase" localSheetId="0" hidden="1">'Costeo Sac'!$A$2:$Q$8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8" i="1" s="1"/>
  <c r="F570" i="1"/>
  <c r="H570" i="1" l="1"/>
  <c r="I7" i="1" l="1"/>
  <c r="I6" i="1"/>
  <c r="I5" i="1"/>
  <c r="I4" i="1"/>
  <c r="I3" i="1"/>
  <c r="L6" i="1" l="1"/>
  <c r="K6" i="1"/>
  <c r="J6" i="1"/>
  <c r="O6" i="1"/>
  <c r="N6" i="1"/>
  <c r="M6" i="1"/>
  <c r="N7" i="1"/>
  <c r="M7" i="1"/>
  <c r="L7" i="1"/>
  <c r="K7" i="1"/>
  <c r="J7" i="1"/>
  <c r="O7" i="1"/>
  <c r="O4" i="1"/>
  <c r="N4" i="1"/>
  <c r="M4" i="1"/>
  <c r="L4" i="1"/>
  <c r="K4" i="1"/>
  <c r="J4" i="1"/>
  <c r="O5" i="1"/>
  <c r="N5" i="1"/>
  <c r="M5" i="1"/>
  <c r="L5" i="1"/>
  <c r="K5" i="1"/>
  <c r="J5" i="1"/>
  <c r="L3" i="1"/>
  <c r="L8" i="1" s="1"/>
  <c r="K3" i="1"/>
  <c r="O3" i="1"/>
  <c r="N3" i="1"/>
  <c r="M3" i="1"/>
  <c r="J3" i="1"/>
  <c r="I570" i="1"/>
  <c r="N8" i="1" l="1"/>
  <c r="J8" i="1"/>
  <c r="M8" i="1"/>
  <c r="O8" i="1"/>
  <c r="K8" i="1"/>
  <c r="P7" i="1"/>
  <c r="Q7" i="1" s="1"/>
  <c r="P6" i="1"/>
  <c r="Q6" i="1" s="1"/>
  <c r="P4" i="1"/>
  <c r="Q4" i="1" s="1"/>
  <c r="P5" i="1"/>
  <c r="Q5" i="1" s="1"/>
  <c r="J570" i="1"/>
  <c r="P3" i="1"/>
  <c r="M570" i="1"/>
  <c r="N570" i="1"/>
  <c r="O570" i="1"/>
  <c r="K570" i="1"/>
  <c r="L570" i="1"/>
  <c r="P8" i="1" l="1"/>
  <c r="P570" i="1"/>
  <c r="Q3" i="1"/>
</calcChain>
</file>

<file path=xl/sharedStrings.xml><?xml version="1.0" encoding="utf-8"?>
<sst xmlns="http://schemas.openxmlformats.org/spreadsheetml/2006/main" count="37" uniqueCount="22">
  <si>
    <t>DETALLE</t>
  </si>
  <si>
    <t>CODE</t>
  </si>
  <si>
    <t>LOTE</t>
  </si>
  <si>
    <t>ELABORACION</t>
  </si>
  <si>
    <t>EXPIRACION</t>
  </si>
  <si>
    <t>CANTIDAD</t>
  </si>
  <si>
    <t>Rate</t>
  </si>
  <si>
    <t>Amount</t>
  </si>
  <si>
    <t>%</t>
  </si>
  <si>
    <t>Cargo Adic Fact</t>
  </si>
  <si>
    <t>Flete aéreo</t>
  </si>
  <si>
    <t>Desconsol</t>
  </si>
  <si>
    <t>Aranceles</t>
  </si>
  <si>
    <t>Fodinfa</t>
  </si>
  <si>
    <t>Serv.Agente Aduana</t>
  </si>
  <si>
    <t>Total Costos de Import</t>
  </si>
  <si>
    <t>Cost Unit</t>
  </si>
  <si>
    <t>Kit de Apósito Desechable Estéril para Cierre Asistido por Succión</t>
  </si>
  <si>
    <t>SAC-A2-D2</t>
  </si>
  <si>
    <t>SAC-A3-D2</t>
  </si>
  <si>
    <t>SAC-A7-D2</t>
  </si>
  <si>
    <t>SAC-A8-D2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</si>
</sst>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_-* #,##0.00\ _€_-;\-* #,##0.00\ _€_-;_-* &quot;-&quot;??\ _€_-;_-@_-"/>
    <numFmt numFmtId="166" formatCode="_ [$$-300A]* #,##0.00_ ;_ [$$-300A]* \-#,##0.00_ ;_ [$$-300A]* &quot;-&quot;??_ ;_ @_ "/>
    <numFmt numFmtId="167" formatCode="0.0000"/>
    <numFmt numFmtId="168" formatCode="yyyy/m/d;@"/>
    <numFmt numFmtId="169" formatCode="0\ &quot;Sets&quot;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vertical="center" wrapText="1"/>
    </xf>
    <xf numFmtId="2" fontId="1" fillId="3" borderId="0" xfId="0" applyNumberFormat="1" applyFont="1" applyFill="1" applyAlignment="1">
      <alignment vertical="center" wrapText="1"/>
    </xf>
    <xf numFmtId="2" fontId="1" fillId="3" borderId="0" xfId="0" applyNumberFormat="1" applyFont="1" applyFill="1" applyAlignment="1">
      <alignment horizontal="right" vertical="center" wrapText="1"/>
    </xf>
    <xf numFmtId="2" fontId="1" fillId="4" borderId="0" xfId="0" applyNumberFormat="1" applyFont="1" applyFill="1" applyAlignment="1">
      <alignment horizontal="center" vertical="center" wrapText="1"/>
    </xf>
    <xf numFmtId="4" fontId="1" fillId="5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66" fontId="4" fillId="0" borderId="1" xfId="0" applyNumberFormat="1" applyFont="1" applyBorder="1" applyAlignment="1">
      <alignment vertical="center" shrinkToFit="1"/>
    </xf>
    <xf numFmtId="166" fontId="0" fillId="0" borderId="2" xfId="0" applyNumberFormat="1" applyBorder="1" applyAlignment="1">
      <alignment vertical="center"/>
    </xf>
    <xf numFmtId="167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" fontId="0" fillId="2" borderId="4" xfId="0" applyNumberFormat="1" applyFill="1" applyBorder="1"/>
    <xf numFmtId="165" fontId="0" fillId="2" borderId="4" xfId="0" applyNumberFormat="1" applyFill="1" applyBorder="1" applyAlignment="1">
      <alignment vertical="center"/>
    </xf>
    <xf numFmtId="165" fontId="1" fillId="2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4" fontId="1" fillId="2" borderId="2" xfId="0" applyNumberFormat="1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 applyAlignment="1">
      <alignment vertical="center"/>
    </xf>
    <xf numFmtId="4" fontId="1" fillId="2" borderId="0" xfId="0" applyNumberFormat="1" applyFont="1" applyFill="1"/>
    <xf numFmtId="166" fontId="1" fillId="2" borderId="0" xfId="0" applyNumberFormat="1" applyFont="1" applyFill="1"/>
    <xf numFmtId="0" fontId="0" fillId="0" borderId="2" xfId="0" applyBorder="1" applyAlignment="1">
      <alignment horizontal="left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8" fontId="5" fillId="0" borderId="2" xfId="1" applyNumberFormat="1" applyFont="1" applyBorder="1" applyAlignment="1">
      <alignment horizontal="center" vertical="center"/>
    </xf>
    <xf numFmtId="169" fontId="7" fillId="0" borderId="2" xfId="0" applyNumberFormat="1" applyFon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常规 2 2" xfId="1" xr:uid="{5D50FA9B-942E-4749-BBE7-FD92CF980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191E-E0D2-4465-82A9-F95FE455378B}">
  <sheetPr>
    <tabColor theme="5" tint="-0.249977111117893"/>
  </sheetPr>
  <dimension ref="A1:R570"/>
  <sheetViews>
    <sheetView zoomScale="80" zoomScaleNormal="80" workbookViewId="0">
      <pane xSplit="9" ySplit="2" topLeftCell="J3" activePane="bottomRight" state="frozen"/>
      <selection pane="topRight" activeCell="J1" sqref="J1"/>
      <selection pane="bottomLeft" activeCell="A2" sqref="A2"/>
      <selection pane="bottomRight" activeCell="A3" sqref="A3:G7"/>
    </sheetView>
  </sheetViews>
  <sheetFormatPr baseColWidth="10" defaultRowHeight="15"/>
  <cols>
    <col min="1" max="1" width="48.140625" style="35" bestFit="1" customWidth="1"/>
    <col min="2" max="2" width="19.28515625" style="36" customWidth="1"/>
    <col min="3" max="3" width="17.140625" style="37" customWidth="1"/>
    <col min="4" max="4" width="19.85546875" bestFit="1" customWidth="1"/>
    <col min="5" max="5" width="17.85546875" bestFit="1" customWidth="1"/>
    <col min="6" max="6" width="14.28515625" customWidth="1"/>
    <col min="7" max="7" width="15.140625" style="38" bestFit="1" customWidth="1"/>
    <col min="8" max="8" width="12.85546875" style="38" bestFit="1" customWidth="1"/>
    <col min="9" max="9" width="12" style="37" bestFit="1" customWidth="1"/>
    <col min="10" max="10" width="13.42578125" style="39" bestFit="1" customWidth="1"/>
    <col min="11" max="11" width="14.28515625" style="40" customWidth="1"/>
    <col min="12" max="12" width="10.140625" style="39" bestFit="1" customWidth="1"/>
    <col min="13" max="13" width="12.7109375" style="39" bestFit="1" customWidth="1"/>
    <col min="14" max="14" width="10.7109375" bestFit="1" customWidth="1"/>
    <col min="15" max="15" width="13.7109375" bestFit="1" customWidth="1"/>
    <col min="16" max="16" width="15.28515625" bestFit="1" customWidth="1"/>
    <col min="17" max="17" width="15" style="41" bestFit="1" customWidth="1"/>
  </cols>
  <sheetData>
    <row r="1" spans="1:18" s="4" customFormat="1">
      <c r="A1" s="1"/>
      <c r="B1" s="2"/>
      <c r="C1" s="3"/>
      <c r="G1" s="5"/>
      <c r="H1" s="5"/>
      <c r="I1" s="6"/>
      <c r="J1" s="7">
        <v>0</v>
      </c>
      <c r="K1" s="8">
        <v>1254.6099999999999</v>
      </c>
      <c r="L1" s="7">
        <v>113.5</v>
      </c>
      <c r="M1" s="7">
        <v>0</v>
      </c>
      <c r="N1" s="7">
        <v>26.1</v>
      </c>
      <c r="O1" s="7">
        <v>279</v>
      </c>
      <c r="Q1" s="9"/>
    </row>
    <row r="2" spans="1:18" s="19" customFormat="1" ht="30">
      <c r="A2" s="10" t="s">
        <v>0</v>
      </c>
      <c r="B2" s="11" t="s">
        <v>1</v>
      </c>
      <c r="C2" s="12" t="s">
        <v>2</v>
      </c>
      <c r="D2" s="10" t="s">
        <v>3</v>
      </c>
      <c r="E2" s="10" t="s">
        <v>4</v>
      </c>
      <c r="F2" s="10" t="s">
        <v>5</v>
      </c>
      <c r="G2" s="13" t="s">
        <v>6</v>
      </c>
      <c r="H2" s="14" t="s">
        <v>7</v>
      </c>
      <c r="I2" s="10" t="s">
        <v>8</v>
      </c>
      <c r="J2" s="15" t="s">
        <v>9</v>
      </c>
      <c r="K2" s="16" t="s">
        <v>10</v>
      </c>
      <c r="L2" s="16" t="s">
        <v>11</v>
      </c>
      <c r="M2" s="15" t="s">
        <v>12</v>
      </c>
      <c r="N2" s="15" t="s">
        <v>13</v>
      </c>
      <c r="O2" s="15" t="s">
        <v>14</v>
      </c>
      <c r="P2" s="17" t="s">
        <v>15</v>
      </c>
      <c r="Q2" s="18" t="s">
        <v>16</v>
      </c>
    </row>
    <row r="3" spans="1:18" ht="47.25" customHeight="1">
      <c r="A3" s="46" t="s">
        <v>17</v>
      </c>
      <c r="B3" s="47" t="s">
        <v>19</v>
      </c>
      <c r="C3" s="48">
        <v>2309020741</v>
      </c>
      <c r="D3" s="49">
        <v>45180</v>
      </c>
      <c r="E3" s="49">
        <v>45910</v>
      </c>
      <c r="F3" s="50">
        <v>20</v>
      </c>
      <c r="G3" s="20">
        <v>43.89</v>
      </c>
      <c r="H3" s="21">
        <f>+F3*G3</f>
        <v>877.8</v>
      </c>
      <c r="I3" s="22">
        <f>+H3/$H$8</f>
        <v>0.22222222222222224</v>
      </c>
      <c r="J3" s="23">
        <f>+$J$1*I3</f>
        <v>0</v>
      </c>
      <c r="K3" s="23">
        <f>+$K$1*I3</f>
        <v>278.80222222222221</v>
      </c>
      <c r="L3" s="24">
        <f>+$L$1*I3</f>
        <v>25.222222222222225</v>
      </c>
      <c r="M3" s="24">
        <f>+$M$1*I3</f>
        <v>0</v>
      </c>
      <c r="N3" s="24">
        <f>+$N$1*I3</f>
        <v>5.8000000000000007</v>
      </c>
      <c r="O3" s="25">
        <f>+$O$1*I3</f>
        <v>62.000000000000007</v>
      </c>
      <c r="P3" s="24">
        <f>+H3+J3+K3+L3+M3+N3+O3</f>
        <v>1249.6244444444444</v>
      </c>
      <c r="Q3" s="25">
        <f>+P3/F3</f>
        <v>62.481222222222222</v>
      </c>
      <c r="R3" s="51"/>
    </row>
    <row r="4" spans="1:18" ht="47.25" customHeight="1">
      <c r="A4" s="46" t="s">
        <v>17</v>
      </c>
      <c r="B4" s="47" t="s">
        <v>19</v>
      </c>
      <c r="C4" s="48">
        <v>2309020741</v>
      </c>
      <c r="D4" s="49">
        <v>45180</v>
      </c>
      <c r="E4" s="49">
        <v>45910</v>
      </c>
      <c r="F4" s="50">
        <v>20</v>
      </c>
      <c r="G4" s="20">
        <v>43.89</v>
      </c>
      <c r="H4" s="21">
        <f t="shared" ref="H4:H7" si="0">+F4*G4</f>
        <v>877.8</v>
      </c>
      <c r="I4" s="22">
        <f>+H4/$H$8</f>
        <v>0.22222222222222224</v>
      </c>
      <c r="J4" s="23">
        <f t="shared" ref="J4:J5" si="1">+$J$1*I4</f>
        <v>0</v>
      </c>
      <c r="K4" s="23">
        <f t="shared" ref="K4:K5" si="2">+$K$1*I4</f>
        <v>278.80222222222221</v>
      </c>
      <c r="L4" s="24">
        <f t="shared" ref="L4:L5" si="3">+$L$1*I4</f>
        <v>25.222222222222225</v>
      </c>
      <c r="M4" s="24">
        <f t="shared" ref="M4:M5" si="4">+$M$1*I4</f>
        <v>0</v>
      </c>
      <c r="N4" s="24">
        <f t="shared" ref="N4:N5" si="5">+$N$1*I4</f>
        <v>5.8000000000000007</v>
      </c>
      <c r="O4" s="25">
        <f t="shared" ref="O4:O5" si="6">+$O$1*I4</f>
        <v>62.000000000000007</v>
      </c>
      <c r="P4" s="24">
        <f t="shared" ref="P4:P5" si="7">+H4+J4+K4+L4+M4+N4+O4</f>
        <v>1249.6244444444444</v>
      </c>
      <c r="Q4" s="25">
        <f t="shared" ref="Q4:Q5" si="8">+P4/F4</f>
        <v>62.481222222222222</v>
      </c>
    </row>
    <row r="5" spans="1:18" ht="47.25" customHeight="1">
      <c r="A5" s="46" t="s">
        <v>17</v>
      </c>
      <c r="B5" s="47" t="s">
        <v>20</v>
      </c>
      <c r="C5" s="48">
        <v>2309020801</v>
      </c>
      <c r="D5" s="49">
        <v>45180</v>
      </c>
      <c r="E5" s="49">
        <v>45910</v>
      </c>
      <c r="F5" s="50">
        <v>20</v>
      </c>
      <c r="G5" s="20">
        <v>43.89</v>
      </c>
      <c r="H5" s="21">
        <f t="shared" si="0"/>
        <v>877.8</v>
      </c>
      <c r="I5" s="22">
        <f>+H5/$H$8</f>
        <v>0.22222222222222224</v>
      </c>
      <c r="J5" s="23">
        <f t="shared" si="1"/>
        <v>0</v>
      </c>
      <c r="K5" s="23">
        <f t="shared" si="2"/>
        <v>278.80222222222221</v>
      </c>
      <c r="L5" s="24">
        <f t="shared" si="3"/>
        <v>25.222222222222225</v>
      </c>
      <c r="M5" s="24">
        <f t="shared" si="4"/>
        <v>0</v>
      </c>
      <c r="N5" s="24">
        <f t="shared" si="5"/>
        <v>5.8000000000000007</v>
      </c>
      <c r="O5" s="25">
        <f t="shared" si="6"/>
        <v>62.000000000000007</v>
      </c>
      <c r="P5" s="24">
        <f t="shared" si="7"/>
        <v>1249.6244444444444</v>
      </c>
      <c r="Q5" s="25">
        <f t="shared" si="8"/>
        <v>62.481222222222222</v>
      </c>
    </row>
    <row r="6" spans="1:18" ht="47.25" customHeight="1">
      <c r="A6" s="46" t="s">
        <v>17</v>
      </c>
      <c r="B6" s="47" t="s">
        <v>21</v>
      </c>
      <c r="C6" s="48">
        <v>2309020821</v>
      </c>
      <c r="D6" s="49">
        <v>45180</v>
      </c>
      <c r="E6" s="49">
        <v>45910</v>
      </c>
      <c r="F6" s="50">
        <v>10</v>
      </c>
      <c r="G6" s="20">
        <v>43.89</v>
      </c>
      <c r="H6" s="21">
        <f t="shared" si="0"/>
        <v>438.9</v>
      </c>
      <c r="I6" s="22">
        <f>+H6/$H$8</f>
        <v>0.11111111111111112</v>
      </c>
      <c r="J6" s="23">
        <f t="shared" ref="J6:J7" si="9">+$J$1*I6</f>
        <v>0</v>
      </c>
      <c r="K6" s="23">
        <f t="shared" ref="K6:K7" si="10">+$K$1*I6</f>
        <v>139.40111111111111</v>
      </c>
      <c r="L6" s="24">
        <f t="shared" ref="L6:L7" si="11">+$L$1*I6</f>
        <v>12.611111111111112</v>
      </c>
      <c r="M6" s="24">
        <f t="shared" ref="M6:M7" si="12">+$M$1*I6</f>
        <v>0</v>
      </c>
      <c r="N6" s="24">
        <f t="shared" ref="N6:N7" si="13">+$N$1*I6</f>
        <v>2.9000000000000004</v>
      </c>
      <c r="O6" s="25">
        <f t="shared" ref="O6:O7" si="14">+$O$1*I6</f>
        <v>31.000000000000004</v>
      </c>
      <c r="P6" s="24">
        <f t="shared" ref="P6:P7" si="15">+H6+J6+K6+L6+M6+N6+O6</f>
        <v>624.8122222222222</v>
      </c>
      <c r="Q6" s="25">
        <f t="shared" ref="Q6:Q7" si="16">+P6/F6</f>
        <v>62.481222222222222</v>
      </c>
    </row>
    <row r="7" spans="1:18" ht="47.25" customHeight="1">
      <c r="A7" s="46" t="s">
        <v>17</v>
      </c>
      <c r="B7" s="47" t="s">
        <v>18</v>
      </c>
      <c r="C7" s="48">
        <v>2309020731</v>
      </c>
      <c r="D7" s="49">
        <v>45180</v>
      </c>
      <c r="E7" s="49">
        <v>45910</v>
      </c>
      <c r="F7" s="50">
        <v>20</v>
      </c>
      <c r="G7" s="20">
        <v>43.89</v>
      </c>
      <c r="H7" s="21">
        <f t="shared" si="0"/>
        <v>877.8</v>
      </c>
      <c r="I7" s="22">
        <f>+H7/$H$8</f>
        <v>0.22222222222222224</v>
      </c>
      <c r="J7" s="23">
        <f t="shared" si="9"/>
        <v>0</v>
      </c>
      <c r="K7" s="23">
        <f t="shared" si="10"/>
        <v>278.80222222222221</v>
      </c>
      <c r="L7" s="24">
        <f t="shared" si="11"/>
        <v>25.222222222222225</v>
      </c>
      <c r="M7" s="24">
        <f t="shared" si="12"/>
        <v>0</v>
      </c>
      <c r="N7" s="24">
        <f t="shared" si="13"/>
        <v>5.8000000000000007</v>
      </c>
      <c r="O7" s="25">
        <f t="shared" si="14"/>
        <v>62.000000000000007</v>
      </c>
      <c r="P7" s="24">
        <f t="shared" si="15"/>
        <v>1249.6244444444444</v>
      </c>
      <c r="Q7" s="25">
        <f t="shared" si="16"/>
        <v>62.481222222222222</v>
      </c>
    </row>
    <row r="8" spans="1:18" ht="19.5" customHeight="1">
      <c r="A8" s="26"/>
      <c r="B8" s="27"/>
      <c r="C8" s="28"/>
      <c r="D8" s="29"/>
      <c r="E8" s="29"/>
      <c r="F8" s="30"/>
      <c r="G8" s="31"/>
      <c r="H8" s="32">
        <f>SUM(H3:H7)</f>
        <v>3950.0999999999995</v>
      </c>
      <c r="I8" s="33"/>
      <c r="J8" s="32">
        <f>SUM(J3:J7)</f>
        <v>0</v>
      </c>
      <c r="K8" s="32">
        <f t="shared" ref="K8:P8" si="17">SUM(K3:K7)</f>
        <v>1254.6100000000001</v>
      </c>
      <c r="L8" s="32">
        <f t="shared" si="17"/>
        <v>113.50000000000001</v>
      </c>
      <c r="M8" s="32">
        <f t="shared" si="17"/>
        <v>0</v>
      </c>
      <c r="N8" s="32">
        <f t="shared" si="17"/>
        <v>26.100000000000005</v>
      </c>
      <c r="O8" s="32">
        <f t="shared" si="17"/>
        <v>279.00000000000006</v>
      </c>
      <c r="P8" s="32">
        <f t="shared" si="17"/>
        <v>5623.3099999999995</v>
      </c>
      <c r="Q8" s="34"/>
    </row>
    <row r="568" spans="6:17" ht="13.5" customHeight="1"/>
    <row r="570" spans="6:17">
      <c r="F570" s="42">
        <f>SUM(F3:F5)</f>
        <v>60</v>
      </c>
      <c r="G570" s="43"/>
      <c r="H570" s="43">
        <f t="shared" ref="H570:P570" si="18">SUM(H3:H5)</f>
        <v>2633.3999999999996</v>
      </c>
      <c r="I570" s="42">
        <f t="shared" si="18"/>
        <v>0.66666666666666674</v>
      </c>
      <c r="J570" s="44">
        <f t="shared" si="18"/>
        <v>0</v>
      </c>
      <c r="K570" s="45">
        <f t="shared" si="18"/>
        <v>836.40666666666664</v>
      </c>
      <c r="L570" s="45">
        <f t="shared" si="18"/>
        <v>75.666666666666671</v>
      </c>
      <c r="M570" s="45">
        <f t="shared" si="18"/>
        <v>0</v>
      </c>
      <c r="N570" s="45">
        <f t="shared" si="18"/>
        <v>17.400000000000002</v>
      </c>
      <c r="O570" s="42">
        <f t="shared" si="18"/>
        <v>186.00000000000003</v>
      </c>
      <c r="P570" s="42">
        <f t="shared" si="18"/>
        <v>3748.873333333333</v>
      </c>
      <c r="Q570" s="42"/>
    </row>
  </sheetData>
  <autoFilter ref="A2:Q8" xr:uid="{9800CE77-3432-478C-B95C-E778E7E488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B35C-211B-4D3D-A99A-CD5BF2F92B84}">
  <dimension ref="B2:I6"/>
  <sheetViews>
    <sheetView tabSelected="1" workbookViewId="0">
      <selection activeCell="B2" sqref="B2:I6"/>
    </sheetView>
  </sheetViews>
  <sheetFormatPr baseColWidth="10" defaultRowHeight="15"/>
  <cols>
    <col min="3" max="3" width="75.85546875" customWidth="1"/>
  </cols>
  <sheetData>
    <row r="2" spans="2:9">
      <c r="B2">
        <v>6202074000</v>
      </c>
      <c r="C2" t="s">
        <v>17</v>
      </c>
      <c r="D2" t="s">
        <v>19</v>
      </c>
      <c r="E2">
        <v>2309020741</v>
      </c>
      <c r="F2">
        <v>45180</v>
      </c>
      <c r="G2">
        <v>45910</v>
      </c>
      <c r="H2">
        <v>20</v>
      </c>
      <c r="I2">
        <v>43.89</v>
      </c>
    </row>
    <row r="3" spans="2:9">
      <c r="B3">
        <v>6202074000</v>
      </c>
      <c r="C3" t="s">
        <v>17</v>
      </c>
      <c r="D3" t="s">
        <v>19</v>
      </c>
      <c r="E3">
        <v>2309020741</v>
      </c>
      <c r="F3">
        <v>45180</v>
      </c>
      <c r="G3">
        <v>45910</v>
      </c>
      <c r="H3">
        <v>20</v>
      </c>
      <c r="I3">
        <v>43.89</v>
      </c>
    </row>
    <row r="4" spans="2:9">
      <c r="B4">
        <v>6202080000</v>
      </c>
      <c r="C4" t="s">
        <v>17</v>
      </c>
      <c r="D4" t="s">
        <v>20</v>
      </c>
      <c r="E4">
        <v>2309020801</v>
      </c>
      <c r="F4">
        <v>45180</v>
      </c>
      <c r="G4">
        <v>45910</v>
      </c>
      <c r="H4">
        <v>20</v>
      </c>
      <c r="I4">
        <v>43.89</v>
      </c>
    </row>
    <row r="5" spans="2:9">
      <c r="B5">
        <v>6202082000</v>
      </c>
      <c r="C5" t="s">
        <v>17</v>
      </c>
      <c r="D5" t="s">
        <v>21</v>
      </c>
      <c r="E5">
        <v>2309020821</v>
      </c>
      <c r="F5">
        <v>45180</v>
      </c>
      <c r="G5">
        <v>45910</v>
      </c>
      <c r="H5">
        <v>10</v>
      </c>
      <c r="I5">
        <v>43.89</v>
      </c>
    </row>
    <row r="6" spans="2:9">
      <c r="B6">
        <v>6202073000</v>
      </c>
      <c r="C6" t="s">
        <v>17</v>
      </c>
      <c r="D6" t="s">
        <v>18</v>
      </c>
      <c r="E6">
        <v>2309020731</v>
      </c>
      <c r="F6">
        <v>45180</v>
      </c>
      <c r="G6">
        <v>45910</v>
      </c>
      <c r="H6">
        <v>20</v>
      </c>
      <c r="I6">
        <v>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Costeo Sac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2023-10-02T20:37:41Z</dcterms:created>
  <dcterms:modified xsi:type="dcterms:W3CDTF">2024-02-03T17:53:43Z</dcterms:modified>
</cp:coreProperties>
</file>