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NMIHOSPITAL\"/>
    </mc:Choice>
  </mc:AlternateContent>
  <xr:revisionPtr revIDLastSave="0" documentId="13_ncr:1_{8B007BDA-BDA7-423E-9D84-17039ACAF0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" i="1" l="1"/>
  <c r="G24" i="1"/>
  <c r="G25" i="1"/>
  <c r="G26" i="1"/>
  <c r="G27" i="1"/>
  <c r="G28" i="1"/>
  <c r="G29" i="1" l="1"/>
  <c r="G30" i="1" l="1"/>
  <c r="G31" i="1" s="1"/>
  <c r="G32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<sst xmlns="http://schemas.openxmlformats.org/spreadsheetml/2006/main" count="73" uniqueCount="72">
  <si>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</si>
  <si>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</si>
  <si>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</si>
  <si>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</si>
  <si>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</si>
  <si>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</si>
  <si>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</si>
  <si>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</si>
  <si>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</si>
  <si>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</si>
  <si>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</si>
  <si>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</si>
  <si>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</si>
  <si>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</si>
  <si>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</si>
  <si>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</si>
  <si>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</si>
  <si>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</si>
  <si>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</si>
  <si>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</si>
  <si>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</si>
  <si>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</si>
  <si>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</si>
  <si>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</si>
  <si>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</si>
  <si>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</si>
  <si>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</si>
  <si>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</si>
  <si>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</si>
  <si>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</si>
  <si>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</si>
  <si>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 INQ</t>
  </si>
  <si>
    <t xml:space="preserve">DR. TRUJILLO </t>
  </si>
  <si>
    <t>FIDEICOMIZO TITULARIZACION OMNIHOSPITAL</t>
  </si>
  <si>
    <t>AV. ROMEO CASTILLO S/N Y AV. JUAN TANCCA MARENGO</t>
  </si>
  <si>
    <t>O992426187001</t>
  </si>
  <si>
    <t>PRECIO UNITARIO</t>
  </si>
  <si>
    <t>PRECIO TOTAL</t>
  </si>
  <si>
    <t xml:space="preserve">SUBTOTAL </t>
  </si>
  <si>
    <t>IVA 12%</t>
  </si>
  <si>
    <t>TOTAL</t>
  </si>
  <si>
    <t>INSTRUMENTAL  CLAVOS TEENS # 1</t>
  </si>
  <si>
    <t>BANDEJA SUPERIOR</t>
  </si>
  <si>
    <t>CLAVIJA KIRSCHNER 1.0*250 MM ACERO</t>
  </si>
  <si>
    <t>CLAVIJA KIRSCHNER 1.2*250 MM ACERO</t>
  </si>
  <si>
    <t>185.767</t>
  </si>
  <si>
    <t>210127381</t>
  </si>
  <si>
    <t>CLAVIJA KIRSCHNER 1.5*250 MM ACERO</t>
  </si>
  <si>
    <t>185.769</t>
  </si>
  <si>
    <t>201022788</t>
  </si>
  <si>
    <t>CLAVIJA KIRSCHNER 1.6*250mm ACERO</t>
  </si>
  <si>
    <t>185.770</t>
  </si>
  <si>
    <t>210127383</t>
  </si>
  <si>
    <t>CLAVIJA KIRSCHNER 1.8*250 MM ACERO</t>
  </si>
  <si>
    <t>185.771</t>
  </si>
  <si>
    <t>210127384</t>
  </si>
  <si>
    <t>CLAVIJA KIRSCHNER 2.0*250mm ACERO</t>
  </si>
  <si>
    <t>CORTADOR</t>
  </si>
  <si>
    <t>ADAPTADORES ANCLAJE RAPIDO</t>
  </si>
  <si>
    <t>LLAVE JACOBS</t>
  </si>
  <si>
    <t>INTERCAMBIADOR DE BATERIA</t>
  </si>
  <si>
    <t xml:space="preserve">CONTENEDOR 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</si>
  <si>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</si>
  <si>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</si>
  <si>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</si>
  <si>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</si>
  <si>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</si>
  <si>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10:00AM</t>
  </si>
  <si>
    <t>DOBLADOR</t>
  </si>
  <si>
    <t>MOTOR AUXEN # 2</t>
  </si>
  <si>
    <t>PORTA BATERIA</t>
  </si>
  <si>
    <t>BATERIAS ROJAS # 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</si>
</sst>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  <numFmt numFmtId="166" formatCode="[$-C0A]d\ &quot;de&quot;\ mmmm\ &quot;de&quot;\ yyyy;@"/>
    <numFmt numFmtId="167" formatCode="_-[$$-240A]\ * #,##0.00_-;\-[$$-240A]\ * #,##0.00_-;_-[$$-240A]\ * &quot;-&quot;??_-;_-@_-"/>
    <numFmt numFmtId="168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</cellStyleXfs>
  <cellXfs count="8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9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166" fontId="9" fillId="0" borderId="1" xfId="0" applyNumberFormat="1" applyFont="1" applyBorder="1" applyAlignment="1">
      <alignment horizontal="left" vertical="center"/>
    </xf>
    <xf numFmtId="0" fontId="6" fillId="5" borderId="1" xfId="0" applyFont="1" applyFill="1" applyBorder="1" applyAlignment="1" applyProtection="1">
      <alignment horizontal="center" wrapText="1" readingOrder="1"/>
      <protection locked="0"/>
    </xf>
    <xf numFmtId="4" fontId="12" fillId="0" borderId="1" xfId="0" applyNumberFormat="1" applyFont="1" applyBorder="1"/>
    <xf numFmtId="167" fontId="7" fillId="0" borderId="1" xfId="4" applyNumberFormat="1" applyFont="1" applyFill="1" applyBorder="1" applyAlignment="1"/>
    <xf numFmtId="4" fontId="12" fillId="0" borderId="0" xfId="0" applyNumberFormat="1" applyFont="1"/>
    <xf numFmtId="167" fontId="7" fillId="0" borderId="0" xfId="4" applyNumberFormat="1" applyFont="1" applyFill="1" applyBorder="1" applyAlignment="1"/>
    <xf numFmtId="168" fontId="13" fillId="0" borderId="0" xfId="1" applyNumberFormat="1" applyFont="1" applyAlignment="1">
      <alignment wrapText="1"/>
    </xf>
    <xf numFmtId="168" fontId="13" fillId="0" borderId="15" xfId="3" applyNumberFormat="1" applyFont="1" applyBorder="1" applyAlignment="1">
      <alignment horizontal="right"/>
    </xf>
    <xf numFmtId="168" fontId="13" fillId="0" borderId="1" xfId="3" applyNumberFormat="1" applyFont="1" applyBorder="1" applyAlignment="1">
      <alignment horizontal="right"/>
    </xf>
    <xf numFmtId="0" fontId="12" fillId="0" borderId="1" xfId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6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13" fillId="0" borderId="1" xfId="1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1" fontId="15" fillId="6" borderId="1" xfId="0" applyNumberFormat="1" applyFont="1" applyFill="1" applyBorder="1" applyAlignment="1">
      <alignment horizontal="center"/>
    </xf>
    <xf numFmtId="0" fontId="15" fillId="6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</cellXfs>
  <cellStyles count="5">
    <cellStyle name="Moneda" xfId="3" builtinId="4"/>
    <cellStyle name="Moneda [0] 2" xfId="4" xr:uid="{3536312A-66AB-48E1-B7E9-30F206CC6EE0}"/>
    <cellStyle name="Moneda 3 2" xfId="2" xr:uid="{00000000-0005-0000-0000-000000000000}"/>
    <cellStyle name="Normal" xfId="0" builtinId="0"/>
    <cellStyle name="Normal 2" xfId="1" xr:uid="{00000000-0005-0000-0000-000002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showGridLines="0" tabSelected="1" view="pageBreakPreview" topLeftCell="A4" zoomScaleNormal="100" zoomScaleSheetLayoutView="100" workbookViewId="0">
      <selection activeCell="C46" sqref="C46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7" customWidth="1"/>
    <col min="3" max="3" width="86.28515625" style="23" customWidth="1"/>
    <col min="4" max="4" width="23.140625" style="23" customWidth="1"/>
    <col min="5" max="5" width="13.42578125" style="23" customWidth="1"/>
    <col min="6" max="6" width="15.140625" style="6" customWidth="1"/>
    <col min="7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1"/>
      <c r="B2" s="32"/>
      <c r="C2" s="69" t="s">
        <v>25</v>
      </c>
      <c r="D2" s="65" t="s">
        <v>24</v>
      </c>
      <c r="E2" s="66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7"/>
      <c r="B3" s="38"/>
      <c r="C3" s="70"/>
      <c r="D3" s="39" t="s">
        <v>27</v>
      </c>
      <c r="E3" s="40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7"/>
      <c r="B4" s="38"/>
      <c r="C4" s="67" t="s">
        <v>26</v>
      </c>
      <c r="D4" s="71" t="s">
        <v>28</v>
      </c>
      <c r="E4" s="72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3"/>
      <c r="B5" s="34"/>
      <c r="C5" s="68"/>
      <c r="D5" s="73" t="s">
        <v>29</v>
      </c>
      <c r="E5" s="74"/>
      <c r="F5" s="4"/>
      <c r="G5" s="4"/>
      <c r="H5" s="4"/>
      <c r="I5" s="4"/>
      <c r="J5" s="4"/>
      <c r="K5" s="4"/>
      <c r="L5" s="64"/>
      <c r="M5" s="64"/>
      <c r="N5" s="6"/>
    </row>
    <row r="6" spans="1:14" ht="20.100000000000001" customHeight="1" x14ac:dyDescent="0.25">
      <c r="A6" s="7"/>
      <c r="B6" s="7"/>
      <c r="C6" s="7"/>
      <c r="D6" s="7"/>
      <c r="E6" s="7"/>
      <c r="L6" s="64"/>
      <c r="M6" s="64"/>
    </row>
    <row r="7" spans="1:14" ht="20.100000000000001" customHeight="1" x14ac:dyDescent="0.2">
      <c r="A7" s="8" t="s">
        <v>0</v>
      </c>
      <c r="B7" s="8"/>
      <c r="C7" s="42">
        <f ca="1">NOW()</f>
        <v>44995.921264814817</v>
      </c>
      <c r="D7" s="8" t="s">
        <v>1</v>
      </c>
      <c r="E7" s="36">
        <v>20230300142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11" t="s">
        <v>33</v>
      </c>
      <c r="D9" s="12" t="s">
        <v>3</v>
      </c>
      <c r="E9" s="29" t="s">
        <v>35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62" t="s">
        <v>22</v>
      </c>
      <c r="B11" s="63"/>
      <c r="C11" s="11" t="s">
        <v>33</v>
      </c>
      <c r="D11" s="12" t="s">
        <v>23</v>
      </c>
      <c r="E11" s="35" t="s">
        <v>31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34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44996</v>
      </c>
      <c r="D15" s="12" t="s">
        <v>7</v>
      </c>
      <c r="E15" s="14" t="s">
        <v>67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32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30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5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F23" s="43" t="s">
        <v>36</v>
      </c>
      <c r="G23" s="43" t="s">
        <v>37</v>
      </c>
      <c r="L23" s="17"/>
      <c r="M23" s="17"/>
    </row>
    <row r="24" spans="1:13" ht="20.100000000000001" customHeight="1" x14ac:dyDescent="0.2">
      <c r="A24" s="55">
        <v>185765</v>
      </c>
      <c r="B24" s="52">
        <v>210127379</v>
      </c>
      <c r="C24" s="56" t="s">
        <v>43</v>
      </c>
      <c r="D24" s="57">
        <v>8</v>
      </c>
      <c r="E24" s="41"/>
      <c r="F24" s="44">
        <v>17.28</v>
      </c>
      <c r="G24" s="45">
        <f t="shared" ref="G24:G28" si="0">D24*F24</f>
        <v>138.24</v>
      </c>
      <c r="L24" s="17"/>
      <c r="M24" s="17"/>
    </row>
    <row r="25" spans="1:13" ht="20.100000000000001" customHeight="1" x14ac:dyDescent="0.2">
      <c r="A25" s="55">
        <v>185128</v>
      </c>
      <c r="B25" s="52">
        <v>211037382</v>
      </c>
      <c r="C25" s="56" t="s">
        <v>44</v>
      </c>
      <c r="D25" s="57">
        <v>8</v>
      </c>
      <c r="E25" s="41"/>
      <c r="F25" s="44">
        <v>17.28</v>
      </c>
      <c r="G25" s="45">
        <f t="shared" si="0"/>
        <v>138.24</v>
      </c>
      <c r="L25" s="17"/>
      <c r="M25" s="17"/>
    </row>
    <row r="26" spans="1:13" ht="20.100000000000001" customHeight="1" x14ac:dyDescent="0.2">
      <c r="A26" s="52" t="s">
        <v>45</v>
      </c>
      <c r="B26" s="52" t="s">
        <v>46</v>
      </c>
      <c r="C26" s="56" t="s">
        <v>47</v>
      </c>
      <c r="D26" s="57">
        <v>0</v>
      </c>
      <c r="E26" s="41"/>
      <c r="F26" s="44">
        <v>17.28</v>
      </c>
      <c r="G26" s="45">
        <f t="shared" si="0"/>
        <v>0</v>
      </c>
      <c r="L26" s="17"/>
      <c r="M26" s="17"/>
    </row>
    <row r="27" spans="1:13" ht="20.100000000000001" customHeight="1" x14ac:dyDescent="0.2">
      <c r="A27" s="55" t="s">
        <v>48</v>
      </c>
      <c r="B27" s="52" t="s">
        <v>49</v>
      </c>
      <c r="C27" s="56" t="s">
        <v>50</v>
      </c>
      <c r="D27" s="57">
        <v>2</v>
      </c>
      <c r="E27" s="41"/>
      <c r="F27" s="44">
        <v>17.28</v>
      </c>
      <c r="G27" s="45">
        <f t="shared" si="0"/>
        <v>34.56</v>
      </c>
      <c r="L27" s="17"/>
      <c r="M27" s="17"/>
    </row>
    <row r="28" spans="1:13" ht="20.100000000000001" customHeight="1" x14ac:dyDescent="0.2">
      <c r="A28" s="55" t="s">
        <v>51</v>
      </c>
      <c r="B28" s="52" t="s">
        <v>52</v>
      </c>
      <c r="C28" s="56" t="s">
        <v>53</v>
      </c>
      <c r="D28" s="57">
        <v>5</v>
      </c>
      <c r="E28" s="41"/>
      <c r="F28" s="44">
        <v>17.28</v>
      </c>
      <c r="G28" s="45">
        <f t="shared" si="0"/>
        <v>86.4</v>
      </c>
      <c r="L28" s="17"/>
      <c r="M28" s="17"/>
    </row>
    <row r="29" spans="1:13" ht="20.100000000000001" customHeight="1" x14ac:dyDescent="0.2">
      <c r="A29" s="55" t="s">
        <v>54</v>
      </c>
      <c r="B29" s="52" t="s">
        <v>55</v>
      </c>
      <c r="C29" s="56" t="s">
        <v>56</v>
      </c>
      <c r="D29" s="57">
        <v>5</v>
      </c>
      <c r="E29" s="41"/>
      <c r="F29" s="44">
        <v>17.28</v>
      </c>
      <c r="G29" s="45">
        <f t="shared" ref="G29" si="1">D29*F29</f>
        <v>86.4</v>
      </c>
      <c r="L29" s="17"/>
      <c r="M29" s="17"/>
    </row>
    <row r="30" spans="1:13" ht="20.100000000000001" customHeight="1" x14ac:dyDescent="0.25">
      <c r="B30" s="24"/>
      <c r="C30" s="24"/>
      <c r="F30" s="48" t="s">
        <v>38</v>
      </c>
      <c r="G30" s="49">
        <f>SUM(G24:G29)</f>
        <v>483.84000000000003</v>
      </c>
    </row>
    <row r="31" spans="1:13" ht="20.100000000000001" customHeight="1" x14ac:dyDescent="0.25">
      <c r="B31" s="24"/>
      <c r="C31" s="24"/>
      <c r="F31" s="48" t="s">
        <v>39</v>
      </c>
      <c r="G31" s="50">
        <f>+G30*0.12</f>
        <v>58.0608</v>
      </c>
    </row>
    <row r="32" spans="1:13" ht="20.100000000000001" customHeight="1" x14ac:dyDescent="0.25">
      <c r="B32" s="24"/>
      <c r="C32" s="24"/>
      <c r="F32" s="48" t="s">
        <v>40</v>
      </c>
      <c r="G32" s="50">
        <f>+G30+G31</f>
        <v>541.9008</v>
      </c>
    </row>
    <row r="33" spans="2:7" ht="20.100000000000001" customHeight="1" x14ac:dyDescent="0.25">
      <c r="B33" s="24"/>
      <c r="C33" s="24"/>
      <c r="F33" s="46"/>
      <c r="G33" s="47"/>
    </row>
    <row r="34" spans="2:7" ht="20.100000000000001" customHeight="1" x14ac:dyDescent="0.25">
      <c r="B34" s="61" t="s">
        <v>41</v>
      </c>
      <c r="C34" s="61"/>
      <c r="F34" s="46"/>
      <c r="G34" s="47"/>
    </row>
    <row r="35" spans="2:7" ht="20.100000000000001" customHeight="1" x14ac:dyDescent="0.25">
      <c r="B35" s="53"/>
      <c r="C35" s="53" t="s">
        <v>42</v>
      </c>
      <c r="F35" s="46"/>
      <c r="G35" s="47"/>
    </row>
    <row r="36" spans="2:7" ht="20.100000000000001" customHeight="1" x14ac:dyDescent="0.2">
      <c r="B36" s="51">
        <v>1</v>
      </c>
      <c r="C36" s="54" t="s">
        <v>68</v>
      </c>
      <c r="F36" s="46"/>
      <c r="G36" s="47"/>
    </row>
    <row r="37" spans="2:7" ht="20.100000000000001" customHeight="1" x14ac:dyDescent="0.2">
      <c r="B37" s="51">
        <v>1</v>
      </c>
      <c r="C37" s="54" t="s">
        <v>57</v>
      </c>
      <c r="F37" s="46"/>
      <c r="G37" s="47"/>
    </row>
    <row r="38" spans="2:7" ht="20.100000000000001" customHeight="1" x14ac:dyDescent="0.2">
      <c r="B38" s="51"/>
      <c r="C38" s="54"/>
      <c r="F38" s="46"/>
      <c r="G38" s="47"/>
    </row>
    <row r="39" spans="2:7" ht="20.100000000000001" customHeight="1" x14ac:dyDescent="0.25">
      <c r="B39" s="75">
        <v>1</v>
      </c>
      <c r="C39" s="76" t="s">
        <v>69</v>
      </c>
      <c r="F39" s="46"/>
      <c r="G39" s="47"/>
    </row>
    <row r="40" spans="2:7" ht="20.100000000000001" customHeight="1" x14ac:dyDescent="0.25">
      <c r="B40" s="75">
        <v>6</v>
      </c>
      <c r="C40" s="76" t="s">
        <v>58</v>
      </c>
      <c r="F40" s="46"/>
      <c r="G40" s="47"/>
    </row>
    <row r="41" spans="2:7" ht="20.100000000000001" customHeight="1" x14ac:dyDescent="0.25">
      <c r="B41" s="75">
        <v>1</v>
      </c>
      <c r="C41" s="76" t="s">
        <v>59</v>
      </c>
      <c r="F41" s="46"/>
      <c r="G41" s="47"/>
    </row>
    <row r="42" spans="2:7" ht="20.100000000000001" customHeight="1" x14ac:dyDescent="0.25">
      <c r="B42" s="75">
        <v>1</v>
      </c>
      <c r="C42" s="76" t="s">
        <v>60</v>
      </c>
      <c r="F42" s="46"/>
      <c r="G42" s="47"/>
    </row>
    <row r="43" spans="2:7" ht="20.100000000000001" customHeight="1" x14ac:dyDescent="0.25">
      <c r="B43" s="75">
        <v>1</v>
      </c>
      <c r="C43" s="76" t="s">
        <v>70</v>
      </c>
      <c r="F43" s="46"/>
      <c r="G43" s="47"/>
    </row>
    <row r="44" spans="2:7" ht="20.100000000000001" customHeight="1" x14ac:dyDescent="0.25">
      <c r="B44" s="75">
        <v>2</v>
      </c>
      <c r="C44" s="76" t="s">
        <v>71</v>
      </c>
      <c r="F44" s="46"/>
      <c r="G44" s="47"/>
    </row>
    <row r="45" spans="2:7" ht="20.100000000000001" customHeight="1" x14ac:dyDescent="0.25">
      <c r="B45" s="77">
        <v>1</v>
      </c>
      <c r="C45" s="78" t="s">
        <v>61</v>
      </c>
      <c r="F45" s="46"/>
      <c r="G45" s="47"/>
    </row>
    <row r="46" spans="2:7" ht="20.100000000000001" customHeight="1" x14ac:dyDescent="0.25">
      <c r="B46" s="79">
        <f>SUM(B39:B45)</f>
        <v>13</v>
      </c>
      <c r="C46" s="80"/>
      <c r="F46" s="46"/>
      <c r="G46" s="47"/>
    </row>
    <row r="47" spans="2:7" ht="20.100000000000001" customHeight="1" x14ac:dyDescent="0.25">
      <c r="B47" s="59" t="s">
        <v>62</v>
      </c>
      <c r="C47" s="60" t="s">
        <v>63</v>
      </c>
      <c r="F47" s="46"/>
      <c r="G47" s="47"/>
    </row>
    <row r="48" spans="2:7" ht="20.100000000000001" customHeight="1" x14ac:dyDescent="0.25">
      <c r="B48" s="59"/>
      <c r="C48" s="60" t="s">
        <v>64</v>
      </c>
      <c r="F48" s="46"/>
      <c r="G48" s="47"/>
    </row>
    <row r="49" spans="1:7" ht="20.100000000000001" customHeight="1" x14ac:dyDescent="0.25">
      <c r="B49" s="59"/>
      <c r="C49" s="60" t="s">
        <v>65</v>
      </c>
      <c r="F49" s="46"/>
      <c r="G49" s="47"/>
    </row>
    <row r="50" spans="1:7" ht="20.100000000000001" customHeight="1" x14ac:dyDescent="0.25">
      <c r="B50" s="59"/>
      <c r="C50" s="60" t="s">
        <v>66</v>
      </c>
      <c r="F50" s="46"/>
      <c r="G50" s="47"/>
    </row>
    <row r="51" spans="1:7" ht="20.100000000000001" customHeight="1" x14ac:dyDescent="0.25">
      <c r="B51" s="59"/>
      <c r="C51" s="60"/>
      <c r="F51" s="46"/>
      <c r="G51" s="47"/>
    </row>
    <row r="52" spans="1:7" ht="20.100000000000001" customHeight="1" x14ac:dyDescent="0.2">
      <c r="B52" s="20"/>
      <c r="C52" s="58"/>
      <c r="F52" s="46"/>
      <c r="G52" s="47"/>
    </row>
    <row r="53" spans="1:7" ht="20.100000000000001" customHeight="1" thickBot="1" x14ac:dyDescent="0.3">
      <c r="A53" s="25" t="s">
        <v>15</v>
      </c>
      <c r="B53" s="24"/>
      <c r="C53" s="26"/>
      <c r="F53" s="46"/>
      <c r="G53" s="47"/>
    </row>
    <row r="54" spans="1:7" ht="20.100000000000001" customHeight="1" x14ac:dyDescent="0.25">
      <c r="A54" s="25"/>
      <c r="B54" s="24"/>
      <c r="C54" s="24"/>
      <c r="F54" s="46"/>
      <c r="G54" s="47"/>
    </row>
    <row r="55" spans="1:7" ht="20.100000000000001" customHeight="1" x14ac:dyDescent="0.25">
      <c r="A55" s="25"/>
      <c r="B55" s="24"/>
      <c r="C55" s="24"/>
      <c r="F55" s="46"/>
      <c r="G55" s="47"/>
    </row>
    <row r="56" spans="1:7" ht="20.100000000000001" customHeight="1" thickBot="1" x14ac:dyDescent="0.3">
      <c r="A56" s="25" t="s">
        <v>16</v>
      </c>
      <c r="B56" s="24"/>
      <c r="C56" s="26"/>
      <c r="F56" s="46"/>
      <c r="G56" s="47"/>
    </row>
    <row r="57" spans="1:7" ht="20.100000000000001" customHeight="1" x14ac:dyDescent="0.25">
      <c r="A57" s="25"/>
      <c r="B57" s="24"/>
      <c r="C57" s="24"/>
      <c r="F57" s="46"/>
      <c r="G57" s="47"/>
    </row>
    <row r="58" spans="1:7" ht="20.100000000000001" customHeight="1" x14ac:dyDescent="0.25">
      <c r="A58" s="25"/>
    </row>
    <row r="59" spans="1:7" ht="20.100000000000001" customHeight="1" thickBot="1" x14ac:dyDescent="0.3">
      <c r="A59" s="25" t="s">
        <v>17</v>
      </c>
      <c r="C59" s="28"/>
    </row>
    <row r="60" spans="1:7" ht="20.100000000000001" customHeight="1" x14ac:dyDescent="0.25">
      <c r="A60" s="25"/>
    </row>
    <row r="61" spans="1:7" ht="20.100000000000001" customHeight="1" x14ac:dyDescent="0.25">
      <c r="A61" s="25"/>
    </row>
    <row r="62" spans="1:7" ht="20.100000000000001" customHeight="1" thickBot="1" x14ac:dyDescent="0.3">
      <c r="A62" s="25" t="s">
        <v>18</v>
      </c>
      <c r="C62" s="28"/>
    </row>
    <row r="63" spans="1:7" ht="20.100000000000001" customHeight="1" x14ac:dyDescent="0.25">
      <c r="A63" s="25"/>
    </row>
    <row r="64" spans="1:7" ht="20.100000000000001" customHeight="1" x14ac:dyDescent="0.25">
      <c r="A64" s="25"/>
    </row>
    <row r="65" spans="1:3" ht="20.100000000000001" customHeight="1" thickBot="1" x14ac:dyDescent="0.3">
      <c r="A65" s="25" t="s">
        <v>19</v>
      </c>
      <c r="C65" s="28"/>
    </row>
  </sheetData>
  <mergeCells count="8">
    <mergeCell ref="B34:C34"/>
    <mergeCell ref="A11:B11"/>
    <mergeCell ref="L5:M6"/>
    <mergeCell ref="D2:E2"/>
    <mergeCell ref="C4:C5"/>
    <mergeCell ref="C2:C3"/>
    <mergeCell ref="D4:E4"/>
    <mergeCell ref="D5:E5"/>
  </mergeCells>
  <conditionalFormatting sqref="C45">
    <cfRule type="duplicateValues" dxfId="1" priority="1"/>
  </conditionalFormatting>
  <conditionalFormatting sqref="C47:C52">
    <cfRule type="duplicateValues" dxfId="0" priority="3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2023-03-11T03:06:51Z</cp:lastPrinted>
  <dcterms:created xsi:type="dcterms:W3CDTF">2023-01-26T13:28:36Z</dcterms:created>
  <dcterms:modified xsi:type="dcterms:W3CDTF">2023-03-11T03:09:32Z</dcterms:modified>
</cp:coreProperties>
</file>