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ok!$A$1:$Y$1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1" l="1"/>
  <c r="AE14" i="1" s="1"/>
  <c r="Z14" i="1"/>
  <c r="Z6" i="1" l="1"/>
  <c r="Z7" i="1"/>
  <c r="AC6" i="1"/>
  <c r="AE6" i="1" s="1"/>
  <c r="AC7" i="1"/>
  <c r="AE7" i="1"/>
  <c r="Z3" i="1"/>
  <c r="AC3" i="1"/>
  <c r="AE3" i="1"/>
  <c r="Z4" i="1"/>
  <c r="AC4" i="1"/>
  <c r="AE4" i="1"/>
  <c r="Z5" i="1"/>
  <c r="AC5" i="1"/>
  <c r="AE5" i="1"/>
  <c r="Z8" i="1"/>
  <c r="AC8" i="1"/>
  <c r="AE8" i="1" s="1"/>
  <c r="Z9" i="1"/>
  <c r="AC9" i="1"/>
  <c r="AE9" i="1" s="1"/>
  <c r="Z10" i="1"/>
  <c r="AC10" i="1"/>
  <c r="AE10" i="1" s="1"/>
  <c r="Z11" i="1"/>
  <c r="AC11" i="1"/>
  <c r="AE11" i="1" s="1"/>
  <c r="Z12" i="1"/>
  <c r="AC12" i="1"/>
  <c r="AE12" i="1" s="1"/>
  <c r="Z13" i="1"/>
  <c r="AC13" i="1"/>
  <c r="AE13" i="1" s="1"/>
  <c r="X15" i="1"/>
  <c r="Z15" i="1"/>
  <c r="AC15" i="1"/>
  <c r="AE15" i="1"/>
  <c r="X16" i="1"/>
  <c r="Z16" i="1"/>
  <c r="AC16" i="1"/>
  <c r="AE16" i="1"/>
  <c r="Z2" i="1" l="1"/>
  <c r="AC2" i="1"/>
  <c r="AE2" i="1" s="1"/>
</calcChain>
</file>

<file path=xl/sharedStrings.xml><?xml version="1.0" encoding="utf-8"?>
<sst xmlns="http://schemas.openxmlformats.org/spreadsheetml/2006/main" count="127" uniqueCount="75">
  <si>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</si>
  <si>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</si>
  <si>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</si>
  <si>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</si>
  <si>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</si>
  <si>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</si>
  <si>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</si>
  <si>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</si>
  <si>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</si>
  <si>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</si>
  <si>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</si>
  <si>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</si>
  <si>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</si>
  <si>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</si>
  <si>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</si>
  <si>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</si>
  <si>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 xml:space="preserve"> P06A19</t>
  </si>
  <si>
    <t>PAQUETES</t>
  </si>
  <si>
    <t>UNIDADES</t>
  </si>
  <si>
    <t>191210360</t>
  </si>
  <si>
    <t>SUELTOS</t>
  </si>
  <si>
    <t>HACER</t>
  </si>
  <si>
    <t>102.214</t>
  </si>
  <si>
    <t>220344216</t>
  </si>
  <si>
    <t xml:space="preserve">TORNILLO CORTICAL 3.5*14mm ACERO </t>
  </si>
  <si>
    <t>Mar-2022</t>
  </si>
  <si>
    <t>Feb-2027</t>
  </si>
  <si>
    <t>subtotal</t>
  </si>
  <si>
    <t>TOTAL</t>
  </si>
  <si>
    <t>Oct 2026</t>
  </si>
  <si>
    <t>102.216</t>
  </si>
  <si>
    <t xml:space="preserve">TORNILLO CORTICAL 3.5*16mm ACERO </t>
  </si>
  <si>
    <t>102.246</t>
  </si>
  <si>
    <t>210330220</t>
  </si>
  <si>
    <t xml:space="preserve">TORNILLO CORTICAL 3.5*46mm ACERO </t>
  </si>
  <si>
    <t>Mar-2021</t>
  </si>
  <si>
    <t>102.242</t>
  </si>
  <si>
    <t>201225757</t>
  </si>
  <si>
    <t xml:space="preserve">TORNILLO CORTICAL 3.5*42mm ACERO </t>
  </si>
  <si>
    <t>Dic 2020</t>
  </si>
  <si>
    <t>Nov 2025</t>
  </si>
  <si>
    <t>P06B02</t>
  </si>
  <si>
    <t>221052308</t>
  </si>
  <si>
    <t>Oct 2022</t>
  </si>
  <si>
    <t>Sep 2027</t>
  </si>
  <si>
    <t>102.244</t>
  </si>
  <si>
    <t>201225758</t>
  </si>
  <si>
    <t xml:space="preserve">TORNILLO CORTICAL 3.5*44mm ACERO </t>
  </si>
  <si>
    <t>200</t>
  </si>
  <si>
    <t>102.236</t>
  </si>
  <si>
    <t>211140093</t>
  </si>
  <si>
    <t xml:space="preserve">TORNILLO CORTICAL 3.5*36mm ACERO </t>
  </si>
  <si>
    <t>Nov-2021</t>
  </si>
  <si>
    <t>Dic 2019</t>
  </si>
  <si>
    <t>Nov 2024</t>
  </si>
  <si>
    <t>155</t>
  </si>
  <si>
    <t>102.260</t>
  </si>
  <si>
    <t>210733742</t>
  </si>
  <si>
    <t xml:space="preserve">TORNILLO CORTICAL 3.5*60mm ACERO </t>
  </si>
  <si>
    <t>102.240</t>
  </si>
  <si>
    <t>210228500</t>
  </si>
  <si>
    <t xml:space="preserve">TORNILLO CORTICAL 3.5*40mm ACERO </t>
  </si>
  <si>
    <t>102.248</t>
  </si>
  <si>
    <t>210733736</t>
  </si>
  <si>
    <t xml:space="preserve">TORNILLO CORTICAL 3.5*48mm ACERO </t>
  </si>
  <si>
    <t>60</t>
  </si>
  <si>
    <t>Jun 2026</t>
  </si>
  <si>
    <t>Jul 2021</t>
  </si>
  <si>
    <t>Oct 2021</t>
  </si>
  <si>
    <t>Sep 2026</t>
  </si>
  <si>
    <t>Feb-2021</t>
  </si>
  <si>
    <t>Jan 2026</t>
  </si>
  <si>
    <t>102.016</t>
  </si>
  <si>
    <t>102.280</t>
  </si>
  <si>
    <t xml:space="preserve">TORNILLO CORTICAL 3.5*80mm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</si>
</sst>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3" borderId="1" xfId="0" applyFill="1" applyBorder="1"/>
    <xf numFmtId="0" fontId="0" fillId="4" borderId="0" xfId="0" applyNumberFormat="1" applyFill="1"/>
    <xf numFmtId="0" fontId="0" fillId="0" borderId="1" xfId="0" applyNumberFormat="1" applyBorder="1" applyAlignment="1">
      <alignment horizontal="left"/>
    </xf>
    <xf numFmtId="0" fontId="0" fillId="5" borderId="0" xfId="0" applyFill="1"/>
    <xf numFmtId="1" fontId="0" fillId="5" borderId="0" xfId="0" applyNumberFormat="1" applyFill="1"/>
    <xf numFmtId="0" fontId="0" fillId="5" borderId="1" xfId="0" applyFill="1" applyBorder="1"/>
    <xf numFmtId="0" fontId="0" fillId="5" borderId="1" xfId="0" applyNumberFormat="1" applyFill="1" applyBorder="1"/>
    <xf numFmtId="0" fontId="0" fillId="5" borderId="1" xfId="0" quotePrefix="1" applyNumberFormat="1" applyFill="1" applyBorder="1"/>
    <xf numFmtId="164" fontId="0" fillId="5" borderId="1" xfId="0" applyNumberFormat="1" applyFill="1" applyBorder="1"/>
    <xf numFmtId="14" fontId="0" fillId="5" borderId="1" xfId="0" applyNumberFormat="1" applyFill="1" applyBorder="1"/>
    <xf numFmtId="0" fontId="0" fillId="5" borderId="1" xfId="0" applyNumberFormat="1" applyFill="1" applyBorder="1" applyAlignment="1">
      <alignment horizontal="left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5" borderId="1" xfId="0" applyNumberFormat="1" applyFill="1" applyBorder="1"/>
    <xf numFmtId="49" fontId="0" fillId="5" borderId="1" xfId="0" quotePrefix="1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zoomScale="90" zoomScaleNormal="90" workbookViewId="0">
      <pane xSplit="10" ySplit="1" topLeftCell="K2" activePane="bottomRight" state="frozen"/>
      <selection pane="topRight" activeCell="H1" sqref="H1"/>
      <selection pane="bottomLeft" activeCell="A2" sqref="A2"/>
      <selection pane="bottomRight" activeCell="C2" sqref="C2:Q14"/>
    </sheetView>
  </sheetViews>
  <sheetFormatPr baseColWidth="10" defaultRowHeight="15" x14ac:dyDescent="0.25"/>
  <cols>
    <col min="1" max="1" width="4" customWidth="1"/>
    <col min="2" max="2" width="6.140625" hidden="1" customWidth="1"/>
    <col min="3" max="3" width="10.85546875" style="10" customWidth="1"/>
    <col min="4" max="6" width="19.140625" hidden="1" customWidth="1"/>
    <col min="7" max="7" width="14.7109375" style="3" bestFit="1" customWidth="1"/>
    <col min="8" max="8" width="12.42578125" style="6" bestFit="1" customWidth="1"/>
    <col min="9" max="9" width="43.5703125" customWidth="1"/>
    <col min="10" max="10" width="10.28515625" style="1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6.42578125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.85546875" customWidth="1"/>
    <col min="24" max="24" width="6.140625" style="4" customWidth="1"/>
    <col min="25" max="25" width="6.7109375" customWidth="1"/>
    <col min="26" max="26" width="6.7109375" style="17" customWidth="1"/>
    <col min="27" max="27" width="6.7109375" customWidth="1"/>
    <col min="28" max="28" width="5.28515625" customWidth="1"/>
    <col min="29" max="29" width="5.140625" customWidth="1"/>
    <col min="30" max="30" width="6.7109375" customWidth="1"/>
    <col min="31" max="31" width="7.5703125" customWidth="1"/>
  </cols>
  <sheetData>
    <row r="1" spans="1:31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27" t="s">
        <v>3</v>
      </c>
      <c r="H1" s="11" t="s">
        <v>4</v>
      </c>
      <c r="I1" s="9" t="s">
        <v>5</v>
      </c>
      <c r="J1" s="14" t="s">
        <v>6</v>
      </c>
      <c r="K1" s="12" t="s">
        <v>12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13</v>
      </c>
      <c r="Q1" s="9" t="s">
        <v>14</v>
      </c>
      <c r="Z1" s="17" t="s">
        <v>21</v>
      </c>
      <c r="AA1" t="s">
        <v>17</v>
      </c>
      <c r="AB1" t="s">
        <v>18</v>
      </c>
      <c r="AC1" t="s">
        <v>27</v>
      </c>
      <c r="AD1" t="s">
        <v>20</v>
      </c>
      <c r="AE1" t="s">
        <v>28</v>
      </c>
    </row>
    <row r="2" spans="1:31" x14ac:dyDescent="0.25">
      <c r="C2" s="16" t="s">
        <v>41</v>
      </c>
      <c r="D2" s="1" t="s">
        <v>16</v>
      </c>
      <c r="E2" s="1"/>
      <c r="F2" s="1"/>
      <c r="G2" s="28" t="s">
        <v>32</v>
      </c>
      <c r="H2" s="18" t="s">
        <v>33</v>
      </c>
      <c r="I2" s="5" t="s">
        <v>34</v>
      </c>
      <c r="J2" s="21">
        <v>50</v>
      </c>
      <c r="K2" s="5" t="s">
        <v>35</v>
      </c>
      <c r="L2" s="5" t="s">
        <v>26</v>
      </c>
      <c r="M2" s="1" t="s">
        <v>11</v>
      </c>
      <c r="N2" s="1"/>
      <c r="O2" s="1"/>
      <c r="P2" s="7">
        <v>46235</v>
      </c>
      <c r="Q2" s="2" t="s">
        <v>15</v>
      </c>
      <c r="X2" s="3">
        <v>140</v>
      </c>
      <c r="Y2" s="19">
        <v>50</v>
      </c>
      <c r="Z2" s="20">
        <f t="shared" ref="Z2" si="0">X2/50</f>
        <v>2.8</v>
      </c>
      <c r="AA2">
        <v>17</v>
      </c>
      <c r="AB2">
        <v>5</v>
      </c>
      <c r="AC2">
        <f t="shared" ref="AC2" si="1">AA2*AB2</f>
        <v>85</v>
      </c>
      <c r="AD2">
        <v>55</v>
      </c>
      <c r="AE2">
        <f>SUM(AC2:AD2)</f>
        <v>140</v>
      </c>
    </row>
    <row r="3" spans="1:31" x14ac:dyDescent="0.25">
      <c r="C3" s="16" t="s">
        <v>41</v>
      </c>
      <c r="D3" s="1"/>
      <c r="E3" s="1"/>
      <c r="F3" s="1"/>
      <c r="G3" s="29" t="s">
        <v>36</v>
      </c>
      <c r="H3" s="26" t="s">
        <v>37</v>
      </c>
      <c r="I3" s="22" t="s">
        <v>38</v>
      </c>
      <c r="J3" s="21">
        <v>50</v>
      </c>
      <c r="K3" s="23" t="s">
        <v>39</v>
      </c>
      <c r="L3" s="23" t="s">
        <v>40</v>
      </c>
      <c r="M3" s="21" t="s">
        <v>11</v>
      </c>
      <c r="N3" s="21"/>
      <c r="O3" s="21"/>
      <c r="P3" s="24">
        <v>46204</v>
      </c>
      <c r="Q3" s="25" t="s">
        <v>15</v>
      </c>
      <c r="X3" s="3">
        <v>85</v>
      </c>
      <c r="Y3" s="19">
        <v>50</v>
      </c>
      <c r="Z3" s="20">
        <f t="shared" ref="Z3:Z16" si="2">X3/50</f>
        <v>1.7</v>
      </c>
      <c r="AA3">
        <v>17</v>
      </c>
      <c r="AB3">
        <v>5</v>
      </c>
      <c r="AC3">
        <f t="shared" ref="AC3:AC16" si="3">AA3*AB3</f>
        <v>85</v>
      </c>
      <c r="AE3">
        <f t="shared" ref="AE3:AE16" si="4">SUM(AC3:AD3)</f>
        <v>85</v>
      </c>
    </row>
    <row r="4" spans="1:31" x14ac:dyDescent="0.25">
      <c r="C4" s="16" t="s">
        <v>41</v>
      </c>
      <c r="D4" s="1"/>
      <c r="E4" s="1"/>
      <c r="F4" s="1"/>
      <c r="G4" s="29" t="s">
        <v>22</v>
      </c>
      <c r="H4" s="26" t="s">
        <v>42</v>
      </c>
      <c r="I4" s="22" t="s">
        <v>24</v>
      </c>
      <c r="J4" s="21">
        <v>50</v>
      </c>
      <c r="K4" s="23" t="s">
        <v>43</v>
      </c>
      <c r="L4" s="23" t="s">
        <v>44</v>
      </c>
      <c r="M4" s="21" t="s">
        <v>11</v>
      </c>
      <c r="N4" s="21"/>
      <c r="O4" s="21"/>
      <c r="P4" s="24">
        <v>46204</v>
      </c>
      <c r="Q4" s="25" t="s">
        <v>15</v>
      </c>
      <c r="X4" s="3">
        <v>50</v>
      </c>
      <c r="Y4" s="19">
        <v>50</v>
      </c>
      <c r="Z4" s="20">
        <f t="shared" si="2"/>
        <v>1</v>
      </c>
      <c r="AA4">
        <v>10</v>
      </c>
      <c r="AB4">
        <v>5</v>
      </c>
      <c r="AC4">
        <f t="shared" si="3"/>
        <v>50</v>
      </c>
      <c r="AE4">
        <f t="shared" si="4"/>
        <v>50</v>
      </c>
    </row>
    <row r="5" spans="1:31" x14ac:dyDescent="0.25">
      <c r="C5" s="16" t="s">
        <v>41</v>
      </c>
      <c r="D5" s="1"/>
      <c r="E5" s="1"/>
      <c r="F5" s="1"/>
      <c r="G5" s="28" t="s">
        <v>30</v>
      </c>
      <c r="H5" s="18">
        <v>220343913</v>
      </c>
      <c r="I5" s="5" t="s">
        <v>31</v>
      </c>
      <c r="J5" s="21">
        <v>50</v>
      </c>
      <c r="K5" s="13" t="s">
        <v>25</v>
      </c>
      <c r="L5" s="13" t="s">
        <v>26</v>
      </c>
      <c r="M5" s="1" t="s">
        <v>11</v>
      </c>
      <c r="N5" s="1"/>
      <c r="O5" s="1"/>
      <c r="P5" s="7">
        <v>46266</v>
      </c>
      <c r="Q5" s="2" t="s">
        <v>15</v>
      </c>
      <c r="X5" s="3">
        <v>50</v>
      </c>
      <c r="Y5" s="19">
        <v>50</v>
      </c>
      <c r="Z5" s="20">
        <f t="shared" si="2"/>
        <v>1</v>
      </c>
      <c r="AA5">
        <v>10</v>
      </c>
      <c r="AB5">
        <v>5</v>
      </c>
      <c r="AC5">
        <f t="shared" si="3"/>
        <v>50</v>
      </c>
      <c r="AE5">
        <f t="shared" si="4"/>
        <v>50</v>
      </c>
    </row>
    <row r="6" spans="1:31" x14ac:dyDescent="0.25">
      <c r="C6" s="16" t="s">
        <v>41</v>
      </c>
      <c r="D6" s="1"/>
      <c r="E6" s="1"/>
      <c r="F6" s="1"/>
      <c r="G6" s="28" t="s">
        <v>30</v>
      </c>
      <c r="H6" s="18">
        <v>211038700</v>
      </c>
      <c r="I6" s="5" t="s">
        <v>31</v>
      </c>
      <c r="J6" s="21">
        <v>50</v>
      </c>
      <c r="K6" s="23" t="s">
        <v>68</v>
      </c>
      <c r="L6" s="23" t="s">
        <v>69</v>
      </c>
      <c r="M6" s="1" t="s">
        <v>11</v>
      </c>
      <c r="N6" s="1"/>
      <c r="O6" s="1"/>
      <c r="P6" s="7">
        <v>46266</v>
      </c>
      <c r="Q6" s="2" t="s">
        <v>15</v>
      </c>
      <c r="X6" s="3" t="s">
        <v>48</v>
      </c>
      <c r="Y6" s="19">
        <v>50</v>
      </c>
      <c r="Z6" s="20">
        <f t="shared" ref="Z6:Z7" si="5">X6/50</f>
        <v>4</v>
      </c>
      <c r="AA6">
        <v>40</v>
      </c>
      <c r="AB6">
        <v>5</v>
      </c>
      <c r="AC6">
        <f t="shared" ref="AC6:AC7" si="6">AA6*AB6</f>
        <v>200</v>
      </c>
      <c r="AE6">
        <f t="shared" ref="AE6:AE7" si="7">SUM(AC6:AD6)</f>
        <v>200</v>
      </c>
    </row>
    <row r="7" spans="1:31" x14ac:dyDescent="0.25">
      <c r="C7" s="16" t="s">
        <v>41</v>
      </c>
      <c r="D7" s="1"/>
      <c r="E7" s="1"/>
      <c r="F7" s="1"/>
      <c r="G7" s="28" t="s">
        <v>56</v>
      </c>
      <c r="H7" s="18" t="s">
        <v>57</v>
      </c>
      <c r="I7" s="5" t="s">
        <v>58</v>
      </c>
      <c r="J7" s="21">
        <v>50</v>
      </c>
      <c r="K7" s="13" t="s">
        <v>67</v>
      </c>
      <c r="L7" s="13" t="s">
        <v>66</v>
      </c>
      <c r="M7" s="1" t="s">
        <v>11</v>
      </c>
      <c r="N7" s="1"/>
      <c r="O7" s="1"/>
      <c r="P7" s="7">
        <v>46235</v>
      </c>
      <c r="Q7" s="2" t="s">
        <v>15</v>
      </c>
      <c r="X7" s="3">
        <v>70</v>
      </c>
      <c r="Y7" s="19">
        <v>50</v>
      </c>
      <c r="Z7" s="20">
        <f t="shared" si="5"/>
        <v>1.4</v>
      </c>
      <c r="AA7">
        <v>14</v>
      </c>
      <c r="AB7">
        <v>5</v>
      </c>
      <c r="AC7">
        <f t="shared" si="6"/>
        <v>70</v>
      </c>
      <c r="AE7">
        <f t="shared" si="7"/>
        <v>70</v>
      </c>
    </row>
    <row r="8" spans="1:31" x14ac:dyDescent="0.25">
      <c r="C8" s="16" t="s">
        <v>41</v>
      </c>
      <c r="D8" s="1"/>
      <c r="E8" s="1"/>
      <c r="F8" s="1"/>
      <c r="G8" s="28" t="s">
        <v>45</v>
      </c>
      <c r="H8" s="5" t="s">
        <v>46</v>
      </c>
      <c r="I8" s="5" t="s">
        <v>47</v>
      </c>
      <c r="J8" s="21">
        <v>50</v>
      </c>
      <c r="K8" s="23" t="s">
        <v>39</v>
      </c>
      <c r="L8" s="23" t="s">
        <v>40</v>
      </c>
      <c r="M8" s="1" t="s">
        <v>11</v>
      </c>
      <c r="N8" s="1"/>
      <c r="O8" s="1"/>
      <c r="P8" s="7">
        <v>46143</v>
      </c>
      <c r="Q8" s="2" t="s">
        <v>15</v>
      </c>
      <c r="X8" s="3">
        <v>85</v>
      </c>
      <c r="Y8" s="19">
        <v>50</v>
      </c>
      <c r="Z8" s="20">
        <f t="shared" si="2"/>
        <v>1.7</v>
      </c>
      <c r="AA8">
        <v>17</v>
      </c>
      <c r="AB8">
        <v>5</v>
      </c>
      <c r="AC8">
        <f t="shared" si="3"/>
        <v>85</v>
      </c>
      <c r="AE8">
        <f t="shared" si="4"/>
        <v>85</v>
      </c>
    </row>
    <row r="9" spans="1:31" x14ac:dyDescent="0.25">
      <c r="C9" s="16" t="s">
        <v>41</v>
      </c>
      <c r="D9" s="1"/>
      <c r="E9" s="1"/>
      <c r="F9" s="1"/>
      <c r="G9" s="28" t="s">
        <v>49</v>
      </c>
      <c r="H9" s="18" t="s">
        <v>50</v>
      </c>
      <c r="I9" s="1" t="s">
        <v>51</v>
      </c>
      <c r="J9" s="21">
        <v>50</v>
      </c>
      <c r="K9" s="5" t="s">
        <v>52</v>
      </c>
      <c r="L9" s="5" t="s">
        <v>29</v>
      </c>
      <c r="M9" s="1" t="s">
        <v>11</v>
      </c>
      <c r="N9" s="1"/>
      <c r="O9" s="1"/>
      <c r="P9" s="7">
        <v>46204</v>
      </c>
      <c r="Q9" s="1" t="s">
        <v>15</v>
      </c>
      <c r="X9" s="3">
        <v>80</v>
      </c>
      <c r="Y9" s="19">
        <v>50</v>
      </c>
      <c r="Z9" s="20">
        <f t="shared" si="2"/>
        <v>1.6</v>
      </c>
      <c r="AA9">
        <v>16</v>
      </c>
      <c r="AB9">
        <v>5</v>
      </c>
      <c r="AC9">
        <f t="shared" si="3"/>
        <v>80</v>
      </c>
      <c r="AE9">
        <f t="shared" si="4"/>
        <v>80</v>
      </c>
    </row>
    <row r="10" spans="1:31" x14ac:dyDescent="0.25">
      <c r="C10" s="16" t="s">
        <v>41</v>
      </c>
      <c r="D10" s="1"/>
      <c r="E10" s="1"/>
      <c r="F10" s="1"/>
      <c r="G10" s="30" t="s">
        <v>72</v>
      </c>
      <c r="H10" s="22" t="s">
        <v>19</v>
      </c>
      <c r="I10" s="22" t="s">
        <v>31</v>
      </c>
      <c r="J10" s="21">
        <v>150</v>
      </c>
      <c r="K10" s="23" t="s">
        <v>53</v>
      </c>
      <c r="L10" s="23" t="s">
        <v>54</v>
      </c>
      <c r="M10" s="21" t="s">
        <v>11</v>
      </c>
      <c r="N10" s="21"/>
      <c r="O10" s="21"/>
      <c r="P10" s="24">
        <v>46204</v>
      </c>
      <c r="Q10" s="25" t="s">
        <v>15</v>
      </c>
      <c r="X10" s="3" t="s">
        <v>55</v>
      </c>
      <c r="Y10" s="19">
        <v>50</v>
      </c>
      <c r="Z10" s="20">
        <f t="shared" si="2"/>
        <v>3.1</v>
      </c>
      <c r="AA10">
        <v>31</v>
      </c>
      <c r="AB10">
        <v>5</v>
      </c>
      <c r="AC10">
        <f t="shared" si="3"/>
        <v>155</v>
      </c>
      <c r="AE10">
        <f t="shared" si="4"/>
        <v>155</v>
      </c>
    </row>
    <row r="11" spans="1:31" x14ac:dyDescent="0.25">
      <c r="C11" s="16" t="s">
        <v>41</v>
      </c>
      <c r="D11" s="1"/>
      <c r="E11" s="1"/>
      <c r="F11" s="1"/>
      <c r="G11" s="28" t="s">
        <v>22</v>
      </c>
      <c r="H11" s="5" t="s">
        <v>23</v>
      </c>
      <c r="I11" s="5" t="s">
        <v>24</v>
      </c>
      <c r="J11" s="21">
        <v>50</v>
      </c>
      <c r="K11" s="13" t="s">
        <v>25</v>
      </c>
      <c r="L11" s="13" t="s">
        <v>26</v>
      </c>
      <c r="M11" s="1" t="s">
        <v>11</v>
      </c>
      <c r="N11" s="1"/>
      <c r="O11" s="1"/>
      <c r="P11" s="7">
        <v>46204</v>
      </c>
      <c r="Q11" s="2" t="s">
        <v>15</v>
      </c>
      <c r="X11" s="3">
        <v>150</v>
      </c>
      <c r="Y11" s="19">
        <v>50</v>
      </c>
      <c r="Z11" s="20">
        <f t="shared" si="2"/>
        <v>3</v>
      </c>
      <c r="AA11">
        <v>30</v>
      </c>
      <c r="AB11">
        <v>5</v>
      </c>
      <c r="AC11">
        <f t="shared" si="3"/>
        <v>150</v>
      </c>
      <c r="AE11">
        <f t="shared" si="4"/>
        <v>150</v>
      </c>
    </row>
    <row r="12" spans="1:31" x14ac:dyDescent="0.25">
      <c r="C12" s="16" t="s">
        <v>41</v>
      </c>
      <c r="D12" s="1"/>
      <c r="E12" s="1"/>
      <c r="F12" s="1"/>
      <c r="G12" s="28" t="s">
        <v>59</v>
      </c>
      <c r="H12" s="18" t="s">
        <v>60</v>
      </c>
      <c r="I12" s="1" t="s">
        <v>61</v>
      </c>
      <c r="J12" s="21">
        <v>50</v>
      </c>
      <c r="K12" s="13" t="s">
        <v>70</v>
      </c>
      <c r="L12" s="13" t="s">
        <v>71</v>
      </c>
      <c r="M12" s="1" t="s">
        <v>11</v>
      </c>
      <c r="N12" s="1"/>
      <c r="O12" s="1"/>
      <c r="P12" s="7">
        <v>46113</v>
      </c>
      <c r="Q12" s="1" t="s">
        <v>15</v>
      </c>
      <c r="X12" s="3">
        <v>85</v>
      </c>
      <c r="Y12" s="19">
        <v>50</v>
      </c>
      <c r="Z12" s="20">
        <f t="shared" si="2"/>
        <v>1.7</v>
      </c>
      <c r="AA12">
        <v>17</v>
      </c>
      <c r="AB12">
        <v>5</v>
      </c>
      <c r="AC12">
        <f t="shared" si="3"/>
        <v>85</v>
      </c>
      <c r="AE12">
        <f t="shared" si="4"/>
        <v>85</v>
      </c>
    </row>
    <row r="13" spans="1:31" x14ac:dyDescent="0.25">
      <c r="C13" s="16" t="s">
        <v>41</v>
      </c>
      <c r="D13" s="1"/>
      <c r="E13" s="1"/>
      <c r="F13" s="1"/>
      <c r="G13" s="28" t="s">
        <v>62</v>
      </c>
      <c r="H13" s="18" t="s">
        <v>63</v>
      </c>
      <c r="I13" s="1" t="s">
        <v>64</v>
      </c>
      <c r="J13" s="21">
        <v>60</v>
      </c>
      <c r="K13" s="13" t="s">
        <v>67</v>
      </c>
      <c r="L13" s="13" t="s">
        <v>66</v>
      </c>
      <c r="M13" s="1" t="s">
        <v>11</v>
      </c>
      <c r="N13" s="1"/>
      <c r="O13" s="1"/>
      <c r="P13" s="7">
        <v>46266</v>
      </c>
      <c r="Q13" s="1" t="s">
        <v>15</v>
      </c>
      <c r="X13" s="3" t="s">
        <v>65</v>
      </c>
      <c r="Y13" s="19">
        <v>50</v>
      </c>
      <c r="Z13" s="20">
        <f t="shared" si="2"/>
        <v>1.2</v>
      </c>
      <c r="AA13">
        <v>12</v>
      </c>
      <c r="AB13">
        <v>5</v>
      </c>
      <c r="AC13">
        <f t="shared" si="3"/>
        <v>60</v>
      </c>
      <c r="AE13">
        <f t="shared" si="4"/>
        <v>60</v>
      </c>
    </row>
    <row r="14" spans="1:31" x14ac:dyDescent="0.25">
      <c r="C14" s="16" t="s">
        <v>41</v>
      </c>
      <c r="D14" s="1"/>
      <c r="E14" s="1"/>
      <c r="F14" s="1"/>
      <c r="G14" s="28" t="s">
        <v>73</v>
      </c>
      <c r="H14" s="18" t="s">
        <v>63</v>
      </c>
      <c r="I14" s="1" t="s">
        <v>74</v>
      </c>
      <c r="J14" s="21">
        <v>7</v>
      </c>
      <c r="K14" s="13" t="s">
        <v>67</v>
      </c>
      <c r="L14" s="13" t="s">
        <v>66</v>
      </c>
      <c r="M14" s="1" t="s">
        <v>11</v>
      </c>
      <c r="N14" s="1"/>
      <c r="O14" s="1"/>
      <c r="P14" s="7">
        <v>46266</v>
      </c>
      <c r="Q14" s="1" t="s">
        <v>15</v>
      </c>
      <c r="X14" s="3" t="s">
        <v>65</v>
      </c>
      <c r="Y14" s="19">
        <v>50</v>
      </c>
      <c r="Z14" s="20">
        <f t="shared" ref="Z14" si="8">X14/50</f>
        <v>1.2</v>
      </c>
      <c r="AA14">
        <v>12</v>
      </c>
      <c r="AB14">
        <v>5</v>
      </c>
      <c r="AC14">
        <f t="shared" ref="AC14" si="9">AA14*AB14</f>
        <v>60</v>
      </c>
      <c r="AE14">
        <f t="shared" ref="AE14" si="10">SUM(AC14:AD14)</f>
        <v>60</v>
      </c>
    </row>
    <row r="15" spans="1:31" x14ac:dyDescent="0.25">
      <c r="X15" s="3">
        <f t="shared" ref="X15:X16" si="11">J15</f>
        <v>0</v>
      </c>
      <c r="Y15" s="19">
        <v>50</v>
      </c>
      <c r="Z15" s="20">
        <f t="shared" si="2"/>
        <v>0</v>
      </c>
      <c r="AB15">
        <v>5</v>
      </c>
      <c r="AC15">
        <f t="shared" si="3"/>
        <v>0</v>
      </c>
      <c r="AE15">
        <f t="shared" si="4"/>
        <v>0</v>
      </c>
    </row>
    <row r="16" spans="1:31" x14ac:dyDescent="0.25">
      <c r="X16" s="3">
        <f t="shared" si="11"/>
        <v>0</v>
      </c>
      <c r="Y16" s="19">
        <v>50</v>
      </c>
      <c r="Z16" s="20">
        <f t="shared" si="2"/>
        <v>0</v>
      </c>
      <c r="AB16">
        <v>5</v>
      </c>
      <c r="AC16">
        <f t="shared" si="3"/>
        <v>0</v>
      </c>
      <c r="AE16">
        <f t="shared" si="4"/>
        <v>0</v>
      </c>
    </row>
  </sheetData>
  <autoFilter ref="A1:Y1"/>
  <conditionalFormatting sqref="G1:G13 G15:G1048576">
    <cfRule type="duplicateValues" dxfId="1" priority="2"/>
  </conditionalFormatting>
  <conditionalFormatting sqref="G14">
    <cfRule type="duplicateValues" dxfId="0" priority="1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2023-09-26T14:25:51Z</dcterms:modified>
</cp:coreProperties>
</file>