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soton.ac.uk\ude\PersonalFiles\Users\ajh9\mydocuments\current\01 mistral\01 CaMKOx\Housing scenarios\"/>
    </mc:Choice>
  </mc:AlternateContent>
  <bookViews>
    <workbookView xWindow="0" yWindow="0" windowWidth="23445" windowHeight="10800"/>
  </bookViews>
  <sheets>
    <sheet name="Baseline data" sheetId="1" r:id="rId1"/>
    <sheet name="Projection dwelling baseline" sheetId="2" r:id="rId2"/>
    <sheet name="Employment baseline" sheetId="7" r:id="rId3"/>
    <sheet name="Baseline dwellings chart" sheetId="6" r:id="rId4"/>
    <sheet name="Baseline employment chart" sheetId="9" r:id="rId5"/>
    <sheet name="Employment per dwelling" sheetId="8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8" l="1"/>
  <c r="C28" i="8" s="1"/>
  <c r="D5" i="8"/>
  <c r="E5" i="8"/>
  <c r="F5" i="8"/>
  <c r="G5" i="8"/>
  <c r="G28" i="8" s="1"/>
  <c r="H5" i="8"/>
  <c r="I5" i="8"/>
  <c r="J5" i="8"/>
  <c r="K5" i="8"/>
  <c r="K28" i="8" s="1"/>
  <c r="L5" i="8"/>
  <c r="M5" i="8"/>
  <c r="N5" i="8"/>
  <c r="C6" i="8"/>
  <c r="D6" i="8"/>
  <c r="E6" i="8"/>
  <c r="F6" i="8"/>
  <c r="G6" i="8"/>
  <c r="H6" i="8"/>
  <c r="I6" i="8"/>
  <c r="J6" i="8"/>
  <c r="K6" i="8"/>
  <c r="L6" i="8"/>
  <c r="M6" i="8"/>
  <c r="N6" i="8"/>
  <c r="C7" i="8"/>
  <c r="D7" i="8"/>
  <c r="E7" i="8"/>
  <c r="F7" i="8"/>
  <c r="G7" i="8"/>
  <c r="H7" i="8"/>
  <c r="I7" i="8"/>
  <c r="J7" i="8"/>
  <c r="K7" i="8"/>
  <c r="L7" i="8"/>
  <c r="M7" i="8"/>
  <c r="N7" i="8"/>
  <c r="C8" i="8"/>
  <c r="D8" i="8"/>
  <c r="E8" i="8"/>
  <c r="F8" i="8"/>
  <c r="G8" i="8"/>
  <c r="H8" i="8"/>
  <c r="I8" i="8"/>
  <c r="J8" i="8"/>
  <c r="K8" i="8"/>
  <c r="L8" i="8"/>
  <c r="M8" i="8"/>
  <c r="N8" i="8"/>
  <c r="C9" i="8"/>
  <c r="D9" i="8"/>
  <c r="E9" i="8"/>
  <c r="F9" i="8"/>
  <c r="G9" i="8"/>
  <c r="H9" i="8"/>
  <c r="I9" i="8"/>
  <c r="J9" i="8"/>
  <c r="K9" i="8"/>
  <c r="L9" i="8"/>
  <c r="M9" i="8"/>
  <c r="N9" i="8"/>
  <c r="C10" i="8"/>
  <c r="D10" i="8"/>
  <c r="E10" i="8"/>
  <c r="F10" i="8"/>
  <c r="G10" i="8"/>
  <c r="H10" i="8"/>
  <c r="I10" i="8"/>
  <c r="J10" i="8"/>
  <c r="K10" i="8"/>
  <c r="L10" i="8"/>
  <c r="M10" i="8"/>
  <c r="N10" i="8"/>
  <c r="C11" i="8"/>
  <c r="D11" i="8"/>
  <c r="E11" i="8"/>
  <c r="F11" i="8"/>
  <c r="G11" i="8"/>
  <c r="H11" i="8"/>
  <c r="I11" i="8"/>
  <c r="J11" i="8"/>
  <c r="K11" i="8"/>
  <c r="L11" i="8"/>
  <c r="M11" i="8"/>
  <c r="N11" i="8"/>
  <c r="C12" i="8"/>
  <c r="D12" i="8"/>
  <c r="E12" i="8"/>
  <c r="F12" i="8"/>
  <c r="G12" i="8"/>
  <c r="H12" i="8"/>
  <c r="I12" i="8"/>
  <c r="J12" i="8"/>
  <c r="K12" i="8"/>
  <c r="L12" i="8"/>
  <c r="M12" i="8"/>
  <c r="N12" i="8"/>
  <c r="C13" i="8"/>
  <c r="D13" i="8"/>
  <c r="E13" i="8"/>
  <c r="F13" i="8"/>
  <c r="G13" i="8"/>
  <c r="H13" i="8"/>
  <c r="I13" i="8"/>
  <c r="J13" i="8"/>
  <c r="K13" i="8"/>
  <c r="L13" i="8"/>
  <c r="M13" i="8"/>
  <c r="N13" i="8"/>
  <c r="C14" i="8"/>
  <c r="D14" i="8"/>
  <c r="E14" i="8"/>
  <c r="F14" i="8"/>
  <c r="G14" i="8"/>
  <c r="H14" i="8"/>
  <c r="I14" i="8"/>
  <c r="J14" i="8"/>
  <c r="K14" i="8"/>
  <c r="L14" i="8"/>
  <c r="M14" i="8"/>
  <c r="N14" i="8"/>
  <c r="C15" i="8"/>
  <c r="D15" i="8"/>
  <c r="E15" i="8"/>
  <c r="F15" i="8"/>
  <c r="G15" i="8"/>
  <c r="H15" i="8"/>
  <c r="I15" i="8"/>
  <c r="J15" i="8"/>
  <c r="K15" i="8"/>
  <c r="L15" i="8"/>
  <c r="M15" i="8"/>
  <c r="N15" i="8"/>
  <c r="C16" i="8"/>
  <c r="D16" i="8"/>
  <c r="E16" i="8"/>
  <c r="F16" i="8"/>
  <c r="G16" i="8"/>
  <c r="H16" i="8"/>
  <c r="I16" i="8"/>
  <c r="J16" i="8"/>
  <c r="K16" i="8"/>
  <c r="L16" i="8"/>
  <c r="M16" i="8"/>
  <c r="N16" i="8"/>
  <c r="C17" i="8"/>
  <c r="D17" i="8"/>
  <c r="E17" i="8"/>
  <c r="F17" i="8"/>
  <c r="G17" i="8"/>
  <c r="H17" i="8"/>
  <c r="I17" i="8"/>
  <c r="J17" i="8"/>
  <c r="K17" i="8"/>
  <c r="L17" i="8"/>
  <c r="M17" i="8"/>
  <c r="N17" i="8"/>
  <c r="C18" i="8"/>
  <c r="D18" i="8"/>
  <c r="E18" i="8"/>
  <c r="F18" i="8"/>
  <c r="G18" i="8"/>
  <c r="H18" i="8"/>
  <c r="I18" i="8"/>
  <c r="J18" i="8"/>
  <c r="K18" i="8"/>
  <c r="L18" i="8"/>
  <c r="M18" i="8"/>
  <c r="N18" i="8"/>
  <c r="C19" i="8"/>
  <c r="D19" i="8"/>
  <c r="E19" i="8"/>
  <c r="F19" i="8"/>
  <c r="G19" i="8"/>
  <c r="H19" i="8"/>
  <c r="I19" i="8"/>
  <c r="J19" i="8"/>
  <c r="K19" i="8"/>
  <c r="L19" i="8"/>
  <c r="M19" i="8"/>
  <c r="N19" i="8"/>
  <c r="C20" i="8"/>
  <c r="D20" i="8"/>
  <c r="E20" i="8"/>
  <c r="F20" i="8"/>
  <c r="G20" i="8"/>
  <c r="H20" i="8"/>
  <c r="I20" i="8"/>
  <c r="J20" i="8"/>
  <c r="K20" i="8"/>
  <c r="L20" i="8"/>
  <c r="M20" i="8"/>
  <c r="N20" i="8"/>
  <c r="C21" i="8"/>
  <c r="D21" i="8"/>
  <c r="E21" i="8"/>
  <c r="F21" i="8"/>
  <c r="G21" i="8"/>
  <c r="H21" i="8"/>
  <c r="I21" i="8"/>
  <c r="J21" i="8"/>
  <c r="K21" i="8"/>
  <c r="L21" i="8"/>
  <c r="M21" i="8"/>
  <c r="N21" i="8"/>
  <c r="C22" i="8"/>
  <c r="D22" i="8"/>
  <c r="E22" i="8"/>
  <c r="F22" i="8"/>
  <c r="G22" i="8"/>
  <c r="H22" i="8"/>
  <c r="I22" i="8"/>
  <c r="J22" i="8"/>
  <c r="K22" i="8"/>
  <c r="L22" i="8"/>
  <c r="M22" i="8"/>
  <c r="N22" i="8"/>
  <c r="C23" i="8"/>
  <c r="D23" i="8"/>
  <c r="E23" i="8"/>
  <c r="F23" i="8"/>
  <c r="G23" i="8"/>
  <c r="H23" i="8"/>
  <c r="I23" i="8"/>
  <c r="J23" i="8"/>
  <c r="K23" i="8"/>
  <c r="L23" i="8"/>
  <c r="M23" i="8"/>
  <c r="N23" i="8"/>
  <c r="C24" i="8"/>
  <c r="D24" i="8"/>
  <c r="E24" i="8"/>
  <c r="F24" i="8"/>
  <c r="G24" i="8"/>
  <c r="H24" i="8"/>
  <c r="I24" i="8"/>
  <c r="J24" i="8"/>
  <c r="K24" i="8"/>
  <c r="L24" i="8"/>
  <c r="M24" i="8"/>
  <c r="N24" i="8"/>
  <c r="C25" i="8"/>
  <c r="D25" i="8"/>
  <c r="E25" i="8"/>
  <c r="F25" i="8"/>
  <c r="G25" i="8"/>
  <c r="H25" i="8"/>
  <c r="I25" i="8"/>
  <c r="J25" i="8"/>
  <c r="K25" i="8"/>
  <c r="L25" i="8"/>
  <c r="M25" i="8"/>
  <c r="N25" i="8"/>
  <c r="C26" i="8"/>
  <c r="D26" i="8"/>
  <c r="E26" i="8"/>
  <c r="F26" i="8"/>
  <c r="G26" i="8"/>
  <c r="H26" i="8"/>
  <c r="I26" i="8"/>
  <c r="J26" i="8"/>
  <c r="K26" i="8"/>
  <c r="L26" i="8"/>
  <c r="M26" i="8"/>
  <c r="N26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5" i="8"/>
  <c r="M28" i="8"/>
  <c r="I28" i="8"/>
  <c r="E28" i="8"/>
  <c r="N28" i="7"/>
  <c r="M28" i="7"/>
  <c r="L28" i="7"/>
  <c r="K28" i="7"/>
  <c r="J28" i="7"/>
  <c r="I28" i="7"/>
  <c r="H28" i="7"/>
  <c r="G28" i="7"/>
  <c r="F28" i="7"/>
  <c r="E28" i="7"/>
  <c r="D28" i="7"/>
  <c r="C28" i="7"/>
  <c r="B28" i="7"/>
  <c r="B28" i="8" l="1"/>
  <c r="N28" i="8"/>
  <c r="L28" i="8"/>
  <c r="J28" i="8"/>
  <c r="H28" i="8"/>
  <c r="F28" i="8"/>
  <c r="D28" i="8"/>
  <c r="P28" i="8"/>
  <c r="O28" i="7"/>
  <c r="O6" i="2"/>
  <c r="O7" i="2"/>
  <c r="O8" i="2"/>
  <c r="O9" i="2"/>
  <c r="O10" i="2"/>
  <c r="O11" i="2"/>
  <c r="O11" i="8" s="1"/>
  <c r="H10" i="1" s="1"/>
  <c r="P11" i="7" s="1"/>
  <c r="Q11" i="7" s="1"/>
  <c r="R11" i="7" s="1"/>
  <c r="S11" i="7" s="1"/>
  <c r="T11" i="7" s="1"/>
  <c r="U11" i="7" s="1"/>
  <c r="V11" i="7" s="1"/>
  <c r="W11" i="7" s="1"/>
  <c r="X11" i="7" s="1"/>
  <c r="Y11" i="7" s="1"/>
  <c r="Z11" i="7" s="1"/>
  <c r="AA11" i="7" s="1"/>
  <c r="AB11" i="7" s="1"/>
  <c r="AC11" i="7" s="1"/>
  <c r="AD11" i="7" s="1"/>
  <c r="AE11" i="7" s="1"/>
  <c r="AF11" i="7" s="1"/>
  <c r="AG11" i="7" s="1"/>
  <c r="AH11" i="7" s="1"/>
  <c r="AI11" i="7" s="1"/>
  <c r="AJ11" i="7" s="1"/>
  <c r="AK11" i="7" s="1"/>
  <c r="AL11" i="7" s="1"/>
  <c r="AM11" i="7" s="1"/>
  <c r="AN11" i="7" s="1"/>
  <c r="AO11" i="7" s="1"/>
  <c r="AP11" i="7" s="1"/>
  <c r="AQ11" i="7" s="1"/>
  <c r="AR11" i="7" s="1"/>
  <c r="AS11" i="7" s="1"/>
  <c r="AT11" i="7" s="1"/>
  <c r="AU11" i="7" s="1"/>
  <c r="AV11" i="7" s="1"/>
  <c r="O12" i="2"/>
  <c r="O13" i="2"/>
  <c r="O14" i="2"/>
  <c r="O15" i="2"/>
  <c r="O15" i="8" s="1"/>
  <c r="H14" i="1" s="1"/>
  <c r="P15" i="7" s="1"/>
  <c r="Q15" i="7" s="1"/>
  <c r="R15" i="7" s="1"/>
  <c r="S15" i="7" s="1"/>
  <c r="T15" i="7" s="1"/>
  <c r="U15" i="7" s="1"/>
  <c r="V15" i="7" s="1"/>
  <c r="W15" i="7" s="1"/>
  <c r="X15" i="7" s="1"/>
  <c r="Y15" i="7" s="1"/>
  <c r="Z15" i="7" s="1"/>
  <c r="AA15" i="7" s="1"/>
  <c r="AB15" i="7" s="1"/>
  <c r="AC15" i="7" s="1"/>
  <c r="AD15" i="7" s="1"/>
  <c r="AE15" i="7" s="1"/>
  <c r="AF15" i="7" s="1"/>
  <c r="AG15" i="7" s="1"/>
  <c r="AH15" i="7" s="1"/>
  <c r="AI15" i="7" s="1"/>
  <c r="AJ15" i="7" s="1"/>
  <c r="AK15" i="7" s="1"/>
  <c r="AL15" i="7" s="1"/>
  <c r="AM15" i="7" s="1"/>
  <c r="AN15" i="7" s="1"/>
  <c r="AO15" i="7" s="1"/>
  <c r="AP15" i="7" s="1"/>
  <c r="AQ15" i="7" s="1"/>
  <c r="AR15" i="7" s="1"/>
  <c r="AS15" i="7" s="1"/>
  <c r="AT15" i="7" s="1"/>
  <c r="AU15" i="7" s="1"/>
  <c r="AV15" i="7" s="1"/>
  <c r="O16" i="2"/>
  <c r="O17" i="2"/>
  <c r="O18" i="2"/>
  <c r="O19" i="2"/>
  <c r="O20" i="2"/>
  <c r="O21" i="2"/>
  <c r="O22" i="2"/>
  <c r="O23" i="2"/>
  <c r="O24" i="2"/>
  <c r="O25" i="2"/>
  <c r="O26" i="2"/>
  <c r="O5" i="2"/>
  <c r="N28" i="2"/>
  <c r="M28" i="2"/>
  <c r="L28" i="2"/>
  <c r="K28" i="2"/>
  <c r="J28" i="2"/>
  <c r="I28" i="2"/>
  <c r="H28" i="2"/>
  <c r="G28" i="2"/>
  <c r="F28" i="2"/>
  <c r="E28" i="2"/>
  <c r="D28" i="2"/>
  <c r="C28" i="2"/>
  <c r="B28" i="2"/>
  <c r="F28" i="1"/>
  <c r="I25" i="1" s="1"/>
  <c r="E28" i="1"/>
  <c r="D28" i="1"/>
  <c r="C28" i="1"/>
  <c r="E27" i="1"/>
  <c r="D27" i="1"/>
  <c r="C27" i="1"/>
  <c r="I22" i="1"/>
  <c r="I16" i="1"/>
  <c r="I12" i="1"/>
  <c r="I8" i="1"/>
  <c r="I4" i="1"/>
  <c r="I6" i="1" l="1"/>
  <c r="I10" i="1"/>
  <c r="I14" i="1"/>
  <c r="I18" i="1"/>
  <c r="I20" i="1"/>
  <c r="I24" i="1"/>
  <c r="P26" i="2"/>
  <c r="Q26" i="2" s="1"/>
  <c r="R26" i="2" s="1"/>
  <c r="S26" i="2" s="1"/>
  <c r="T26" i="2" s="1"/>
  <c r="U26" i="2" s="1"/>
  <c r="V26" i="2" s="1"/>
  <c r="W26" i="2" s="1"/>
  <c r="X26" i="2" s="1"/>
  <c r="Y26" i="2" s="1"/>
  <c r="Z26" i="2" s="1"/>
  <c r="AA26" i="2" s="1"/>
  <c r="AB26" i="2" s="1"/>
  <c r="AC26" i="2" s="1"/>
  <c r="AD26" i="2" s="1"/>
  <c r="AE26" i="2" s="1"/>
  <c r="AF26" i="2" s="1"/>
  <c r="AG26" i="2" s="1"/>
  <c r="AH26" i="2" s="1"/>
  <c r="AI26" i="2" s="1"/>
  <c r="AJ26" i="2" s="1"/>
  <c r="AK26" i="2" s="1"/>
  <c r="AL26" i="2" s="1"/>
  <c r="AM26" i="2" s="1"/>
  <c r="AN26" i="2" s="1"/>
  <c r="AO26" i="2" s="1"/>
  <c r="AP26" i="2" s="1"/>
  <c r="AQ26" i="2" s="1"/>
  <c r="AR26" i="2" s="1"/>
  <c r="AS26" i="2" s="1"/>
  <c r="AT26" i="2" s="1"/>
  <c r="AU26" i="2" s="1"/>
  <c r="AV26" i="2" s="1"/>
  <c r="O26" i="8"/>
  <c r="H25" i="1" s="1"/>
  <c r="P26" i="7" s="1"/>
  <c r="Q26" i="7" s="1"/>
  <c r="R26" i="7" s="1"/>
  <c r="S26" i="7" s="1"/>
  <c r="T26" i="7" s="1"/>
  <c r="U26" i="7" s="1"/>
  <c r="V26" i="7" s="1"/>
  <c r="W26" i="7" s="1"/>
  <c r="X26" i="7" s="1"/>
  <c r="Y26" i="7" s="1"/>
  <c r="Z26" i="7" s="1"/>
  <c r="AA26" i="7" s="1"/>
  <c r="AB26" i="7" s="1"/>
  <c r="AC26" i="7" s="1"/>
  <c r="AD26" i="7" s="1"/>
  <c r="AE26" i="7" s="1"/>
  <c r="AF26" i="7" s="1"/>
  <c r="AG26" i="7" s="1"/>
  <c r="AH26" i="7" s="1"/>
  <c r="AI26" i="7" s="1"/>
  <c r="AJ26" i="7" s="1"/>
  <c r="AK26" i="7" s="1"/>
  <c r="AL26" i="7" s="1"/>
  <c r="AM26" i="7" s="1"/>
  <c r="AN26" i="7" s="1"/>
  <c r="AO26" i="7" s="1"/>
  <c r="AP26" i="7" s="1"/>
  <c r="AQ26" i="7" s="1"/>
  <c r="AR26" i="7" s="1"/>
  <c r="AS26" i="7" s="1"/>
  <c r="AT26" i="7" s="1"/>
  <c r="AU26" i="7" s="1"/>
  <c r="AV26" i="7" s="1"/>
  <c r="P24" i="2"/>
  <c r="Q24" i="2" s="1"/>
  <c r="R24" i="2" s="1"/>
  <c r="S24" i="2" s="1"/>
  <c r="T24" i="2" s="1"/>
  <c r="U24" i="2" s="1"/>
  <c r="V24" i="2" s="1"/>
  <c r="W24" i="2" s="1"/>
  <c r="X24" i="2" s="1"/>
  <c r="Y24" i="2" s="1"/>
  <c r="Z24" i="2" s="1"/>
  <c r="AA24" i="2" s="1"/>
  <c r="AB24" i="2" s="1"/>
  <c r="AC24" i="2" s="1"/>
  <c r="AD24" i="2" s="1"/>
  <c r="AE24" i="2" s="1"/>
  <c r="AF24" i="2" s="1"/>
  <c r="AG24" i="2" s="1"/>
  <c r="AH24" i="2" s="1"/>
  <c r="AI24" i="2" s="1"/>
  <c r="AJ24" i="2" s="1"/>
  <c r="AK24" i="2" s="1"/>
  <c r="AL24" i="2" s="1"/>
  <c r="AM24" i="2" s="1"/>
  <c r="AN24" i="2" s="1"/>
  <c r="AO24" i="2" s="1"/>
  <c r="AP24" i="2" s="1"/>
  <c r="AQ24" i="2" s="1"/>
  <c r="AR24" i="2" s="1"/>
  <c r="AS24" i="2" s="1"/>
  <c r="AT24" i="2" s="1"/>
  <c r="AU24" i="2" s="1"/>
  <c r="AV24" i="2" s="1"/>
  <c r="O24" i="8"/>
  <c r="H23" i="1" s="1"/>
  <c r="P24" i="7" s="1"/>
  <c r="Q24" i="7" s="1"/>
  <c r="R24" i="7" s="1"/>
  <c r="S24" i="7" s="1"/>
  <c r="T24" i="7" s="1"/>
  <c r="U24" i="7" s="1"/>
  <c r="V24" i="7" s="1"/>
  <c r="W24" i="7" s="1"/>
  <c r="X24" i="7" s="1"/>
  <c r="Y24" i="7" s="1"/>
  <c r="Z24" i="7" s="1"/>
  <c r="AA24" i="7" s="1"/>
  <c r="AB24" i="7" s="1"/>
  <c r="AC24" i="7" s="1"/>
  <c r="AD24" i="7" s="1"/>
  <c r="AE24" i="7" s="1"/>
  <c r="AF24" i="7" s="1"/>
  <c r="AG24" i="7" s="1"/>
  <c r="AH24" i="7" s="1"/>
  <c r="AI24" i="7" s="1"/>
  <c r="AJ24" i="7" s="1"/>
  <c r="AK24" i="7" s="1"/>
  <c r="AL24" i="7" s="1"/>
  <c r="AM24" i="7" s="1"/>
  <c r="AN24" i="7" s="1"/>
  <c r="AO24" i="7" s="1"/>
  <c r="AP24" i="7" s="1"/>
  <c r="AQ24" i="7" s="1"/>
  <c r="AR24" i="7" s="1"/>
  <c r="AS24" i="7" s="1"/>
  <c r="AT24" i="7" s="1"/>
  <c r="AU24" i="7" s="1"/>
  <c r="AV24" i="7" s="1"/>
  <c r="P22" i="2"/>
  <c r="Q22" i="2" s="1"/>
  <c r="R22" i="2" s="1"/>
  <c r="S22" i="2" s="1"/>
  <c r="T22" i="2" s="1"/>
  <c r="U22" i="2" s="1"/>
  <c r="V22" i="2" s="1"/>
  <c r="W22" i="2" s="1"/>
  <c r="X22" i="2" s="1"/>
  <c r="Y22" i="2" s="1"/>
  <c r="Z22" i="2" s="1"/>
  <c r="AA22" i="2" s="1"/>
  <c r="AB22" i="2" s="1"/>
  <c r="AC22" i="2" s="1"/>
  <c r="AD22" i="2" s="1"/>
  <c r="AE22" i="2" s="1"/>
  <c r="AF22" i="2" s="1"/>
  <c r="AG22" i="2" s="1"/>
  <c r="AH22" i="2" s="1"/>
  <c r="AI22" i="2" s="1"/>
  <c r="AJ22" i="2" s="1"/>
  <c r="AK22" i="2" s="1"/>
  <c r="AL22" i="2" s="1"/>
  <c r="AM22" i="2" s="1"/>
  <c r="AN22" i="2" s="1"/>
  <c r="AO22" i="2" s="1"/>
  <c r="AP22" i="2" s="1"/>
  <c r="AQ22" i="2" s="1"/>
  <c r="AR22" i="2" s="1"/>
  <c r="AS22" i="2" s="1"/>
  <c r="AT22" i="2" s="1"/>
  <c r="AU22" i="2" s="1"/>
  <c r="AV22" i="2" s="1"/>
  <c r="O22" i="8"/>
  <c r="H21" i="1" s="1"/>
  <c r="P22" i="7" s="1"/>
  <c r="Q22" i="7" s="1"/>
  <c r="R22" i="7" s="1"/>
  <c r="S22" i="7" s="1"/>
  <c r="T22" i="7" s="1"/>
  <c r="U22" i="7" s="1"/>
  <c r="V22" i="7" s="1"/>
  <c r="W22" i="7" s="1"/>
  <c r="X22" i="7" s="1"/>
  <c r="Y22" i="7" s="1"/>
  <c r="Z22" i="7" s="1"/>
  <c r="AA22" i="7" s="1"/>
  <c r="AB22" i="7" s="1"/>
  <c r="AC22" i="7" s="1"/>
  <c r="AD22" i="7" s="1"/>
  <c r="AE22" i="7" s="1"/>
  <c r="AF22" i="7" s="1"/>
  <c r="AG22" i="7" s="1"/>
  <c r="AH22" i="7" s="1"/>
  <c r="AI22" i="7" s="1"/>
  <c r="AJ22" i="7" s="1"/>
  <c r="AK22" i="7" s="1"/>
  <c r="AL22" i="7" s="1"/>
  <c r="AM22" i="7" s="1"/>
  <c r="AN22" i="7" s="1"/>
  <c r="AO22" i="7" s="1"/>
  <c r="AP22" i="7" s="1"/>
  <c r="AQ22" i="7" s="1"/>
  <c r="AR22" i="7" s="1"/>
  <c r="AS22" i="7" s="1"/>
  <c r="AT22" i="7" s="1"/>
  <c r="AU22" i="7" s="1"/>
  <c r="AV22" i="7" s="1"/>
  <c r="P20" i="2"/>
  <c r="Q20" i="2" s="1"/>
  <c r="R20" i="2" s="1"/>
  <c r="S20" i="2" s="1"/>
  <c r="T20" i="2" s="1"/>
  <c r="U20" i="2" s="1"/>
  <c r="V20" i="2" s="1"/>
  <c r="W20" i="2" s="1"/>
  <c r="X20" i="2" s="1"/>
  <c r="Y20" i="2" s="1"/>
  <c r="Z20" i="2" s="1"/>
  <c r="AA20" i="2" s="1"/>
  <c r="AB20" i="2" s="1"/>
  <c r="AC20" i="2" s="1"/>
  <c r="AD20" i="2" s="1"/>
  <c r="AE20" i="2" s="1"/>
  <c r="AF20" i="2" s="1"/>
  <c r="AG20" i="2" s="1"/>
  <c r="AH20" i="2" s="1"/>
  <c r="AI20" i="2" s="1"/>
  <c r="AJ20" i="2" s="1"/>
  <c r="AK20" i="2" s="1"/>
  <c r="AL20" i="2" s="1"/>
  <c r="AM20" i="2" s="1"/>
  <c r="AN20" i="2" s="1"/>
  <c r="AO20" i="2" s="1"/>
  <c r="AP20" i="2" s="1"/>
  <c r="AQ20" i="2" s="1"/>
  <c r="AR20" i="2" s="1"/>
  <c r="AS20" i="2" s="1"/>
  <c r="AT20" i="2" s="1"/>
  <c r="AU20" i="2" s="1"/>
  <c r="AV20" i="2" s="1"/>
  <c r="O20" i="8"/>
  <c r="H19" i="1" s="1"/>
  <c r="P20" i="7" s="1"/>
  <c r="Q20" i="7" s="1"/>
  <c r="R20" i="7" s="1"/>
  <c r="S20" i="7" s="1"/>
  <c r="T20" i="7" s="1"/>
  <c r="U20" i="7" s="1"/>
  <c r="V20" i="7" s="1"/>
  <c r="W20" i="7" s="1"/>
  <c r="X20" i="7" s="1"/>
  <c r="Y20" i="7" s="1"/>
  <c r="Z20" i="7" s="1"/>
  <c r="AA20" i="7" s="1"/>
  <c r="AB20" i="7" s="1"/>
  <c r="AC20" i="7" s="1"/>
  <c r="AD20" i="7" s="1"/>
  <c r="AE20" i="7" s="1"/>
  <c r="AF20" i="7" s="1"/>
  <c r="AG20" i="7" s="1"/>
  <c r="AH20" i="7" s="1"/>
  <c r="AI20" i="7" s="1"/>
  <c r="AJ20" i="7" s="1"/>
  <c r="AK20" i="7" s="1"/>
  <c r="AL20" i="7" s="1"/>
  <c r="AM20" i="7" s="1"/>
  <c r="AN20" i="7" s="1"/>
  <c r="AO20" i="7" s="1"/>
  <c r="AP20" i="7" s="1"/>
  <c r="AQ20" i="7" s="1"/>
  <c r="AR20" i="7" s="1"/>
  <c r="AS20" i="7" s="1"/>
  <c r="AT20" i="7" s="1"/>
  <c r="AU20" i="7" s="1"/>
  <c r="AV20" i="7" s="1"/>
  <c r="P18" i="2"/>
  <c r="Q18" i="2" s="1"/>
  <c r="R18" i="2" s="1"/>
  <c r="S18" i="2" s="1"/>
  <c r="T18" i="2" s="1"/>
  <c r="U18" i="2" s="1"/>
  <c r="V18" i="2" s="1"/>
  <c r="W18" i="2" s="1"/>
  <c r="X18" i="2" s="1"/>
  <c r="Y18" i="2" s="1"/>
  <c r="Z18" i="2" s="1"/>
  <c r="AA18" i="2" s="1"/>
  <c r="AB18" i="2" s="1"/>
  <c r="AC18" i="2" s="1"/>
  <c r="AD18" i="2" s="1"/>
  <c r="AE18" i="2" s="1"/>
  <c r="AF18" i="2" s="1"/>
  <c r="AG18" i="2" s="1"/>
  <c r="AH18" i="2" s="1"/>
  <c r="AI18" i="2" s="1"/>
  <c r="AJ18" i="2" s="1"/>
  <c r="AK18" i="2" s="1"/>
  <c r="AL18" i="2" s="1"/>
  <c r="AM18" i="2" s="1"/>
  <c r="AN18" i="2" s="1"/>
  <c r="AO18" i="2" s="1"/>
  <c r="AP18" i="2" s="1"/>
  <c r="AQ18" i="2" s="1"/>
  <c r="AR18" i="2" s="1"/>
  <c r="AS18" i="2" s="1"/>
  <c r="AT18" i="2" s="1"/>
  <c r="AU18" i="2" s="1"/>
  <c r="AV18" i="2" s="1"/>
  <c r="O18" i="8"/>
  <c r="H17" i="1" s="1"/>
  <c r="P18" i="7" s="1"/>
  <c r="Q18" i="7" s="1"/>
  <c r="R18" i="7" s="1"/>
  <c r="S18" i="7" s="1"/>
  <c r="T18" i="7" s="1"/>
  <c r="U18" i="7" s="1"/>
  <c r="V18" i="7" s="1"/>
  <c r="W18" i="7" s="1"/>
  <c r="X18" i="7" s="1"/>
  <c r="Y18" i="7" s="1"/>
  <c r="Z18" i="7" s="1"/>
  <c r="AA18" i="7" s="1"/>
  <c r="AB18" i="7" s="1"/>
  <c r="AC18" i="7" s="1"/>
  <c r="AD18" i="7" s="1"/>
  <c r="AE18" i="7" s="1"/>
  <c r="AF18" i="7" s="1"/>
  <c r="AG18" i="7" s="1"/>
  <c r="AH18" i="7" s="1"/>
  <c r="AI18" i="7" s="1"/>
  <c r="AJ18" i="7" s="1"/>
  <c r="AK18" i="7" s="1"/>
  <c r="AL18" i="7" s="1"/>
  <c r="AM18" i="7" s="1"/>
  <c r="AN18" i="7" s="1"/>
  <c r="AO18" i="7" s="1"/>
  <c r="AP18" i="7" s="1"/>
  <c r="AQ18" i="7" s="1"/>
  <c r="AR18" i="7" s="1"/>
  <c r="AS18" i="7" s="1"/>
  <c r="AT18" i="7" s="1"/>
  <c r="AU18" i="7" s="1"/>
  <c r="AV18" i="7" s="1"/>
  <c r="P16" i="2"/>
  <c r="Q16" i="2" s="1"/>
  <c r="R16" i="2" s="1"/>
  <c r="S16" i="2" s="1"/>
  <c r="T16" i="2" s="1"/>
  <c r="U16" i="2" s="1"/>
  <c r="V16" i="2" s="1"/>
  <c r="W16" i="2" s="1"/>
  <c r="X16" i="2" s="1"/>
  <c r="Y16" i="2" s="1"/>
  <c r="Z16" i="2" s="1"/>
  <c r="AA16" i="2" s="1"/>
  <c r="AB16" i="2" s="1"/>
  <c r="AC16" i="2" s="1"/>
  <c r="AD16" i="2" s="1"/>
  <c r="AE16" i="2" s="1"/>
  <c r="AF16" i="2" s="1"/>
  <c r="AG16" i="2" s="1"/>
  <c r="AH16" i="2" s="1"/>
  <c r="AI16" i="2" s="1"/>
  <c r="AJ16" i="2" s="1"/>
  <c r="AK16" i="2" s="1"/>
  <c r="AL16" i="2" s="1"/>
  <c r="AM16" i="2" s="1"/>
  <c r="AN16" i="2" s="1"/>
  <c r="AO16" i="2" s="1"/>
  <c r="AP16" i="2" s="1"/>
  <c r="AQ16" i="2" s="1"/>
  <c r="AR16" i="2" s="1"/>
  <c r="AS16" i="2" s="1"/>
  <c r="AT16" i="2" s="1"/>
  <c r="AU16" i="2" s="1"/>
  <c r="AV16" i="2" s="1"/>
  <c r="O16" i="8"/>
  <c r="H15" i="1" s="1"/>
  <c r="P16" i="7" s="1"/>
  <c r="Q16" i="7" s="1"/>
  <c r="R16" i="7" s="1"/>
  <c r="S16" i="7" s="1"/>
  <c r="T16" i="7" s="1"/>
  <c r="U16" i="7" s="1"/>
  <c r="V16" i="7" s="1"/>
  <c r="W16" i="7" s="1"/>
  <c r="X16" i="7" s="1"/>
  <c r="Y16" i="7" s="1"/>
  <c r="Z16" i="7" s="1"/>
  <c r="AA16" i="7" s="1"/>
  <c r="AB16" i="7" s="1"/>
  <c r="AC16" i="7" s="1"/>
  <c r="AD16" i="7" s="1"/>
  <c r="AE16" i="7" s="1"/>
  <c r="AF16" i="7" s="1"/>
  <c r="AG16" i="7" s="1"/>
  <c r="AH16" i="7" s="1"/>
  <c r="AI16" i="7" s="1"/>
  <c r="AJ16" i="7" s="1"/>
  <c r="AK16" i="7" s="1"/>
  <c r="AL16" i="7" s="1"/>
  <c r="AM16" i="7" s="1"/>
  <c r="AN16" i="7" s="1"/>
  <c r="AO16" i="7" s="1"/>
  <c r="AP16" i="7" s="1"/>
  <c r="AQ16" i="7" s="1"/>
  <c r="AR16" i="7" s="1"/>
  <c r="AS16" i="7" s="1"/>
  <c r="AT16" i="7" s="1"/>
  <c r="AU16" i="7" s="1"/>
  <c r="AV16" i="7" s="1"/>
  <c r="P14" i="2"/>
  <c r="Q14" i="2" s="1"/>
  <c r="R14" i="2" s="1"/>
  <c r="S14" i="2" s="1"/>
  <c r="T14" i="2" s="1"/>
  <c r="U14" i="2" s="1"/>
  <c r="V14" i="2" s="1"/>
  <c r="W14" i="2" s="1"/>
  <c r="X14" i="2" s="1"/>
  <c r="Y14" i="2" s="1"/>
  <c r="Z14" i="2" s="1"/>
  <c r="AA14" i="2" s="1"/>
  <c r="AB14" i="2" s="1"/>
  <c r="AC14" i="2" s="1"/>
  <c r="AD14" i="2" s="1"/>
  <c r="AE14" i="2" s="1"/>
  <c r="AF14" i="2" s="1"/>
  <c r="AG14" i="2" s="1"/>
  <c r="AH14" i="2" s="1"/>
  <c r="AI14" i="2" s="1"/>
  <c r="AJ14" i="2" s="1"/>
  <c r="AK14" i="2" s="1"/>
  <c r="AL14" i="2" s="1"/>
  <c r="AM14" i="2" s="1"/>
  <c r="AN14" i="2" s="1"/>
  <c r="AO14" i="2" s="1"/>
  <c r="AP14" i="2" s="1"/>
  <c r="AQ14" i="2" s="1"/>
  <c r="AR14" i="2" s="1"/>
  <c r="AS14" i="2" s="1"/>
  <c r="AT14" i="2" s="1"/>
  <c r="AU14" i="2" s="1"/>
  <c r="AV14" i="2" s="1"/>
  <c r="O14" i="8"/>
  <c r="H13" i="1" s="1"/>
  <c r="P14" i="7" s="1"/>
  <c r="Q14" i="7" s="1"/>
  <c r="R14" i="7" s="1"/>
  <c r="S14" i="7" s="1"/>
  <c r="T14" i="7" s="1"/>
  <c r="U14" i="7" s="1"/>
  <c r="V14" i="7" s="1"/>
  <c r="W14" i="7" s="1"/>
  <c r="X14" i="7" s="1"/>
  <c r="Y14" i="7" s="1"/>
  <c r="Z14" i="7" s="1"/>
  <c r="AA14" i="7" s="1"/>
  <c r="AB14" i="7" s="1"/>
  <c r="AC14" i="7" s="1"/>
  <c r="AD14" i="7" s="1"/>
  <c r="AE14" i="7" s="1"/>
  <c r="AF14" i="7" s="1"/>
  <c r="AG14" i="7" s="1"/>
  <c r="AH14" i="7" s="1"/>
  <c r="AI14" i="7" s="1"/>
  <c r="AJ14" i="7" s="1"/>
  <c r="AK14" i="7" s="1"/>
  <c r="AL14" i="7" s="1"/>
  <c r="AM14" i="7" s="1"/>
  <c r="AN14" i="7" s="1"/>
  <c r="AO14" i="7" s="1"/>
  <c r="AP14" i="7" s="1"/>
  <c r="AQ14" i="7" s="1"/>
  <c r="AR14" i="7" s="1"/>
  <c r="AS14" i="7" s="1"/>
  <c r="AT14" i="7" s="1"/>
  <c r="AU14" i="7" s="1"/>
  <c r="AV14" i="7" s="1"/>
  <c r="P12" i="2"/>
  <c r="Q12" i="2" s="1"/>
  <c r="R12" i="2" s="1"/>
  <c r="S12" i="2" s="1"/>
  <c r="T12" i="2" s="1"/>
  <c r="U12" i="2" s="1"/>
  <c r="V12" i="2" s="1"/>
  <c r="W12" i="2" s="1"/>
  <c r="X12" i="2" s="1"/>
  <c r="Y12" i="2" s="1"/>
  <c r="Z12" i="2" s="1"/>
  <c r="AA12" i="2" s="1"/>
  <c r="AB12" i="2" s="1"/>
  <c r="AC12" i="2" s="1"/>
  <c r="AD12" i="2" s="1"/>
  <c r="AE12" i="2" s="1"/>
  <c r="AF12" i="2" s="1"/>
  <c r="AG12" i="2" s="1"/>
  <c r="AH12" i="2" s="1"/>
  <c r="AI12" i="2" s="1"/>
  <c r="AJ12" i="2" s="1"/>
  <c r="AK12" i="2" s="1"/>
  <c r="AL12" i="2" s="1"/>
  <c r="AM12" i="2" s="1"/>
  <c r="AN12" i="2" s="1"/>
  <c r="AO12" i="2" s="1"/>
  <c r="AP12" i="2" s="1"/>
  <c r="AQ12" i="2" s="1"/>
  <c r="AR12" i="2" s="1"/>
  <c r="AS12" i="2" s="1"/>
  <c r="AT12" i="2" s="1"/>
  <c r="AU12" i="2" s="1"/>
  <c r="AV12" i="2" s="1"/>
  <c r="O12" i="8"/>
  <c r="H11" i="1" s="1"/>
  <c r="P12" i="7" s="1"/>
  <c r="Q12" i="7" s="1"/>
  <c r="R12" i="7" s="1"/>
  <c r="S12" i="7" s="1"/>
  <c r="T12" i="7" s="1"/>
  <c r="U12" i="7" s="1"/>
  <c r="V12" i="7" s="1"/>
  <c r="W12" i="7" s="1"/>
  <c r="X12" i="7" s="1"/>
  <c r="Y12" i="7" s="1"/>
  <c r="Z12" i="7" s="1"/>
  <c r="AA12" i="7" s="1"/>
  <c r="AB12" i="7" s="1"/>
  <c r="AC12" i="7" s="1"/>
  <c r="AD12" i="7" s="1"/>
  <c r="AE12" i="7" s="1"/>
  <c r="AF12" i="7" s="1"/>
  <c r="AG12" i="7" s="1"/>
  <c r="AH12" i="7" s="1"/>
  <c r="AI12" i="7" s="1"/>
  <c r="AJ12" i="7" s="1"/>
  <c r="AK12" i="7" s="1"/>
  <c r="AL12" i="7" s="1"/>
  <c r="AM12" i="7" s="1"/>
  <c r="AN12" i="7" s="1"/>
  <c r="AO12" i="7" s="1"/>
  <c r="AP12" i="7" s="1"/>
  <c r="AQ12" i="7" s="1"/>
  <c r="AR12" i="7" s="1"/>
  <c r="AS12" i="7" s="1"/>
  <c r="AT12" i="7" s="1"/>
  <c r="AU12" i="7" s="1"/>
  <c r="AV12" i="7" s="1"/>
  <c r="P10" i="2"/>
  <c r="Q10" i="2" s="1"/>
  <c r="R10" i="2" s="1"/>
  <c r="S10" i="2" s="1"/>
  <c r="T10" i="2" s="1"/>
  <c r="U10" i="2" s="1"/>
  <c r="V10" i="2" s="1"/>
  <c r="W10" i="2" s="1"/>
  <c r="X10" i="2" s="1"/>
  <c r="Y10" i="2" s="1"/>
  <c r="Z10" i="2" s="1"/>
  <c r="AA10" i="2" s="1"/>
  <c r="AB10" i="2" s="1"/>
  <c r="AC10" i="2" s="1"/>
  <c r="AD10" i="2" s="1"/>
  <c r="AE10" i="2" s="1"/>
  <c r="AF10" i="2" s="1"/>
  <c r="AG10" i="2" s="1"/>
  <c r="AH10" i="2" s="1"/>
  <c r="AI10" i="2" s="1"/>
  <c r="AJ10" i="2" s="1"/>
  <c r="AK10" i="2" s="1"/>
  <c r="AL10" i="2" s="1"/>
  <c r="AM10" i="2" s="1"/>
  <c r="AN10" i="2" s="1"/>
  <c r="AO10" i="2" s="1"/>
  <c r="AP10" i="2" s="1"/>
  <c r="AQ10" i="2" s="1"/>
  <c r="AR10" i="2" s="1"/>
  <c r="AS10" i="2" s="1"/>
  <c r="AT10" i="2" s="1"/>
  <c r="AU10" i="2" s="1"/>
  <c r="AV10" i="2" s="1"/>
  <c r="O10" i="8"/>
  <c r="H9" i="1" s="1"/>
  <c r="P10" i="7" s="1"/>
  <c r="Q10" i="7" s="1"/>
  <c r="R10" i="7" s="1"/>
  <c r="S10" i="7" s="1"/>
  <c r="T10" i="7" s="1"/>
  <c r="U10" i="7" s="1"/>
  <c r="V10" i="7" s="1"/>
  <c r="W10" i="7" s="1"/>
  <c r="X10" i="7" s="1"/>
  <c r="Y10" i="7" s="1"/>
  <c r="Z10" i="7" s="1"/>
  <c r="AA10" i="7" s="1"/>
  <c r="AB10" i="7" s="1"/>
  <c r="AC10" i="7" s="1"/>
  <c r="AD10" i="7" s="1"/>
  <c r="AE10" i="7" s="1"/>
  <c r="AF10" i="7" s="1"/>
  <c r="AG10" i="7" s="1"/>
  <c r="AH10" i="7" s="1"/>
  <c r="AI10" i="7" s="1"/>
  <c r="AJ10" i="7" s="1"/>
  <c r="AK10" i="7" s="1"/>
  <c r="AL10" i="7" s="1"/>
  <c r="AM10" i="7" s="1"/>
  <c r="AN10" i="7" s="1"/>
  <c r="AO10" i="7" s="1"/>
  <c r="AP10" i="7" s="1"/>
  <c r="AQ10" i="7" s="1"/>
  <c r="AR10" i="7" s="1"/>
  <c r="AS10" i="7" s="1"/>
  <c r="AT10" i="7" s="1"/>
  <c r="AU10" i="7" s="1"/>
  <c r="AV10" i="7" s="1"/>
  <c r="P8" i="2"/>
  <c r="Q8" i="2" s="1"/>
  <c r="R8" i="2" s="1"/>
  <c r="S8" i="2" s="1"/>
  <c r="T8" i="2" s="1"/>
  <c r="U8" i="2" s="1"/>
  <c r="V8" i="2" s="1"/>
  <c r="W8" i="2" s="1"/>
  <c r="X8" i="2" s="1"/>
  <c r="Y8" i="2" s="1"/>
  <c r="Z8" i="2" s="1"/>
  <c r="AA8" i="2" s="1"/>
  <c r="AB8" i="2" s="1"/>
  <c r="AC8" i="2" s="1"/>
  <c r="AD8" i="2" s="1"/>
  <c r="AE8" i="2" s="1"/>
  <c r="AF8" i="2" s="1"/>
  <c r="AG8" i="2" s="1"/>
  <c r="AH8" i="2" s="1"/>
  <c r="AI8" i="2" s="1"/>
  <c r="AJ8" i="2" s="1"/>
  <c r="AK8" i="2" s="1"/>
  <c r="AL8" i="2" s="1"/>
  <c r="AM8" i="2" s="1"/>
  <c r="AN8" i="2" s="1"/>
  <c r="AO8" i="2" s="1"/>
  <c r="AP8" i="2" s="1"/>
  <c r="AQ8" i="2" s="1"/>
  <c r="AR8" i="2" s="1"/>
  <c r="AS8" i="2" s="1"/>
  <c r="AT8" i="2" s="1"/>
  <c r="AU8" i="2" s="1"/>
  <c r="AV8" i="2" s="1"/>
  <c r="O8" i="8"/>
  <c r="H7" i="1" s="1"/>
  <c r="P8" i="7" s="1"/>
  <c r="Q8" i="7" s="1"/>
  <c r="R8" i="7" s="1"/>
  <c r="S8" i="7" s="1"/>
  <c r="T8" i="7" s="1"/>
  <c r="U8" i="7" s="1"/>
  <c r="V8" i="7" s="1"/>
  <c r="W8" i="7" s="1"/>
  <c r="X8" i="7" s="1"/>
  <c r="Y8" i="7" s="1"/>
  <c r="Z8" i="7" s="1"/>
  <c r="AA8" i="7" s="1"/>
  <c r="AB8" i="7" s="1"/>
  <c r="AC8" i="7" s="1"/>
  <c r="AD8" i="7" s="1"/>
  <c r="AE8" i="7" s="1"/>
  <c r="AF8" i="7" s="1"/>
  <c r="AG8" i="7" s="1"/>
  <c r="AH8" i="7" s="1"/>
  <c r="AI8" i="7" s="1"/>
  <c r="AJ8" i="7" s="1"/>
  <c r="AK8" i="7" s="1"/>
  <c r="AL8" i="7" s="1"/>
  <c r="AM8" i="7" s="1"/>
  <c r="AN8" i="7" s="1"/>
  <c r="AO8" i="7" s="1"/>
  <c r="AP8" i="7" s="1"/>
  <c r="AQ8" i="7" s="1"/>
  <c r="AR8" i="7" s="1"/>
  <c r="AS8" i="7" s="1"/>
  <c r="AT8" i="7" s="1"/>
  <c r="AU8" i="7" s="1"/>
  <c r="AV8" i="7" s="1"/>
  <c r="P6" i="2"/>
  <c r="Q6" i="2" s="1"/>
  <c r="R6" i="2" s="1"/>
  <c r="S6" i="2" s="1"/>
  <c r="T6" i="2" s="1"/>
  <c r="U6" i="2" s="1"/>
  <c r="V6" i="2" s="1"/>
  <c r="W6" i="2" s="1"/>
  <c r="X6" i="2" s="1"/>
  <c r="Y6" i="2" s="1"/>
  <c r="Z6" i="2" s="1"/>
  <c r="AA6" i="2" s="1"/>
  <c r="AB6" i="2" s="1"/>
  <c r="AC6" i="2" s="1"/>
  <c r="AD6" i="2" s="1"/>
  <c r="AE6" i="2" s="1"/>
  <c r="AF6" i="2" s="1"/>
  <c r="AG6" i="2" s="1"/>
  <c r="AH6" i="2" s="1"/>
  <c r="AI6" i="2" s="1"/>
  <c r="AJ6" i="2" s="1"/>
  <c r="AK6" i="2" s="1"/>
  <c r="AL6" i="2" s="1"/>
  <c r="AM6" i="2" s="1"/>
  <c r="AN6" i="2" s="1"/>
  <c r="AO6" i="2" s="1"/>
  <c r="AP6" i="2" s="1"/>
  <c r="AQ6" i="2" s="1"/>
  <c r="AR6" i="2" s="1"/>
  <c r="AS6" i="2" s="1"/>
  <c r="AT6" i="2" s="1"/>
  <c r="AU6" i="2" s="1"/>
  <c r="AV6" i="2" s="1"/>
  <c r="O6" i="8"/>
  <c r="H5" i="1" s="1"/>
  <c r="P6" i="7" s="1"/>
  <c r="Q6" i="7" s="1"/>
  <c r="R6" i="7" s="1"/>
  <c r="S6" i="7" s="1"/>
  <c r="T6" i="7" s="1"/>
  <c r="U6" i="7" s="1"/>
  <c r="V6" i="7" s="1"/>
  <c r="W6" i="7" s="1"/>
  <c r="X6" i="7" s="1"/>
  <c r="Y6" i="7" s="1"/>
  <c r="Z6" i="7" s="1"/>
  <c r="AA6" i="7" s="1"/>
  <c r="AB6" i="7" s="1"/>
  <c r="AC6" i="7" s="1"/>
  <c r="AD6" i="7" s="1"/>
  <c r="AE6" i="7" s="1"/>
  <c r="AF6" i="7" s="1"/>
  <c r="AG6" i="7" s="1"/>
  <c r="AH6" i="7" s="1"/>
  <c r="AI6" i="7" s="1"/>
  <c r="AJ6" i="7" s="1"/>
  <c r="AK6" i="7" s="1"/>
  <c r="AL6" i="7" s="1"/>
  <c r="AM6" i="7" s="1"/>
  <c r="AN6" i="7" s="1"/>
  <c r="AO6" i="7" s="1"/>
  <c r="AP6" i="7" s="1"/>
  <c r="AQ6" i="7" s="1"/>
  <c r="AR6" i="7" s="1"/>
  <c r="AS6" i="7" s="1"/>
  <c r="AT6" i="7" s="1"/>
  <c r="AU6" i="7" s="1"/>
  <c r="AV6" i="7" s="1"/>
  <c r="P5" i="2"/>
  <c r="Q5" i="2" s="1"/>
  <c r="R5" i="2" s="1"/>
  <c r="S5" i="2" s="1"/>
  <c r="T5" i="2" s="1"/>
  <c r="U5" i="2" s="1"/>
  <c r="V5" i="2" s="1"/>
  <c r="W5" i="2" s="1"/>
  <c r="X5" i="2" s="1"/>
  <c r="Y5" i="2" s="1"/>
  <c r="Z5" i="2" s="1"/>
  <c r="AA5" i="2" s="1"/>
  <c r="AB5" i="2" s="1"/>
  <c r="AC5" i="2" s="1"/>
  <c r="AD5" i="2" s="1"/>
  <c r="AE5" i="2" s="1"/>
  <c r="AF5" i="2" s="1"/>
  <c r="AG5" i="2" s="1"/>
  <c r="AH5" i="2" s="1"/>
  <c r="AI5" i="2" s="1"/>
  <c r="AJ5" i="2" s="1"/>
  <c r="AK5" i="2" s="1"/>
  <c r="AL5" i="2" s="1"/>
  <c r="AM5" i="2" s="1"/>
  <c r="AN5" i="2" s="1"/>
  <c r="AO5" i="2" s="1"/>
  <c r="AP5" i="2" s="1"/>
  <c r="AQ5" i="2" s="1"/>
  <c r="AR5" i="2" s="1"/>
  <c r="AS5" i="2" s="1"/>
  <c r="AT5" i="2" s="1"/>
  <c r="AU5" i="2" s="1"/>
  <c r="AV5" i="2" s="1"/>
  <c r="O5" i="8"/>
  <c r="P25" i="2"/>
  <c r="Q25" i="2" s="1"/>
  <c r="R25" i="2" s="1"/>
  <c r="S25" i="2" s="1"/>
  <c r="T25" i="2" s="1"/>
  <c r="U25" i="2" s="1"/>
  <c r="V25" i="2" s="1"/>
  <c r="W25" i="2" s="1"/>
  <c r="X25" i="2" s="1"/>
  <c r="Y25" i="2" s="1"/>
  <c r="Z25" i="2" s="1"/>
  <c r="AA25" i="2" s="1"/>
  <c r="AB25" i="2" s="1"/>
  <c r="AC25" i="2" s="1"/>
  <c r="AD25" i="2" s="1"/>
  <c r="AE25" i="2" s="1"/>
  <c r="AF25" i="2" s="1"/>
  <c r="AG25" i="2" s="1"/>
  <c r="AH25" i="2" s="1"/>
  <c r="AI25" i="2" s="1"/>
  <c r="AJ25" i="2" s="1"/>
  <c r="AK25" i="2" s="1"/>
  <c r="AL25" i="2" s="1"/>
  <c r="AM25" i="2" s="1"/>
  <c r="AN25" i="2" s="1"/>
  <c r="AO25" i="2" s="1"/>
  <c r="AP25" i="2" s="1"/>
  <c r="AQ25" i="2" s="1"/>
  <c r="AR25" i="2" s="1"/>
  <c r="AS25" i="2" s="1"/>
  <c r="AT25" i="2" s="1"/>
  <c r="AU25" i="2" s="1"/>
  <c r="AV25" i="2" s="1"/>
  <c r="O25" i="8"/>
  <c r="H24" i="1" s="1"/>
  <c r="P25" i="7" s="1"/>
  <c r="Q25" i="7" s="1"/>
  <c r="R25" i="7" s="1"/>
  <c r="S25" i="7" s="1"/>
  <c r="T25" i="7" s="1"/>
  <c r="U25" i="7" s="1"/>
  <c r="V25" i="7" s="1"/>
  <c r="W25" i="7" s="1"/>
  <c r="X25" i="7" s="1"/>
  <c r="Y25" i="7" s="1"/>
  <c r="Z25" i="7" s="1"/>
  <c r="AA25" i="7" s="1"/>
  <c r="AB25" i="7" s="1"/>
  <c r="AC25" i="7" s="1"/>
  <c r="AD25" i="7" s="1"/>
  <c r="AE25" i="7" s="1"/>
  <c r="AF25" i="7" s="1"/>
  <c r="AG25" i="7" s="1"/>
  <c r="AH25" i="7" s="1"/>
  <c r="AI25" i="7" s="1"/>
  <c r="AJ25" i="7" s="1"/>
  <c r="AK25" i="7" s="1"/>
  <c r="AL25" i="7" s="1"/>
  <c r="AM25" i="7" s="1"/>
  <c r="AN25" i="7" s="1"/>
  <c r="AO25" i="7" s="1"/>
  <c r="AP25" i="7" s="1"/>
  <c r="AQ25" i="7" s="1"/>
  <c r="AR25" i="7" s="1"/>
  <c r="AS25" i="7" s="1"/>
  <c r="AT25" i="7" s="1"/>
  <c r="AU25" i="7" s="1"/>
  <c r="AV25" i="7" s="1"/>
  <c r="P23" i="2"/>
  <c r="Q23" i="2" s="1"/>
  <c r="R23" i="2" s="1"/>
  <c r="S23" i="2" s="1"/>
  <c r="T23" i="2" s="1"/>
  <c r="U23" i="2" s="1"/>
  <c r="V23" i="2" s="1"/>
  <c r="W23" i="2" s="1"/>
  <c r="X23" i="2" s="1"/>
  <c r="Y23" i="2" s="1"/>
  <c r="Z23" i="2" s="1"/>
  <c r="AA23" i="2" s="1"/>
  <c r="AB23" i="2" s="1"/>
  <c r="AC23" i="2" s="1"/>
  <c r="AD23" i="2" s="1"/>
  <c r="AE23" i="2" s="1"/>
  <c r="AF23" i="2" s="1"/>
  <c r="AG23" i="2" s="1"/>
  <c r="AH23" i="2" s="1"/>
  <c r="AI23" i="2" s="1"/>
  <c r="AJ23" i="2" s="1"/>
  <c r="AK23" i="2" s="1"/>
  <c r="AL23" i="2" s="1"/>
  <c r="AM23" i="2" s="1"/>
  <c r="AN23" i="2" s="1"/>
  <c r="AO23" i="2" s="1"/>
  <c r="AP23" i="2" s="1"/>
  <c r="AQ23" i="2" s="1"/>
  <c r="AR23" i="2" s="1"/>
  <c r="AS23" i="2" s="1"/>
  <c r="AT23" i="2" s="1"/>
  <c r="AU23" i="2" s="1"/>
  <c r="AV23" i="2" s="1"/>
  <c r="O23" i="8"/>
  <c r="H22" i="1" s="1"/>
  <c r="P23" i="7" s="1"/>
  <c r="Q23" i="7" s="1"/>
  <c r="R23" i="7" s="1"/>
  <c r="S23" i="7" s="1"/>
  <c r="T23" i="7" s="1"/>
  <c r="U23" i="7" s="1"/>
  <c r="V23" i="7" s="1"/>
  <c r="W23" i="7" s="1"/>
  <c r="X23" i="7" s="1"/>
  <c r="Y23" i="7" s="1"/>
  <c r="Z23" i="7" s="1"/>
  <c r="AA23" i="7" s="1"/>
  <c r="AB23" i="7" s="1"/>
  <c r="AC23" i="7" s="1"/>
  <c r="AD23" i="7" s="1"/>
  <c r="AE23" i="7" s="1"/>
  <c r="AF23" i="7" s="1"/>
  <c r="AG23" i="7" s="1"/>
  <c r="AH23" i="7" s="1"/>
  <c r="AI23" i="7" s="1"/>
  <c r="AJ23" i="7" s="1"/>
  <c r="AK23" i="7" s="1"/>
  <c r="AL23" i="7" s="1"/>
  <c r="AM23" i="7" s="1"/>
  <c r="AN23" i="7" s="1"/>
  <c r="AO23" i="7" s="1"/>
  <c r="AP23" i="7" s="1"/>
  <c r="AQ23" i="7" s="1"/>
  <c r="AR23" i="7" s="1"/>
  <c r="AS23" i="7" s="1"/>
  <c r="AT23" i="7" s="1"/>
  <c r="AU23" i="7" s="1"/>
  <c r="AV23" i="7" s="1"/>
  <c r="P21" i="2"/>
  <c r="Q21" i="2" s="1"/>
  <c r="R21" i="2" s="1"/>
  <c r="S21" i="2" s="1"/>
  <c r="T21" i="2" s="1"/>
  <c r="U21" i="2" s="1"/>
  <c r="V21" i="2" s="1"/>
  <c r="W21" i="2" s="1"/>
  <c r="X21" i="2" s="1"/>
  <c r="Y21" i="2" s="1"/>
  <c r="Z21" i="2" s="1"/>
  <c r="AA21" i="2" s="1"/>
  <c r="AB21" i="2" s="1"/>
  <c r="AC21" i="2" s="1"/>
  <c r="AD21" i="2" s="1"/>
  <c r="AE21" i="2" s="1"/>
  <c r="AF21" i="2" s="1"/>
  <c r="AG21" i="2" s="1"/>
  <c r="AH21" i="2" s="1"/>
  <c r="AI21" i="2" s="1"/>
  <c r="AJ21" i="2" s="1"/>
  <c r="AK21" i="2" s="1"/>
  <c r="AL21" i="2" s="1"/>
  <c r="AM21" i="2" s="1"/>
  <c r="AN21" i="2" s="1"/>
  <c r="AO21" i="2" s="1"/>
  <c r="AP21" i="2" s="1"/>
  <c r="AQ21" i="2" s="1"/>
  <c r="AR21" i="2" s="1"/>
  <c r="AS21" i="2" s="1"/>
  <c r="AT21" i="2" s="1"/>
  <c r="AU21" i="2" s="1"/>
  <c r="AV21" i="2" s="1"/>
  <c r="O21" i="8"/>
  <c r="H20" i="1" s="1"/>
  <c r="P21" i="7" s="1"/>
  <c r="Q21" i="7" s="1"/>
  <c r="R21" i="7" s="1"/>
  <c r="S21" i="7" s="1"/>
  <c r="T21" i="7" s="1"/>
  <c r="U21" i="7" s="1"/>
  <c r="V21" i="7" s="1"/>
  <c r="W21" i="7" s="1"/>
  <c r="X21" i="7" s="1"/>
  <c r="Y21" i="7" s="1"/>
  <c r="Z21" i="7" s="1"/>
  <c r="AA21" i="7" s="1"/>
  <c r="AB21" i="7" s="1"/>
  <c r="AC21" i="7" s="1"/>
  <c r="AD21" i="7" s="1"/>
  <c r="AE21" i="7" s="1"/>
  <c r="AF21" i="7" s="1"/>
  <c r="AG21" i="7" s="1"/>
  <c r="AH21" i="7" s="1"/>
  <c r="AI21" i="7" s="1"/>
  <c r="AJ21" i="7" s="1"/>
  <c r="AK21" i="7" s="1"/>
  <c r="AL21" i="7" s="1"/>
  <c r="AM21" i="7" s="1"/>
  <c r="AN21" i="7" s="1"/>
  <c r="AO21" i="7" s="1"/>
  <c r="AP21" i="7" s="1"/>
  <c r="AQ21" i="7" s="1"/>
  <c r="AR21" i="7" s="1"/>
  <c r="AS21" i="7" s="1"/>
  <c r="AT21" i="7" s="1"/>
  <c r="AU21" i="7" s="1"/>
  <c r="AV21" i="7" s="1"/>
  <c r="P19" i="2"/>
  <c r="Q19" i="2" s="1"/>
  <c r="R19" i="2" s="1"/>
  <c r="S19" i="2" s="1"/>
  <c r="T19" i="2" s="1"/>
  <c r="U19" i="2" s="1"/>
  <c r="V19" i="2" s="1"/>
  <c r="W19" i="2" s="1"/>
  <c r="X19" i="2" s="1"/>
  <c r="Y19" i="2" s="1"/>
  <c r="Z19" i="2" s="1"/>
  <c r="AA19" i="2" s="1"/>
  <c r="AB19" i="2" s="1"/>
  <c r="AC19" i="2" s="1"/>
  <c r="AD19" i="2" s="1"/>
  <c r="AE19" i="2" s="1"/>
  <c r="AF19" i="2" s="1"/>
  <c r="AG19" i="2" s="1"/>
  <c r="AH19" i="2" s="1"/>
  <c r="AI19" i="2" s="1"/>
  <c r="AJ19" i="2" s="1"/>
  <c r="AK19" i="2" s="1"/>
  <c r="AL19" i="2" s="1"/>
  <c r="AM19" i="2" s="1"/>
  <c r="AN19" i="2" s="1"/>
  <c r="AO19" i="2" s="1"/>
  <c r="AP19" i="2" s="1"/>
  <c r="AQ19" i="2" s="1"/>
  <c r="AR19" i="2" s="1"/>
  <c r="AS19" i="2" s="1"/>
  <c r="AT19" i="2" s="1"/>
  <c r="AU19" i="2" s="1"/>
  <c r="AV19" i="2" s="1"/>
  <c r="O19" i="8"/>
  <c r="H18" i="1" s="1"/>
  <c r="P19" i="7" s="1"/>
  <c r="Q19" i="7" s="1"/>
  <c r="R19" i="7" s="1"/>
  <c r="S19" i="7" s="1"/>
  <c r="T19" i="7" s="1"/>
  <c r="U19" i="7" s="1"/>
  <c r="V19" i="7" s="1"/>
  <c r="W19" i="7" s="1"/>
  <c r="X19" i="7" s="1"/>
  <c r="Y19" i="7" s="1"/>
  <c r="Z19" i="7" s="1"/>
  <c r="AA19" i="7" s="1"/>
  <c r="AB19" i="7" s="1"/>
  <c r="AC19" i="7" s="1"/>
  <c r="AD19" i="7" s="1"/>
  <c r="AE19" i="7" s="1"/>
  <c r="AF19" i="7" s="1"/>
  <c r="AG19" i="7" s="1"/>
  <c r="AH19" i="7" s="1"/>
  <c r="AI19" i="7" s="1"/>
  <c r="AJ19" i="7" s="1"/>
  <c r="AK19" i="7" s="1"/>
  <c r="AL19" i="7" s="1"/>
  <c r="AM19" i="7" s="1"/>
  <c r="AN19" i="7" s="1"/>
  <c r="AO19" i="7" s="1"/>
  <c r="AP19" i="7" s="1"/>
  <c r="AQ19" i="7" s="1"/>
  <c r="AR19" i="7" s="1"/>
  <c r="AS19" i="7" s="1"/>
  <c r="AT19" i="7" s="1"/>
  <c r="AU19" i="7" s="1"/>
  <c r="AV19" i="7" s="1"/>
  <c r="P17" i="2"/>
  <c r="Q17" i="2" s="1"/>
  <c r="R17" i="2" s="1"/>
  <c r="S17" i="2" s="1"/>
  <c r="T17" i="2" s="1"/>
  <c r="U17" i="2" s="1"/>
  <c r="V17" i="2" s="1"/>
  <c r="W17" i="2" s="1"/>
  <c r="X17" i="2" s="1"/>
  <c r="Y17" i="2" s="1"/>
  <c r="Z17" i="2" s="1"/>
  <c r="AA17" i="2" s="1"/>
  <c r="AB17" i="2" s="1"/>
  <c r="AC17" i="2" s="1"/>
  <c r="AD17" i="2" s="1"/>
  <c r="AE17" i="2" s="1"/>
  <c r="AF17" i="2" s="1"/>
  <c r="AG17" i="2" s="1"/>
  <c r="AH17" i="2" s="1"/>
  <c r="AI17" i="2" s="1"/>
  <c r="AJ17" i="2" s="1"/>
  <c r="AK17" i="2" s="1"/>
  <c r="AL17" i="2" s="1"/>
  <c r="AM17" i="2" s="1"/>
  <c r="AN17" i="2" s="1"/>
  <c r="AO17" i="2" s="1"/>
  <c r="AP17" i="2" s="1"/>
  <c r="AQ17" i="2" s="1"/>
  <c r="AR17" i="2" s="1"/>
  <c r="AS17" i="2" s="1"/>
  <c r="AT17" i="2" s="1"/>
  <c r="AU17" i="2" s="1"/>
  <c r="AV17" i="2" s="1"/>
  <c r="O17" i="8"/>
  <c r="H16" i="1" s="1"/>
  <c r="P17" i="7" s="1"/>
  <c r="Q17" i="7" s="1"/>
  <c r="R17" i="7" s="1"/>
  <c r="S17" i="7" s="1"/>
  <c r="T17" i="7" s="1"/>
  <c r="U17" i="7" s="1"/>
  <c r="V17" i="7" s="1"/>
  <c r="W17" i="7" s="1"/>
  <c r="X17" i="7" s="1"/>
  <c r="Y17" i="7" s="1"/>
  <c r="Z17" i="7" s="1"/>
  <c r="AA17" i="7" s="1"/>
  <c r="AB17" i="7" s="1"/>
  <c r="AC17" i="7" s="1"/>
  <c r="AD17" i="7" s="1"/>
  <c r="AE17" i="7" s="1"/>
  <c r="AF17" i="7" s="1"/>
  <c r="AG17" i="7" s="1"/>
  <c r="AH17" i="7" s="1"/>
  <c r="AI17" i="7" s="1"/>
  <c r="AJ17" i="7" s="1"/>
  <c r="AK17" i="7" s="1"/>
  <c r="AL17" i="7" s="1"/>
  <c r="AM17" i="7" s="1"/>
  <c r="AN17" i="7" s="1"/>
  <c r="AO17" i="7" s="1"/>
  <c r="AP17" i="7" s="1"/>
  <c r="AQ17" i="7" s="1"/>
  <c r="AR17" i="7" s="1"/>
  <c r="AS17" i="7" s="1"/>
  <c r="AT17" i="7" s="1"/>
  <c r="AU17" i="7" s="1"/>
  <c r="AV17" i="7" s="1"/>
  <c r="P13" i="2"/>
  <c r="Q13" i="2" s="1"/>
  <c r="R13" i="2" s="1"/>
  <c r="S13" i="2" s="1"/>
  <c r="T13" i="2" s="1"/>
  <c r="U13" i="2" s="1"/>
  <c r="V13" i="2" s="1"/>
  <c r="W13" i="2" s="1"/>
  <c r="X13" i="2" s="1"/>
  <c r="Y13" i="2" s="1"/>
  <c r="Z13" i="2" s="1"/>
  <c r="AA13" i="2" s="1"/>
  <c r="AB13" i="2" s="1"/>
  <c r="AC13" i="2" s="1"/>
  <c r="AD13" i="2" s="1"/>
  <c r="AE13" i="2" s="1"/>
  <c r="AF13" i="2" s="1"/>
  <c r="AG13" i="2" s="1"/>
  <c r="AH13" i="2" s="1"/>
  <c r="AI13" i="2" s="1"/>
  <c r="AJ13" i="2" s="1"/>
  <c r="AK13" i="2" s="1"/>
  <c r="AL13" i="2" s="1"/>
  <c r="AM13" i="2" s="1"/>
  <c r="AN13" i="2" s="1"/>
  <c r="AO13" i="2" s="1"/>
  <c r="AP13" i="2" s="1"/>
  <c r="AQ13" i="2" s="1"/>
  <c r="AR13" i="2" s="1"/>
  <c r="AS13" i="2" s="1"/>
  <c r="AT13" i="2" s="1"/>
  <c r="AU13" i="2" s="1"/>
  <c r="AV13" i="2" s="1"/>
  <c r="O13" i="8"/>
  <c r="H12" i="1" s="1"/>
  <c r="P13" i="7" s="1"/>
  <c r="Q13" i="7" s="1"/>
  <c r="R13" i="7" s="1"/>
  <c r="S13" i="7" s="1"/>
  <c r="T13" i="7" s="1"/>
  <c r="U13" i="7" s="1"/>
  <c r="V13" i="7" s="1"/>
  <c r="W13" i="7" s="1"/>
  <c r="X13" i="7" s="1"/>
  <c r="Y13" i="7" s="1"/>
  <c r="Z13" i="7" s="1"/>
  <c r="AA13" i="7" s="1"/>
  <c r="AB13" i="7" s="1"/>
  <c r="AC13" i="7" s="1"/>
  <c r="AD13" i="7" s="1"/>
  <c r="AE13" i="7" s="1"/>
  <c r="AF13" i="7" s="1"/>
  <c r="AG13" i="7" s="1"/>
  <c r="AH13" i="7" s="1"/>
  <c r="AI13" i="7" s="1"/>
  <c r="AJ13" i="7" s="1"/>
  <c r="AK13" i="7" s="1"/>
  <c r="AL13" i="7" s="1"/>
  <c r="AM13" i="7" s="1"/>
  <c r="AN13" i="7" s="1"/>
  <c r="AO13" i="7" s="1"/>
  <c r="AP13" i="7" s="1"/>
  <c r="AQ13" i="7" s="1"/>
  <c r="AR13" i="7" s="1"/>
  <c r="AS13" i="7" s="1"/>
  <c r="AT13" i="7" s="1"/>
  <c r="AU13" i="7" s="1"/>
  <c r="AV13" i="7" s="1"/>
  <c r="P9" i="2"/>
  <c r="Q9" i="2" s="1"/>
  <c r="R9" i="2" s="1"/>
  <c r="S9" i="2" s="1"/>
  <c r="T9" i="2" s="1"/>
  <c r="U9" i="2" s="1"/>
  <c r="V9" i="2" s="1"/>
  <c r="W9" i="2" s="1"/>
  <c r="X9" i="2" s="1"/>
  <c r="Y9" i="2" s="1"/>
  <c r="Z9" i="2" s="1"/>
  <c r="AA9" i="2" s="1"/>
  <c r="AB9" i="2" s="1"/>
  <c r="AC9" i="2" s="1"/>
  <c r="AD9" i="2" s="1"/>
  <c r="AE9" i="2" s="1"/>
  <c r="AF9" i="2" s="1"/>
  <c r="AG9" i="2" s="1"/>
  <c r="AH9" i="2" s="1"/>
  <c r="AI9" i="2" s="1"/>
  <c r="AJ9" i="2" s="1"/>
  <c r="AK9" i="2" s="1"/>
  <c r="AL9" i="2" s="1"/>
  <c r="AM9" i="2" s="1"/>
  <c r="AN9" i="2" s="1"/>
  <c r="AO9" i="2" s="1"/>
  <c r="AP9" i="2" s="1"/>
  <c r="AQ9" i="2" s="1"/>
  <c r="AR9" i="2" s="1"/>
  <c r="AS9" i="2" s="1"/>
  <c r="AT9" i="2" s="1"/>
  <c r="AU9" i="2" s="1"/>
  <c r="AV9" i="2" s="1"/>
  <c r="O9" i="8"/>
  <c r="H8" i="1" s="1"/>
  <c r="P9" i="7" s="1"/>
  <c r="Q9" i="7" s="1"/>
  <c r="R9" i="7" s="1"/>
  <c r="S9" i="7" s="1"/>
  <c r="T9" i="7" s="1"/>
  <c r="U9" i="7" s="1"/>
  <c r="V9" i="7" s="1"/>
  <c r="W9" i="7" s="1"/>
  <c r="X9" i="7" s="1"/>
  <c r="Y9" i="7" s="1"/>
  <c r="Z9" i="7" s="1"/>
  <c r="AA9" i="7" s="1"/>
  <c r="AB9" i="7" s="1"/>
  <c r="AC9" i="7" s="1"/>
  <c r="AD9" i="7" s="1"/>
  <c r="AE9" i="7" s="1"/>
  <c r="AF9" i="7" s="1"/>
  <c r="AG9" i="7" s="1"/>
  <c r="AH9" i="7" s="1"/>
  <c r="AI9" i="7" s="1"/>
  <c r="AJ9" i="7" s="1"/>
  <c r="AK9" i="7" s="1"/>
  <c r="AL9" i="7" s="1"/>
  <c r="AM9" i="7" s="1"/>
  <c r="AN9" i="7" s="1"/>
  <c r="AO9" i="7" s="1"/>
  <c r="AP9" i="7" s="1"/>
  <c r="AQ9" i="7" s="1"/>
  <c r="AR9" i="7" s="1"/>
  <c r="AS9" i="7" s="1"/>
  <c r="AT9" i="7" s="1"/>
  <c r="AU9" i="7" s="1"/>
  <c r="AV9" i="7" s="1"/>
  <c r="P7" i="2"/>
  <c r="Q7" i="2" s="1"/>
  <c r="R7" i="2" s="1"/>
  <c r="S7" i="2" s="1"/>
  <c r="T7" i="2" s="1"/>
  <c r="U7" i="2" s="1"/>
  <c r="V7" i="2" s="1"/>
  <c r="W7" i="2" s="1"/>
  <c r="X7" i="2" s="1"/>
  <c r="Y7" i="2" s="1"/>
  <c r="Z7" i="2" s="1"/>
  <c r="AA7" i="2" s="1"/>
  <c r="AB7" i="2" s="1"/>
  <c r="AC7" i="2" s="1"/>
  <c r="AD7" i="2" s="1"/>
  <c r="AE7" i="2" s="1"/>
  <c r="AF7" i="2" s="1"/>
  <c r="AG7" i="2" s="1"/>
  <c r="AH7" i="2" s="1"/>
  <c r="AI7" i="2" s="1"/>
  <c r="AJ7" i="2" s="1"/>
  <c r="AK7" i="2" s="1"/>
  <c r="AL7" i="2" s="1"/>
  <c r="AM7" i="2" s="1"/>
  <c r="AN7" i="2" s="1"/>
  <c r="AO7" i="2" s="1"/>
  <c r="AP7" i="2" s="1"/>
  <c r="AQ7" i="2" s="1"/>
  <c r="AR7" i="2" s="1"/>
  <c r="AS7" i="2" s="1"/>
  <c r="AT7" i="2" s="1"/>
  <c r="AU7" i="2" s="1"/>
  <c r="AV7" i="2" s="1"/>
  <c r="O7" i="8"/>
  <c r="H6" i="1" s="1"/>
  <c r="P7" i="7" s="1"/>
  <c r="Q7" i="7" s="1"/>
  <c r="R7" i="7" s="1"/>
  <c r="S7" i="7" s="1"/>
  <c r="T7" i="7" s="1"/>
  <c r="U7" i="7" s="1"/>
  <c r="V7" i="7" s="1"/>
  <c r="W7" i="7" s="1"/>
  <c r="X7" i="7" s="1"/>
  <c r="Y7" i="7" s="1"/>
  <c r="Z7" i="7" s="1"/>
  <c r="AA7" i="7" s="1"/>
  <c r="AB7" i="7" s="1"/>
  <c r="AC7" i="7" s="1"/>
  <c r="AD7" i="7" s="1"/>
  <c r="AE7" i="7" s="1"/>
  <c r="AF7" i="7" s="1"/>
  <c r="AG7" i="7" s="1"/>
  <c r="AH7" i="7" s="1"/>
  <c r="AI7" i="7" s="1"/>
  <c r="AJ7" i="7" s="1"/>
  <c r="AK7" i="7" s="1"/>
  <c r="AL7" i="7" s="1"/>
  <c r="AM7" i="7" s="1"/>
  <c r="AN7" i="7" s="1"/>
  <c r="AO7" i="7" s="1"/>
  <c r="AP7" i="7" s="1"/>
  <c r="AQ7" i="7" s="1"/>
  <c r="AR7" i="7" s="1"/>
  <c r="AS7" i="7" s="1"/>
  <c r="AT7" i="7" s="1"/>
  <c r="AU7" i="7" s="1"/>
  <c r="AV7" i="7" s="1"/>
  <c r="Q28" i="8"/>
  <c r="P15" i="2"/>
  <c r="Q15" i="2" s="1"/>
  <c r="R15" i="2" s="1"/>
  <c r="S15" i="2" s="1"/>
  <c r="T15" i="2" s="1"/>
  <c r="U15" i="2" s="1"/>
  <c r="V15" i="2" s="1"/>
  <c r="W15" i="2" s="1"/>
  <c r="X15" i="2" s="1"/>
  <c r="Y15" i="2" s="1"/>
  <c r="Z15" i="2" s="1"/>
  <c r="AA15" i="2" s="1"/>
  <c r="AB15" i="2" s="1"/>
  <c r="AC15" i="2" s="1"/>
  <c r="AD15" i="2" s="1"/>
  <c r="AE15" i="2" s="1"/>
  <c r="AF15" i="2" s="1"/>
  <c r="AG15" i="2" s="1"/>
  <c r="AH15" i="2" s="1"/>
  <c r="AI15" i="2" s="1"/>
  <c r="AJ15" i="2" s="1"/>
  <c r="AK15" i="2" s="1"/>
  <c r="AL15" i="2" s="1"/>
  <c r="AM15" i="2" s="1"/>
  <c r="AN15" i="2" s="1"/>
  <c r="AO15" i="2" s="1"/>
  <c r="AP15" i="2" s="1"/>
  <c r="AQ15" i="2" s="1"/>
  <c r="AR15" i="2" s="1"/>
  <c r="AS15" i="2" s="1"/>
  <c r="AT15" i="2" s="1"/>
  <c r="AU15" i="2" s="1"/>
  <c r="AV15" i="2" s="1"/>
  <c r="P11" i="2"/>
  <c r="Q11" i="2" s="1"/>
  <c r="R11" i="2" s="1"/>
  <c r="S11" i="2" s="1"/>
  <c r="T11" i="2" s="1"/>
  <c r="U11" i="2" s="1"/>
  <c r="V11" i="2" s="1"/>
  <c r="W11" i="2" s="1"/>
  <c r="X11" i="2" s="1"/>
  <c r="Y11" i="2" s="1"/>
  <c r="Z11" i="2" s="1"/>
  <c r="AA11" i="2" s="1"/>
  <c r="AB11" i="2" s="1"/>
  <c r="AC11" i="2" s="1"/>
  <c r="AD11" i="2" s="1"/>
  <c r="AE11" i="2" s="1"/>
  <c r="AF11" i="2" s="1"/>
  <c r="AG11" i="2" s="1"/>
  <c r="AH11" i="2" s="1"/>
  <c r="AI11" i="2" s="1"/>
  <c r="AJ11" i="2" s="1"/>
  <c r="AK11" i="2" s="1"/>
  <c r="AL11" i="2" s="1"/>
  <c r="AM11" i="2" s="1"/>
  <c r="AN11" i="2" s="1"/>
  <c r="AO11" i="2" s="1"/>
  <c r="AP11" i="2" s="1"/>
  <c r="AQ11" i="2" s="1"/>
  <c r="AR11" i="2" s="1"/>
  <c r="AS11" i="2" s="1"/>
  <c r="AT11" i="2" s="1"/>
  <c r="AU11" i="2" s="1"/>
  <c r="AV11" i="2" s="1"/>
  <c r="O28" i="2"/>
  <c r="I5" i="1"/>
  <c r="I7" i="1"/>
  <c r="I9" i="1"/>
  <c r="I11" i="1"/>
  <c r="I13" i="1"/>
  <c r="I15" i="1"/>
  <c r="I17" i="1"/>
  <c r="I19" i="1"/>
  <c r="I21" i="1"/>
  <c r="I23" i="1"/>
  <c r="H4" i="1" l="1"/>
  <c r="P5" i="7" s="1"/>
  <c r="Q5" i="7" s="1"/>
  <c r="R5" i="7" s="1"/>
  <c r="S5" i="7" s="1"/>
  <c r="T5" i="7" s="1"/>
  <c r="U5" i="7" s="1"/>
  <c r="V5" i="7" s="1"/>
  <c r="W5" i="7" s="1"/>
  <c r="X5" i="7" s="1"/>
  <c r="Y5" i="7" s="1"/>
  <c r="Z5" i="7" s="1"/>
  <c r="AA5" i="7" s="1"/>
  <c r="AB5" i="7" s="1"/>
  <c r="AC5" i="7" s="1"/>
  <c r="AD5" i="7" s="1"/>
  <c r="AE5" i="7" s="1"/>
  <c r="AF5" i="7" s="1"/>
  <c r="AG5" i="7" s="1"/>
  <c r="AH5" i="7" s="1"/>
  <c r="AI5" i="7" s="1"/>
  <c r="AJ5" i="7" s="1"/>
  <c r="AK5" i="7" s="1"/>
  <c r="AL5" i="7" s="1"/>
  <c r="AM5" i="7" s="1"/>
  <c r="AN5" i="7" s="1"/>
  <c r="AO5" i="7" s="1"/>
  <c r="AP5" i="7" s="1"/>
  <c r="AQ5" i="7" s="1"/>
  <c r="AR5" i="7" s="1"/>
  <c r="AS5" i="7" s="1"/>
  <c r="AT5" i="7" s="1"/>
  <c r="AU5" i="7" s="1"/>
  <c r="AV5" i="7" s="1"/>
  <c r="O28" i="8"/>
  <c r="R28" i="8"/>
  <c r="P28" i="2"/>
  <c r="P28" i="7" l="1"/>
  <c r="S28" i="8"/>
  <c r="Q28" i="2"/>
  <c r="Q28" i="7" l="1"/>
  <c r="T28" i="8"/>
  <c r="R28" i="2"/>
  <c r="R28" i="7" l="1"/>
  <c r="U28" i="8"/>
  <c r="S28" i="2"/>
  <c r="S28" i="7" l="1"/>
  <c r="V28" i="8"/>
  <c r="T28" i="2"/>
  <c r="T28" i="7" l="1"/>
  <c r="W28" i="8"/>
  <c r="U28" i="2"/>
  <c r="U28" i="7" l="1"/>
  <c r="X28" i="8"/>
  <c r="V28" i="2"/>
  <c r="V28" i="7" l="1"/>
  <c r="Y28" i="8"/>
  <c r="W28" i="2"/>
  <c r="W28" i="7" l="1"/>
  <c r="Z28" i="8"/>
  <c r="X28" i="2"/>
  <c r="X28" i="7" l="1"/>
  <c r="AA28" i="8"/>
  <c r="Y28" i="2"/>
  <c r="Y28" i="7" l="1"/>
  <c r="AB28" i="8"/>
  <c r="Z28" i="2"/>
  <c r="Z28" i="7" l="1"/>
  <c r="AC28" i="8"/>
  <c r="AA28" i="2"/>
  <c r="AA28" i="7" l="1"/>
  <c r="AD28" i="8"/>
  <c r="AB28" i="2"/>
  <c r="AB28" i="7" l="1"/>
  <c r="AE28" i="8"/>
  <c r="AC28" i="2"/>
  <c r="AC28" i="7" l="1"/>
  <c r="AF28" i="8"/>
  <c r="AD28" i="2"/>
  <c r="AD28" i="7" l="1"/>
  <c r="AG28" i="8"/>
  <c r="AE28" i="2"/>
  <c r="AE28" i="7" l="1"/>
  <c r="AH28" i="8"/>
  <c r="AF28" i="2"/>
  <c r="AF28" i="7" l="1"/>
  <c r="AI28" i="8"/>
  <c r="AG28" i="2"/>
  <c r="AG28" i="7" l="1"/>
  <c r="AJ28" i="8"/>
  <c r="AH28" i="2"/>
  <c r="AH28" i="7" l="1"/>
  <c r="AK28" i="8"/>
  <c r="AI28" i="2"/>
  <c r="AI28" i="7" l="1"/>
  <c r="AL28" i="8"/>
  <c r="AJ28" i="2"/>
  <c r="AJ28" i="7" l="1"/>
  <c r="AM28" i="8"/>
  <c r="AK28" i="2"/>
  <c r="AK28" i="7" l="1"/>
  <c r="AN28" i="8"/>
  <c r="AL28" i="2"/>
  <c r="AL28" i="7" l="1"/>
  <c r="AO28" i="8"/>
  <c r="AM28" i="2"/>
  <c r="AM28" i="7" l="1"/>
  <c r="AP28" i="8"/>
  <c r="AN28" i="2"/>
  <c r="AN28" i="7" l="1"/>
  <c r="AQ28" i="8"/>
  <c r="AO28" i="2"/>
  <c r="AO28" i="7" l="1"/>
  <c r="AR28" i="8"/>
  <c r="AP28" i="2"/>
  <c r="AP28" i="7" l="1"/>
  <c r="AS28" i="8"/>
  <c r="AQ28" i="2"/>
  <c r="AQ28" i="7" l="1"/>
  <c r="AT28" i="8"/>
  <c r="AR28" i="2"/>
  <c r="AR28" i="7" l="1"/>
  <c r="AU28" i="8"/>
  <c r="AV28" i="8"/>
  <c r="AS28" i="2"/>
  <c r="AS28" i="7" l="1"/>
  <c r="AT28" i="2"/>
  <c r="AT28" i="7" l="1"/>
  <c r="AU28" i="2"/>
  <c r="AV28" i="7" l="1"/>
  <c r="AU28" i="7"/>
  <c r="AV28" i="2"/>
</calcChain>
</file>

<file path=xl/sharedStrings.xml><?xml version="1.0" encoding="utf-8"?>
<sst xmlns="http://schemas.openxmlformats.org/spreadsheetml/2006/main" count="111" uniqueCount="40">
  <si>
    <t>Target</t>
  </si>
  <si>
    <t>Local Planning Authority</t>
  </si>
  <si>
    <t>Average annual dwelling completions 2007-2017</t>
  </si>
  <si>
    <t>Completions in most recent year (2016-7)</t>
  </si>
  <si>
    <t>Completions in peak year</t>
  </si>
  <si>
    <t>Peak year</t>
  </si>
  <si>
    <t>Percentage of households based on 2016 numbers</t>
  </si>
  <si>
    <t>Cherwell</t>
  </si>
  <si>
    <t>Oxford City</t>
  </si>
  <si>
    <t>South Oxfordshire</t>
  </si>
  <si>
    <t>Swindon</t>
  </si>
  <si>
    <t>Vale of White Horse</t>
  </si>
  <si>
    <t>West Oxfordshire</t>
  </si>
  <si>
    <t>Aylesbury Vale</t>
  </si>
  <si>
    <t>Bedford</t>
  </si>
  <si>
    <t>Central Bedfordshire</t>
  </si>
  <si>
    <t>Daventry</t>
  </si>
  <si>
    <t>Luton</t>
  </si>
  <si>
    <t>Milton Keynes</t>
  </si>
  <si>
    <t>Northampton</t>
  </si>
  <si>
    <t>South Northamptonshire</t>
  </si>
  <si>
    <t>Wellingborough</t>
  </si>
  <si>
    <t>Cambridge</t>
  </si>
  <si>
    <t>East Cambridgeshire</t>
  </si>
  <si>
    <t>East Hertfordshire</t>
  </si>
  <si>
    <t>Huntingdonshire</t>
  </si>
  <si>
    <t>North Hertfordshire</t>
  </si>
  <si>
    <t>South Cambridgeshire</t>
  </si>
  <si>
    <t>Stevenage</t>
  </si>
  <si>
    <t>Corridor average</t>
  </si>
  <si>
    <t xml:space="preserve">Corridor total </t>
  </si>
  <si>
    <t>Area Name</t>
  </si>
  <si>
    <t>Oxford</t>
  </si>
  <si>
    <t>Total</t>
  </si>
  <si>
    <t>10,279 per annum, based on dwelling completions 2007-2017</t>
  </si>
  <si>
    <t>Estimated number of employed people by local authorities in Arc</t>
  </si>
  <si>
    <t>Employment per dwelling average 2007-2017</t>
  </si>
  <si>
    <t>12,859 per annum, based on employment per dwelling 2007-2017 (10,279 dwellings)</t>
  </si>
  <si>
    <t>Estimated number of dwellings by local authorities in Arc</t>
  </si>
  <si>
    <t>2016 No of dwellings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</si>
</sst>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_-* #,##0_-;\-* #,##0_-;_-* &quot;-&quot;??_-;_-@_-"/>
  </numFmts>
  <fonts count="6" x14ac:knownFonts="1"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164" fontId="0" fillId="0" borderId="0" xfId="1" applyNumberFormat="1" applyFont="1"/>
    <xf numFmtId="10" fontId="0" fillId="0" borderId="0" xfId="2" applyNumberFormat="1" applyFont="1"/>
    <xf numFmtId="1" fontId="0" fillId="0" borderId="0" xfId="0" applyNumberFormat="1"/>
    <xf numFmtId="0" fontId="3" fillId="0" borderId="0" xfId="3" applyFont="1"/>
    <xf numFmtId="0" fontId="4" fillId="0" borderId="0" xfId="3" applyFont="1"/>
    <xf numFmtId="0" fontId="3" fillId="0" borderId="1" xfId="3" applyFont="1" applyBorder="1"/>
    <xf numFmtId="0" fontId="3" fillId="0" borderId="1" xfId="3" applyNumberFormat="1" applyFont="1" applyBorder="1" applyAlignment="1">
      <alignment horizontal="center"/>
    </xf>
    <xf numFmtId="0" fontId="4" fillId="0" borderId="0" xfId="4" applyNumberFormat="1" applyFont="1" applyFill="1" applyBorder="1"/>
    <xf numFmtId="164" fontId="4" fillId="0" borderId="0" xfId="4" applyNumberFormat="1" applyFont="1" applyFill="1" applyBorder="1"/>
    <xf numFmtId="164" fontId="4" fillId="0" borderId="0" xfId="1" applyNumberFormat="1" applyFont="1" applyFill="1" applyBorder="1"/>
    <xf numFmtId="164" fontId="4" fillId="0" borderId="0" xfId="3" applyNumberFormat="1" applyFont="1"/>
    <xf numFmtId="164" fontId="4" fillId="0" borderId="0" xfId="5" applyNumberFormat="1" applyFont="1" applyBorder="1"/>
    <xf numFmtId="164" fontId="4" fillId="0" borderId="0" xfId="1" applyNumberFormat="1" applyFont="1" applyBorder="1"/>
    <xf numFmtId="164" fontId="4" fillId="0" borderId="0" xfId="1" applyNumberFormat="1" applyFont="1"/>
    <xf numFmtId="0" fontId="4" fillId="0" borderId="0" xfId="3" applyNumberFormat="1" applyFont="1" applyFill="1" applyBorder="1"/>
    <xf numFmtId="0" fontId="4" fillId="0" borderId="0" xfId="3" applyNumberFormat="1" applyFont="1" applyBorder="1"/>
    <xf numFmtId="164" fontId="4" fillId="0" borderId="0" xfId="4" applyNumberFormat="1" applyFont="1" applyBorder="1"/>
    <xf numFmtId="0" fontId="4" fillId="0" borderId="0" xfId="4" applyNumberFormat="1" applyFont="1" applyBorder="1"/>
    <xf numFmtId="164" fontId="5" fillId="0" borderId="0" xfId="1" applyNumberFormat="1" applyFont="1" applyAlignment="1">
      <alignment horizontal="right" vertical="center"/>
    </xf>
  </cellXfs>
  <cellStyles count="6">
    <cellStyle name="Comma" xfId="1" builtinId="3"/>
    <cellStyle name="Comma 2" xfId="4"/>
    <cellStyle name="Comma 3" xfId="5"/>
    <cellStyle name="Normal" xfId="0" builtinId="0"/>
    <cellStyle name="Normal 2" xfId="3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4.xml"/><Relationship Id="rId5" Type="http://schemas.openxmlformats.org/officeDocument/2006/relationships/chartsheet" Target="chartsheets/sheet2.xml"/><Relationship Id="rId10" Type="http://schemas.openxmlformats.org/officeDocument/2006/relationships/calcChain" Target="calcChain.xml"/><Relationship Id="rId4" Type="http://schemas.openxmlformats.org/officeDocument/2006/relationships/chartsheet" Target="chartsheets/sheet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 sz="2400"/>
              <a:t>Number of dwellings - Baseline </a:t>
            </a:r>
            <a:r>
              <a:rPr lang="en-GB" sz="2400" baseline="0"/>
              <a:t>Scenario</a:t>
            </a:r>
            <a:r>
              <a:rPr lang="en-GB" sz="2400"/>
              <a:t/>
            </a:r>
            <a:br>
              <a:rPr lang="en-GB" sz="2400"/>
            </a:br>
            <a:r>
              <a:rPr lang="en-GB" sz="2000"/>
              <a:t>Based on 2016 dwellings </a:t>
            </a:r>
            <a:br>
              <a:rPr lang="en-GB" sz="2000"/>
            </a:br>
            <a:r>
              <a:rPr lang="en-GB" sz="2000"/>
              <a:t>+ average 2007-2017</a:t>
            </a:r>
            <a:r>
              <a:rPr lang="en-GB" sz="2000" baseline="0"/>
              <a:t> completions per year</a:t>
            </a:r>
            <a:endParaRPr lang="en-GB" sz="20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1"/>
          <c:order val="0"/>
          <c:tx>
            <c:strRef>
              <c:f>'Projection dwelling baseline'!$A$5</c:f>
              <c:strCache>
                <c:ptCount val="1"/>
                <c:pt idx="0">
                  <c:v>Cherwell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'Projection dwelling baseline'!$B$4:$AV$4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dwelling baseline'!$B$5:$AV$5</c:f>
              <c:numCache>
                <c:formatCode>_-* #,##0_-;\-* #,##0_-;_-* "-"??_-;_-@_-</c:formatCode>
                <c:ptCount val="47"/>
                <c:pt idx="0">
                  <c:v>55670</c:v>
                </c:pt>
                <c:pt idx="1">
                  <c:v>56260</c:v>
                </c:pt>
                <c:pt idx="2">
                  <c:v>57180</c:v>
                </c:pt>
                <c:pt idx="3">
                  <c:v>57900</c:v>
                </c:pt>
                <c:pt idx="4">
                  <c:v>58200</c:v>
                </c:pt>
                <c:pt idx="5">
                  <c:v>58490</c:v>
                </c:pt>
                <c:pt idx="6">
                  <c:v>58790</c:v>
                </c:pt>
                <c:pt idx="7">
                  <c:v>59020</c:v>
                </c:pt>
                <c:pt idx="8">
                  <c:v>59370</c:v>
                </c:pt>
                <c:pt idx="9">
                  <c:v>59720</c:v>
                </c:pt>
                <c:pt idx="10">
                  <c:v>60130</c:v>
                </c:pt>
                <c:pt idx="11">
                  <c:v>61070</c:v>
                </c:pt>
                <c:pt idx="12">
                  <c:v>62500</c:v>
                </c:pt>
                <c:pt idx="13">
                  <c:v>62909</c:v>
                </c:pt>
                <c:pt idx="14">
                  <c:v>63318</c:v>
                </c:pt>
                <c:pt idx="15">
                  <c:v>63727</c:v>
                </c:pt>
                <c:pt idx="16">
                  <c:v>64136</c:v>
                </c:pt>
                <c:pt idx="17">
                  <c:v>64545</c:v>
                </c:pt>
                <c:pt idx="18">
                  <c:v>64954</c:v>
                </c:pt>
                <c:pt idx="19">
                  <c:v>65363</c:v>
                </c:pt>
                <c:pt idx="20">
                  <c:v>65772</c:v>
                </c:pt>
                <c:pt idx="21">
                  <c:v>66181</c:v>
                </c:pt>
                <c:pt idx="22">
                  <c:v>66590</c:v>
                </c:pt>
                <c:pt idx="23">
                  <c:v>66999</c:v>
                </c:pt>
                <c:pt idx="24">
                  <c:v>67408</c:v>
                </c:pt>
                <c:pt idx="25">
                  <c:v>67817</c:v>
                </c:pt>
                <c:pt idx="26">
                  <c:v>68226</c:v>
                </c:pt>
                <c:pt idx="27">
                  <c:v>68635</c:v>
                </c:pt>
                <c:pt idx="28">
                  <c:v>69044</c:v>
                </c:pt>
                <c:pt idx="29">
                  <c:v>69453</c:v>
                </c:pt>
                <c:pt idx="30">
                  <c:v>69862</c:v>
                </c:pt>
                <c:pt idx="31">
                  <c:v>70271</c:v>
                </c:pt>
                <c:pt idx="32">
                  <c:v>70680</c:v>
                </c:pt>
                <c:pt idx="33">
                  <c:v>71089</c:v>
                </c:pt>
                <c:pt idx="34">
                  <c:v>71498</c:v>
                </c:pt>
                <c:pt idx="35">
                  <c:v>71907</c:v>
                </c:pt>
                <c:pt idx="36">
                  <c:v>72316</c:v>
                </c:pt>
                <c:pt idx="37">
                  <c:v>72725</c:v>
                </c:pt>
                <c:pt idx="38">
                  <c:v>73134</c:v>
                </c:pt>
                <c:pt idx="39">
                  <c:v>73543</c:v>
                </c:pt>
                <c:pt idx="40">
                  <c:v>73952</c:v>
                </c:pt>
                <c:pt idx="41">
                  <c:v>74361</c:v>
                </c:pt>
                <c:pt idx="42">
                  <c:v>74770</c:v>
                </c:pt>
                <c:pt idx="43">
                  <c:v>75179</c:v>
                </c:pt>
                <c:pt idx="44">
                  <c:v>75588</c:v>
                </c:pt>
                <c:pt idx="45">
                  <c:v>75997</c:v>
                </c:pt>
                <c:pt idx="46">
                  <c:v>76406</c:v>
                </c:pt>
              </c:numCache>
            </c:numRef>
          </c:val>
        </c:ser>
        <c:ser>
          <c:idx val="2"/>
          <c:order val="1"/>
          <c:tx>
            <c:strRef>
              <c:f>'Projection dwelling baseline'!$A$6</c:f>
              <c:strCache>
                <c:ptCount val="1"/>
                <c:pt idx="0">
                  <c:v>Oxford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'Projection dwelling baseline'!$B$4:$AV$4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dwelling baseline'!$B$6:$AV$6</c:f>
              <c:numCache>
                <c:formatCode>_-* #,##0_-;\-* #,##0_-;_-* "-"??_-;_-@_-</c:formatCode>
                <c:ptCount val="47"/>
                <c:pt idx="0">
                  <c:v>53940</c:v>
                </c:pt>
                <c:pt idx="1">
                  <c:v>54460</c:v>
                </c:pt>
                <c:pt idx="2">
                  <c:v>55260</c:v>
                </c:pt>
                <c:pt idx="3">
                  <c:v>55980</c:v>
                </c:pt>
                <c:pt idx="4">
                  <c:v>56400</c:v>
                </c:pt>
                <c:pt idx="5">
                  <c:v>56960</c:v>
                </c:pt>
                <c:pt idx="6">
                  <c:v>57110</c:v>
                </c:pt>
                <c:pt idx="7">
                  <c:v>57220</c:v>
                </c:pt>
                <c:pt idx="8">
                  <c:v>57480</c:v>
                </c:pt>
                <c:pt idx="9">
                  <c:v>57690</c:v>
                </c:pt>
                <c:pt idx="10">
                  <c:v>57760</c:v>
                </c:pt>
                <c:pt idx="11">
                  <c:v>58030</c:v>
                </c:pt>
                <c:pt idx="12">
                  <c:v>58400</c:v>
                </c:pt>
                <c:pt idx="13">
                  <c:v>58656</c:v>
                </c:pt>
                <c:pt idx="14">
                  <c:v>58912</c:v>
                </c:pt>
                <c:pt idx="15">
                  <c:v>59168</c:v>
                </c:pt>
                <c:pt idx="16">
                  <c:v>59424</c:v>
                </c:pt>
                <c:pt idx="17">
                  <c:v>59680</c:v>
                </c:pt>
                <c:pt idx="18">
                  <c:v>59936</c:v>
                </c:pt>
                <c:pt idx="19">
                  <c:v>60192</c:v>
                </c:pt>
                <c:pt idx="20">
                  <c:v>60448</c:v>
                </c:pt>
                <c:pt idx="21">
                  <c:v>60704</c:v>
                </c:pt>
                <c:pt idx="22">
                  <c:v>60960</c:v>
                </c:pt>
                <c:pt idx="23">
                  <c:v>61216</c:v>
                </c:pt>
                <c:pt idx="24">
                  <c:v>61472</c:v>
                </c:pt>
                <c:pt idx="25">
                  <c:v>61728</c:v>
                </c:pt>
                <c:pt idx="26">
                  <c:v>61984</c:v>
                </c:pt>
                <c:pt idx="27">
                  <c:v>62240</c:v>
                </c:pt>
                <c:pt idx="28">
                  <c:v>62496</c:v>
                </c:pt>
                <c:pt idx="29">
                  <c:v>62752</c:v>
                </c:pt>
                <c:pt idx="30">
                  <c:v>63008</c:v>
                </c:pt>
                <c:pt idx="31">
                  <c:v>63264</c:v>
                </c:pt>
                <c:pt idx="32">
                  <c:v>63520</c:v>
                </c:pt>
                <c:pt idx="33">
                  <c:v>63776</c:v>
                </c:pt>
                <c:pt idx="34">
                  <c:v>64032</c:v>
                </c:pt>
                <c:pt idx="35">
                  <c:v>64288</c:v>
                </c:pt>
                <c:pt idx="36">
                  <c:v>64544</c:v>
                </c:pt>
                <c:pt idx="37">
                  <c:v>64800</c:v>
                </c:pt>
                <c:pt idx="38">
                  <c:v>65056</c:v>
                </c:pt>
                <c:pt idx="39">
                  <c:v>65312</c:v>
                </c:pt>
                <c:pt idx="40">
                  <c:v>65568</c:v>
                </c:pt>
                <c:pt idx="41">
                  <c:v>65824</c:v>
                </c:pt>
                <c:pt idx="42">
                  <c:v>66080</c:v>
                </c:pt>
                <c:pt idx="43">
                  <c:v>66336</c:v>
                </c:pt>
                <c:pt idx="44">
                  <c:v>66592</c:v>
                </c:pt>
                <c:pt idx="45">
                  <c:v>66848</c:v>
                </c:pt>
                <c:pt idx="46">
                  <c:v>67104</c:v>
                </c:pt>
              </c:numCache>
            </c:numRef>
          </c:val>
        </c:ser>
        <c:ser>
          <c:idx val="3"/>
          <c:order val="2"/>
          <c:tx>
            <c:strRef>
              <c:f>'Projection dwelling baseline'!$A$7</c:f>
              <c:strCache>
                <c:ptCount val="1"/>
                <c:pt idx="0">
                  <c:v>South Oxfordshire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'Projection dwelling baseline'!$B$4:$AV$4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dwelling baseline'!$B$7:$AV$7</c:f>
              <c:numCache>
                <c:formatCode>_-* #,##0_-;\-* #,##0_-;_-* "-"??_-;_-@_-</c:formatCode>
                <c:ptCount val="47"/>
                <c:pt idx="0">
                  <c:v>54740</c:v>
                </c:pt>
                <c:pt idx="1">
                  <c:v>54930</c:v>
                </c:pt>
                <c:pt idx="2">
                  <c:v>55150</c:v>
                </c:pt>
                <c:pt idx="3">
                  <c:v>55360</c:v>
                </c:pt>
                <c:pt idx="4">
                  <c:v>55900</c:v>
                </c:pt>
                <c:pt idx="5">
                  <c:v>56180</c:v>
                </c:pt>
                <c:pt idx="6">
                  <c:v>56410</c:v>
                </c:pt>
                <c:pt idx="7">
                  <c:v>56640</c:v>
                </c:pt>
                <c:pt idx="8">
                  <c:v>57120</c:v>
                </c:pt>
                <c:pt idx="9">
                  <c:v>57600</c:v>
                </c:pt>
                <c:pt idx="10">
                  <c:v>58110</c:v>
                </c:pt>
                <c:pt idx="11">
                  <c:v>58730</c:v>
                </c:pt>
                <c:pt idx="12">
                  <c:v>59310</c:v>
                </c:pt>
                <c:pt idx="13">
                  <c:v>59692</c:v>
                </c:pt>
                <c:pt idx="14">
                  <c:v>60074</c:v>
                </c:pt>
                <c:pt idx="15">
                  <c:v>60456</c:v>
                </c:pt>
                <c:pt idx="16">
                  <c:v>60838</c:v>
                </c:pt>
                <c:pt idx="17">
                  <c:v>61220</c:v>
                </c:pt>
                <c:pt idx="18">
                  <c:v>61602</c:v>
                </c:pt>
                <c:pt idx="19">
                  <c:v>61984</c:v>
                </c:pt>
                <c:pt idx="20">
                  <c:v>62366</c:v>
                </c:pt>
                <c:pt idx="21">
                  <c:v>62748</c:v>
                </c:pt>
                <c:pt idx="22">
                  <c:v>63130</c:v>
                </c:pt>
                <c:pt idx="23">
                  <c:v>63512</c:v>
                </c:pt>
                <c:pt idx="24">
                  <c:v>63894</c:v>
                </c:pt>
                <c:pt idx="25">
                  <c:v>64276</c:v>
                </c:pt>
                <c:pt idx="26">
                  <c:v>64658</c:v>
                </c:pt>
                <c:pt idx="27">
                  <c:v>65040</c:v>
                </c:pt>
                <c:pt idx="28">
                  <c:v>65422</c:v>
                </c:pt>
                <c:pt idx="29">
                  <c:v>65804</c:v>
                </c:pt>
                <c:pt idx="30">
                  <c:v>66186</c:v>
                </c:pt>
                <c:pt idx="31">
                  <c:v>66568</c:v>
                </c:pt>
                <c:pt idx="32">
                  <c:v>66950</c:v>
                </c:pt>
                <c:pt idx="33">
                  <c:v>67332</c:v>
                </c:pt>
                <c:pt idx="34">
                  <c:v>67714</c:v>
                </c:pt>
                <c:pt idx="35">
                  <c:v>68096</c:v>
                </c:pt>
                <c:pt idx="36">
                  <c:v>68478</c:v>
                </c:pt>
                <c:pt idx="37">
                  <c:v>68860</c:v>
                </c:pt>
                <c:pt idx="38">
                  <c:v>69242</c:v>
                </c:pt>
                <c:pt idx="39">
                  <c:v>69624</c:v>
                </c:pt>
                <c:pt idx="40">
                  <c:v>70006</c:v>
                </c:pt>
                <c:pt idx="41">
                  <c:v>70388</c:v>
                </c:pt>
                <c:pt idx="42">
                  <c:v>70770</c:v>
                </c:pt>
                <c:pt idx="43">
                  <c:v>71152</c:v>
                </c:pt>
                <c:pt idx="44">
                  <c:v>71534</c:v>
                </c:pt>
                <c:pt idx="45">
                  <c:v>71916</c:v>
                </c:pt>
                <c:pt idx="46">
                  <c:v>72298</c:v>
                </c:pt>
              </c:numCache>
            </c:numRef>
          </c:val>
        </c:ser>
        <c:ser>
          <c:idx val="4"/>
          <c:order val="3"/>
          <c:tx>
            <c:strRef>
              <c:f>'Projection dwelling baseline'!$A$8</c:f>
              <c:strCache>
                <c:ptCount val="1"/>
                <c:pt idx="0">
                  <c:v>Swindon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'Projection dwelling baseline'!$B$4:$AV$4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dwelling baseline'!$B$8:$AV$8</c:f>
              <c:numCache>
                <c:formatCode>_-* #,##0_-;\-* #,##0_-;_-* "-"??_-;_-@_-</c:formatCode>
                <c:ptCount val="47"/>
                <c:pt idx="0">
                  <c:v>80590</c:v>
                </c:pt>
                <c:pt idx="1">
                  <c:v>82360</c:v>
                </c:pt>
                <c:pt idx="2">
                  <c:v>83980</c:v>
                </c:pt>
                <c:pt idx="3">
                  <c:v>86300</c:v>
                </c:pt>
                <c:pt idx="4">
                  <c:v>88310</c:v>
                </c:pt>
                <c:pt idx="5">
                  <c:v>89340</c:v>
                </c:pt>
                <c:pt idx="6">
                  <c:v>90280</c:v>
                </c:pt>
                <c:pt idx="7">
                  <c:v>91130</c:v>
                </c:pt>
                <c:pt idx="8">
                  <c:v>92020</c:v>
                </c:pt>
                <c:pt idx="9">
                  <c:v>92620</c:v>
                </c:pt>
                <c:pt idx="10">
                  <c:v>93210</c:v>
                </c:pt>
                <c:pt idx="11">
                  <c:v>93900</c:v>
                </c:pt>
                <c:pt idx="12">
                  <c:v>95340</c:v>
                </c:pt>
                <c:pt idx="13">
                  <c:v>96184</c:v>
                </c:pt>
                <c:pt idx="14">
                  <c:v>97028</c:v>
                </c:pt>
                <c:pt idx="15">
                  <c:v>97872</c:v>
                </c:pt>
                <c:pt idx="16">
                  <c:v>98716</c:v>
                </c:pt>
                <c:pt idx="17">
                  <c:v>99560</c:v>
                </c:pt>
                <c:pt idx="18">
                  <c:v>100404</c:v>
                </c:pt>
                <c:pt idx="19">
                  <c:v>101248</c:v>
                </c:pt>
                <c:pt idx="20">
                  <c:v>102092</c:v>
                </c:pt>
                <c:pt idx="21">
                  <c:v>102936</c:v>
                </c:pt>
                <c:pt idx="22">
                  <c:v>103780</c:v>
                </c:pt>
                <c:pt idx="23">
                  <c:v>104624</c:v>
                </c:pt>
                <c:pt idx="24">
                  <c:v>105468</c:v>
                </c:pt>
                <c:pt idx="25">
                  <c:v>106312</c:v>
                </c:pt>
                <c:pt idx="26">
                  <c:v>107156</c:v>
                </c:pt>
                <c:pt idx="27">
                  <c:v>108000</c:v>
                </c:pt>
                <c:pt idx="28">
                  <c:v>108844</c:v>
                </c:pt>
                <c:pt idx="29">
                  <c:v>109688</c:v>
                </c:pt>
                <c:pt idx="30">
                  <c:v>110532</c:v>
                </c:pt>
                <c:pt idx="31">
                  <c:v>111376</c:v>
                </c:pt>
                <c:pt idx="32">
                  <c:v>112220</c:v>
                </c:pt>
                <c:pt idx="33">
                  <c:v>113064</c:v>
                </c:pt>
                <c:pt idx="34">
                  <c:v>113908</c:v>
                </c:pt>
                <c:pt idx="35">
                  <c:v>114752</c:v>
                </c:pt>
                <c:pt idx="36">
                  <c:v>115596</c:v>
                </c:pt>
                <c:pt idx="37">
                  <c:v>116440</c:v>
                </c:pt>
                <c:pt idx="38">
                  <c:v>117284</c:v>
                </c:pt>
                <c:pt idx="39">
                  <c:v>118128</c:v>
                </c:pt>
                <c:pt idx="40">
                  <c:v>118972</c:v>
                </c:pt>
                <c:pt idx="41">
                  <c:v>119816</c:v>
                </c:pt>
                <c:pt idx="42">
                  <c:v>120660</c:v>
                </c:pt>
                <c:pt idx="43">
                  <c:v>121504</c:v>
                </c:pt>
                <c:pt idx="44">
                  <c:v>122348</c:v>
                </c:pt>
                <c:pt idx="45">
                  <c:v>123192</c:v>
                </c:pt>
                <c:pt idx="46">
                  <c:v>124036</c:v>
                </c:pt>
              </c:numCache>
            </c:numRef>
          </c:val>
        </c:ser>
        <c:ser>
          <c:idx val="5"/>
          <c:order val="4"/>
          <c:tx>
            <c:strRef>
              <c:f>'Projection dwelling baseline'!$A$9</c:f>
              <c:strCache>
                <c:ptCount val="1"/>
                <c:pt idx="0">
                  <c:v>Vale of White Horse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'Projection dwelling baseline'!$B$4:$AV$4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dwelling baseline'!$B$9:$AV$9</c:f>
              <c:numCache>
                <c:formatCode>_-* #,##0_-;\-* #,##0_-;_-* "-"??_-;_-@_-</c:formatCode>
                <c:ptCount val="47"/>
                <c:pt idx="0">
                  <c:v>47520</c:v>
                </c:pt>
                <c:pt idx="1">
                  <c:v>48270</c:v>
                </c:pt>
                <c:pt idx="2">
                  <c:v>48910</c:v>
                </c:pt>
                <c:pt idx="3">
                  <c:v>49450</c:v>
                </c:pt>
                <c:pt idx="4">
                  <c:v>49910</c:v>
                </c:pt>
                <c:pt idx="5">
                  <c:v>50240</c:v>
                </c:pt>
                <c:pt idx="6">
                  <c:v>50680</c:v>
                </c:pt>
                <c:pt idx="7">
                  <c:v>51020</c:v>
                </c:pt>
                <c:pt idx="8">
                  <c:v>51400</c:v>
                </c:pt>
                <c:pt idx="9">
                  <c:v>51720</c:v>
                </c:pt>
                <c:pt idx="10">
                  <c:v>52270</c:v>
                </c:pt>
                <c:pt idx="11">
                  <c:v>53090</c:v>
                </c:pt>
                <c:pt idx="12">
                  <c:v>54220</c:v>
                </c:pt>
                <c:pt idx="13">
                  <c:v>54742</c:v>
                </c:pt>
                <c:pt idx="14">
                  <c:v>55264</c:v>
                </c:pt>
                <c:pt idx="15">
                  <c:v>55786</c:v>
                </c:pt>
                <c:pt idx="16">
                  <c:v>56308</c:v>
                </c:pt>
                <c:pt idx="17">
                  <c:v>56830</c:v>
                </c:pt>
                <c:pt idx="18">
                  <c:v>57352</c:v>
                </c:pt>
                <c:pt idx="19">
                  <c:v>57874</c:v>
                </c:pt>
                <c:pt idx="20">
                  <c:v>58396</c:v>
                </c:pt>
                <c:pt idx="21">
                  <c:v>58918</c:v>
                </c:pt>
                <c:pt idx="22">
                  <c:v>59440</c:v>
                </c:pt>
                <c:pt idx="23">
                  <c:v>59962</c:v>
                </c:pt>
                <c:pt idx="24">
                  <c:v>60484</c:v>
                </c:pt>
                <c:pt idx="25">
                  <c:v>61006</c:v>
                </c:pt>
                <c:pt idx="26">
                  <c:v>61528</c:v>
                </c:pt>
                <c:pt idx="27">
                  <c:v>62050</c:v>
                </c:pt>
                <c:pt idx="28">
                  <c:v>62572</c:v>
                </c:pt>
                <c:pt idx="29">
                  <c:v>63094</c:v>
                </c:pt>
                <c:pt idx="30">
                  <c:v>63616</c:v>
                </c:pt>
                <c:pt idx="31">
                  <c:v>64138</c:v>
                </c:pt>
                <c:pt idx="32">
                  <c:v>64660</c:v>
                </c:pt>
                <c:pt idx="33">
                  <c:v>65182</c:v>
                </c:pt>
                <c:pt idx="34">
                  <c:v>65704</c:v>
                </c:pt>
                <c:pt idx="35">
                  <c:v>66226</c:v>
                </c:pt>
                <c:pt idx="36">
                  <c:v>66748</c:v>
                </c:pt>
                <c:pt idx="37">
                  <c:v>67270</c:v>
                </c:pt>
                <c:pt idx="38">
                  <c:v>67792</c:v>
                </c:pt>
                <c:pt idx="39">
                  <c:v>68314</c:v>
                </c:pt>
                <c:pt idx="40">
                  <c:v>68836</c:v>
                </c:pt>
                <c:pt idx="41">
                  <c:v>69358</c:v>
                </c:pt>
                <c:pt idx="42">
                  <c:v>69880</c:v>
                </c:pt>
                <c:pt idx="43">
                  <c:v>70402</c:v>
                </c:pt>
                <c:pt idx="44">
                  <c:v>70924</c:v>
                </c:pt>
                <c:pt idx="45">
                  <c:v>71446</c:v>
                </c:pt>
                <c:pt idx="46">
                  <c:v>71968</c:v>
                </c:pt>
              </c:numCache>
            </c:numRef>
          </c:val>
        </c:ser>
        <c:ser>
          <c:idx val="6"/>
          <c:order val="5"/>
          <c:tx>
            <c:strRef>
              <c:f>'Projection dwelling baseline'!$A$10</c:f>
              <c:strCache>
                <c:ptCount val="1"/>
                <c:pt idx="0">
                  <c:v>West Oxfordshire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numRef>
              <c:f>'Projection dwelling baseline'!$B$4:$AV$4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dwelling baseline'!$B$10:$AV$10</c:f>
              <c:numCache>
                <c:formatCode>_-* #,##0_-;\-* #,##0_-;_-* "-"??_-;_-@_-</c:formatCode>
                <c:ptCount val="47"/>
                <c:pt idx="0">
                  <c:v>41420</c:v>
                </c:pt>
                <c:pt idx="1">
                  <c:v>42010</c:v>
                </c:pt>
                <c:pt idx="2">
                  <c:v>42710</c:v>
                </c:pt>
                <c:pt idx="3">
                  <c:v>43480</c:v>
                </c:pt>
                <c:pt idx="4">
                  <c:v>44320</c:v>
                </c:pt>
                <c:pt idx="5">
                  <c:v>44850</c:v>
                </c:pt>
                <c:pt idx="6">
                  <c:v>45200</c:v>
                </c:pt>
                <c:pt idx="7">
                  <c:v>45580</c:v>
                </c:pt>
                <c:pt idx="8">
                  <c:v>45940</c:v>
                </c:pt>
                <c:pt idx="9">
                  <c:v>46220</c:v>
                </c:pt>
                <c:pt idx="10">
                  <c:v>46400</c:v>
                </c:pt>
                <c:pt idx="11">
                  <c:v>46800</c:v>
                </c:pt>
                <c:pt idx="12">
                  <c:v>47050</c:v>
                </c:pt>
                <c:pt idx="13">
                  <c:v>47317</c:v>
                </c:pt>
                <c:pt idx="14">
                  <c:v>47584</c:v>
                </c:pt>
                <c:pt idx="15">
                  <c:v>47851</c:v>
                </c:pt>
                <c:pt idx="16">
                  <c:v>48118</c:v>
                </c:pt>
                <c:pt idx="17">
                  <c:v>48385</c:v>
                </c:pt>
                <c:pt idx="18">
                  <c:v>48652</c:v>
                </c:pt>
                <c:pt idx="19">
                  <c:v>48919</c:v>
                </c:pt>
                <c:pt idx="20">
                  <c:v>49186</c:v>
                </c:pt>
                <c:pt idx="21">
                  <c:v>49453</c:v>
                </c:pt>
                <c:pt idx="22">
                  <c:v>49720</c:v>
                </c:pt>
                <c:pt idx="23">
                  <c:v>49987</c:v>
                </c:pt>
                <c:pt idx="24">
                  <c:v>50254</c:v>
                </c:pt>
                <c:pt idx="25">
                  <c:v>50521</c:v>
                </c:pt>
                <c:pt idx="26">
                  <c:v>50788</c:v>
                </c:pt>
                <c:pt idx="27">
                  <c:v>51055</c:v>
                </c:pt>
                <c:pt idx="28">
                  <c:v>51322</c:v>
                </c:pt>
                <c:pt idx="29">
                  <c:v>51589</c:v>
                </c:pt>
                <c:pt idx="30">
                  <c:v>51856</c:v>
                </c:pt>
                <c:pt idx="31">
                  <c:v>52123</c:v>
                </c:pt>
                <c:pt idx="32">
                  <c:v>52390</c:v>
                </c:pt>
                <c:pt idx="33">
                  <c:v>52657</c:v>
                </c:pt>
                <c:pt idx="34">
                  <c:v>52924</c:v>
                </c:pt>
                <c:pt idx="35">
                  <c:v>53191</c:v>
                </c:pt>
                <c:pt idx="36">
                  <c:v>53458</c:v>
                </c:pt>
                <c:pt idx="37">
                  <c:v>53725</c:v>
                </c:pt>
                <c:pt idx="38">
                  <c:v>53992</c:v>
                </c:pt>
                <c:pt idx="39">
                  <c:v>54259</c:v>
                </c:pt>
                <c:pt idx="40">
                  <c:v>54526</c:v>
                </c:pt>
                <c:pt idx="41">
                  <c:v>54793</c:v>
                </c:pt>
                <c:pt idx="42">
                  <c:v>55060</c:v>
                </c:pt>
                <c:pt idx="43">
                  <c:v>55327</c:v>
                </c:pt>
                <c:pt idx="44">
                  <c:v>55594</c:v>
                </c:pt>
                <c:pt idx="45">
                  <c:v>55861</c:v>
                </c:pt>
                <c:pt idx="46">
                  <c:v>56128</c:v>
                </c:pt>
              </c:numCache>
            </c:numRef>
          </c:val>
        </c:ser>
        <c:ser>
          <c:idx val="7"/>
          <c:order val="6"/>
          <c:tx>
            <c:strRef>
              <c:f>'Projection dwelling baseline'!$A$11</c:f>
              <c:strCache>
                <c:ptCount val="1"/>
                <c:pt idx="0">
                  <c:v>Aylesbury Vale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cat>
            <c:numRef>
              <c:f>'Projection dwelling baseline'!$B$4:$AV$4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dwelling baseline'!$B$11:$AV$11</c:f>
              <c:numCache>
                <c:formatCode>_-* #,##0_-;\-* #,##0_-;_-* "-"??_-;_-@_-</c:formatCode>
                <c:ptCount val="47"/>
                <c:pt idx="0">
                  <c:v>67890</c:v>
                </c:pt>
                <c:pt idx="1">
                  <c:v>68400</c:v>
                </c:pt>
                <c:pt idx="2">
                  <c:v>68890</c:v>
                </c:pt>
                <c:pt idx="3">
                  <c:v>69350</c:v>
                </c:pt>
                <c:pt idx="4">
                  <c:v>70020</c:v>
                </c:pt>
                <c:pt idx="5">
                  <c:v>70610</c:v>
                </c:pt>
                <c:pt idx="6">
                  <c:v>71250</c:v>
                </c:pt>
                <c:pt idx="7">
                  <c:v>71880</c:v>
                </c:pt>
                <c:pt idx="8">
                  <c:v>72990</c:v>
                </c:pt>
                <c:pt idx="9">
                  <c:v>73920</c:v>
                </c:pt>
                <c:pt idx="10">
                  <c:v>74910</c:v>
                </c:pt>
                <c:pt idx="11">
                  <c:v>76330</c:v>
                </c:pt>
                <c:pt idx="12">
                  <c:v>77520</c:v>
                </c:pt>
                <c:pt idx="13">
                  <c:v>78387</c:v>
                </c:pt>
                <c:pt idx="14">
                  <c:v>79254</c:v>
                </c:pt>
                <c:pt idx="15">
                  <c:v>80121</c:v>
                </c:pt>
                <c:pt idx="16">
                  <c:v>80988</c:v>
                </c:pt>
                <c:pt idx="17">
                  <c:v>81855</c:v>
                </c:pt>
                <c:pt idx="18">
                  <c:v>82722</c:v>
                </c:pt>
                <c:pt idx="19">
                  <c:v>83589</c:v>
                </c:pt>
                <c:pt idx="20">
                  <c:v>84456</c:v>
                </c:pt>
                <c:pt idx="21">
                  <c:v>85323</c:v>
                </c:pt>
                <c:pt idx="22">
                  <c:v>86190</c:v>
                </c:pt>
                <c:pt idx="23">
                  <c:v>87057</c:v>
                </c:pt>
                <c:pt idx="24">
                  <c:v>87924</c:v>
                </c:pt>
                <c:pt idx="25">
                  <c:v>88791</c:v>
                </c:pt>
                <c:pt idx="26">
                  <c:v>89658</c:v>
                </c:pt>
                <c:pt idx="27">
                  <c:v>90525</c:v>
                </c:pt>
                <c:pt idx="28">
                  <c:v>91392</c:v>
                </c:pt>
                <c:pt idx="29">
                  <c:v>92259</c:v>
                </c:pt>
                <c:pt idx="30">
                  <c:v>93126</c:v>
                </c:pt>
                <c:pt idx="31">
                  <c:v>93993</c:v>
                </c:pt>
                <c:pt idx="32">
                  <c:v>94860</c:v>
                </c:pt>
                <c:pt idx="33">
                  <c:v>95727</c:v>
                </c:pt>
                <c:pt idx="34">
                  <c:v>96594</c:v>
                </c:pt>
                <c:pt idx="35">
                  <c:v>97461</c:v>
                </c:pt>
                <c:pt idx="36">
                  <c:v>98328</c:v>
                </c:pt>
                <c:pt idx="37">
                  <c:v>99195</c:v>
                </c:pt>
                <c:pt idx="38">
                  <c:v>100062</c:v>
                </c:pt>
                <c:pt idx="39">
                  <c:v>100929</c:v>
                </c:pt>
                <c:pt idx="40">
                  <c:v>101796</c:v>
                </c:pt>
                <c:pt idx="41">
                  <c:v>102663</c:v>
                </c:pt>
                <c:pt idx="42">
                  <c:v>103530</c:v>
                </c:pt>
                <c:pt idx="43">
                  <c:v>104397</c:v>
                </c:pt>
                <c:pt idx="44">
                  <c:v>105264</c:v>
                </c:pt>
                <c:pt idx="45">
                  <c:v>106131</c:v>
                </c:pt>
                <c:pt idx="46">
                  <c:v>106998</c:v>
                </c:pt>
              </c:numCache>
            </c:numRef>
          </c:val>
        </c:ser>
        <c:ser>
          <c:idx val="8"/>
          <c:order val="7"/>
          <c:tx>
            <c:strRef>
              <c:f>'Projection dwelling baseline'!$A$12</c:f>
              <c:strCache>
                <c:ptCount val="1"/>
                <c:pt idx="0">
                  <c:v>Bedford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cat>
            <c:numRef>
              <c:f>'Projection dwelling baseline'!$B$4:$AV$4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dwelling baseline'!$B$12:$AV$12</c:f>
              <c:numCache>
                <c:formatCode>_-* #,##0_-;\-* #,##0_-;_-* "-"??_-;_-@_-</c:formatCode>
                <c:ptCount val="47"/>
                <c:pt idx="0">
                  <c:v>61100</c:v>
                </c:pt>
                <c:pt idx="1">
                  <c:v>62600</c:v>
                </c:pt>
                <c:pt idx="2">
                  <c:v>61600</c:v>
                </c:pt>
                <c:pt idx="3">
                  <c:v>62300</c:v>
                </c:pt>
                <c:pt idx="4">
                  <c:v>62900</c:v>
                </c:pt>
                <c:pt idx="5">
                  <c:v>64500</c:v>
                </c:pt>
                <c:pt idx="6">
                  <c:v>66660</c:v>
                </c:pt>
                <c:pt idx="7">
                  <c:v>67330</c:v>
                </c:pt>
                <c:pt idx="8">
                  <c:v>68250</c:v>
                </c:pt>
                <c:pt idx="9">
                  <c:v>68910</c:v>
                </c:pt>
                <c:pt idx="10">
                  <c:v>69900</c:v>
                </c:pt>
                <c:pt idx="11">
                  <c:v>70730</c:v>
                </c:pt>
                <c:pt idx="12">
                  <c:v>71700</c:v>
                </c:pt>
                <c:pt idx="13">
                  <c:v>72308</c:v>
                </c:pt>
                <c:pt idx="14">
                  <c:v>72916</c:v>
                </c:pt>
                <c:pt idx="15">
                  <c:v>73524</c:v>
                </c:pt>
                <c:pt idx="16">
                  <c:v>74132</c:v>
                </c:pt>
                <c:pt idx="17">
                  <c:v>74740</c:v>
                </c:pt>
                <c:pt idx="18">
                  <c:v>75348</c:v>
                </c:pt>
                <c:pt idx="19">
                  <c:v>75956</c:v>
                </c:pt>
                <c:pt idx="20">
                  <c:v>76564</c:v>
                </c:pt>
                <c:pt idx="21">
                  <c:v>77172</c:v>
                </c:pt>
                <c:pt idx="22">
                  <c:v>77780</c:v>
                </c:pt>
                <c:pt idx="23">
                  <c:v>78388</c:v>
                </c:pt>
                <c:pt idx="24">
                  <c:v>78996</c:v>
                </c:pt>
                <c:pt idx="25">
                  <c:v>79604</c:v>
                </c:pt>
                <c:pt idx="26">
                  <c:v>80212</c:v>
                </c:pt>
                <c:pt idx="27">
                  <c:v>80820</c:v>
                </c:pt>
                <c:pt idx="28">
                  <c:v>81428</c:v>
                </c:pt>
                <c:pt idx="29">
                  <c:v>82036</c:v>
                </c:pt>
                <c:pt idx="30">
                  <c:v>82644</c:v>
                </c:pt>
                <c:pt idx="31">
                  <c:v>83252</c:v>
                </c:pt>
                <c:pt idx="32">
                  <c:v>83860</c:v>
                </c:pt>
                <c:pt idx="33">
                  <c:v>84468</c:v>
                </c:pt>
                <c:pt idx="34">
                  <c:v>85076</c:v>
                </c:pt>
                <c:pt idx="35">
                  <c:v>85684</c:v>
                </c:pt>
                <c:pt idx="36">
                  <c:v>86292</c:v>
                </c:pt>
                <c:pt idx="37">
                  <c:v>86900</c:v>
                </c:pt>
                <c:pt idx="38">
                  <c:v>87508</c:v>
                </c:pt>
                <c:pt idx="39">
                  <c:v>88116</c:v>
                </c:pt>
                <c:pt idx="40">
                  <c:v>88724</c:v>
                </c:pt>
                <c:pt idx="41">
                  <c:v>89332</c:v>
                </c:pt>
                <c:pt idx="42">
                  <c:v>89940</c:v>
                </c:pt>
                <c:pt idx="43">
                  <c:v>90548</c:v>
                </c:pt>
                <c:pt idx="44">
                  <c:v>91156</c:v>
                </c:pt>
                <c:pt idx="45">
                  <c:v>91764</c:v>
                </c:pt>
                <c:pt idx="46">
                  <c:v>92372</c:v>
                </c:pt>
              </c:numCache>
            </c:numRef>
          </c:val>
        </c:ser>
        <c:ser>
          <c:idx val="9"/>
          <c:order val="8"/>
          <c:tx>
            <c:strRef>
              <c:f>'Projection dwelling baseline'!$A$13</c:f>
              <c:strCache>
                <c:ptCount val="1"/>
                <c:pt idx="0">
                  <c:v>Central Bedfordshire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cat>
            <c:numRef>
              <c:f>'Projection dwelling baseline'!$B$4:$AV$4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dwelling baseline'!$B$13:$AV$13</c:f>
              <c:numCache>
                <c:formatCode>_-* #,##0_-;\-* #,##0_-;_-* "-"??_-;_-@_-</c:formatCode>
                <c:ptCount val="47"/>
                <c:pt idx="0">
                  <c:v>99900</c:v>
                </c:pt>
                <c:pt idx="1">
                  <c:v>105600</c:v>
                </c:pt>
                <c:pt idx="2">
                  <c:v>102200</c:v>
                </c:pt>
                <c:pt idx="3">
                  <c:v>99800</c:v>
                </c:pt>
                <c:pt idx="4">
                  <c:v>100000</c:v>
                </c:pt>
                <c:pt idx="5">
                  <c:v>96000</c:v>
                </c:pt>
                <c:pt idx="6">
                  <c:v>107410</c:v>
                </c:pt>
                <c:pt idx="7">
                  <c:v>108690</c:v>
                </c:pt>
                <c:pt idx="8">
                  <c:v>109990</c:v>
                </c:pt>
                <c:pt idx="9">
                  <c:v>110960</c:v>
                </c:pt>
                <c:pt idx="10">
                  <c:v>112220</c:v>
                </c:pt>
                <c:pt idx="11">
                  <c:v>113740</c:v>
                </c:pt>
                <c:pt idx="12">
                  <c:v>115370</c:v>
                </c:pt>
                <c:pt idx="13">
                  <c:v>116240</c:v>
                </c:pt>
                <c:pt idx="14">
                  <c:v>117110</c:v>
                </c:pt>
                <c:pt idx="15">
                  <c:v>117980</c:v>
                </c:pt>
                <c:pt idx="16">
                  <c:v>118850</c:v>
                </c:pt>
                <c:pt idx="17">
                  <c:v>119720</c:v>
                </c:pt>
                <c:pt idx="18">
                  <c:v>120590</c:v>
                </c:pt>
                <c:pt idx="19">
                  <c:v>121460</c:v>
                </c:pt>
                <c:pt idx="20">
                  <c:v>122330</c:v>
                </c:pt>
                <c:pt idx="21">
                  <c:v>123200</c:v>
                </c:pt>
                <c:pt idx="22">
                  <c:v>124070</c:v>
                </c:pt>
                <c:pt idx="23">
                  <c:v>124940</c:v>
                </c:pt>
                <c:pt idx="24">
                  <c:v>125810</c:v>
                </c:pt>
                <c:pt idx="25">
                  <c:v>126680</c:v>
                </c:pt>
                <c:pt idx="26">
                  <c:v>127550</c:v>
                </c:pt>
                <c:pt idx="27">
                  <c:v>128420</c:v>
                </c:pt>
                <c:pt idx="28">
                  <c:v>129290</c:v>
                </c:pt>
                <c:pt idx="29">
                  <c:v>130160</c:v>
                </c:pt>
                <c:pt idx="30">
                  <c:v>131030</c:v>
                </c:pt>
                <c:pt idx="31">
                  <c:v>131900</c:v>
                </c:pt>
                <c:pt idx="32">
                  <c:v>132770</c:v>
                </c:pt>
                <c:pt idx="33">
                  <c:v>133640</c:v>
                </c:pt>
                <c:pt idx="34">
                  <c:v>134510</c:v>
                </c:pt>
                <c:pt idx="35">
                  <c:v>135380</c:v>
                </c:pt>
                <c:pt idx="36">
                  <c:v>136250</c:v>
                </c:pt>
                <c:pt idx="37">
                  <c:v>137120</c:v>
                </c:pt>
                <c:pt idx="38">
                  <c:v>137990</c:v>
                </c:pt>
                <c:pt idx="39">
                  <c:v>138860</c:v>
                </c:pt>
                <c:pt idx="40">
                  <c:v>139730</c:v>
                </c:pt>
                <c:pt idx="41">
                  <c:v>140600</c:v>
                </c:pt>
                <c:pt idx="42">
                  <c:v>141470</c:v>
                </c:pt>
                <c:pt idx="43">
                  <c:v>142340</c:v>
                </c:pt>
                <c:pt idx="44">
                  <c:v>143210</c:v>
                </c:pt>
                <c:pt idx="45">
                  <c:v>144080</c:v>
                </c:pt>
                <c:pt idx="46">
                  <c:v>144950</c:v>
                </c:pt>
              </c:numCache>
            </c:numRef>
          </c:val>
        </c:ser>
        <c:ser>
          <c:idx val="10"/>
          <c:order val="9"/>
          <c:tx>
            <c:strRef>
              <c:f>'Projection dwelling baseline'!$A$14</c:f>
              <c:strCache>
                <c:ptCount val="1"/>
                <c:pt idx="0">
                  <c:v>Daventry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cat>
            <c:numRef>
              <c:f>'Projection dwelling baseline'!$B$4:$AV$4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dwelling baseline'!$B$14:$AV$14</c:f>
              <c:numCache>
                <c:formatCode>_-* #,##0_-;\-* #,##0_-;_-* "-"??_-;_-@_-</c:formatCode>
                <c:ptCount val="47"/>
                <c:pt idx="0">
                  <c:v>31010</c:v>
                </c:pt>
                <c:pt idx="1">
                  <c:v>31250</c:v>
                </c:pt>
                <c:pt idx="2">
                  <c:v>31580</c:v>
                </c:pt>
                <c:pt idx="3">
                  <c:v>31840</c:v>
                </c:pt>
                <c:pt idx="4">
                  <c:v>32150</c:v>
                </c:pt>
                <c:pt idx="5">
                  <c:v>32320</c:v>
                </c:pt>
                <c:pt idx="6">
                  <c:v>32480</c:v>
                </c:pt>
                <c:pt idx="7">
                  <c:v>32620</c:v>
                </c:pt>
                <c:pt idx="8">
                  <c:v>32760</c:v>
                </c:pt>
                <c:pt idx="9">
                  <c:v>32880</c:v>
                </c:pt>
                <c:pt idx="10">
                  <c:v>33110</c:v>
                </c:pt>
                <c:pt idx="11">
                  <c:v>33500</c:v>
                </c:pt>
                <c:pt idx="12">
                  <c:v>34070</c:v>
                </c:pt>
                <c:pt idx="13">
                  <c:v>34295</c:v>
                </c:pt>
                <c:pt idx="14">
                  <c:v>34520</c:v>
                </c:pt>
                <c:pt idx="15">
                  <c:v>34745</c:v>
                </c:pt>
                <c:pt idx="16">
                  <c:v>34970</c:v>
                </c:pt>
                <c:pt idx="17">
                  <c:v>35195</c:v>
                </c:pt>
                <c:pt idx="18">
                  <c:v>35420</c:v>
                </c:pt>
                <c:pt idx="19">
                  <c:v>35645</c:v>
                </c:pt>
                <c:pt idx="20">
                  <c:v>35870</c:v>
                </c:pt>
                <c:pt idx="21">
                  <c:v>36095</c:v>
                </c:pt>
                <c:pt idx="22">
                  <c:v>36320</c:v>
                </c:pt>
                <c:pt idx="23">
                  <c:v>36545</c:v>
                </c:pt>
                <c:pt idx="24">
                  <c:v>36770</c:v>
                </c:pt>
                <c:pt idx="25">
                  <c:v>36995</c:v>
                </c:pt>
                <c:pt idx="26">
                  <c:v>37220</c:v>
                </c:pt>
                <c:pt idx="27">
                  <c:v>37445</c:v>
                </c:pt>
                <c:pt idx="28">
                  <c:v>37670</c:v>
                </c:pt>
                <c:pt idx="29">
                  <c:v>37895</c:v>
                </c:pt>
                <c:pt idx="30">
                  <c:v>38120</c:v>
                </c:pt>
                <c:pt idx="31">
                  <c:v>38345</c:v>
                </c:pt>
                <c:pt idx="32">
                  <c:v>38570</c:v>
                </c:pt>
                <c:pt idx="33">
                  <c:v>38795</c:v>
                </c:pt>
                <c:pt idx="34">
                  <c:v>39020</c:v>
                </c:pt>
                <c:pt idx="35">
                  <c:v>39245</c:v>
                </c:pt>
                <c:pt idx="36">
                  <c:v>39470</c:v>
                </c:pt>
                <c:pt idx="37">
                  <c:v>39695</c:v>
                </c:pt>
                <c:pt idx="38">
                  <c:v>39920</c:v>
                </c:pt>
                <c:pt idx="39">
                  <c:v>40145</c:v>
                </c:pt>
                <c:pt idx="40">
                  <c:v>40370</c:v>
                </c:pt>
                <c:pt idx="41">
                  <c:v>40595</c:v>
                </c:pt>
                <c:pt idx="42">
                  <c:v>40820</c:v>
                </c:pt>
                <c:pt idx="43">
                  <c:v>41045</c:v>
                </c:pt>
                <c:pt idx="44">
                  <c:v>41270</c:v>
                </c:pt>
                <c:pt idx="45">
                  <c:v>41495</c:v>
                </c:pt>
                <c:pt idx="46">
                  <c:v>41720</c:v>
                </c:pt>
              </c:numCache>
            </c:numRef>
          </c:val>
        </c:ser>
        <c:ser>
          <c:idx val="11"/>
          <c:order val="10"/>
          <c:tx>
            <c:strRef>
              <c:f>'Projection dwelling baseline'!$A$15</c:f>
              <c:strCache>
                <c:ptCount val="1"/>
                <c:pt idx="0">
                  <c:v>Luton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cat>
            <c:numRef>
              <c:f>'Projection dwelling baseline'!$B$4:$AV$4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dwelling baseline'!$B$15:$AV$15</c:f>
              <c:numCache>
                <c:formatCode>_-* #,##0_-;\-* #,##0_-;_-* "-"??_-;_-@_-</c:formatCode>
                <c:ptCount val="47"/>
                <c:pt idx="0">
                  <c:v>73050</c:v>
                </c:pt>
                <c:pt idx="1">
                  <c:v>73590</c:v>
                </c:pt>
                <c:pt idx="2">
                  <c:v>74150</c:v>
                </c:pt>
                <c:pt idx="3">
                  <c:v>74550</c:v>
                </c:pt>
                <c:pt idx="4">
                  <c:v>75010</c:v>
                </c:pt>
                <c:pt idx="5">
                  <c:v>75430</c:v>
                </c:pt>
                <c:pt idx="6">
                  <c:v>75800</c:v>
                </c:pt>
                <c:pt idx="7">
                  <c:v>76010</c:v>
                </c:pt>
                <c:pt idx="8">
                  <c:v>76370</c:v>
                </c:pt>
                <c:pt idx="9">
                  <c:v>76730</c:v>
                </c:pt>
                <c:pt idx="10">
                  <c:v>76910</c:v>
                </c:pt>
                <c:pt idx="11">
                  <c:v>77100</c:v>
                </c:pt>
                <c:pt idx="12">
                  <c:v>77730</c:v>
                </c:pt>
                <c:pt idx="13">
                  <c:v>77994</c:v>
                </c:pt>
                <c:pt idx="14">
                  <c:v>78258</c:v>
                </c:pt>
                <c:pt idx="15">
                  <c:v>78522</c:v>
                </c:pt>
                <c:pt idx="16">
                  <c:v>78786</c:v>
                </c:pt>
                <c:pt idx="17">
                  <c:v>79050</c:v>
                </c:pt>
                <c:pt idx="18">
                  <c:v>79314</c:v>
                </c:pt>
                <c:pt idx="19">
                  <c:v>79578</c:v>
                </c:pt>
                <c:pt idx="20">
                  <c:v>79842</c:v>
                </c:pt>
                <c:pt idx="21">
                  <c:v>80106</c:v>
                </c:pt>
                <c:pt idx="22">
                  <c:v>80370</c:v>
                </c:pt>
                <c:pt idx="23">
                  <c:v>80634</c:v>
                </c:pt>
                <c:pt idx="24">
                  <c:v>80898</c:v>
                </c:pt>
                <c:pt idx="25">
                  <c:v>81162</c:v>
                </c:pt>
                <c:pt idx="26">
                  <c:v>81426</c:v>
                </c:pt>
                <c:pt idx="27">
                  <c:v>81690</c:v>
                </c:pt>
                <c:pt idx="28">
                  <c:v>81954</c:v>
                </c:pt>
                <c:pt idx="29">
                  <c:v>82218</c:v>
                </c:pt>
                <c:pt idx="30">
                  <c:v>82482</c:v>
                </c:pt>
                <c:pt idx="31">
                  <c:v>82746</c:v>
                </c:pt>
                <c:pt idx="32">
                  <c:v>83010</c:v>
                </c:pt>
                <c:pt idx="33">
                  <c:v>83274</c:v>
                </c:pt>
                <c:pt idx="34">
                  <c:v>83538</c:v>
                </c:pt>
                <c:pt idx="35">
                  <c:v>83802</c:v>
                </c:pt>
                <c:pt idx="36">
                  <c:v>84066</c:v>
                </c:pt>
                <c:pt idx="37">
                  <c:v>84330</c:v>
                </c:pt>
                <c:pt idx="38">
                  <c:v>84594</c:v>
                </c:pt>
                <c:pt idx="39">
                  <c:v>84858</c:v>
                </c:pt>
                <c:pt idx="40">
                  <c:v>85122</c:v>
                </c:pt>
                <c:pt idx="41">
                  <c:v>85386</c:v>
                </c:pt>
                <c:pt idx="42">
                  <c:v>85650</c:v>
                </c:pt>
                <c:pt idx="43">
                  <c:v>85914</c:v>
                </c:pt>
                <c:pt idx="44">
                  <c:v>86178</c:v>
                </c:pt>
                <c:pt idx="45">
                  <c:v>86442</c:v>
                </c:pt>
                <c:pt idx="46">
                  <c:v>86706</c:v>
                </c:pt>
              </c:numCache>
            </c:numRef>
          </c:val>
        </c:ser>
        <c:ser>
          <c:idx val="12"/>
          <c:order val="11"/>
          <c:tx>
            <c:strRef>
              <c:f>'Projection dwelling baseline'!$A$16</c:f>
              <c:strCache>
                <c:ptCount val="1"/>
                <c:pt idx="0">
                  <c:v>Milton Keynes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'Projection dwelling baseline'!$B$4:$AV$4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dwelling baseline'!$B$16:$AV$16</c:f>
              <c:numCache>
                <c:formatCode>_-* #,##0_-;\-* #,##0_-;_-* "-"??_-;_-@_-</c:formatCode>
                <c:ptCount val="47"/>
                <c:pt idx="0">
                  <c:v>90090</c:v>
                </c:pt>
                <c:pt idx="1">
                  <c:v>91490</c:v>
                </c:pt>
                <c:pt idx="2">
                  <c:v>93320</c:v>
                </c:pt>
                <c:pt idx="3">
                  <c:v>95020</c:v>
                </c:pt>
                <c:pt idx="4">
                  <c:v>97350</c:v>
                </c:pt>
                <c:pt idx="5">
                  <c:v>99230</c:v>
                </c:pt>
                <c:pt idx="6">
                  <c:v>100680</c:v>
                </c:pt>
                <c:pt idx="7">
                  <c:v>102010</c:v>
                </c:pt>
                <c:pt idx="8">
                  <c:v>103590</c:v>
                </c:pt>
                <c:pt idx="9">
                  <c:v>104890</c:v>
                </c:pt>
                <c:pt idx="10">
                  <c:v>106130</c:v>
                </c:pt>
                <c:pt idx="11">
                  <c:v>107550</c:v>
                </c:pt>
                <c:pt idx="12">
                  <c:v>108740</c:v>
                </c:pt>
                <c:pt idx="13">
                  <c:v>110078</c:v>
                </c:pt>
                <c:pt idx="14">
                  <c:v>111416</c:v>
                </c:pt>
                <c:pt idx="15">
                  <c:v>112754</c:v>
                </c:pt>
                <c:pt idx="16">
                  <c:v>114092</c:v>
                </c:pt>
                <c:pt idx="17">
                  <c:v>115430</c:v>
                </c:pt>
                <c:pt idx="18">
                  <c:v>116768</c:v>
                </c:pt>
                <c:pt idx="19">
                  <c:v>118106</c:v>
                </c:pt>
                <c:pt idx="20">
                  <c:v>119444</c:v>
                </c:pt>
                <c:pt idx="21">
                  <c:v>120782</c:v>
                </c:pt>
                <c:pt idx="22">
                  <c:v>122120</c:v>
                </c:pt>
                <c:pt idx="23">
                  <c:v>123458</c:v>
                </c:pt>
                <c:pt idx="24">
                  <c:v>124796</c:v>
                </c:pt>
                <c:pt idx="25">
                  <c:v>126134</c:v>
                </c:pt>
                <c:pt idx="26">
                  <c:v>127472</c:v>
                </c:pt>
                <c:pt idx="27">
                  <c:v>128810</c:v>
                </c:pt>
                <c:pt idx="28">
                  <c:v>130148</c:v>
                </c:pt>
                <c:pt idx="29">
                  <c:v>131486</c:v>
                </c:pt>
                <c:pt idx="30">
                  <c:v>132824</c:v>
                </c:pt>
                <c:pt idx="31">
                  <c:v>134162</c:v>
                </c:pt>
                <c:pt idx="32">
                  <c:v>135500</c:v>
                </c:pt>
                <c:pt idx="33">
                  <c:v>136838</c:v>
                </c:pt>
                <c:pt idx="34">
                  <c:v>138176</c:v>
                </c:pt>
                <c:pt idx="35">
                  <c:v>139514</c:v>
                </c:pt>
                <c:pt idx="36">
                  <c:v>140852</c:v>
                </c:pt>
                <c:pt idx="37">
                  <c:v>142190</c:v>
                </c:pt>
                <c:pt idx="38">
                  <c:v>143528</c:v>
                </c:pt>
                <c:pt idx="39">
                  <c:v>144866</c:v>
                </c:pt>
                <c:pt idx="40">
                  <c:v>146204</c:v>
                </c:pt>
                <c:pt idx="41">
                  <c:v>147542</c:v>
                </c:pt>
                <c:pt idx="42">
                  <c:v>148880</c:v>
                </c:pt>
                <c:pt idx="43">
                  <c:v>150218</c:v>
                </c:pt>
                <c:pt idx="44">
                  <c:v>151556</c:v>
                </c:pt>
                <c:pt idx="45">
                  <c:v>152894</c:v>
                </c:pt>
                <c:pt idx="46">
                  <c:v>154232</c:v>
                </c:pt>
              </c:numCache>
            </c:numRef>
          </c:val>
        </c:ser>
        <c:ser>
          <c:idx val="13"/>
          <c:order val="12"/>
          <c:tx>
            <c:strRef>
              <c:f>'Projection dwelling baseline'!$A$17</c:f>
              <c:strCache>
                <c:ptCount val="1"/>
                <c:pt idx="0">
                  <c:v>Northampton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'Projection dwelling baseline'!$B$4:$AV$4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dwelling baseline'!$B$17:$AV$17</c:f>
              <c:numCache>
                <c:formatCode>_-* #,##0_-;\-* #,##0_-;_-* "-"??_-;_-@_-</c:formatCode>
                <c:ptCount val="47"/>
                <c:pt idx="0">
                  <c:v>85590</c:v>
                </c:pt>
                <c:pt idx="1">
                  <c:v>86060</c:v>
                </c:pt>
                <c:pt idx="2">
                  <c:v>87550</c:v>
                </c:pt>
                <c:pt idx="3">
                  <c:v>89330</c:v>
                </c:pt>
                <c:pt idx="4">
                  <c:v>90290</c:v>
                </c:pt>
                <c:pt idx="5">
                  <c:v>90930</c:v>
                </c:pt>
                <c:pt idx="6">
                  <c:v>91220</c:v>
                </c:pt>
                <c:pt idx="7">
                  <c:v>91480</c:v>
                </c:pt>
                <c:pt idx="8">
                  <c:v>91910</c:v>
                </c:pt>
                <c:pt idx="9">
                  <c:v>92420</c:v>
                </c:pt>
                <c:pt idx="10">
                  <c:v>93260</c:v>
                </c:pt>
                <c:pt idx="11">
                  <c:v>94090</c:v>
                </c:pt>
                <c:pt idx="12">
                  <c:v>94830</c:v>
                </c:pt>
                <c:pt idx="13">
                  <c:v>95404</c:v>
                </c:pt>
                <c:pt idx="14">
                  <c:v>95978</c:v>
                </c:pt>
                <c:pt idx="15">
                  <c:v>96552</c:v>
                </c:pt>
                <c:pt idx="16">
                  <c:v>97126</c:v>
                </c:pt>
                <c:pt idx="17">
                  <c:v>97700</c:v>
                </c:pt>
                <c:pt idx="18">
                  <c:v>98274</c:v>
                </c:pt>
                <c:pt idx="19">
                  <c:v>98848</c:v>
                </c:pt>
                <c:pt idx="20">
                  <c:v>99422</c:v>
                </c:pt>
                <c:pt idx="21">
                  <c:v>99996</c:v>
                </c:pt>
                <c:pt idx="22">
                  <c:v>100570</c:v>
                </c:pt>
                <c:pt idx="23">
                  <c:v>101144</c:v>
                </c:pt>
                <c:pt idx="24">
                  <c:v>101718</c:v>
                </c:pt>
                <c:pt idx="25">
                  <c:v>102292</c:v>
                </c:pt>
                <c:pt idx="26">
                  <c:v>102866</c:v>
                </c:pt>
                <c:pt idx="27">
                  <c:v>103440</c:v>
                </c:pt>
                <c:pt idx="28">
                  <c:v>104014</c:v>
                </c:pt>
                <c:pt idx="29">
                  <c:v>104588</c:v>
                </c:pt>
                <c:pt idx="30">
                  <c:v>105162</c:v>
                </c:pt>
                <c:pt idx="31">
                  <c:v>105736</c:v>
                </c:pt>
                <c:pt idx="32">
                  <c:v>106310</c:v>
                </c:pt>
                <c:pt idx="33">
                  <c:v>106884</c:v>
                </c:pt>
                <c:pt idx="34">
                  <c:v>107458</c:v>
                </c:pt>
                <c:pt idx="35">
                  <c:v>108032</c:v>
                </c:pt>
                <c:pt idx="36">
                  <c:v>108606</c:v>
                </c:pt>
                <c:pt idx="37">
                  <c:v>109180</c:v>
                </c:pt>
                <c:pt idx="38">
                  <c:v>109754</c:v>
                </c:pt>
                <c:pt idx="39">
                  <c:v>110328</c:v>
                </c:pt>
                <c:pt idx="40">
                  <c:v>110902</c:v>
                </c:pt>
                <c:pt idx="41">
                  <c:v>111476</c:v>
                </c:pt>
                <c:pt idx="42">
                  <c:v>112050</c:v>
                </c:pt>
                <c:pt idx="43">
                  <c:v>112624</c:v>
                </c:pt>
                <c:pt idx="44">
                  <c:v>113198</c:v>
                </c:pt>
                <c:pt idx="45">
                  <c:v>113772</c:v>
                </c:pt>
                <c:pt idx="46">
                  <c:v>114346</c:v>
                </c:pt>
              </c:numCache>
            </c:numRef>
          </c:val>
        </c:ser>
        <c:ser>
          <c:idx val="14"/>
          <c:order val="13"/>
          <c:tx>
            <c:strRef>
              <c:f>'Projection dwelling baseline'!$A$18</c:f>
              <c:strCache>
                <c:ptCount val="1"/>
                <c:pt idx="0">
                  <c:v>South Northamptonshire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'Projection dwelling baseline'!$B$4:$AV$4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dwelling baseline'!$B$18:$AV$18</c:f>
              <c:numCache>
                <c:formatCode>_-* #,##0_-;\-* #,##0_-;_-* "-"??_-;_-@_-</c:formatCode>
                <c:ptCount val="47"/>
                <c:pt idx="0">
                  <c:v>34170</c:v>
                </c:pt>
                <c:pt idx="1">
                  <c:v>34740</c:v>
                </c:pt>
                <c:pt idx="2">
                  <c:v>35000</c:v>
                </c:pt>
                <c:pt idx="3">
                  <c:v>35220</c:v>
                </c:pt>
                <c:pt idx="4">
                  <c:v>35440</c:v>
                </c:pt>
                <c:pt idx="5">
                  <c:v>35640</c:v>
                </c:pt>
                <c:pt idx="6">
                  <c:v>35870</c:v>
                </c:pt>
                <c:pt idx="7">
                  <c:v>36040</c:v>
                </c:pt>
                <c:pt idx="8">
                  <c:v>36370</c:v>
                </c:pt>
                <c:pt idx="9">
                  <c:v>36590</c:v>
                </c:pt>
                <c:pt idx="10">
                  <c:v>36930</c:v>
                </c:pt>
                <c:pt idx="11">
                  <c:v>37270</c:v>
                </c:pt>
                <c:pt idx="12">
                  <c:v>37730</c:v>
                </c:pt>
                <c:pt idx="13">
                  <c:v>37998</c:v>
                </c:pt>
                <c:pt idx="14">
                  <c:v>38266</c:v>
                </c:pt>
                <c:pt idx="15">
                  <c:v>38534</c:v>
                </c:pt>
                <c:pt idx="16">
                  <c:v>38802</c:v>
                </c:pt>
                <c:pt idx="17">
                  <c:v>39070</c:v>
                </c:pt>
                <c:pt idx="18">
                  <c:v>39338</c:v>
                </c:pt>
                <c:pt idx="19">
                  <c:v>39606</c:v>
                </c:pt>
                <c:pt idx="20">
                  <c:v>39874</c:v>
                </c:pt>
                <c:pt idx="21">
                  <c:v>40142</c:v>
                </c:pt>
                <c:pt idx="22">
                  <c:v>40410</c:v>
                </c:pt>
                <c:pt idx="23">
                  <c:v>40678</c:v>
                </c:pt>
                <c:pt idx="24">
                  <c:v>40946</c:v>
                </c:pt>
                <c:pt idx="25">
                  <c:v>41214</c:v>
                </c:pt>
                <c:pt idx="26">
                  <c:v>41482</c:v>
                </c:pt>
                <c:pt idx="27">
                  <c:v>41750</c:v>
                </c:pt>
                <c:pt idx="28">
                  <c:v>42018</c:v>
                </c:pt>
                <c:pt idx="29">
                  <c:v>42286</c:v>
                </c:pt>
                <c:pt idx="30">
                  <c:v>42554</c:v>
                </c:pt>
                <c:pt idx="31">
                  <c:v>42822</c:v>
                </c:pt>
                <c:pt idx="32">
                  <c:v>43090</c:v>
                </c:pt>
                <c:pt idx="33">
                  <c:v>43358</c:v>
                </c:pt>
                <c:pt idx="34">
                  <c:v>43626</c:v>
                </c:pt>
                <c:pt idx="35">
                  <c:v>43894</c:v>
                </c:pt>
                <c:pt idx="36">
                  <c:v>44162</c:v>
                </c:pt>
                <c:pt idx="37">
                  <c:v>44430</c:v>
                </c:pt>
                <c:pt idx="38">
                  <c:v>44698</c:v>
                </c:pt>
                <c:pt idx="39">
                  <c:v>44966</c:v>
                </c:pt>
                <c:pt idx="40">
                  <c:v>45234</c:v>
                </c:pt>
                <c:pt idx="41">
                  <c:v>45502</c:v>
                </c:pt>
                <c:pt idx="42">
                  <c:v>45770</c:v>
                </c:pt>
                <c:pt idx="43">
                  <c:v>46038</c:v>
                </c:pt>
                <c:pt idx="44">
                  <c:v>46306</c:v>
                </c:pt>
                <c:pt idx="45">
                  <c:v>46574</c:v>
                </c:pt>
                <c:pt idx="46">
                  <c:v>46842</c:v>
                </c:pt>
              </c:numCache>
            </c:numRef>
          </c:val>
        </c:ser>
        <c:ser>
          <c:idx val="15"/>
          <c:order val="14"/>
          <c:tx>
            <c:strRef>
              <c:f>'Projection dwelling baseline'!$A$19</c:f>
              <c:strCache>
                <c:ptCount val="1"/>
                <c:pt idx="0">
                  <c:v>Wellingborough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'Projection dwelling baseline'!$B$4:$AV$4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dwelling baseline'!$B$19:$AV$19</c:f>
              <c:numCache>
                <c:formatCode>_-* #,##0_-;\-* #,##0_-;_-* "-"??_-;_-@_-</c:formatCode>
                <c:ptCount val="47"/>
                <c:pt idx="0">
                  <c:v>31240</c:v>
                </c:pt>
                <c:pt idx="1">
                  <c:v>31480</c:v>
                </c:pt>
                <c:pt idx="2">
                  <c:v>31800</c:v>
                </c:pt>
                <c:pt idx="3">
                  <c:v>32160</c:v>
                </c:pt>
                <c:pt idx="4">
                  <c:v>32610</c:v>
                </c:pt>
                <c:pt idx="5">
                  <c:v>32880</c:v>
                </c:pt>
                <c:pt idx="6">
                  <c:v>33000</c:v>
                </c:pt>
                <c:pt idx="7">
                  <c:v>33080</c:v>
                </c:pt>
                <c:pt idx="8">
                  <c:v>33220</c:v>
                </c:pt>
                <c:pt idx="9">
                  <c:v>33340</c:v>
                </c:pt>
                <c:pt idx="10">
                  <c:v>33590</c:v>
                </c:pt>
                <c:pt idx="11">
                  <c:v>33970</c:v>
                </c:pt>
                <c:pt idx="12">
                  <c:v>34350</c:v>
                </c:pt>
                <c:pt idx="13">
                  <c:v>34467</c:v>
                </c:pt>
                <c:pt idx="14">
                  <c:v>34584</c:v>
                </c:pt>
                <c:pt idx="15">
                  <c:v>34701</c:v>
                </c:pt>
                <c:pt idx="16">
                  <c:v>34818</c:v>
                </c:pt>
                <c:pt idx="17">
                  <c:v>34935</c:v>
                </c:pt>
                <c:pt idx="18">
                  <c:v>35052</c:v>
                </c:pt>
                <c:pt idx="19">
                  <c:v>35169</c:v>
                </c:pt>
                <c:pt idx="20">
                  <c:v>35286</c:v>
                </c:pt>
                <c:pt idx="21">
                  <c:v>35403</c:v>
                </c:pt>
                <c:pt idx="22">
                  <c:v>35520</c:v>
                </c:pt>
                <c:pt idx="23">
                  <c:v>35637</c:v>
                </c:pt>
                <c:pt idx="24">
                  <c:v>35754</c:v>
                </c:pt>
                <c:pt idx="25">
                  <c:v>35871</c:v>
                </c:pt>
                <c:pt idx="26">
                  <c:v>35988</c:v>
                </c:pt>
                <c:pt idx="27">
                  <c:v>36105</c:v>
                </c:pt>
                <c:pt idx="28">
                  <c:v>36222</c:v>
                </c:pt>
                <c:pt idx="29">
                  <c:v>36339</c:v>
                </c:pt>
                <c:pt idx="30">
                  <c:v>36456</c:v>
                </c:pt>
                <c:pt idx="31">
                  <c:v>36573</c:v>
                </c:pt>
                <c:pt idx="32">
                  <c:v>36690</c:v>
                </c:pt>
                <c:pt idx="33">
                  <c:v>36807</c:v>
                </c:pt>
                <c:pt idx="34">
                  <c:v>36924</c:v>
                </c:pt>
                <c:pt idx="35">
                  <c:v>37041</c:v>
                </c:pt>
                <c:pt idx="36">
                  <c:v>37158</c:v>
                </c:pt>
                <c:pt idx="37">
                  <c:v>37275</c:v>
                </c:pt>
                <c:pt idx="38">
                  <c:v>37392</c:v>
                </c:pt>
                <c:pt idx="39">
                  <c:v>37509</c:v>
                </c:pt>
                <c:pt idx="40">
                  <c:v>37626</c:v>
                </c:pt>
                <c:pt idx="41">
                  <c:v>37743</c:v>
                </c:pt>
                <c:pt idx="42">
                  <c:v>37860</c:v>
                </c:pt>
                <c:pt idx="43">
                  <c:v>37977</c:v>
                </c:pt>
                <c:pt idx="44">
                  <c:v>38094</c:v>
                </c:pt>
                <c:pt idx="45">
                  <c:v>38211</c:v>
                </c:pt>
                <c:pt idx="46">
                  <c:v>38328</c:v>
                </c:pt>
              </c:numCache>
            </c:numRef>
          </c:val>
        </c:ser>
        <c:ser>
          <c:idx val="16"/>
          <c:order val="15"/>
          <c:tx>
            <c:strRef>
              <c:f>'Projection dwelling baseline'!$A$20</c:f>
              <c:strCache>
                <c:ptCount val="1"/>
                <c:pt idx="0">
                  <c:v>Cambridge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'Projection dwelling baseline'!$B$4:$AV$4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dwelling baseline'!$B$20:$AV$20</c:f>
              <c:numCache>
                <c:formatCode>_-* #,##0_-;\-* #,##0_-;_-* "-"??_-;_-@_-</c:formatCode>
                <c:ptCount val="47"/>
                <c:pt idx="0">
                  <c:v>44390</c:v>
                </c:pt>
                <c:pt idx="1">
                  <c:v>45010</c:v>
                </c:pt>
                <c:pt idx="2">
                  <c:v>45750</c:v>
                </c:pt>
                <c:pt idx="3">
                  <c:v>46440</c:v>
                </c:pt>
                <c:pt idx="4">
                  <c:v>46970</c:v>
                </c:pt>
                <c:pt idx="5">
                  <c:v>47580</c:v>
                </c:pt>
                <c:pt idx="6">
                  <c:v>47880</c:v>
                </c:pt>
                <c:pt idx="7">
                  <c:v>48290</c:v>
                </c:pt>
                <c:pt idx="8">
                  <c:v>48620</c:v>
                </c:pt>
                <c:pt idx="9">
                  <c:v>49100</c:v>
                </c:pt>
                <c:pt idx="10">
                  <c:v>50400</c:v>
                </c:pt>
                <c:pt idx="11">
                  <c:v>51120</c:v>
                </c:pt>
                <c:pt idx="12">
                  <c:v>52000</c:v>
                </c:pt>
                <c:pt idx="13">
                  <c:v>52528</c:v>
                </c:pt>
                <c:pt idx="14">
                  <c:v>53056</c:v>
                </c:pt>
                <c:pt idx="15">
                  <c:v>53584</c:v>
                </c:pt>
                <c:pt idx="16">
                  <c:v>54112</c:v>
                </c:pt>
                <c:pt idx="17">
                  <c:v>54640</c:v>
                </c:pt>
                <c:pt idx="18">
                  <c:v>55168</c:v>
                </c:pt>
                <c:pt idx="19">
                  <c:v>55696</c:v>
                </c:pt>
                <c:pt idx="20">
                  <c:v>56224</c:v>
                </c:pt>
                <c:pt idx="21">
                  <c:v>56752</c:v>
                </c:pt>
                <c:pt idx="22">
                  <c:v>57280</c:v>
                </c:pt>
                <c:pt idx="23">
                  <c:v>57808</c:v>
                </c:pt>
                <c:pt idx="24">
                  <c:v>58336</c:v>
                </c:pt>
                <c:pt idx="25">
                  <c:v>58864</c:v>
                </c:pt>
                <c:pt idx="26">
                  <c:v>59392</c:v>
                </c:pt>
                <c:pt idx="27">
                  <c:v>59920</c:v>
                </c:pt>
                <c:pt idx="28">
                  <c:v>60448</c:v>
                </c:pt>
                <c:pt idx="29">
                  <c:v>60976</c:v>
                </c:pt>
                <c:pt idx="30">
                  <c:v>61504</c:v>
                </c:pt>
                <c:pt idx="31">
                  <c:v>62032</c:v>
                </c:pt>
                <c:pt idx="32">
                  <c:v>62560</c:v>
                </c:pt>
                <c:pt idx="33">
                  <c:v>63088</c:v>
                </c:pt>
                <c:pt idx="34">
                  <c:v>63616</c:v>
                </c:pt>
                <c:pt idx="35">
                  <c:v>64144</c:v>
                </c:pt>
                <c:pt idx="36">
                  <c:v>64672</c:v>
                </c:pt>
                <c:pt idx="37">
                  <c:v>65200</c:v>
                </c:pt>
                <c:pt idx="38">
                  <c:v>65728</c:v>
                </c:pt>
                <c:pt idx="39">
                  <c:v>66256</c:v>
                </c:pt>
                <c:pt idx="40">
                  <c:v>66784</c:v>
                </c:pt>
                <c:pt idx="41">
                  <c:v>67312</c:v>
                </c:pt>
                <c:pt idx="42">
                  <c:v>67840</c:v>
                </c:pt>
                <c:pt idx="43">
                  <c:v>68368</c:v>
                </c:pt>
                <c:pt idx="44">
                  <c:v>68896</c:v>
                </c:pt>
                <c:pt idx="45">
                  <c:v>69424</c:v>
                </c:pt>
                <c:pt idx="46">
                  <c:v>69952</c:v>
                </c:pt>
              </c:numCache>
            </c:numRef>
          </c:val>
        </c:ser>
        <c:ser>
          <c:idx val="17"/>
          <c:order val="16"/>
          <c:tx>
            <c:strRef>
              <c:f>'Projection dwelling baseline'!$A$21</c:f>
              <c:strCache>
                <c:ptCount val="1"/>
                <c:pt idx="0">
                  <c:v>East Cambridgeshire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'Projection dwelling baseline'!$B$4:$AV$4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dwelling baseline'!$B$21:$AV$21</c:f>
              <c:numCache>
                <c:formatCode>_-* #,##0_-;\-* #,##0_-;_-* "-"??_-;_-@_-</c:formatCode>
                <c:ptCount val="47"/>
                <c:pt idx="0">
                  <c:v>32430</c:v>
                </c:pt>
                <c:pt idx="1">
                  <c:v>32780</c:v>
                </c:pt>
                <c:pt idx="2">
                  <c:v>33520</c:v>
                </c:pt>
                <c:pt idx="3">
                  <c:v>34160</c:v>
                </c:pt>
                <c:pt idx="4">
                  <c:v>34860</c:v>
                </c:pt>
                <c:pt idx="5">
                  <c:v>35280</c:v>
                </c:pt>
                <c:pt idx="6">
                  <c:v>35430</c:v>
                </c:pt>
                <c:pt idx="7">
                  <c:v>35750</c:v>
                </c:pt>
                <c:pt idx="8">
                  <c:v>36120</c:v>
                </c:pt>
                <c:pt idx="9">
                  <c:v>36410</c:v>
                </c:pt>
                <c:pt idx="10">
                  <c:v>36600</c:v>
                </c:pt>
                <c:pt idx="11">
                  <c:v>36760</c:v>
                </c:pt>
                <c:pt idx="12">
                  <c:v>36940</c:v>
                </c:pt>
                <c:pt idx="13">
                  <c:v>37237</c:v>
                </c:pt>
                <c:pt idx="14">
                  <c:v>37534</c:v>
                </c:pt>
                <c:pt idx="15">
                  <c:v>37831</c:v>
                </c:pt>
                <c:pt idx="16">
                  <c:v>38128</c:v>
                </c:pt>
                <c:pt idx="17">
                  <c:v>38425</c:v>
                </c:pt>
                <c:pt idx="18">
                  <c:v>38722</c:v>
                </c:pt>
                <c:pt idx="19">
                  <c:v>39019</c:v>
                </c:pt>
                <c:pt idx="20">
                  <c:v>39316</c:v>
                </c:pt>
                <c:pt idx="21">
                  <c:v>39613</c:v>
                </c:pt>
                <c:pt idx="22">
                  <c:v>39910</c:v>
                </c:pt>
                <c:pt idx="23">
                  <c:v>40207</c:v>
                </c:pt>
                <c:pt idx="24">
                  <c:v>40504</c:v>
                </c:pt>
                <c:pt idx="25">
                  <c:v>40801</c:v>
                </c:pt>
                <c:pt idx="26">
                  <c:v>41098</c:v>
                </c:pt>
                <c:pt idx="27">
                  <c:v>41395</c:v>
                </c:pt>
                <c:pt idx="28">
                  <c:v>41692</c:v>
                </c:pt>
                <c:pt idx="29">
                  <c:v>41989</c:v>
                </c:pt>
                <c:pt idx="30">
                  <c:v>42286</c:v>
                </c:pt>
                <c:pt idx="31">
                  <c:v>42583</c:v>
                </c:pt>
                <c:pt idx="32">
                  <c:v>42880</c:v>
                </c:pt>
                <c:pt idx="33">
                  <c:v>43177</c:v>
                </c:pt>
                <c:pt idx="34">
                  <c:v>43474</c:v>
                </c:pt>
                <c:pt idx="35">
                  <c:v>43771</c:v>
                </c:pt>
                <c:pt idx="36">
                  <c:v>44068</c:v>
                </c:pt>
                <c:pt idx="37">
                  <c:v>44365</c:v>
                </c:pt>
                <c:pt idx="38">
                  <c:v>44662</c:v>
                </c:pt>
                <c:pt idx="39">
                  <c:v>44959</c:v>
                </c:pt>
                <c:pt idx="40">
                  <c:v>45256</c:v>
                </c:pt>
                <c:pt idx="41">
                  <c:v>45553</c:v>
                </c:pt>
                <c:pt idx="42">
                  <c:v>45850</c:v>
                </c:pt>
                <c:pt idx="43">
                  <c:v>46147</c:v>
                </c:pt>
                <c:pt idx="44">
                  <c:v>46444</c:v>
                </c:pt>
                <c:pt idx="45">
                  <c:v>46741</c:v>
                </c:pt>
                <c:pt idx="46">
                  <c:v>47038</c:v>
                </c:pt>
              </c:numCache>
            </c:numRef>
          </c:val>
        </c:ser>
        <c:ser>
          <c:idx val="18"/>
          <c:order val="17"/>
          <c:tx>
            <c:strRef>
              <c:f>'Projection dwelling baseline'!$A$22</c:f>
              <c:strCache>
                <c:ptCount val="1"/>
                <c:pt idx="0">
                  <c:v>East Hertfordshire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cat>
            <c:numRef>
              <c:f>'Projection dwelling baseline'!$B$4:$AV$4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dwelling baseline'!$B$22:$AV$22</c:f>
              <c:numCache>
                <c:formatCode>_-* #,##0_-;\-* #,##0_-;_-* "-"??_-;_-@_-</c:formatCode>
                <c:ptCount val="47"/>
                <c:pt idx="0">
                  <c:v>54640</c:v>
                </c:pt>
                <c:pt idx="1">
                  <c:v>55040</c:v>
                </c:pt>
                <c:pt idx="2">
                  <c:v>55620</c:v>
                </c:pt>
                <c:pt idx="3">
                  <c:v>56430</c:v>
                </c:pt>
                <c:pt idx="4">
                  <c:v>57020</c:v>
                </c:pt>
                <c:pt idx="5">
                  <c:v>57610</c:v>
                </c:pt>
                <c:pt idx="6">
                  <c:v>58110</c:v>
                </c:pt>
                <c:pt idx="7">
                  <c:v>58350</c:v>
                </c:pt>
                <c:pt idx="8">
                  <c:v>58730</c:v>
                </c:pt>
                <c:pt idx="9">
                  <c:v>59430</c:v>
                </c:pt>
                <c:pt idx="10">
                  <c:v>59790</c:v>
                </c:pt>
                <c:pt idx="11">
                  <c:v>60340</c:v>
                </c:pt>
                <c:pt idx="12">
                  <c:v>61010</c:v>
                </c:pt>
                <c:pt idx="13">
                  <c:v>61325</c:v>
                </c:pt>
                <c:pt idx="14">
                  <c:v>61640</c:v>
                </c:pt>
                <c:pt idx="15">
                  <c:v>61955</c:v>
                </c:pt>
                <c:pt idx="16">
                  <c:v>62270</c:v>
                </c:pt>
                <c:pt idx="17">
                  <c:v>62585</c:v>
                </c:pt>
                <c:pt idx="18">
                  <c:v>62900</c:v>
                </c:pt>
                <c:pt idx="19">
                  <c:v>63215</c:v>
                </c:pt>
                <c:pt idx="20">
                  <c:v>63530</c:v>
                </c:pt>
                <c:pt idx="21">
                  <c:v>63845</c:v>
                </c:pt>
                <c:pt idx="22">
                  <c:v>64160</c:v>
                </c:pt>
                <c:pt idx="23">
                  <c:v>64475</c:v>
                </c:pt>
                <c:pt idx="24">
                  <c:v>64790</c:v>
                </c:pt>
                <c:pt idx="25">
                  <c:v>65105</c:v>
                </c:pt>
                <c:pt idx="26">
                  <c:v>65420</c:v>
                </c:pt>
                <c:pt idx="27">
                  <c:v>65735</c:v>
                </c:pt>
                <c:pt idx="28">
                  <c:v>66050</c:v>
                </c:pt>
                <c:pt idx="29">
                  <c:v>66365</c:v>
                </c:pt>
                <c:pt idx="30">
                  <c:v>66680</c:v>
                </c:pt>
                <c:pt idx="31">
                  <c:v>66995</c:v>
                </c:pt>
                <c:pt idx="32">
                  <c:v>67310</c:v>
                </c:pt>
                <c:pt idx="33">
                  <c:v>67625</c:v>
                </c:pt>
                <c:pt idx="34">
                  <c:v>67940</c:v>
                </c:pt>
                <c:pt idx="35">
                  <c:v>68255</c:v>
                </c:pt>
                <c:pt idx="36">
                  <c:v>68570</c:v>
                </c:pt>
                <c:pt idx="37">
                  <c:v>68885</c:v>
                </c:pt>
                <c:pt idx="38">
                  <c:v>69200</c:v>
                </c:pt>
                <c:pt idx="39">
                  <c:v>69515</c:v>
                </c:pt>
                <c:pt idx="40">
                  <c:v>69830</c:v>
                </c:pt>
                <c:pt idx="41">
                  <c:v>70145</c:v>
                </c:pt>
                <c:pt idx="42">
                  <c:v>70460</c:v>
                </c:pt>
                <c:pt idx="43">
                  <c:v>70775</c:v>
                </c:pt>
                <c:pt idx="44">
                  <c:v>71090</c:v>
                </c:pt>
                <c:pt idx="45">
                  <c:v>71405</c:v>
                </c:pt>
                <c:pt idx="46">
                  <c:v>71720</c:v>
                </c:pt>
              </c:numCache>
            </c:numRef>
          </c:val>
        </c:ser>
        <c:ser>
          <c:idx val="19"/>
          <c:order val="18"/>
          <c:tx>
            <c:strRef>
              <c:f>'Projection dwelling baseline'!$A$23</c:f>
              <c:strCache>
                <c:ptCount val="1"/>
                <c:pt idx="0">
                  <c:v>Huntingdonshire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cat>
            <c:numRef>
              <c:f>'Projection dwelling baseline'!$B$4:$AV$4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dwelling baseline'!$B$23:$AV$23</c:f>
              <c:numCache>
                <c:formatCode>_-* #,##0_-;\-* #,##0_-;_-* "-"??_-;_-@_-</c:formatCode>
                <c:ptCount val="47"/>
                <c:pt idx="0">
                  <c:v>66410</c:v>
                </c:pt>
                <c:pt idx="1">
                  <c:v>67060</c:v>
                </c:pt>
                <c:pt idx="2">
                  <c:v>67770</c:v>
                </c:pt>
                <c:pt idx="3">
                  <c:v>68380</c:v>
                </c:pt>
                <c:pt idx="4">
                  <c:v>69090</c:v>
                </c:pt>
                <c:pt idx="5">
                  <c:v>69870</c:v>
                </c:pt>
                <c:pt idx="6">
                  <c:v>70640</c:v>
                </c:pt>
                <c:pt idx="7">
                  <c:v>71400</c:v>
                </c:pt>
                <c:pt idx="8">
                  <c:v>72270</c:v>
                </c:pt>
                <c:pt idx="9">
                  <c:v>72690</c:v>
                </c:pt>
                <c:pt idx="10">
                  <c:v>73370</c:v>
                </c:pt>
                <c:pt idx="11">
                  <c:v>73890</c:v>
                </c:pt>
                <c:pt idx="12">
                  <c:v>74420</c:v>
                </c:pt>
                <c:pt idx="13">
                  <c:v>75024</c:v>
                </c:pt>
                <c:pt idx="14">
                  <c:v>75628</c:v>
                </c:pt>
                <c:pt idx="15">
                  <c:v>76232</c:v>
                </c:pt>
                <c:pt idx="16">
                  <c:v>76836</c:v>
                </c:pt>
                <c:pt idx="17">
                  <c:v>77440</c:v>
                </c:pt>
                <c:pt idx="18">
                  <c:v>78044</c:v>
                </c:pt>
                <c:pt idx="19">
                  <c:v>78648</c:v>
                </c:pt>
                <c:pt idx="20">
                  <c:v>79252</c:v>
                </c:pt>
                <c:pt idx="21">
                  <c:v>79856</c:v>
                </c:pt>
                <c:pt idx="22">
                  <c:v>80460</c:v>
                </c:pt>
                <c:pt idx="23">
                  <c:v>81064</c:v>
                </c:pt>
                <c:pt idx="24">
                  <c:v>81668</c:v>
                </c:pt>
                <c:pt idx="25">
                  <c:v>82272</c:v>
                </c:pt>
                <c:pt idx="26">
                  <c:v>82876</c:v>
                </c:pt>
                <c:pt idx="27">
                  <c:v>83480</c:v>
                </c:pt>
                <c:pt idx="28">
                  <c:v>84084</c:v>
                </c:pt>
                <c:pt idx="29">
                  <c:v>84688</c:v>
                </c:pt>
                <c:pt idx="30">
                  <c:v>85292</c:v>
                </c:pt>
                <c:pt idx="31">
                  <c:v>85896</c:v>
                </c:pt>
                <c:pt idx="32">
                  <c:v>86500</c:v>
                </c:pt>
                <c:pt idx="33">
                  <c:v>87104</c:v>
                </c:pt>
                <c:pt idx="34">
                  <c:v>87708</c:v>
                </c:pt>
                <c:pt idx="35">
                  <c:v>88312</c:v>
                </c:pt>
                <c:pt idx="36">
                  <c:v>88916</c:v>
                </c:pt>
                <c:pt idx="37">
                  <c:v>89520</c:v>
                </c:pt>
                <c:pt idx="38">
                  <c:v>90124</c:v>
                </c:pt>
                <c:pt idx="39">
                  <c:v>90728</c:v>
                </c:pt>
                <c:pt idx="40">
                  <c:v>91332</c:v>
                </c:pt>
                <c:pt idx="41">
                  <c:v>91936</c:v>
                </c:pt>
                <c:pt idx="42">
                  <c:v>92540</c:v>
                </c:pt>
                <c:pt idx="43">
                  <c:v>93144</c:v>
                </c:pt>
                <c:pt idx="44">
                  <c:v>93748</c:v>
                </c:pt>
                <c:pt idx="45">
                  <c:v>94352</c:v>
                </c:pt>
                <c:pt idx="46">
                  <c:v>94956</c:v>
                </c:pt>
              </c:numCache>
            </c:numRef>
          </c:val>
        </c:ser>
        <c:ser>
          <c:idx val="20"/>
          <c:order val="19"/>
          <c:tx>
            <c:strRef>
              <c:f>'Projection dwelling baseline'!$A$24</c:f>
              <c:strCache>
                <c:ptCount val="1"/>
                <c:pt idx="0">
                  <c:v>North Hertfordshire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cat>
            <c:numRef>
              <c:f>'Projection dwelling baseline'!$B$4:$AV$4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dwelling baseline'!$B$24:$AV$24</c:f>
              <c:numCache>
                <c:formatCode>_-* #,##0_-;\-* #,##0_-;_-* "-"??_-;_-@_-</c:formatCode>
                <c:ptCount val="47"/>
                <c:pt idx="0">
                  <c:v>51620</c:v>
                </c:pt>
                <c:pt idx="1">
                  <c:v>52040</c:v>
                </c:pt>
                <c:pt idx="2">
                  <c:v>52590</c:v>
                </c:pt>
                <c:pt idx="3">
                  <c:v>53180</c:v>
                </c:pt>
                <c:pt idx="4">
                  <c:v>53860</c:v>
                </c:pt>
                <c:pt idx="5">
                  <c:v>54290</c:v>
                </c:pt>
                <c:pt idx="6">
                  <c:v>54580</c:v>
                </c:pt>
                <c:pt idx="7">
                  <c:v>54960</c:v>
                </c:pt>
                <c:pt idx="8">
                  <c:v>55360</c:v>
                </c:pt>
                <c:pt idx="9">
                  <c:v>55650</c:v>
                </c:pt>
                <c:pt idx="10">
                  <c:v>55910</c:v>
                </c:pt>
                <c:pt idx="11">
                  <c:v>56090</c:v>
                </c:pt>
                <c:pt idx="12">
                  <c:v>56430</c:v>
                </c:pt>
                <c:pt idx="13">
                  <c:v>56580</c:v>
                </c:pt>
                <c:pt idx="14">
                  <c:v>56730</c:v>
                </c:pt>
                <c:pt idx="15">
                  <c:v>56880</c:v>
                </c:pt>
                <c:pt idx="16">
                  <c:v>57030</c:v>
                </c:pt>
                <c:pt idx="17">
                  <c:v>57180</c:v>
                </c:pt>
                <c:pt idx="18">
                  <c:v>57330</c:v>
                </c:pt>
                <c:pt idx="19">
                  <c:v>57480</c:v>
                </c:pt>
                <c:pt idx="20">
                  <c:v>57630</c:v>
                </c:pt>
                <c:pt idx="21">
                  <c:v>57780</c:v>
                </c:pt>
                <c:pt idx="22">
                  <c:v>57930</c:v>
                </c:pt>
                <c:pt idx="23">
                  <c:v>58080</c:v>
                </c:pt>
                <c:pt idx="24">
                  <c:v>58230</c:v>
                </c:pt>
                <c:pt idx="25">
                  <c:v>58380</c:v>
                </c:pt>
                <c:pt idx="26">
                  <c:v>58530</c:v>
                </c:pt>
                <c:pt idx="27">
                  <c:v>58680</c:v>
                </c:pt>
                <c:pt idx="28">
                  <c:v>58830</c:v>
                </c:pt>
                <c:pt idx="29">
                  <c:v>58980</c:v>
                </c:pt>
                <c:pt idx="30">
                  <c:v>59130</c:v>
                </c:pt>
                <c:pt idx="31">
                  <c:v>59280</c:v>
                </c:pt>
                <c:pt idx="32">
                  <c:v>59430</c:v>
                </c:pt>
                <c:pt idx="33">
                  <c:v>59580</c:v>
                </c:pt>
                <c:pt idx="34">
                  <c:v>59730</c:v>
                </c:pt>
                <c:pt idx="35">
                  <c:v>59880</c:v>
                </c:pt>
                <c:pt idx="36">
                  <c:v>60030</c:v>
                </c:pt>
                <c:pt idx="37">
                  <c:v>60180</c:v>
                </c:pt>
                <c:pt idx="38">
                  <c:v>60330</c:v>
                </c:pt>
                <c:pt idx="39">
                  <c:v>60480</c:v>
                </c:pt>
                <c:pt idx="40">
                  <c:v>60630</c:v>
                </c:pt>
                <c:pt idx="41">
                  <c:v>60780</c:v>
                </c:pt>
                <c:pt idx="42">
                  <c:v>60930</c:v>
                </c:pt>
                <c:pt idx="43">
                  <c:v>61080</c:v>
                </c:pt>
                <c:pt idx="44">
                  <c:v>61230</c:v>
                </c:pt>
                <c:pt idx="45">
                  <c:v>61380</c:v>
                </c:pt>
                <c:pt idx="46">
                  <c:v>61530</c:v>
                </c:pt>
              </c:numCache>
            </c:numRef>
          </c:val>
        </c:ser>
        <c:ser>
          <c:idx val="21"/>
          <c:order val="20"/>
          <c:tx>
            <c:strRef>
              <c:f>'Projection dwelling baseline'!$A$25</c:f>
              <c:strCache>
                <c:ptCount val="1"/>
                <c:pt idx="0">
                  <c:v>South Cambridgeshire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cat>
            <c:numRef>
              <c:f>'Projection dwelling baseline'!$B$4:$AV$4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dwelling baseline'!$B$25:$AV$25</c:f>
              <c:numCache>
                <c:formatCode>_-* #,##0_-;\-* #,##0_-;_-* "-"??_-;_-@_-</c:formatCode>
                <c:ptCount val="47"/>
                <c:pt idx="0">
                  <c:v>55830</c:v>
                </c:pt>
                <c:pt idx="1">
                  <c:v>56450</c:v>
                </c:pt>
                <c:pt idx="2">
                  <c:v>57370</c:v>
                </c:pt>
                <c:pt idx="3">
                  <c:v>58350</c:v>
                </c:pt>
                <c:pt idx="4">
                  <c:v>59690</c:v>
                </c:pt>
                <c:pt idx="5">
                  <c:v>60350</c:v>
                </c:pt>
                <c:pt idx="6">
                  <c:v>61010</c:v>
                </c:pt>
                <c:pt idx="7">
                  <c:v>61720</c:v>
                </c:pt>
                <c:pt idx="8">
                  <c:v>62420</c:v>
                </c:pt>
                <c:pt idx="9">
                  <c:v>63010</c:v>
                </c:pt>
                <c:pt idx="10">
                  <c:v>63640</c:v>
                </c:pt>
                <c:pt idx="11">
                  <c:v>64510</c:v>
                </c:pt>
                <c:pt idx="12">
                  <c:v>65180</c:v>
                </c:pt>
                <c:pt idx="13">
                  <c:v>65551</c:v>
                </c:pt>
                <c:pt idx="14">
                  <c:v>65922</c:v>
                </c:pt>
                <c:pt idx="15">
                  <c:v>66293</c:v>
                </c:pt>
                <c:pt idx="16">
                  <c:v>66664</c:v>
                </c:pt>
                <c:pt idx="17">
                  <c:v>67035</c:v>
                </c:pt>
                <c:pt idx="18">
                  <c:v>67406</c:v>
                </c:pt>
                <c:pt idx="19">
                  <c:v>67777</c:v>
                </c:pt>
                <c:pt idx="20">
                  <c:v>68148</c:v>
                </c:pt>
                <c:pt idx="21">
                  <c:v>68519</c:v>
                </c:pt>
                <c:pt idx="22">
                  <c:v>68890</c:v>
                </c:pt>
                <c:pt idx="23">
                  <c:v>69261</c:v>
                </c:pt>
                <c:pt idx="24">
                  <c:v>69632</c:v>
                </c:pt>
                <c:pt idx="25">
                  <c:v>70003</c:v>
                </c:pt>
                <c:pt idx="26">
                  <c:v>70374</c:v>
                </c:pt>
                <c:pt idx="27">
                  <c:v>70745</c:v>
                </c:pt>
                <c:pt idx="28">
                  <c:v>71116</c:v>
                </c:pt>
                <c:pt idx="29">
                  <c:v>71487</c:v>
                </c:pt>
                <c:pt idx="30">
                  <c:v>71858</c:v>
                </c:pt>
                <c:pt idx="31">
                  <c:v>72229</c:v>
                </c:pt>
                <c:pt idx="32">
                  <c:v>72600</c:v>
                </c:pt>
                <c:pt idx="33">
                  <c:v>72971</c:v>
                </c:pt>
                <c:pt idx="34">
                  <c:v>73342</c:v>
                </c:pt>
                <c:pt idx="35">
                  <c:v>73713</c:v>
                </c:pt>
                <c:pt idx="36">
                  <c:v>74084</c:v>
                </c:pt>
                <c:pt idx="37">
                  <c:v>74455</c:v>
                </c:pt>
                <c:pt idx="38">
                  <c:v>74826</c:v>
                </c:pt>
                <c:pt idx="39">
                  <c:v>75197</c:v>
                </c:pt>
                <c:pt idx="40">
                  <c:v>75568</c:v>
                </c:pt>
                <c:pt idx="41">
                  <c:v>75939</c:v>
                </c:pt>
                <c:pt idx="42">
                  <c:v>76310</c:v>
                </c:pt>
                <c:pt idx="43">
                  <c:v>76681</c:v>
                </c:pt>
                <c:pt idx="44">
                  <c:v>77052</c:v>
                </c:pt>
                <c:pt idx="45">
                  <c:v>77423</c:v>
                </c:pt>
                <c:pt idx="46">
                  <c:v>77794</c:v>
                </c:pt>
              </c:numCache>
            </c:numRef>
          </c:val>
        </c:ser>
        <c:ser>
          <c:idx val="22"/>
          <c:order val="21"/>
          <c:tx>
            <c:strRef>
              <c:f>'Projection dwelling baseline'!$A$26</c:f>
              <c:strCache>
                <c:ptCount val="1"/>
                <c:pt idx="0">
                  <c:v>Stevenage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cat>
            <c:numRef>
              <c:f>'Projection dwelling baseline'!$B$4:$AV$4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dwelling baseline'!$B$26:$AV$26</c:f>
              <c:numCache>
                <c:formatCode>_-* #,##0_-;\-* #,##0_-;_-* "-"??_-;_-@_-</c:formatCode>
                <c:ptCount val="47"/>
                <c:pt idx="0">
                  <c:v>33580</c:v>
                </c:pt>
                <c:pt idx="1">
                  <c:v>33750</c:v>
                </c:pt>
                <c:pt idx="2">
                  <c:v>33890</c:v>
                </c:pt>
                <c:pt idx="3">
                  <c:v>34250</c:v>
                </c:pt>
                <c:pt idx="4">
                  <c:v>34640</c:v>
                </c:pt>
                <c:pt idx="5">
                  <c:v>35020</c:v>
                </c:pt>
                <c:pt idx="6">
                  <c:v>35260</c:v>
                </c:pt>
                <c:pt idx="7">
                  <c:v>35570</c:v>
                </c:pt>
                <c:pt idx="8">
                  <c:v>35760</c:v>
                </c:pt>
                <c:pt idx="9">
                  <c:v>35840</c:v>
                </c:pt>
                <c:pt idx="10">
                  <c:v>36020</c:v>
                </c:pt>
                <c:pt idx="11">
                  <c:v>36160</c:v>
                </c:pt>
                <c:pt idx="12">
                  <c:v>36320</c:v>
                </c:pt>
                <c:pt idx="13">
                  <c:v>36523</c:v>
                </c:pt>
                <c:pt idx="14">
                  <c:v>36726</c:v>
                </c:pt>
                <c:pt idx="15">
                  <c:v>36929</c:v>
                </c:pt>
                <c:pt idx="16">
                  <c:v>37132</c:v>
                </c:pt>
                <c:pt idx="17">
                  <c:v>37335</c:v>
                </c:pt>
                <c:pt idx="18">
                  <c:v>37538</c:v>
                </c:pt>
                <c:pt idx="19">
                  <c:v>37741</c:v>
                </c:pt>
                <c:pt idx="20">
                  <c:v>37944</c:v>
                </c:pt>
                <c:pt idx="21">
                  <c:v>38147</c:v>
                </c:pt>
                <c:pt idx="22">
                  <c:v>38350</c:v>
                </c:pt>
                <c:pt idx="23">
                  <c:v>38553</c:v>
                </c:pt>
                <c:pt idx="24">
                  <c:v>38756</c:v>
                </c:pt>
                <c:pt idx="25">
                  <c:v>38959</c:v>
                </c:pt>
                <c:pt idx="26">
                  <c:v>39162</c:v>
                </c:pt>
                <c:pt idx="27">
                  <c:v>39365</c:v>
                </c:pt>
                <c:pt idx="28">
                  <c:v>39568</c:v>
                </c:pt>
                <c:pt idx="29">
                  <c:v>39771</c:v>
                </c:pt>
                <c:pt idx="30">
                  <c:v>39974</c:v>
                </c:pt>
                <c:pt idx="31">
                  <c:v>40177</c:v>
                </c:pt>
                <c:pt idx="32">
                  <c:v>40380</c:v>
                </c:pt>
                <c:pt idx="33">
                  <c:v>40583</c:v>
                </c:pt>
                <c:pt idx="34">
                  <c:v>40786</c:v>
                </c:pt>
                <c:pt idx="35">
                  <c:v>40989</c:v>
                </c:pt>
                <c:pt idx="36">
                  <c:v>41192</c:v>
                </c:pt>
                <c:pt idx="37">
                  <c:v>41395</c:v>
                </c:pt>
                <c:pt idx="38">
                  <c:v>41598</c:v>
                </c:pt>
                <c:pt idx="39">
                  <c:v>41801</c:v>
                </c:pt>
                <c:pt idx="40">
                  <c:v>42004</c:v>
                </c:pt>
                <c:pt idx="41">
                  <c:v>42207</c:v>
                </c:pt>
                <c:pt idx="42">
                  <c:v>42410</c:v>
                </c:pt>
                <c:pt idx="43">
                  <c:v>42613</c:v>
                </c:pt>
                <c:pt idx="44">
                  <c:v>42816</c:v>
                </c:pt>
                <c:pt idx="45">
                  <c:v>43019</c:v>
                </c:pt>
                <c:pt idx="46">
                  <c:v>43222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560096"/>
        <c:axId val="618560488"/>
      </c:areaChart>
      <c:catAx>
        <c:axId val="618560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560488"/>
        <c:crosses val="autoZero"/>
        <c:auto val="1"/>
        <c:lblAlgn val="ctr"/>
        <c:lblOffset val="100"/>
        <c:noMultiLvlLbl val="0"/>
      </c:catAx>
      <c:valAx>
        <c:axId val="618560488"/>
        <c:scaling>
          <c:orientation val="minMax"/>
          <c:max val="25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Number of dwellings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560096"/>
        <c:crosses val="autoZero"/>
        <c:crossBetween val="midCat"/>
        <c:dispUnits>
          <c:builtInUnit val="thousand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 sz="2400"/>
              <a:t>Number of employed people - Baseline </a:t>
            </a:r>
            <a:r>
              <a:rPr lang="en-GB" sz="2400" baseline="0"/>
              <a:t>Scenario</a:t>
            </a:r>
            <a:r>
              <a:rPr lang="en-GB" sz="2400"/>
              <a:t/>
            </a:r>
            <a:br>
              <a:rPr lang="en-GB" sz="2400"/>
            </a:br>
            <a:r>
              <a:rPr lang="en-GB" sz="2000"/>
              <a:t>Based on 2016 employment </a:t>
            </a:r>
            <a:br>
              <a:rPr lang="en-GB" sz="2000"/>
            </a:br>
            <a:r>
              <a:rPr lang="en-GB" sz="2000"/>
              <a:t>+ additional e</a:t>
            </a:r>
            <a:r>
              <a:rPr lang="en-GB" sz="2000" baseline="0"/>
              <a:t>mployment per dwelling (based on 2007-2017 ave)</a:t>
            </a:r>
            <a:endParaRPr lang="en-GB" sz="20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2"/>
          <c:order val="0"/>
          <c:tx>
            <c:strRef>
              <c:f>'Employment baseline'!$A$5</c:f>
              <c:strCache>
                <c:ptCount val="1"/>
                <c:pt idx="0">
                  <c:v>Cherwell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'Employment baseline'!$B$4:$AV$4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baseline'!$B$5:$AV$5</c:f>
              <c:numCache>
                <c:formatCode>_-* #,##0_-;\-* #,##0_-;_-* "-"??_-;_-@_-</c:formatCode>
                <c:ptCount val="47"/>
                <c:pt idx="0">
                  <c:v>76100</c:v>
                </c:pt>
                <c:pt idx="1">
                  <c:v>75000</c:v>
                </c:pt>
                <c:pt idx="2">
                  <c:v>77900</c:v>
                </c:pt>
                <c:pt idx="3">
                  <c:v>77000</c:v>
                </c:pt>
                <c:pt idx="4">
                  <c:v>80000</c:v>
                </c:pt>
                <c:pt idx="5">
                  <c:v>71700</c:v>
                </c:pt>
                <c:pt idx="6">
                  <c:v>74700</c:v>
                </c:pt>
                <c:pt idx="7">
                  <c:v>74400</c:v>
                </c:pt>
                <c:pt idx="8">
                  <c:v>83300</c:v>
                </c:pt>
                <c:pt idx="9">
                  <c:v>78800</c:v>
                </c:pt>
                <c:pt idx="10">
                  <c:v>72600</c:v>
                </c:pt>
                <c:pt idx="11">
                  <c:v>73200</c:v>
                </c:pt>
                <c:pt idx="12">
                  <c:v>75600</c:v>
                </c:pt>
                <c:pt idx="13">
                  <c:v>84200</c:v>
                </c:pt>
                <c:pt idx="14">
                  <c:v>84725.681016866889</c:v>
                </c:pt>
                <c:pt idx="15">
                  <c:v>85251.362033733778</c:v>
                </c:pt>
                <c:pt idx="16">
                  <c:v>85777.043050600667</c:v>
                </c:pt>
                <c:pt idx="17">
                  <c:v>86302.724067467556</c:v>
                </c:pt>
                <c:pt idx="18">
                  <c:v>86828.405084334445</c:v>
                </c:pt>
                <c:pt idx="19">
                  <c:v>87354.086101201334</c:v>
                </c:pt>
                <c:pt idx="20">
                  <c:v>87879.767118068223</c:v>
                </c:pt>
                <c:pt idx="21">
                  <c:v>88405.448134935112</c:v>
                </c:pt>
                <c:pt idx="22">
                  <c:v>88931.129151802001</c:v>
                </c:pt>
                <c:pt idx="23">
                  <c:v>89456.81016866889</c:v>
                </c:pt>
                <c:pt idx="24">
                  <c:v>89982.491185535779</c:v>
                </c:pt>
                <c:pt idx="25">
                  <c:v>90508.172202402668</c:v>
                </c:pt>
                <c:pt idx="26">
                  <c:v>91033.853219269557</c:v>
                </c:pt>
                <c:pt idx="27">
                  <c:v>91559.534236136446</c:v>
                </c:pt>
                <c:pt idx="28">
                  <c:v>92085.215253003335</c:v>
                </c:pt>
                <c:pt idx="29">
                  <c:v>92610.896269870223</c:v>
                </c:pt>
                <c:pt idx="30">
                  <c:v>93136.577286737112</c:v>
                </c:pt>
                <c:pt idx="31">
                  <c:v>93662.258303604001</c:v>
                </c:pt>
                <c:pt idx="32">
                  <c:v>94187.93932047089</c:v>
                </c:pt>
                <c:pt idx="33">
                  <c:v>94713.620337337779</c:v>
                </c:pt>
                <c:pt idx="34">
                  <c:v>95239.301354204668</c:v>
                </c:pt>
                <c:pt idx="35">
                  <c:v>95764.982371071557</c:v>
                </c:pt>
                <c:pt idx="36">
                  <c:v>96290.663387938446</c:v>
                </c:pt>
                <c:pt idx="37">
                  <c:v>96816.344404805335</c:v>
                </c:pt>
                <c:pt idx="38">
                  <c:v>97342.025421672224</c:v>
                </c:pt>
                <c:pt idx="39">
                  <c:v>97867.706438539113</c:v>
                </c:pt>
                <c:pt idx="40">
                  <c:v>98393.387455406002</c:v>
                </c:pt>
                <c:pt idx="41">
                  <c:v>98919.068472272891</c:v>
                </c:pt>
                <c:pt idx="42">
                  <c:v>99444.74948913978</c:v>
                </c:pt>
                <c:pt idx="43">
                  <c:v>99970.430506006669</c:v>
                </c:pt>
                <c:pt idx="44">
                  <c:v>100496.11152287356</c:v>
                </c:pt>
                <c:pt idx="45">
                  <c:v>101021.79253974045</c:v>
                </c:pt>
                <c:pt idx="46">
                  <c:v>101547.47355660734</c:v>
                </c:pt>
              </c:numCache>
            </c:numRef>
          </c:val>
        </c:ser>
        <c:ser>
          <c:idx val="3"/>
          <c:order val="1"/>
          <c:tx>
            <c:strRef>
              <c:f>'Employment baseline'!$A$6</c:f>
              <c:strCache>
                <c:ptCount val="1"/>
                <c:pt idx="0">
                  <c:v>Oxford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'Employment baseline'!$B$4:$AV$4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baseline'!$B$6:$AV$6</c:f>
              <c:numCache>
                <c:formatCode>_-* #,##0_-;\-* #,##0_-;_-* "-"??_-;_-@_-</c:formatCode>
                <c:ptCount val="47"/>
                <c:pt idx="0">
                  <c:v>74900</c:v>
                </c:pt>
                <c:pt idx="1">
                  <c:v>79100</c:v>
                </c:pt>
                <c:pt idx="2">
                  <c:v>76400</c:v>
                </c:pt>
                <c:pt idx="3">
                  <c:v>75600</c:v>
                </c:pt>
                <c:pt idx="4">
                  <c:v>81500</c:v>
                </c:pt>
                <c:pt idx="5">
                  <c:v>78900</c:v>
                </c:pt>
                <c:pt idx="6">
                  <c:v>78900</c:v>
                </c:pt>
                <c:pt idx="7">
                  <c:v>87000</c:v>
                </c:pt>
                <c:pt idx="8">
                  <c:v>85400</c:v>
                </c:pt>
                <c:pt idx="9">
                  <c:v>86500</c:v>
                </c:pt>
                <c:pt idx="10">
                  <c:v>86700</c:v>
                </c:pt>
                <c:pt idx="11">
                  <c:v>100600</c:v>
                </c:pt>
                <c:pt idx="12">
                  <c:v>93900</c:v>
                </c:pt>
                <c:pt idx="13">
                  <c:v>96700</c:v>
                </c:pt>
                <c:pt idx="14">
                  <c:v>97085.371145092009</c:v>
                </c:pt>
                <c:pt idx="15">
                  <c:v>97470.742290184018</c:v>
                </c:pt>
                <c:pt idx="16">
                  <c:v>97856.113435276027</c:v>
                </c:pt>
                <c:pt idx="17">
                  <c:v>98241.484580368036</c:v>
                </c:pt>
                <c:pt idx="18">
                  <c:v>98626.855725460046</c:v>
                </c:pt>
                <c:pt idx="19">
                  <c:v>99012.226870552055</c:v>
                </c:pt>
                <c:pt idx="20">
                  <c:v>99397.598015644064</c:v>
                </c:pt>
                <c:pt idx="21">
                  <c:v>99782.969160736073</c:v>
                </c:pt>
                <c:pt idx="22">
                  <c:v>100168.34030582808</c:v>
                </c:pt>
                <c:pt idx="23">
                  <c:v>100553.71145092009</c:v>
                </c:pt>
                <c:pt idx="24">
                  <c:v>100939.0825960121</c:v>
                </c:pt>
                <c:pt idx="25">
                  <c:v>101324.45374110411</c:v>
                </c:pt>
                <c:pt idx="26">
                  <c:v>101709.82488619612</c:v>
                </c:pt>
                <c:pt idx="27">
                  <c:v>102095.19603128813</c:v>
                </c:pt>
                <c:pt idx="28">
                  <c:v>102480.56717638014</c:v>
                </c:pt>
                <c:pt idx="29">
                  <c:v>102865.93832147215</c:v>
                </c:pt>
                <c:pt idx="30">
                  <c:v>103251.30946656415</c:v>
                </c:pt>
                <c:pt idx="31">
                  <c:v>103636.68061165616</c:v>
                </c:pt>
                <c:pt idx="32">
                  <c:v>104022.05175674817</c:v>
                </c:pt>
                <c:pt idx="33">
                  <c:v>104407.42290184018</c:v>
                </c:pt>
                <c:pt idx="34">
                  <c:v>104792.79404693219</c:v>
                </c:pt>
                <c:pt idx="35">
                  <c:v>105178.1651920242</c:v>
                </c:pt>
                <c:pt idx="36">
                  <c:v>105563.53633711621</c:v>
                </c:pt>
                <c:pt idx="37">
                  <c:v>105948.90748220822</c:v>
                </c:pt>
                <c:pt idx="38">
                  <c:v>106334.27862730023</c:v>
                </c:pt>
                <c:pt idx="39">
                  <c:v>106719.64977239224</c:v>
                </c:pt>
                <c:pt idx="40">
                  <c:v>107105.02091748425</c:v>
                </c:pt>
                <c:pt idx="41">
                  <c:v>107490.39206257625</c:v>
                </c:pt>
                <c:pt idx="42">
                  <c:v>107875.76320766826</c:v>
                </c:pt>
                <c:pt idx="43">
                  <c:v>108261.13435276027</c:v>
                </c:pt>
                <c:pt idx="44">
                  <c:v>108646.50549785228</c:v>
                </c:pt>
                <c:pt idx="45">
                  <c:v>109031.87664294429</c:v>
                </c:pt>
                <c:pt idx="46">
                  <c:v>109417.2477880363</c:v>
                </c:pt>
              </c:numCache>
            </c:numRef>
          </c:val>
        </c:ser>
        <c:ser>
          <c:idx val="4"/>
          <c:order val="2"/>
          <c:tx>
            <c:strRef>
              <c:f>'Employment baseline'!$A$7</c:f>
              <c:strCache>
                <c:ptCount val="1"/>
                <c:pt idx="0">
                  <c:v>South Oxfordshire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'Employment baseline'!$B$4:$AV$4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baseline'!$B$7:$AV$7</c:f>
              <c:numCache>
                <c:formatCode>_-* #,##0_-;\-* #,##0_-;_-* "-"??_-;_-@_-</c:formatCode>
                <c:ptCount val="47"/>
                <c:pt idx="0">
                  <c:v>68200</c:v>
                </c:pt>
                <c:pt idx="1">
                  <c:v>68600</c:v>
                </c:pt>
                <c:pt idx="2">
                  <c:v>67300</c:v>
                </c:pt>
                <c:pt idx="3">
                  <c:v>67500</c:v>
                </c:pt>
                <c:pt idx="4">
                  <c:v>70700</c:v>
                </c:pt>
                <c:pt idx="5">
                  <c:v>75000</c:v>
                </c:pt>
                <c:pt idx="6">
                  <c:v>70100</c:v>
                </c:pt>
                <c:pt idx="7">
                  <c:v>71500</c:v>
                </c:pt>
                <c:pt idx="8">
                  <c:v>71900</c:v>
                </c:pt>
                <c:pt idx="9">
                  <c:v>69500</c:v>
                </c:pt>
                <c:pt idx="10">
                  <c:v>75400</c:v>
                </c:pt>
                <c:pt idx="11">
                  <c:v>78500</c:v>
                </c:pt>
                <c:pt idx="12">
                  <c:v>71300</c:v>
                </c:pt>
                <c:pt idx="13">
                  <c:v>68800</c:v>
                </c:pt>
                <c:pt idx="14">
                  <c:v>69278.484442098867</c:v>
                </c:pt>
                <c:pt idx="15">
                  <c:v>69756.968884197733</c:v>
                </c:pt>
                <c:pt idx="16">
                  <c:v>70235.4533262966</c:v>
                </c:pt>
                <c:pt idx="17">
                  <c:v>70713.937768395466</c:v>
                </c:pt>
                <c:pt idx="18">
                  <c:v>71192.422210494333</c:v>
                </c:pt>
                <c:pt idx="19">
                  <c:v>71670.906652593199</c:v>
                </c:pt>
                <c:pt idx="20">
                  <c:v>72149.391094692066</c:v>
                </c:pt>
                <c:pt idx="21">
                  <c:v>72627.875536790933</c:v>
                </c:pt>
                <c:pt idx="22">
                  <c:v>73106.359978889799</c:v>
                </c:pt>
                <c:pt idx="23">
                  <c:v>73584.844420988666</c:v>
                </c:pt>
                <c:pt idx="24">
                  <c:v>74063.328863087532</c:v>
                </c:pt>
                <c:pt idx="25">
                  <c:v>74541.813305186399</c:v>
                </c:pt>
                <c:pt idx="26">
                  <c:v>75020.297747285265</c:v>
                </c:pt>
                <c:pt idx="27">
                  <c:v>75498.782189384132</c:v>
                </c:pt>
                <c:pt idx="28">
                  <c:v>75977.266631482998</c:v>
                </c:pt>
                <c:pt idx="29">
                  <c:v>76455.751073581865</c:v>
                </c:pt>
                <c:pt idx="30">
                  <c:v>76934.235515680732</c:v>
                </c:pt>
                <c:pt idx="31">
                  <c:v>77412.719957779598</c:v>
                </c:pt>
                <c:pt idx="32">
                  <c:v>77891.204399878465</c:v>
                </c:pt>
                <c:pt idx="33">
                  <c:v>78369.688841977331</c:v>
                </c:pt>
                <c:pt idx="34">
                  <c:v>78848.173284076198</c:v>
                </c:pt>
                <c:pt idx="35">
                  <c:v>79326.657726175064</c:v>
                </c:pt>
                <c:pt idx="36">
                  <c:v>79805.142168273931</c:v>
                </c:pt>
                <c:pt idx="37">
                  <c:v>80283.626610372798</c:v>
                </c:pt>
                <c:pt idx="38">
                  <c:v>80762.111052471664</c:v>
                </c:pt>
                <c:pt idx="39">
                  <c:v>81240.595494570531</c:v>
                </c:pt>
                <c:pt idx="40">
                  <c:v>81719.079936669397</c:v>
                </c:pt>
                <c:pt idx="41">
                  <c:v>82197.564378768264</c:v>
                </c:pt>
                <c:pt idx="42">
                  <c:v>82676.04882086713</c:v>
                </c:pt>
                <c:pt idx="43">
                  <c:v>83154.533262965997</c:v>
                </c:pt>
                <c:pt idx="44">
                  <c:v>83633.017705064864</c:v>
                </c:pt>
                <c:pt idx="45">
                  <c:v>84111.50214716373</c:v>
                </c:pt>
                <c:pt idx="46">
                  <c:v>84589.986589262597</c:v>
                </c:pt>
              </c:numCache>
            </c:numRef>
          </c:val>
        </c:ser>
        <c:ser>
          <c:idx val="5"/>
          <c:order val="3"/>
          <c:tx>
            <c:strRef>
              <c:f>'Employment baseline'!$A$8</c:f>
              <c:strCache>
                <c:ptCount val="1"/>
                <c:pt idx="0">
                  <c:v>Swindon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'Employment baseline'!$B$4:$AV$4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baseline'!$B$8:$AV$8</c:f>
              <c:numCache>
                <c:formatCode>_-* #,##0_-;\-* #,##0_-;_-* "-"??_-;_-@_-</c:formatCode>
                <c:ptCount val="47"/>
                <c:pt idx="0">
                  <c:v>102200</c:v>
                </c:pt>
                <c:pt idx="1">
                  <c:v>103900</c:v>
                </c:pt>
                <c:pt idx="2">
                  <c:v>105200</c:v>
                </c:pt>
                <c:pt idx="3">
                  <c:v>111800</c:v>
                </c:pt>
                <c:pt idx="4">
                  <c:v>111700</c:v>
                </c:pt>
                <c:pt idx="5">
                  <c:v>114800</c:v>
                </c:pt>
                <c:pt idx="6">
                  <c:v>113100</c:v>
                </c:pt>
                <c:pt idx="7">
                  <c:v>110500</c:v>
                </c:pt>
                <c:pt idx="8">
                  <c:v>112500</c:v>
                </c:pt>
                <c:pt idx="9">
                  <c:v>114600</c:v>
                </c:pt>
                <c:pt idx="10">
                  <c:v>117700</c:v>
                </c:pt>
                <c:pt idx="11">
                  <c:v>116000</c:v>
                </c:pt>
                <c:pt idx="12">
                  <c:v>120400</c:v>
                </c:pt>
                <c:pt idx="13">
                  <c:v>120400</c:v>
                </c:pt>
                <c:pt idx="14">
                  <c:v>121457.54978271261</c:v>
                </c:pt>
                <c:pt idx="15">
                  <c:v>122515.09956542522</c:v>
                </c:pt>
                <c:pt idx="16">
                  <c:v>123572.64934813783</c:v>
                </c:pt>
                <c:pt idx="17">
                  <c:v>124630.19913085044</c:v>
                </c:pt>
                <c:pt idx="18">
                  <c:v>125687.74891356305</c:v>
                </c:pt>
                <c:pt idx="19">
                  <c:v>126745.29869627565</c:v>
                </c:pt>
                <c:pt idx="20">
                  <c:v>127802.84847898826</c:v>
                </c:pt>
                <c:pt idx="21">
                  <c:v>128860.39826170087</c:v>
                </c:pt>
                <c:pt idx="22">
                  <c:v>129917.94804441348</c:v>
                </c:pt>
                <c:pt idx="23">
                  <c:v>130975.49782712609</c:v>
                </c:pt>
                <c:pt idx="24">
                  <c:v>132033.04760983872</c:v>
                </c:pt>
                <c:pt idx="25">
                  <c:v>133090.59739255131</c:v>
                </c:pt>
                <c:pt idx="26">
                  <c:v>134148.1471752639</c:v>
                </c:pt>
                <c:pt idx="27">
                  <c:v>135205.6969579765</c:v>
                </c:pt>
                <c:pt idx="28">
                  <c:v>136263.24674068909</c:v>
                </c:pt>
                <c:pt idx="29">
                  <c:v>137320.79652340169</c:v>
                </c:pt>
                <c:pt idx="30">
                  <c:v>138378.34630611428</c:v>
                </c:pt>
                <c:pt idx="31">
                  <c:v>139435.89608882688</c:v>
                </c:pt>
                <c:pt idx="32">
                  <c:v>140493.44587153947</c:v>
                </c:pt>
                <c:pt idx="33">
                  <c:v>141550.99565425207</c:v>
                </c:pt>
                <c:pt idx="34">
                  <c:v>142608.54543696466</c:v>
                </c:pt>
                <c:pt idx="35">
                  <c:v>143666.09521967726</c:v>
                </c:pt>
                <c:pt idx="36">
                  <c:v>144723.64500238985</c:v>
                </c:pt>
                <c:pt idx="37">
                  <c:v>145781.19478510245</c:v>
                </c:pt>
                <c:pt idx="38">
                  <c:v>146838.74456781504</c:v>
                </c:pt>
                <c:pt idx="39">
                  <c:v>147896.29435052763</c:v>
                </c:pt>
                <c:pt idx="40">
                  <c:v>148953.84413324023</c:v>
                </c:pt>
                <c:pt idx="41">
                  <c:v>150011.39391595282</c:v>
                </c:pt>
                <c:pt idx="42">
                  <c:v>151068.94369866542</c:v>
                </c:pt>
                <c:pt idx="43">
                  <c:v>152126.49348137801</c:v>
                </c:pt>
                <c:pt idx="44">
                  <c:v>153184.04326409061</c:v>
                </c:pt>
                <c:pt idx="45">
                  <c:v>154241.5930468032</c:v>
                </c:pt>
                <c:pt idx="46">
                  <c:v>155299.1428295158</c:v>
                </c:pt>
              </c:numCache>
            </c:numRef>
          </c:val>
        </c:ser>
        <c:ser>
          <c:idx val="6"/>
          <c:order val="4"/>
          <c:tx>
            <c:strRef>
              <c:f>'Employment baseline'!$A$9</c:f>
              <c:strCache>
                <c:ptCount val="1"/>
                <c:pt idx="0">
                  <c:v>Vale of White Horse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numRef>
              <c:f>'Employment baseline'!$B$4:$AV$4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baseline'!$B$9:$AV$9</c:f>
              <c:numCache>
                <c:formatCode>_-* #,##0_-;\-* #,##0_-;_-* "-"??_-;_-@_-</c:formatCode>
                <c:ptCount val="47"/>
                <c:pt idx="0">
                  <c:v>61400</c:v>
                </c:pt>
                <c:pt idx="1">
                  <c:v>65300</c:v>
                </c:pt>
                <c:pt idx="2">
                  <c:v>64000</c:v>
                </c:pt>
                <c:pt idx="3">
                  <c:v>67600</c:v>
                </c:pt>
                <c:pt idx="4">
                  <c:v>64900</c:v>
                </c:pt>
                <c:pt idx="5">
                  <c:v>63800</c:v>
                </c:pt>
                <c:pt idx="6">
                  <c:v>63500</c:v>
                </c:pt>
                <c:pt idx="7">
                  <c:v>63000</c:v>
                </c:pt>
                <c:pt idx="8">
                  <c:v>65400</c:v>
                </c:pt>
                <c:pt idx="9">
                  <c:v>65500</c:v>
                </c:pt>
                <c:pt idx="10">
                  <c:v>59600</c:v>
                </c:pt>
                <c:pt idx="11">
                  <c:v>64500</c:v>
                </c:pt>
                <c:pt idx="12">
                  <c:v>68100</c:v>
                </c:pt>
                <c:pt idx="13">
                  <c:v>68300</c:v>
                </c:pt>
                <c:pt idx="14">
                  <c:v>68955.948842417332</c:v>
                </c:pt>
                <c:pt idx="15">
                  <c:v>69611.897684834665</c:v>
                </c:pt>
                <c:pt idx="16">
                  <c:v>70267.846527251997</c:v>
                </c:pt>
                <c:pt idx="17">
                  <c:v>70923.795369669329</c:v>
                </c:pt>
                <c:pt idx="18">
                  <c:v>71579.744212086662</c:v>
                </c:pt>
                <c:pt idx="19">
                  <c:v>72235.693054503994</c:v>
                </c:pt>
                <c:pt idx="20">
                  <c:v>72891.641896921326</c:v>
                </c:pt>
                <c:pt idx="21">
                  <c:v>73547.590739338659</c:v>
                </c:pt>
                <c:pt idx="22">
                  <c:v>74203.539581755991</c:v>
                </c:pt>
                <c:pt idx="23">
                  <c:v>74859.488424173323</c:v>
                </c:pt>
                <c:pt idx="24">
                  <c:v>75515.437266590656</c:v>
                </c:pt>
                <c:pt idx="25">
                  <c:v>76171.386109007988</c:v>
                </c:pt>
                <c:pt idx="26">
                  <c:v>76827.33495142532</c:v>
                </c:pt>
                <c:pt idx="27">
                  <c:v>77483.283793842653</c:v>
                </c:pt>
                <c:pt idx="28">
                  <c:v>78139.232636259985</c:v>
                </c:pt>
                <c:pt idx="29">
                  <c:v>78795.181478677318</c:v>
                </c:pt>
                <c:pt idx="30">
                  <c:v>79451.13032109465</c:v>
                </c:pt>
                <c:pt idx="31">
                  <c:v>80107.079163511982</c:v>
                </c:pt>
                <c:pt idx="32">
                  <c:v>80763.028005929315</c:v>
                </c:pt>
                <c:pt idx="33">
                  <c:v>81418.976848346647</c:v>
                </c:pt>
                <c:pt idx="34">
                  <c:v>82074.925690763979</c:v>
                </c:pt>
                <c:pt idx="35">
                  <c:v>82730.874533181312</c:v>
                </c:pt>
                <c:pt idx="36">
                  <c:v>83386.823375598644</c:v>
                </c:pt>
                <c:pt idx="37">
                  <c:v>84042.772218015976</c:v>
                </c:pt>
                <c:pt idx="38">
                  <c:v>84698.721060433309</c:v>
                </c:pt>
                <c:pt idx="39">
                  <c:v>85354.669902850641</c:v>
                </c:pt>
                <c:pt idx="40">
                  <c:v>86010.618745267973</c:v>
                </c:pt>
                <c:pt idx="41">
                  <c:v>86666.567587685306</c:v>
                </c:pt>
                <c:pt idx="42">
                  <c:v>87322.516430102638</c:v>
                </c:pt>
                <c:pt idx="43">
                  <c:v>87978.46527251997</c:v>
                </c:pt>
                <c:pt idx="44">
                  <c:v>88634.414114937303</c:v>
                </c:pt>
                <c:pt idx="45">
                  <c:v>89290.362957354635</c:v>
                </c:pt>
                <c:pt idx="46">
                  <c:v>89946.311799771967</c:v>
                </c:pt>
              </c:numCache>
            </c:numRef>
          </c:val>
        </c:ser>
        <c:ser>
          <c:idx val="7"/>
          <c:order val="5"/>
          <c:tx>
            <c:strRef>
              <c:f>'Employment baseline'!$A$10</c:f>
              <c:strCache>
                <c:ptCount val="1"/>
                <c:pt idx="0">
                  <c:v>West Oxfordshire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cat>
            <c:numRef>
              <c:f>'Employment baseline'!$B$4:$AV$4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baseline'!$B$10:$AV$10</c:f>
              <c:numCache>
                <c:formatCode>_-* #,##0_-;\-* #,##0_-;_-* "-"??_-;_-@_-</c:formatCode>
                <c:ptCount val="47"/>
                <c:pt idx="0">
                  <c:v>53200</c:v>
                </c:pt>
                <c:pt idx="1">
                  <c:v>56200</c:v>
                </c:pt>
                <c:pt idx="2">
                  <c:v>57800</c:v>
                </c:pt>
                <c:pt idx="3">
                  <c:v>57400</c:v>
                </c:pt>
                <c:pt idx="4">
                  <c:v>59100</c:v>
                </c:pt>
                <c:pt idx="5">
                  <c:v>55400</c:v>
                </c:pt>
                <c:pt idx="6">
                  <c:v>56300</c:v>
                </c:pt>
                <c:pt idx="7">
                  <c:v>59200</c:v>
                </c:pt>
                <c:pt idx="8">
                  <c:v>57100</c:v>
                </c:pt>
                <c:pt idx="9">
                  <c:v>58800</c:v>
                </c:pt>
                <c:pt idx="10">
                  <c:v>58500</c:v>
                </c:pt>
                <c:pt idx="11">
                  <c:v>59900</c:v>
                </c:pt>
                <c:pt idx="12">
                  <c:v>58100</c:v>
                </c:pt>
                <c:pt idx="13">
                  <c:v>59400</c:v>
                </c:pt>
                <c:pt idx="14">
                  <c:v>59739.314808536823</c:v>
                </c:pt>
                <c:pt idx="15">
                  <c:v>60078.629617073646</c:v>
                </c:pt>
                <c:pt idx="16">
                  <c:v>60417.944425610469</c:v>
                </c:pt>
                <c:pt idx="17">
                  <c:v>60757.259234147292</c:v>
                </c:pt>
                <c:pt idx="18">
                  <c:v>61096.574042684115</c:v>
                </c:pt>
                <c:pt idx="19">
                  <c:v>61435.888851220938</c:v>
                </c:pt>
                <c:pt idx="20">
                  <c:v>61775.203659757761</c:v>
                </c:pt>
                <c:pt idx="21">
                  <c:v>62114.518468294584</c:v>
                </c:pt>
                <c:pt idx="22">
                  <c:v>62453.833276831407</c:v>
                </c:pt>
                <c:pt idx="23">
                  <c:v>62793.14808536823</c:v>
                </c:pt>
                <c:pt idx="24">
                  <c:v>63132.462893905053</c:v>
                </c:pt>
                <c:pt idx="25">
                  <c:v>63471.777702441876</c:v>
                </c:pt>
                <c:pt idx="26">
                  <c:v>63811.092510978699</c:v>
                </c:pt>
                <c:pt idx="27">
                  <c:v>64150.407319515522</c:v>
                </c:pt>
                <c:pt idx="28">
                  <c:v>64489.722128052344</c:v>
                </c:pt>
                <c:pt idx="29">
                  <c:v>64829.036936589167</c:v>
                </c:pt>
                <c:pt idx="30">
                  <c:v>65168.35174512599</c:v>
                </c:pt>
                <c:pt idx="31">
                  <c:v>65507.666553662813</c:v>
                </c:pt>
                <c:pt idx="32">
                  <c:v>65846.981362199644</c:v>
                </c:pt>
                <c:pt idx="33">
                  <c:v>66186.296170736474</c:v>
                </c:pt>
                <c:pt idx="34">
                  <c:v>66525.610979273304</c:v>
                </c:pt>
                <c:pt idx="35">
                  <c:v>66864.925787810134</c:v>
                </c:pt>
                <c:pt idx="36">
                  <c:v>67204.240596346965</c:v>
                </c:pt>
                <c:pt idx="37">
                  <c:v>67543.555404883795</c:v>
                </c:pt>
                <c:pt idx="38">
                  <c:v>67882.870213420625</c:v>
                </c:pt>
                <c:pt idx="39">
                  <c:v>68222.185021957455</c:v>
                </c:pt>
                <c:pt idx="40">
                  <c:v>68561.499830494286</c:v>
                </c:pt>
                <c:pt idx="41">
                  <c:v>68900.814639031116</c:v>
                </c:pt>
                <c:pt idx="42">
                  <c:v>69240.129447567946</c:v>
                </c:pt>
                <c:pt idx="43">
                  <c:v>69579.444256104776</c:v>
                </c:pt>
                <c:pt idx="44">
                  <c:v>69918.759064641607</c:v>
                </c:pt>
                <c:pt idx="45">
                  <c:v>70258.073873178437</c:v>
                </c:pt>
                <c:pt idx="46">
                  <c:v>70597.388681715267</c:v>
                </c:pt>
              </c:numCache>
            </c:numRef>
          </c:val>
        </c:ser>
        <c:ser>
          <c:idx val="8"/>
          <c:order val="6"/>
          <c:tx>
            <c:strRef>
              <c:f>'Employment baseline'!$A$11</c:f>
              <c:strCache>
                <c:ptCount val="1"/>
                <c:pt idx="0">
                  <c:v>Aylesbury Vale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cat>
            <c:numRef>
              <c:f>'Employment baseline'!$B$4:$AV$4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baseline'!$B$11:$AV$11</c:f>
              <c:numCache>
                <c:formatCode>_-* #,##0_-;\-* #,##0_-;_-* "-"??_-;_-@_-</c:formatCode>
                <c:ptCount val="47"/>
                <c:pt idx="0">
                  <c:v>91000</c:v>
                </c:pt>
                <c:pt idx="1">
                  <c:v>91200</c:v>
                </c:pt>
                <c:pt idx="2">
                  <c:v>88300</c:v>
                </c:pt>
                <c:pt idx="3">
                  <c:v>85500</c:v>
                </c:pt>
                <c:pt idx="4">
                  <c:v>94700</c:v>
                </c:pt>
                <c:pt idx="5">
                  <c:v>95200</c:v>
                </c:pt>
                <c:pt idx="6">
                  <c:v>91400</c:v>
                </c:pt>
                <c:pt idx="7">
                  <c:v>90800</c:v>
                </c:pt>
                <c:pt idx="8">
                  <c:v>91700</c:v>
                </c:pt>
                <c:pt idx="9">
                  <c:v>92800</c:v>
                </c:pt>
                <c:pt idx="10">
                  <c:v>99000</c:v>
                </c:pt>
                <c:pt idx="11">
                  <c:v>99700</c:v>
                </c:pt>
                <c:pt idx="12">
                  <c:v>103500</c:v>
                </c:pt>
                <c:pt idx="13">
                  <c:v>107700</c:v>
                </c:pt>
                <c:pt idx="14">
                  <c:v>108829.32407024159</c:v>
                </c:pt>
                <c:pt idx="15">
                  <c:v>109958.64814048319</c:v>
                </c:pt>
                <c:pt idx="16">
                  <c:v>111087.97221072478</c:v>
                </c:pt>
                <c:pt idx="17">
                  <c:v>112217.29628096637</c:v>
                </c:pt>
                <c:pt idx="18">
                  <c:v>113346.62035120797</c:v>
                </c:pt>
                <c:pt idx="19">
                  <c:v>114475.94442144956</c:v>
                </c:pt>
                <c:pt idx="20">
                  <c:v>115605.26849169115</c:v>
                </c:pt>
                <c:pt idx="21">
                  <c:v>116734.59256193275</c:v>
                </c:pt>
                <c:pt idx="22">
                  <c:v>117863.91663217434</c:v>
                </c:pt>
                <c:pt idx="23">
                  <c:v>118993.24070241593</c:v>
                </c:pt>
                <c:pt idx="24">
                  <c:v>120122.56477265753</c:v>
                </c:pt>
                <c:pt idx="25">
                  <c:v>121251.88884289912</c:v>
                </c:pt>
                <c:pt idx="26">
                  <c:v>122381.21291314071</c:v>
                </c:pt>
                <c:pt idx="27">
                  <c:v>123510.53698338231</c:v>
                </c:pt>
                <c:pt idx="28">
                  <c:v>124639.8610536239</c:v>
                </c:pt>
                <c:pt idx="29">
                  <c:v>125769.18512386549</c:v>
                </c:pt>
                <c:pt idx="30">
                  <c:v>126898.50919410709</c:v>
                </c:pt>
                <c:pt idx="31">
                  <c:v>128027.83326434868</c:v>
                </c:pt>
                <c:pt idx="32">
                  <c:v>129157.15733459027</c:v>
                </c:pt>
                <c:pt idx="33">
                  <c:v>130286.48140483187</c:v>
                </c:pt>
                <c:pt idx="34">
                  <c:v>131415.80547507346</c:v>
                </c:pt>
                <c:pt idx="35">
                  <c:v>132545.12954531505</c:v>
                </c:pt>
                <c:pt idx="36">
                  <c:v>133674.45361555665</c:v>
                </c:pt>
                <c:pt idx="37">
                  <c:v>134803.77768579824</c:v>
                </c:pt>
                <c:pt idx="38">
                  <c:v>135933.10175603983</c:v>
                </c:pt>
                <c:pt idx="39">
                  <c:v>137062.42582628143</c:v>
                </c:pt>
                <c:pt idx="40">
                  <c:v>138191.74989652302</c:v>
                </c:pt>
                <c:pt idx="41">
                  <c:v>139321.07396676461</c:v>
                </c:pt>
                <c:pt idx="42">
                  <c:v>140450.39803700621</c:v>
                </c:pt>
                <c:pt idx="43">
                  <c:v>141579.7221072478</c:v>
                </c:pt>
                <c:pt idx="44">
                  <c:v>142709.04617748939</c:v>
                </c:pt>
                <c:pt idx="45">
                  <c:v>143838.37024773099</c:v>
                </c:pt>
                <c:pt idx="46">
                  <c:v>144967.69431797258</c:v>
                </c:pt>
              </c:numCache>
            </c:numRef>
          </c:val>
        </c:ser>
        <c:ser>
          <c:idx val="9"/>
          <c:order val="7"/>
          <c:tx>
            <c:strRef>
              <c:f>'Employment baseline'!$A$12</c:f>
              <c:strCache>
                <c:ptCount val="1"/>
                <c:pt idx="0">
                  <c:v>Bedford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cat>
            <c:numRef>
              <c:f>'Employment baseline'!$B$4:$AV$4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baseline'!$B$12:$AV$12</c:f>
              <c:numCache>
                <c:formatCode>_-* #,##0_-;\-* #,##0_-;_-* "-"??_-;_-@_-</c:formatCode>
                <c:ptCount val="47"/>
                <c:pt idx="0">
                  <c:v>79800</c:v>
                </c:pt>
                <c:pt idx="1">
                  <c:v>80900</c:v>
                </c:pt>
                <c:pt idx="2">
                  <c:v>78800</c:v>
                </c:pt>
                <c:pt idx="3">
                  <c:v>80400</c:v>
                </c:pt>
                <c:pt idx="4">
                  <c:v>75500</c:v>
                </c:pt>
                <c:pt idx="5">
                  <c:v>82200</c:v>
                </c:pt>
                <c:pt idx="6">
                  <c:v>82500</c:v>
                </c:pt>
                <c:pt idx="7">
                  <c:v>85000</c:v>
                </c:pt>
                <c:pt idx="8">
                  <c:v>85200</c:v>
                </c:pt>
                <c:pt idx="9">
                  <c:v>86400</c:v>
                </c:pt>
                <c:pt idx="10">
                  <c:v>86200</c:v>
                </c:pt>
                <c:pt idx="11">
                  <c:v>86600</c:v>
                </c:pt>
                <c:pt idx="12">
                  <c:v>86100</c:v>
                </c:pt>
                <c:pt idx="13">
                  <c:v>89900</c:v>
                </c:pt>
                <c:pt idx="14">
                  <c:v>90655.533067201293</c:v>
                </c:pt>
                <c:pt idx="15">
                  <c:v>91411.066134402587</c:v>
                </c:pt>
                <c:pt idx="16">
                  <c:v>92166.59920160388</c:v>
                </c:pt>
                <c:pt idx="17">
                  <c:v>92922.132268805173</c:v>
                </c:pt>
                <c:pt idx="18">
                  <c:v>93677.665336006467</c:v>
                </c:pt>
                <c:pt idx="19">
                  <c:v>94433.19840320776</c:v>
                </c:pt>
                <c:pt idx="20">
                  <c:v>95188.731470409053</c:v>
                </c:pt>
                <c:pt idx="21">
                  <c:v>95944.264537610346</c:v>
                </c:pt>
                <c:pt idx="22">
                  <c:v>96699.79760481164</c:v>
                </c:pt>
                <c:pt idx="23">
                  <c:v>97455.330672012933</c:v>
                </c:pt>
                <c:pt idx="24">
                  <c:v>98210.863739214226</c:v>
                </c:pt>
                <c:pt idx="25">
                  <c:v>98966.39680641552</c:v>
                </c:pt>
                <c:pt idx="26">
                  <c:v>99721.929873616813</c:v>
                </c:pt>
                <c:pt idx="27">
                  <c:v>100477.46294081811</c:v>
                </c:pt>
                <c:pt idx="28">
                  <c:v>101232.9960080194</c:v>
                </c:pt>
                <c:pt idx="29">
                  <c:v>101988.52907522069</c:v>
                </c:pt>
                <c:pt idx="30">
                  <c:v>102744.06214242199</c:v>
                </c:pt>
                <c:pt idx="31">
                  <c:v>103499.59520962328</c:v>
                </c:pt>
                <c:pt idx="32">
                  <c:v>104255.12827682457</c:v>
                </c:pt>
                <c:pt idx="33">
                  <c:v>105010.66134402587</c:v>
                </c:pt>
                <c:pt idx="34">
                  <c:v>105766.19441122716</c:v>
                </c:pt>
                <c:pt idx="35">
                  <c:v>106521.72747842845</c:v>
                </c:pt>
                <c:pt idx="36">
                  <c:v>107277.26054562975</c:v>
                </c:pt>
                <c:pt idx="37">
                  <c:v>108032.79361283104</c:v>
                </c:pt>
                <c:pt idx="38">
                  <c:v>108788.32668003233</c:v>
                </c:pt>
                <c:pt idx="39">
                  <c:v>109543.85974723363</c:v>
                </c:pt>
                <c:pt idx="40">
                  <c:v>110299.39281443492</c:v>
                </c:pt>
                <c:pt idx="41">
                  <c:v>111054.92588163621</c:v>
                </c:pt>
                <c:pt idx="42">
                  <c:v>111810.45894883751</c:v>
                </c:pt>
                <c:pt idx="43">
                  <c:v>112565.9920160388</c:v>
                </c:pt>
                <c:pt idx="44">
                  <c:v>113321.52508324009</c:v>
                </c:pt>
                <c:pt idx="45">
                  <c:v>114077.05815044139</c:v>
                </c:pt>
                <c:pt idx="46">
                  <c:v>114832.59121764268</c:v>
                </c:pt>
              </c:numCache>
            </c:numRef>
          </c:val>
        </c:ser>
        <c:ser>
          <c:idx val="10"/>
          <c:order val="8"/>
          <c:tx>
            <c:strRef>
              <c:f>'Employment baseline'!$A$13</c:f>
              <c:strCache>
                <c:ptCount val="1"/>
                <c:pt idx="0">
                  <c:v>Central Bedfordshire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cat>
            <c:numRef>
              <c:f>'Employment baseline'!$B$4:$AV$4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baseline'!$B$13:$AV$13</c:f>
              <c:numCache>
                <c:formatCode>_-* #,##0_-;\-* #,##0_-;_-* "-"??_-;_-@_-</c:formatCode>
                <c:ptCount val="47"/>
                <c:pt idx="0">
                  <c:v>132200</c:v>
                </c:pt>
                <c:pt idx="1">
                  <c:v>128600</c:v>
                </c:pt>
                <c:pt idx="2">
                  <c:v>128500</c:v>
                </c:pt>
                <c:pt idx="3">
                  <c:v>135400</c:v>
                </c:pt>
                <c:pt idx="4">
                  <c:v>141800</c:v>
                </c:pt>
                <c:pt idx="5">
                  <c:v>133500</c:v>
                </c:pt>
                <c:pt idx="6">
                  <c:v>137200</c:v>
                </c:pt>
                <c:pt idx="7">
                  <c:v>139600</c:v>
                </c:pt>
                <c:pt idx="8">
                  <c:v>134800</c:v>
                </c:pt>
                <c:pt idx="9">
                  <c:v>139200</c:v>
                </c:pt>
                <c:pt idx="10">
                  <c:v>149200</c:v>
                </c:pt>
                <c:pt idx="11">
                  <c:v>146900</c:v>
                </c:pt>
                <c:pt idx="12">
                  <c:v>147600</c:v>
                </c:pt>
                <c:pt idx="13">
                  <c:v>154100</c:v>
                </c:pt>
                <c:pt idx="14">
                  <c:v>155241.54176331722</c:v>
                </c:pt>
                <c:pt idx="15">
                  <c:v>156383.08352663444</c:v>
                </c:pt>
                <c:pt idx="16">
                  <c:v>157524.62528995165</c:v>
                </c:pt>
                <c:pt idx="17">
                  <c:v>158666.16705326887</c:v>
                </c:pt>
                <c:pt idx="18">
                  <c:v>159807.70881658609</c:v>
                </c:pt>
                <c:pt idx="19">
                  <c:v>160949.25057990331</c:v>
                </c:pt>
                <c:pt idx="20">
                  <c:v>162090.79234322053</c:v>
                </c:pt>
                <c:pt idx="21">
                  <c:v>163232.33410653775</c:v>
                </c:pt>
                <c:pt idx="22">
                  <c:v>164373.87586985496</c:v>
                </c:pt>
                <c:pt idx="23">
                  <c:v>165515.41763317218</c:v>
                </c:pt>
                <c:pt idx="24">
                  <c:v>166656.9593964894</c:v>
                </c:pt>
                <c:pt idx="25">
                  <c:v>167798.50115980662</c:v>
                </c:pt>
                <c:pt idx="26">
                  <c:v>168940.04292312384</c:v>
                </c:pt>
                <c:pt idx="27">
                  <c:v>170081.58468644106</c:v>
                </c:pt>
                <c:pt idx="28">
                  <c:v>171223.12644975827</c:v>
                </c:pt>
                <c:pt idx="29">
                  <c:v>172364.66821307549</c:v>
                </c:pt>
                <c:pt idx="30">
                  <c:v>173506.20997639271</c:v>
                </c:pt>
                <c:pt idx="31">
                  <c:v>174647.75173970993</c:v>
                </c:pt>
                <c:pt idx="32">
                  <c:v>175789.29350302715</c:v>
                </c:pt>
                <c:pt idx="33">
                  <c:v>176930.83526634437</c:v>
                </c:pt>
                <c:pt idx="34">
                  <c:v>178072.37702966158</c:v>
                </c:pt>
                <c:pt idx="35">
                  <c:v>179213.9187929788</c:v>
                </c:pt>
                <c:pt idx="36">
                  <c:v>180355.46055629602</c:v>
                </c:pt>
                <c:pt idx="37">
                  <c:v>181497.00231961324</c:v>
                </c:pt>
                <c:pt idx="38">
                  <c:v>182638.54408293046</c:v>
                </c:pt>
                <c:pt idx="39">
                  <c:v>183780.08584624768</c:v>
                </c:pt>
                <c:pt idx="40">
                  <c:v>184921.62760956489</c:v>
                </c:pt>
                <c:pt idx="41">
                  <c:v>186063.16937288211</c:v>
                </c:pt>
                <c:pt idx="42">
                  <c:v>187204.71113619933</c:v>
                </c:pt>
                <c:pt idx="43">
                  <c:v>188346.25289951655</c:v>
                </c:pt>
                <c:pt idx="44">
                  <c:v>189487.79466283377</c:v>
                </c:pt>
                <c:pt idx="45">
                  <c:v>190629.33642615099</c:v>
                </c:pt>
                <c:pt idx="46">
                  <c:v>191770.8781894682</c:v>
                </c:pt>
              </c:numCache>
            </c:numRef>
          </c:val>
        </c:ser>
        <c:ser>
          <c:idx val="11"/>
          <c:order val="9"/>
          <c:tx>
            <c:strRef>
              <c:f>'Employment baseline'!$A$14</c:f>
              <c:strCache>
                <c:ptCount val="1"/>
                <c:pt idx="0">
                  <c:v>Daventry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cat>
            <c:numRef>
              <c:f>'Employment baseline'!$B$4:$AV$4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baseline'!$B$14:$AV$14</c:f>
              <c:numCache>
                <c:formatCode>_-* #,##0_-;\-* #,##0_-;_-* "-"??_-;_-@_-</c:formatCode>
                <c:ptCount val="47"/>
                <c:pt idx="0">
                  <c:v>38800</c:v>
                </c:pt>
                <c:pt idx="1">
                  <c:v>39900</c:v>
                </c:pt>
                <c:pt idx="2">
                  <c:v>40800</c:v>
                </c:pt>
                <c:pt idx="3">
                  <c:v>40400</c:v>
                </c:pt>
                <c:pt idx="4">
                  <c:v>42300</c:v>
                </c:pt>
                <c:pt idx="5">
                  <c:v>42600</c:v>
                </c:pt>
                <c:pt idx="6">
                  <c:v>39200</c:v>
                </c:pt>
                <c:pt idx="7">
                  <c:v>37800</c:v>
                </c:pt>
                <c:pt idx="8">
                  <c:v>38000</c:v>
                </c:pt>
                <c:pt idx="9">
                  <c:v>39500</c:v>
                </c:pt>
                <c:pt idx="10">
                  <c:v>41600</c:v>
                </c:pt>
                <c:pt idx="11">
                  <c:v>39000</c:v>
                </c:pt>
                <c:pt idx="12">
                  <c:v>41600</c:v>
                </c:pt>
                <c:pt idx="13">
                  <c:v>40600</c:v>
                </c:pt>
                <c:pt idx="14">
                  <c:v>40875.217219122766</c:v>
                </c:pt>
                <c:pt idx="15">
                  <c:v>41150.434438245531</c:v>
                </c:pt>
                <c:pt idx="16">
                  <c:v>41425.651657368297</c:v>
                </c:pt>
                <c:pt idx="17">
                  <c:v>41700.868876491062</c:v>
                </c:pt>
                <c:pt idx="18">
                  <c:v>41976.086095613828</c:v>
                </c:pt>
                <c:pt idx="19">
                  <c:v>42251.303314736593</c:v>
                </c:pt>
                <c:pt idx="20">
                  <c:v>42526.520533859359</c:v>
                </c:pt>
                <c:pt idx="21">
                  <c:v>42801.737752982124</c:v>
                </c:pt>
                <c:pt idx="22">
                  <c:v>43076.95497210489</c:v>
                </c:pt>
                <c:pt idx="23">
                  <c:v>43352.172191227655</c:v>
                </c:pt>
                <c:pt idx="24">
                  <c:v>43627.389410350421</c:v>
                </c:pt>
                <c:pt idx="25">
                  <c:v>43902.606629473186</c:v>
                </c:pt>
                <c:pt idx="26">
                  <c:v>44177.823848595952</c:v>
                </c:pt>
                <c:pt idx="27">
                  <c:v>44453.041067718717</c:v>
                </c:pt>
                <c:pt idx="28">
                  <c:v>44728.258286841483</c:v>
                </c:pt>
                <c:pt idx="29">
                  <c:v>45003.475505964248</c:v>
                </c:pt>
                <c:pt idx="30">
                  <c:v>45278.692725087014</c:v>
                </c:pt>
                <c:pt idx="31">
                  <c:v>45553.909944209779</c:v>
                </c:pt>
                <c:pt idx="32">
                  <c:v>45829.127163332545</c:v>
                </c:pt>
                <c:pt idx="33">
                  <c:v>46104.344382455311</c:v>
                </c:pt>
                <c:pt idx="34">
                  <c:v>46379.561601578076</c:v>
                </c:pt>
                <c:pt idx="35">
                  <c:v>46654.778820700842</c:v>
                </c:pt>
                <c:pt idx="36">
                  <c:v>46929.996039823607</c:v>
                </c:pt>
                <c:pt idx="37">
                  <c:v>47205.213258946373</c:v>
                </c:pt>
                <c:pt idx="38">
                  <c:v>47480.430478069138</c:v>
                </c:pt>
                <c:pt idx="39">
                  <c:v>47755.647697191904</c:v>
                </c:pt>
                <c:pt idx="40">
                  <c:v>48030.864916314669</c:v>
                </c:pt>
                <c:pt idx="41">
                  <c:v>48306.082135437435</c:v>
                </c:pt>
                <c:pt idx="42">
                  <c:v>48581.2993545602</c:v>
                </c:pt>
                <c:pt idx="43">
                  <c:v>48856.516573682966</c:v>
                </c:pt>
                <c:pt idx="44">
                  <c:v>49131.733792805731</c:v>
                </c:pt>
                <c:pt idx="45">
                  <c:v>49406.951011928497</c:v>
                </c:pt>
                <c:pt idx="46">
                  <c:v>49682.168231051262</c:v>
                </c:pt>
              </c:numCache>
            </c:numRef>
          </c:val>
        </c:ser>
        <c:ser>
          <c:idx val="12"/>
          <c:order val="10"/>
          <c:tx>
            <c:strRef>
              <c:f>'Employment baseline'!$A$15</c:f>
              <c:strCache>
                <c:ptCount val="1"/>
                <c:pt idx="0">
                  <c:v>Luton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'Employment baseline'!$B$4:$AV$4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baseline'!$B$15:$AV$15</c:f>
              <c:numCache>
                <c:formatCode>_-* #,##0_-;\-* #,##0_-;_-* "-"??_-;_-@_-</c:formatCode>
                <c:ptCount val="47"/>
                <c:pt idx="0">
                  <c:v>89900</c:v>
                </c:pt>
                <c:pt idx="1">
                  <c:v>87800</c:v>
                </c:pt>
                <c:pt idx="2">
                  <c:v>91800</c:v>
                </c:pt>
                <c:pt idx="3">
                  <c:v>89900</c:v>
                </c:pt>
                <c:pt idx="4">
                  <c:v>92300</c:v>
                </c:pt>
                <c:pt idx="5">
                  <c:v>92700</c:v>
                </c:pt>
                <c:pt idx="6">
                  <c:v>96300</c:v>
                </c:pt>
                <c:pt idx="7">
                  <c:v>94300</c:v>
                </c:pt>
                <c:pt idx="8">
                  <c:v>98200</c:v>
                </c:pt>
                <c:pt idx="9">
                  <c:v>103000</c:v>
                </c:pt>
                <c:pt idx="10">
                  <c:v>99100</c:v>
                </c:pt>
                <c:pt idx="11">
                  <c:v>102800</c:v>
                </c:pt>
                <c:pt idx="12">
                  <c:v>102600</c:v>
                </c:pt>
                <c:pt idx="13">
                  <c:v>111200</c:v>
                </c:pt>
                <c:pt idx="14">
                  <c:v>111540.13291516411</c:v>
                </c:pt>
                <c:pt idx="15">
                  <c:v>111880.26583032822</c:v>
                </c:pt>
                <c:pt idx="16">
                  <c:v>112220.39874549233</c:v>
                </c:pt>
                <c:pt idx="17">
                  <c:v>112560.53166065644</c:v>
                </c:pt>
                <c:pt idx="18">
                  <c:v>112900.66457582056</c:v>
                </c:pt>
                <c:pt idx="19">
                  <c:v>113240.79749098467</c:v>
                </c:pt>
                <c:pt idx="20">
                  <c:v>113580.93040614878</c:v>
                </c:pt>
                <c:pt idx="21">
                  <c:v>113921.06332131289</c:v>
                </c:pt>
                <c:pt idx="22">
                  <c:v>114261.196236477</c:v>
                </c:pt>
                <c:pt idx="23">
                  <c:v>114601.32915164111</c:v>
                </c:pt>
                <c:pt idx="24">
                  <c:v>114941.46206680522</c:v>
                </c:pt>
                <c:pt idx="25">
                  <c:v>115281.59498196933</c:v>
                </c:pt>
                <c:pt idx="26">
                  <c:v>115621.72789713345</c:v>
                </c:pt>
                <c:pt idx="27">
                  <c:v>115961.86081229756</c:v>
                </c:pt>
                <c:pt idx="28">
                  <c:v>116301.99372746167</c:v>
                </c:pt>
                <c:pt idx="29">
                  <c:v>116642.12664262578</c:v>
                </c:pt>
                <c:pt idx="30">
                  <c:v>116982.25955778989</c:v>
                </c:pt>
                <c:pt idx="31">
                  <c:v>117322.392472954</c:v>
                </c:pt>
                <c:pt idx="32">
                  <c:v>117662.52538811811</c:v>
                </c:pt>
                <c:pt idx="33">
                  <c:v>118002.65830328222</c:v>
                </c:pt>
                <c:pt idx="34">
                  <c:v>118342.79121844633</c:v>
                </c:pt>
                <c:pt idx="35">
                  <c:v>118682.92413361045</c:v>
                </c:pt>
                <c:pt idx="36">
                  <c:v>119023.05704877456</c:v>
                </c:pt>
                <c:pt idx="37">
                  <c:v>119363.18996393867</c:v>
                </c:pt>
                <c:pt idx="38">
                  <c:v>119703.32287910278</c:v>
                </c:pt>
                <c:pt idx="39">
                  <c:v>120043.45579426689</c:v>
                </c:pt>
                <c:pt idx="40">
                  <c:v>120383.588709431</c:v>
                </c:pt>
                <c:pt idx="41">
                  <c:v>120723.72162459511</c:v>
                </c:pt>
                <c:pt idx="42">
                  <c:v>121063.85453975922</c:v>
                </c:pt>
                <c:pt idx="43">
                  <c:v>121403.98745492334</c:v>
                </c:pt>
                <c:pt idx="44">
                  <c:v>121744.12037008745</c:v>
                </c:pt>
                <c:pt idx="45">
                  <c:v>122084.25328525156</c:v>
                </c:pt>
                <c:pt idx="46">
                  <c:v>122424.38620041567</c:v>
                </c:pt>
              </c:numCache>
            </c:numRef>
          </c:val>
        </c:ser>
        <c:ser>
          <c:idx val="13"/>
          <c:order val="11"/>
          <c:tx>
            <c:strRef>
              <c:f>'Employment baseline'!$A$16</c:f>
              <c:strCache>
                <c:ptCount val="1"/>
                <c:pt idx="0">
                  <c:v>Milton Keynes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'Employment baseline'!$B$4:$AV$4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baseline'!$B$16:$AV$16</c:f>
              <c:numCache>
                <c:formatCode>_-* #,##0_-;\-* #,##0_-;_-* "-"??_-;_-@_-</c:formatCode>
                <c:ptCount val="47"/>
                <c:pt idx="0">
                  <c:v>124300</c:v>
                </c:pt>
                <c:pt idx="1">
                  <c:v>127000</c:v>
                </c:pt>
                <c:pt idx="2">
                  <c:v>128200</c:v>
                </c:pt>
                <c:pt idx="3">
                  <c:v>132300</c:v>
                </c:pt>
                <c:pt idx="4">
                  <c:v>133600</c:v>
                </c:pt>
                <c:pt idx="5">
                  <c:v>133500</c:v>
                </c:pt>
                <c:pt idx="6">
                  <c:v>135500</c:v>
                </c:pt>
                <c:pt idx="7">
                  <c:v>135700</c:v>
                </c:pt>
                <c:pt idx="8">
                  <c:v>136800</c:v>
                </c:pt>
                <c:pt idx="9">
                  <c:v>134500</c:v>
                </c:pt>
                <c:pt idx="10">
                  <c:v>135900</c:v>
                </c:pt>
                <c:pt idx="11">
                  <c:v>137600</c:v>
                </c:pt>
                <c:pt idx="12">
                  <c:v>133400</c:v>
                </c:pt>
                <c:pt idx="13">
                  <c:v>142300</c:v>
                </c:pt>
                <c:pt idx="14">
                  <c:v>144059.89221410864</c:v>
                </c:pt>
                <c:pt idx="15">
                  <c:v>145819.78442821727</c:v>
                </c:pt>
                <c:pt idx="16">
                  <c:v>147579.67664232591</c:v>
                </c:pt>
                <c:pt idx="17">
                  <c:v>149339.56885643455</c:v>
                </c:pt>
                <c:pt idx="18">
                  <c:v>151099.46107054318</c:v>
                </c:pt>
                <c:pt idx="19">
                  <c:v>152859.35328465182</c:v>
                </c:pt>
                <c:pt idx="20">
                  <c:v>154619.24549876046</c:v>
                </c:pt>
                <c:pt idx="21">
                  <c:v>156379.13771286909</c:v>
                </c:pt>
                <c:pt idx="22">
                  <c:v>158139.02992697773</c:v>
                </c:pt>
                <c:pt idx="23">
                  <c:v>159898.92214108637</c:v>
                </c:pt>
                <c:pt idx="24">
                  <c:v>161658.81435519501</c:v>
                </c:pt>
                <c:pt idx="25">
                  <c:v>163418.70656930364</c:v>
                </c:pt>
                <c:pt idx="26">
                  <c:v>165178.59878341228</c:v>
                </c:pt>
                <c:pt idx="27">
                  <c:v>166938.49099752092</c:v>
                </c:pt>
                <c:pt idx="28">
                  <c:v>168698.38321162955</c:v>
                </c:pt>
                <c:pt idx="29">
                  <c:v>170458.27542573819</c:v>
                </c:pt>
                <c:pt idx="30">
                  <c:v>172218.16763984683</c:v>
                </c:pt>
                <c:pt idx="31">
                  <c:v>173978.05985395546</c:v>
                </c:pt>
                <c:pt idx="32">
                  <c:v>175737.9520680641</c:v>
                </c:pt>
                <c:pt idx="33">
                  <c:v>177497.84428217274</c:v>
                </c:pt>
                <c:pt idx="34">
                  <c:v>179257.73649628137</c:v>
                </c:pt>
                <c:pt idx="35">
                  <c:v>181017.62871039001</c:v>
                </c:pt>
                <c:pt idx="36">
                  <c:v>182777.52092449865</c:v>
                </c:pt>
                <c:pt idx="37">
                  <c:v>184537.41313860728</c:v>
                </c:pt>
                <c:pt idx="38">
                  <c:v>186297.30535271592</c:v>
                </c:pt>
                <c:pt idx="39">
                  <c:v>188057.19756682456</c:v>
                </c:pt>
                <c:pt idx="40">
                  <c:v>189817.08978093319</c:v>
                </c:pt>
                <c:pt idx="41">
                  <c:v>191576.98199504183</c:v>
                </c:pt>
                <c:pt idx="42">
                  <c:v>193336.87420915047</c:v>
                </c:pt>
                <c:pt idx="43">
                  <c:v>195096.76642325911</c:v>
                </c:pt>
                <c:pt idx="44">
                  <c:v>196856.65863736774</c:v>
                </c:pt>
                <c:pt idx="45">
                  <c:v>198616.55085147638</c:v>
                </c:pt>
                <c:pt idx="46">
                  <c:v>200376.44306558502</c:v>
                </c:pt>
              </c:numCache>
            </c:numRef>
          </c:val>
        </c:ser>
        <c:ser>
          <c:idx val="14"/>
          <c:order val="12"/>
          <c:tx>
            <c:strRef>
              <c:f>'Employment baseline'!$A$17</c:f>
              <c:strCache>
                <c:ptCount val="1"/>
                <c:pt idx="0">
                  <c:v>Northampton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'Employment baseline'!$B$4:$AV$4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baseline'!$B$17:$AV$17</c:f>
              <c:numCache>
                <c:formatCode>_-* #,##0_-;\-* #,##0_-;_-* "-"??_-;_-@_-</c:formatCode>
                <c:ptCount val="47"/>
                <c:pt idx="0">
                  <c:v>105000</c:v>
                </c:pt>
                <c:pt idx="1">
                  <c:v>104100</c:v>
                </c:pt>
                <c:pt idx="2">
                  <c:v>107200</c:v>
                </c:pt>
                <c:pt idx="3">
                  <c:v>112200</c:v>
                </c:pt>
                <c:pt idx="4">
                  <c:v>112800</c:v>
                </c:pt>
                <c:pt idx="5">
                  <c:v>117200</c:v>
                </c:pt>
                <c:pt idx="6">
                  <c:v>111200</c:v>
                </c:pt>
                <c:pt idx="7">
                  <c:v>114500</c:v>
                </c:pt>
                <c:pt idx="8">
                  <c:v>112400</c:v>
                </c:pt>
                <c:pt idx="9">
                  <c:v>115700</c:v>
                </c:pt>
                <c:pt idx="10">
                  <c:v>118100</c:v>
                </c:pt>
                <c:pt idx="11">
                  <c:v>118500</c:v>
                </c:pt>
                <c:pt idx="12">
                  <c:v>119900</c:v>
                </c:pt>
                <c:pt idx="13">
                  <c:v>115900</c:v>
                </c:pt>
                <c:pt idx="14">
                  <c:v>116617.22417465254</c:v>
                </c:pt>
                <c:pt idx="15">
                  <c:v>117334.44834930508</c:v>
                </c:pt>
                <c:pt idx="16">
                  <c:v>118051.67252395762</c:v>
                </c:pt>
                <c:pt idx="17">
                  <c:v>118768.89669861016</c:v>
                </c:pt>
                <c:pt idx="18">
                  <c:v>119486.1208732627</c:v>
                </c:pt>
                <c:pt idx="19">
                  <c:v>120203.34504791524</c:v>
                </c:pt>
                <c:pt idx="20">
                  <c:v>120920.56922256778</c:v>
                </c:pt>
                <c:pt idx="21">
                  <c:v>121637.79339722032</c:v>
                </c:pt>
                <c:pt idx="22">
                  <c:v>122355.01757187286</c:v>
                </c:pt>
                <c:pt idx="23">
                  <c:v>123072.2417465254</c:v>
                </c:pt>
                <c:pt idx="24">
                  <c:v>123789.46592117794</c:v>
                </c:pt>
                <c:pt idx="25">
                  <c:v>124506.69009583048</c:v>
                </c:pt>
                <c:pt idx="26">
                  <c:v>125223.91427048302</c:v>
                </c:pt>
                <c:pt idx="27">
                  <c:v>125941.13844513556</c:v>
                </c:pt>
                <c:pt idx="28">
                  <c:v>126658.36261978809</c:v>
                </c:pt>
                <c:pt idx="29">
                  <c:v>127375.58679444063</c:v>
                </c:pt>
                <c:pt idx="30">
                  <c:v>128092.81096909317</c:v>
                </c:pt>
                <c:pt idx="31">
                  <c:v>128810.03514374571</c:v>
                </c:pt>
                <c:pt idx="32">
                  <c:v>129527.25931839825</c:v>
                </c:pt>
                <c:pt idx="33">
                  <c:v>130244.48349305079</c:v>
                </c:pt>
                <c:pt idx="34">
                  <c:v>130961.70766770333</c:v>
                </c:pt>
                <c:pt idx="35">
                  <c:v>131678.93184235587</c:v>
                </c:pt>
                <c:pt idx="36">
                  <c:v>132396.15601700841</c:v>
                </c:pt>
                <c:pt idx="37">
                  <c:v>133113.38019166095</c:v>
                </c:pt>
                <c:pt idx="38">
                  <c:v>133830.60436631349</c:v>
                </c:pt>
                <c:pt idx="39">
                  <c:v>134547.82854096603</c:v>
                </c:pt>
                <c:pt idx="40">
                  <c:v>135265.05271561857</c:v>
                </c:pt>
                <c:pt idx="41">
                  <c:v>135982.27689027111</c:v>
                </c:pt>
                <c:pt idx="42">
                  <c:v>136699.50106492365</c:v>
                </c:pt>
                <c:pt idx="43">
                  <c:v>137416.72523957619</c:v>
                </c:pt>
                <c:pt idx="44">
                  <c:v>138133.94941422873</c:v>
                </c:pt>
                <c:pt idx="45">
                  <c:v>138851.17358888127</c:v>
                </c:pt>
                <c:pt idx="46">
                  <c:v>139568.39776353381</c:v>
                </c:pt>
              </c:numCache>
            </c:numRef>
          </c:val>
        </c:ser>
        <c:ser>
          <c:idx val="15"/>
          <c:order val="13"/>
          <c:tx>
            <c:strRef>
              <c:f>'Employment baseline'!$A$18</c:f>
              <c:strCache>
                <c:ptCount val="1"/>
                <c:pt idx="0">
                  <c:v>South Northamptonshire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'Employment baseline'!$B$4:$AV$4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baseline'!$B$18:$AV$18</c:f>
              <c:numCache>
                <c:formatCode>_-* #,##0_-;\-* #,##0_-;_-* "-"??_-;_-@_-</c:formatCode>
                <c:ptCount val="47"/>
                <c:pt idx="0">
                  <c:v>47400</c:v>
                </c:pt>
                <c:pt idx="1">
                  <c:v>49000</c:v>
                </c:pt>
                <c:pt idx="2">
                  <c:v>50700</c:v>
                </c:pt>
                <c:pt idx="3">
                  <c:v>49500</c:v>
                </c:pt>
                <c:pt idx="4">
                  <c:v>47200</c:v>
                </c:pt>
                <c:pt idx="5">
                  <c:v>43900</c:v>
                </c:pt>
                <c:pt idx="6">
                  <c:v>47000</c:v>
                </c:pt>
                <c:pt idx="7">
                  <c:v>46100</c:v>
                </c:pt>
                <c:pt idx="8">
                  <c:v>49700</c:v>
                </c:pt>
                <c:pt idx="9">
                  <c:v>53300</c:v>
                </c:pt>
                <c:pt idx="10">
                  <c:v>49400</c:v>
                </c:pt>
                <c:pt idx="11">
                  <c:v>44400</c:v>
                </c:pt>
                <c:pt idx="12">
                  <c:v>47200</c:v>
                </c:pt>
                <c:pt idx="13">
                  <c:v>50200</c:v>
                </c:pt>
                <c:pt idx="14">
                  <c:v>50552.852333134259</c:v>
                </c:pt>
                <c:pt idx="15">
                  <c:v>50905.704666268517</c:v>
                </c:pt>
                <c:pt idx="16">
                  <c:v>51258.556999402776</c:v>
                </c:pt>
                <c:pt idx="17">
                  <c:v>51611.409332537034</c:v>
                </c:pt>
                <c:pt idx="18">
                  <c:v>51964.261665671293</c:v>
                </c:pt>
                <c:pt idx="19">
                  <c:v>52317.113998805551</c:v>
                </c:pt>
                <c:pt idx="20">
                  <c:v>52669.96633193981</c:v>
                </c:pt>
                <c:pt idx="21">
                  <c:v>53022.818665074068</c:v>
                </c:pt>
                <c:pt idx="22">
                  <c:v>53375.670998208327</c:v>
                </c:pt>
                <c:pt idx="23">
                  <c:v>53728.523331342585</c:v>
                </c:pt>
                <c:pt idx="24">
                  <c:v>54081.375664476844</c:v>
                </c:pt>
                <c:pt idx="25">
                  <c:v>54434.227997611102</c:v>
                </c:pt>
                <c:pt idx="26">
                  <c:v>54787.080330745361</c:v>
                </c:pt>
                <c:pt idx="27">
                  <c:v>55139.932663879619</c:v>
                </c:pt>
                <c:pt idx="28">
                  <c:v>55492.784997013878</c:v>
                </c:pt>
                <c:pt idx="29">
                  <c:v>55845.637330148136</c:v>
                </c:pt>
                <c:pt idx="30">
                  <c:v>56198.489663282395</c:v>
                </c:pt>
                <c:pt idx="31">
                  <c:v>56551.341996416653</c:v>
                </c:pt>
                <c:pt idx="32">
                  <c:v>56904.194329550912</c:v>
                </c:pt>
                <c:pt idx="33">
                  <c:v>57257.04666268517</c:v>
                </c:pt>
                <c:pt idx="34">
                  <c:v>57609.898995819429</c:v>
                </c:pt>
                <c:pt idx="35">
                  <c:v>57962.751328953687</c:v>
                </c:pt>
                <c:pt idx="36">
                  <c:v>58315.603662087946</c:v>
                </c:pt>
                <c:pt idx="37">
                  <c:v>58668.455995222204</c:v>
                </c:pt>
                <c:pt idx="38">
                  <c:v>59021.308328356463</c:v>
                </c:pt>
                <c:pt idx="39">
                  <c:v>59374.160661490721</c:v>
                </c:pt>
                <c:pt idx="40">
                  <c:v>59727.01299462498</c:v>
                </c:pt>
                <c:pt idx="41">
                  <c:v>60079.865327759238</c:v>
                </c:pt>
                <c:pt idx="42">
                  <c:v>60432.717660893497</c:v>
                </c:pt>
                <c:pt idx="43">
                  <c:v>60785.569994027755</c:v>
                </c:pt>
                <c:pt idx="44">
                  <c:v>61138.422327162014</c:v>
                </c:pt>
                <c:pt idx="45">
                  <c:v>61491.274660296272</c:v>
                </c:pt>
                <c:pt idx="46">
                  <c:v>61844.126993430531</c:v>
                </c:pt>
              </c:numCache>
            </c:numRef>
          </c:val>
        </c:ser>
        <c:ser>
          <c:idx val="16"/>
          <c:order val="14"/>
          <c:tx>
            <c:strRef>
              <c:f>'Employment baseline'!$A$19</c:f>
              <c:strCache>
                <c:ptCount val="1"/>
                <c:pt idx="0">
                  <c:v>Wellingborough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'Employment baseline'!$B$4:$AV$4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baseline'!$B$19:$AV$19</c:f>
              <c:numCache>
                <c:formatCode>_-* #,##0_-;\-* #,##0_-;_-* "-"??_-;_-@_-</c:formatCode>
                <c:ptCount val="47"/>
                <c:pt idx="0">
                  <c:v>38900</c:v>
                </c:pt>
                <c:pt idx="1">
                  <c:v>39500</c:v>
                </c:pt>
                <c:pt idx="2">
                  <c:v>40200</c:v>
                </c:pt>
                <c:pt idx="3">
                  <c:v>39800</c:v>
                </c:pt>
                <c:pt idx="4">
                  <c:v>39600</c:v>
                </c:pt>
                <c:pt idx="5">
                  <c:v>39900</c:v>
                </c:pt>
                <c:pt idx="6">
                  <c:v>40500</c:v>
                </c:pt>
                <c:pt idx="7">
                  <c:v>42400</c:v>
                </c:pt>
                <c:pt idx="8">
                  <c:v>37200</c:v>
                </c:pt>
                <c:pt idx="9">
                  <c:v>38500</c:v>
                </c:pt>
                <c:pt idx="10">
                  <c:v>38200</c:v>
                </c:pt>
                <c:pt idx="11">
                  <c:v>37200</c:v>
                </c:pt>
                <c:pt idx="12">
                  <c:v>37900</c:v>
                </c:pt>
                <c:pt idx="13">
                  <c:v>42100</c:v>
                </c:pt>
                <c:pt idx="14">
                  <c:v>42238.338043447293</c:v>
                </c:pt>
                <c:pt idx="15">
                  <c:v>42376.676086894586</c:v>
                </c:pt>
                <c:pt idx="16">
                  <c:v>42515.014130341879</c:v>
                </c:pt>
                <c:pt idx="17">
                  <c:v>42653.352173789172</c:v>
                </c:pt>
                <c:pt idx="18">
                  <c:v>42791.690217236464</c:v>
                </c:pt>
                <c:pt idx="19">
                  <c:v>42930.028260683757</c:v>
                </c:pt>
                <c:pt idx="20">
                  <c:v>43068.36630413105</c:v>
                </c:pt>
                <c:pt idx="21">
                  <c:v>43206.704347578343</c:v>
                </c:pt>
                <c:pt idx="22">
                  <c:v>43345.042391025636</c:v>
                </c:pt>
                <c:pt idx="23">
                  <c:v>43483.380434472929</c:v>
                </c:pt>
                <c:pt idx="24">
                  <c:v>43621.718477920222</c:v>
                </c:pt>
                <c:pt idx="25">
                  <c:v>43760.056521367515</c:v>
                </c:pt>
                <c:pt idx="26">
                  <c:v>43898.394564814807</c:v>
                </c:pt>
                <c:pt idx="27">
                  <c:v>44036.7326082621</c:v>
                </c:pt>
                <c:pt idx="28">
                  <c:v>44175.070651709393</c:v>
                </c:pt>
                <c:pt idx="29">
                  <c:v>44313.408695156686</c:v>
                </c:pt>
                <c:pt idx="30">
                  <c:v>44451.746738603979</c:v>
                </c:pt>
                <c:pt idx="31">
                  <c:v>44590.084782051272</c:v>
                </c:pt>
                <c:pt idx="32">
                  <c:v>44728.422825498565</c:v>
                </c:pt>
                <c:pt idx="33">
                  <c:v>44866.760868945858</c:v>
                </c:pt>
                <c:pt idx="34">
                  <c:v>45005.09891239315</c:v>
                </c:pt>
                <c:pt idx="35">
                  <c:v>45143.436955840443</c:v>
                </c:pt>
                <c:pt idx="36">
                  <c:v>45281.774999287736</c:v>
                </c:pt>
                <c:pt idx="37">
                  <c:v>45420.113042735029</c:v>
                </c:pt>
                <c:pt idx="38">
                  <c:v>45558.451086182322</c:v>
                </c:pt>
                <c:pt idx="39">
                  <c:v>45696.789129629615</c:v>
                </c:pt>
                <c:pt idx="40">
                  <c:v>45835.127173076908</c:v>
                </c:pt>
                <c:pt idx="41">
                  <c:v>45973.465216524201</c:v>
                </c:pt>
                <c:pt idx="42">
                  <c:v>46111.803259971493</c:v>
                </c:pt>
                <c:pt idx="43">
                  <c:v>46250.141303418786</c:v>
                </c:pt>
                <c:pt idx="44">
                  <c:v>46388.479346866079</c:v>
                </c:pt>
                <c:pt idx="45">
                  <c:v>46526.817390313372</c:v>
                </c:pt>
                <c:pt idx="46">
                  <c:v>46665.155433760665</c:v>
                </c:pt>
              </c:numCache>
            </c:numRef>
          </c:val>
        </c:ser>
        <c:ser>
          <c:idx val="17"/>
          <c:order val="15"/>
          <c:tx>
            <c:strRef>
              <c:f>'Employment baseline'!$A$20</c:f>
              <c:strCache>
                <c:ptCount val="1"/>
                <c:pt idx="0">
                  <c:v>Cambridge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'Employment baseline'!$B$4:$AV$4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baseline'!$B$20:$AV$20</c:f>
              <c:numCache>
                <c:formatCode>_-* #,##0_-;\-* #,##0_-;_-* "-"??_-;_-@_-</c:formatCode>
                <c:ptCount val="47"/>
                <c:pt idx="0">
                  <c:v>62500</c:v>
                </c:pt>
                <c:pt idx="1">
                  <c:v>64100</c:v>
                </c:pt>
                <c:pt idx="2">
                  <c:v>65200</c:v>
                </c:pt>
                <c:pt idx="3">
                  <c:v>60700</c:v>
                </c:pt>
                <c:pt idx="4">
                  <c:v>60300</c:v>
                </c:pt>
                <c:pt idx="5">
                  <c:v>64600</c:v>
                </c:pt>
                <c:pt idx="6">
                  <c:v>68300</c:v>
                </c:pt>
                <c:pt idx="7">
                  <c:v>71300</c:v>
                </c:pt>
                <c:pt idx="8">
                  <c:v>73700</c:v>
                </c:pt>
                <c:pt idx="9">
                  <c:v>75100</c:v>
                </c:pt>
                <c:pt idx="10">
                  <c:v>77200</c:v>
                </c:pt>
                <c:pt idx="11">
                  <c:v>78500</c:v>
                </c:pt>
                <c:pt idx="12">
                  <c:v>75500</c:v>
                </c:pt>
                <c:pt idx="13">
                  <c:v>71000</c:v>
                </c:pt>
                <c:pt idx="14">
                  <c:v>71756.8569807452</c:v>
                </c:pt>
                <c:pt idx="15">
                  <c:v>72513.713961490401</c:v>
                </c:pt>
                <c:pt idx="16">
                  <c:v>73270.570942235601</c:v>
                </c:pt>
                <c:pt idx="17">
                  <c:v>74027.427922980802</c:v>
                </c:pt>
                <c:pt idx="18">
                  <c:v>74784.284903726002</c:v>
                </c:pt>
                <c:pt idx="19">
                  <c:v>75541.141884471203</c:v>
                </c:pt>
                <c:pt idx="20">
                  <c:v>76297.998865216403</c:v>
                </c:pt>
                <c:pt idx="21">
                  <c:v>77054.855845961603</c:v>
                </c:pt>
                <c:pt idx="22">
                  <c:v>77811.712826706804</c:v>
                </c:pt>
                <c:pt idx="23">
                  <c:v>78568.569807452004</c:v>
                </c:pt>
                <c:pt idx="24">
                  <c:v>79325.426788197205</c:v>
                </c:pt>
                <c:pt idx="25">
                  <c:v>80082.283768942405</c:v>
                </c:pt>
                <c:pt idx="26">
                  <c:v>80839.140749687605</c:v>
                </c:pt>
                <c:pt idx="27">
                  <c:v>81595.997730432806</c:v>
                </c:pt>
                <c:pt idx="28">
                  <c:v>82352.854711178006</c:v>
                </c:pt>
                <c:pt idx="29">
                  <c:v>83109.711691923207</c:v>
                </c:pt>
                <c:pt idx="30">
                  <c:v>83866.568672668407</c:v>
                </c:pt>
                <c:pt idx="31">
                  <c:v>84623.425653413608</c:v>
                </c:pt>
                <c:pt idx="32">
                  <c:v>85380.282634158808</c:v>
                </c:pt>
                <c:pt idx="33">
                  <c:v>86137.139614904008</c:v>
                </c:pt>
                <c:pt idx="34">
                  <c:v>86893.996595649209</c:v>
                </c:pt>
                <c:pt idx="35">
                  <c:v>87650.853576394409</c:v>
                </c:pt>
                <c:pt idx="36">
                  <c:v>88407.71055713961</c:v>
                </c:pt>
                <c:pt idx="37">
                  <c:v>89164.56753788481</c:v>
                </c:pt>
                <c:pt idx="38">
                  <c:v>89921.42451863001</c:v>
                </c:pt>
                <c:pt idx="39">
                  <c:v>90678.281499375211</c:v>
                </c:pt>
                <c:pt idx="40">
                  <c:v>91435.138480120411</c:v>
                </c:pt>
                <c:pt idx="41">
                  <c:v>92191.995460865612</c:v>
                </c:pt>
                <c:pt idx="42">
                  <c:v>92948.852441610812</c:v>
                </c:pt>
                <c:pt idx="43">
                  <c:v>93705.709422356013</c:v>
                </c:pt>
                <c:pt idx="44">
                  <c:v>94462.566403101213</c:v>
                </c:pt>
                <c:pt idx="45">
                  <c:v>95219.423383846413</c:v>
                </c:pt>
                <c:pt idx="46">
                  <c:v>95976.280364591614</c:v>
                </c:pt>
              </c:numCache>
            </c:numRef>
          </c:val>
        </c:ser>
        <c:ser>
          <c:idx val="18"/>
          <c:order val="16"/>
          <c:tx>
            <c:strRef>
              <c:f>'Employment baseline'!$A$21</c:f>
              <c:strCache>
                <c:ptCount val="1"/>
                <c:pt idx="0">
                  <c:v>East Cambridgeshire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cat>
            <c:numRef>
              <c:f>'Employment baseline'!$B$4:$AV$4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baseline'!$B$21:$AV$21</c:f>
              <c:numCache>
                <c:formatCode>_-* #,##0_-;\-* #,##0_-;_-* "-"??_-;_-@_-</c:formatCode>
                <c:ptCount val="47"/>
                <c:pt idx="0">
                  <c:v>40600</c:v>
                </c:pt>
                <c:pt idx="1">
                  <c:v>42000</c:v>
                </c:pt>
                <c:pt idx="2">
                  <c:v>42400</c:v>
                </c:pt>
                <c:pt idx="3">
                  <c:v>38800</c:v>
                </c:pt>
                <c:pt idx="4">
                  <c:v>46600</c:v>
                </c:pt>
                <c:pt idx="5">
                  <c:v>44300</c:v>
                </c:pt>
                <c:pt idx="6">
                  <c:v>44800</c:v>
                </c:pt>
                <c:pt idx="7">
                  <c:v>46100</c:v>
                </c:pt>
                <c:pt idx="8">
                  <c:v>45400</c:v>
                </c:pt>
                <c:pt idx="9">
                  <c:v>44200</c:v>
                </c:pt>
                <c:pt idx="10">
                  <c:v>43800</c:v>
                </c:pt>
                <c:pt idx="11">
                  <c:v>45000</c:v>
                </c:pt>
                <c:pt idx="12">
                  <c:v>47200</c:v>
                </c:pt>
                <c:pt idx="13">
                  <c:v>48300</c:v>
                </c:pt>
                <c:pt idx="14">
                  <c:v>48671.218892819903</c:v>
                </c:pt>
                <c:pt idx="15">
                  <c:v>49042.437785639806</c:v>
                </c:pt>
                <c:pt idx="16">
                  <c:v>49413.656678459709</c:v>
                </c:pt>
                <c:pt idx="17">
                  <c:v>49784.875571279612</c:v>
                </c:pt>
                <c:pt idx="18">
                  <c:v>50156.094464099515</c:v>
                </c:pt>
                <c:pt idx="19">
                  <c:v>50527.313356919418</c:v>
                </c:pt>
                <c:pt idx="20">
                  <c:v>50898.532249739321</c:v>
                </c:pt>
                <c:pt idx="21">
                  <c:v>51269.751142559224</c:v>
                </c:pt>
                <c:pt idx="22">
                  <c:v>51640.970035379127</c:v>
                </c:pt>
                <c:pt idx="23">
                  <c:v>52012.18892819903</c:v>
                </c:pt>
                <c:pt idx="24">
                  <c:v>52383.407821018933</c:v>
                </c:pt>
                <c:pt idx="25">
                  <c:v>52754.626713838836</c:v>
                </c:pt>
                <c:pt idx="26">
                  <c:v>53125.845606658739</c:v>
                </c:pt>
                <c:pt idx="27">
                  <c:v>53497.064499478642</c:v>
                </c:pt>
                <c:pt idx="28">
                  <c:v>53868.283392298545</c:v>
                </c:pt>
                <c:pt idx="29">
                  <c:v>54239.502285118448</c:v>
                </c:pt>
                <c:pt idx="30">
                  <c:v>54610.721177938351</c:v>
                </c:pt>
                <c:pt idx="31">
                  <c:v>54981.940070758254</c:v>
                </c:pt>
                <c:pt idx="32">
                  <c:v>55353.158963578157</c:v>
                </c:pt>
                <c:pt idx="33">
                  <c:v>55724.37785639806</c:v>
                </c:pt>
                <c:pt idx="34">
                  <c:v>56095.596749217962</c:v>
                </c:pt>
                <c:pt idx="35">
                  <c:v>56466.815642037865</c:v>
                </c:pt>
                <c:pt idx="36">
                  <c:v>56838.034534857768</c:v>
                </c:pt>
                <c:pt idx="37">
                  <c:v>57209.253427677671</c:v>
                </c:pt>
                <c:pt idx="38">
                  <c:v>57580.472320497574</c:v>
                </c:pt>
                <c:pt idx="39">
                  <c:v>57951.691213317477</c:v>
                </c:pt>
                <c:pt idx="40">
                  <c:v>58322.91010613738</c:v>
                </c:pt>
                <c:pt idx="41">
                  <c:v>58694.128998957283</c:v>
                </c:pt>
                <c:pt idx="42">
                  <c:v>59065.347891777186</c:v>
                </c:pt>
                <c:pt idx="43">
                  <c:v>59436.566784597089</c:v>
                </c:pt>
                <c:pt idx="44">
                  <c:v>59807.785677416992</c:v>
                </c:pt>
                <c:pt idx="45">
                  <c:v>60179.004570236895</c:v>
                </c:pt>
                <c:pt idx="46">
                  <c:v>60550.223463056798</c:v>
                </c:pt>
              </c:numCache>
            </c:numRef>
          </c:val>
        </c:ser>
        <c:ser>
          <c:idx val="19"/>
          <c:order val="17"/>
          <c:tx>
            <c:strRef>
              <c:f>'Employment baseline'!$A$22</c:f>
              <c:strCache>
                <c:ptCount val="1"/>
                <c:pt idx="0">
                  <c:v>East Hertfordshire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cat>
            <c:numRef>
              <c:f>'Employment baseline'!$B$4:$AV$4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baseline'!$B$22:$AV$22</c:f>
              <c:numCache>
                <c:formatCode>_-* #,##0_-;\-* #,##0_-;_-* "-"??_-;_-@_-</c:formatCode>
                <c:ptCount val="47"/>
                <c:pt idx="0">
                  <c:v>71500</c:v>
                </c:pt>
                <c:pt idx="1">
                  <c:v>71500</c:v>
                </c:pt>
                <c:pt idx="2">
                  <c:v>67200</c:v>
                </c:pt>
                <c:pt idx="3">
                  <c:v>71600</c:v>
                </c:pt>
                <c:pt idx="4">
                  <c:v>76800</c:v>
                </c:pt>
                <c:pt idx="5">
                  <c:v>72800</c:v>
                </c:pt>
                <c:pt idx="6">
                  <c:v>73600</c:v>
                </c:pt>
                <c:pt idx="7">
                  <c:v>70300</c:v>
                </c:pt>
                <c:pt idx="8">
                  <c:v>78400</c:v>
                </c:pt>
                <c:pt idx="9">
                  <c:v>76600</c:v>
                </c:pt>
                <c:pt idx="10">
                  <c:v>77300</c:v>
                </c:pt>
                <c:pt idx="11">
                  <c:v>82900</c:v>
                </c:pt>
                <c:pt idx="12">
                  <c:v>77000</c:v>
                </c:pt>
                <c:pt idx="13">
                  <c:v>76900</c:v>
                </c:pt>
                <c:pt idx="14">
                  <c:v>77305.416238141188</c:v>
                </c:pt>
                <c:pt idx="15">
                  <c:v>77710.832476282376</c:v>
                </c:pt>
                <c:pt idx="16">
                  <c:v>78116.248714423564</c:v>
                </c:pt>
                <c:pt idx="17">
                  <c:v>78521.664952564752</c:v>
                </c:pt>
                <c:pt idx="18">
                  <c:v>78927.08119070594</c:v>
                </c:pt>
                <c:pt idx="19">
                  <c:v>79332.497428847128</c:v>
                </c:pt>
                <c:pt idx="20">
                  <c:v>79737.913666988316</c:v>
                </c:pt>
                <c:pt idx="21">
                  <c:v>80143.329905129503</c:v>
                </c:pt>
                <c:pt idx="22">
                  <c:v>80548.746143270691</c:v>
                </c:pt>
                <c:pt idx="23">
                  <c:v>80954.162381411879</c:v>
                </c:pt>
                <c:pt idx="24">
                  <c:v>81359.578619553067</c:v>
                </c:pt>
                <c:pt idx="25">
                  <c:v>81764.994857694255</c:v>
                </c:pt>
                <c:pt idx="26">
                  <c:v>82170.411095835443</c:v>
                </c:pt>
                <c:pt idx="27">
                  <c:v>82575.827333976631</c:v>
                </c:pt>
                <c:pt idx="28">
                  <c:v>82981.243572117819</c:v>
                </c:pt>
                <c:pt idx="29">
                  <c:v>83386.659810259007</c:v>
                </c:pt>
                <c:pt idx="30">
                  <c:v>83792.076048400195</c:v>
                </c:pt>
                <c:pt idx="31">
                  <c:v>84197.492286541383</c:v>
                </c:pt>
                <c:pt idx="32">
                  <c:v>84602.908524682571</c:v>
                </c:pt>
                <c:pt idx="33">
                  <c:v>85008.324762823759</c:v>
                </c:pt>
                <c:pt idx="34">
                  <c:v>85413.741000964947</c:v>
                </c:pt>
                <c:pt idx="35">
                  <c:v>85819.157239106135</c:v>
                </c:pt>
                <c:pt idx="36">
                  <c:v>86224.573477247322</c:v>
                </c:pt>
                <c:pt idx="37">
                  <c:v>86629.98971538851</c:v>
                </c:pt>
                <c:pt idx="38">
                  <c:v>87035.405953529698</c:v>
                </c:pt>
                <c:pt idx="39">
                  <c:v>87440.822191670886</c:v>
                </c:pt>
                <c:pt idx="40">
                  <c:v>87846.238429812074</c:v>
                </c:pt>
                <c:pt idx="41">
                  <c:v>88251.654667953262</c:v>
                </c:pt>
                <c:pt idx="42">
                  <c:v>88657.07090609445</c:v>
                </c:pt>
                <c:pt idx="43">
                  <c:v>89062.487144235638</c:v>
                </c:pt>
                <c:pt idx="44">
                  <c:v>89467.903382376826</c:v>
                </c:pt>
                <c:pt idx="45">
                  <c:v>89873.319620518014</c:v>
                </c:pt>
                <c:pt idx="46">
                  <c:v>90278.735858659202</c:v>
                </c:pt>
              </c:numCache>
            </c:numRef>
          </c:val>
        </c:ser>
        <c:ser>
          <c:idx val="20"/>
          <c:order val="18"/>
          <c:tx>
            <c:strRef>
              <c:f>'Employment baseline'!$A$23</c:f>
              <c:strCache>
                <c:ptCount val="1"/>
                <c:pt idx="0">
                  <c:v>Huntingdonshire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cat>
            <c:numRef>
              <c:f>'Employment baseline'!$B$4:$AV$4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baseline'!$B$23:$AV$23</c:f>
              <c:numCache>
                <c:formatCode>_-* #,##0_-;\-* #,##0_-;_-* "-"??_-;_-@_-</c:formatCode>
                <c:ptCount val="47"/>
                <c:pt idx="0">
                  <c:v>89300</c:v>
                </c:pt>
                <c:pt idx="1">
                  <c:v>89100</c:v>
                </c:pt>
                <c:pt idx="2">
                  <c:v>90200</c:v>
                </c:pt>
                <c:pt idx="3">
                  <c:v>89300</c:v>
                </c:pt>
                <c:pt idx="4">
                  <c:v>91900</c:v>
                </c:pt>
                <c:pt idx="5">
                  <c:v>91600</c:v>
                </c:pt>
                <c:pt idx="6">
                  <c:v>88900</c:v>
                </c:pt>
                <c:pt idx="7">
                  <c:v>88300</c:v>
                </c:pt>
                <c:pt idx="8">
                  <c:v>93500</c:v>
                </c:pt>
                <c:pt idx="9">
                  <c:v>91700</c:v>
                </c:pt>
                <c:pt idx="10">
                  <c:v>99300</c:v>
                </c:pt>
                <c:pt idx="11">
                  <c:v>98000</c:v>
                </c:pt>
                <c:pt idx="12">
                  <c:v>91700</c:v>
                </c:pt>
                <c:pt idx="13">
                  <c:v>90100</c:v>
                </c:pt>
                <c:pt idx="14">
                  <c:v>90874.790162062956</c:v>
                </c:pt>
                <c:pt idx="15">
                  <c:v>91649.580324125913</c:v>
                </c:pt>
                <c:pt idx="16">
                  <c:v>92424.370486188869</c:v>
                </c:pt>
                <c:pt idx="17">
                  <c:v>93199.160648251825</c:v>
                </c:pt>
                <c:pt idx="18">
                  <c:v>93973.950810314782</c:v>
                </c:pt>
                <c:pt idx="19">
                  <c:v>94748.740972377738</c:v>
                </c:pt>
                <c:pt idx="20">
                  <c:v>95523.531134440695</c:v>
                </c:pt>
                <c:pt idx="21">
                  <c:v>96298.321296503651</c:v>
                </c:pt>
                <c:pt idx="22">
                  <c:v>97073.111458566607</c:v>
                </c:pt>
                <c:pt idx="23">
                  <c:v>97847.901620629564</c:v>
                </c:pt>
                <c:pt idx="24">
                  <c:v>98622.69178269252</c:v>
                </c:pt>
                <c:pt idx="25">
                  <c:v>99397.481944755476</c:v>
                </c:pt>
                <c:pt idx="26">
                  <c:v>100172.27210681843</c:v>
                </c:pt>
                <c:pt idx="27">
                  <c:v>100947.06226888139</c:v>
                </c:pt>
                <c:pt idx="28">
                  <c:v>101721.85243094435</c:v>
                </c:pt>
                <c:pt idx="29">
                  <c:v>102496.6425930073</c:v>
                </c:pt>
                <c:pt idx="30">
                  <c:v>103271.43275507026</c:v>
                </c:pt>
                <c:pt idx="31">
                  <c:v>104046.22291713321</c:v>
                </c:pt>
                <c:pt idx="32">
                  <c:v>104821.01307919617</c:v>
                </c:pt>
                <c:pt idx="33">
                  <c:v>105595.80324125913</c:v>
                </c:pt>
                <c:pt idx="34">
                  <c:v>106370.59340332208</c:v>
                </c:pt>
                <c:pt idx="35">
                  <c:v>107145.38356538504</c:v>
                </c:pt>
                <c:pt idx="36">
                  <c:v>107920.173727448</c:v>
                </c:pt>
                <c:pt idx="37">
                  <c:v>108694.96388951095</c:v>
                </c:pt>
                <c:pt idx="38">
                  <c:v>109469.75405157391</c:v>
                </c:pt>
                <c:pt idx="39">
                  <c:v>110244.54421363687</c:v>
                </c:pt>
                <c:pt idx="40">
                  <c:v>111019.33437569982</c:v>
                </c:pt>
                <c:pt idx="41">
                  <c:v>111794.12453776278</c:v>
                </c:pt>
                <c:pt idx="42">
                  <c:v>112568.91469982573</c:v>
                </c:pt>
                <c:pt idx="43">
                  <c:v>113343.70486188869</c:v>
                </c:pt>
                <c:pt idx="44">
                  <c:v>114118.49502395165</c:v>
                </c:pt>
                <c:pt idx="45">
                  <c:v>114893.2851860146</c:v>
                </c:pt>
                <c:pt idx="46">
                  <c:v>115668.07534807756</c:v>
                </c:pt>
              </c:numCache>
            </c:numRef>
          </c:val>
        </c:ser>
        <c:ser>
          <c:idx val="21"/>
          <c:order val="19"/>
          <c:tx>
            <c:strRef>
              <c:f>'Employment baseline'!$A$24</c:f>
              <c:strCache>
                <c:ptCount val="1"/>
                <c:pt idx="0">
                  <c:v>North Hertfordshire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cat>
            <c:numRef>
              <c:f>'Employment baseline'!$B$4:$AV$4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baseline'!$B$24:$AV$24</c:f>
              <c:numCache>
                <c:formatCode>_-* #,##0_-;\-* #,##0_-;_-* "-"??_-;_-@_-</c:formatCode>
                <c:ptCount val="47"/>
                <c:pt idx="0">
                  <c:v>66100</c:v>
                </c:pt>
                <c:pt idx="1">
                  <c:v>63600</c:v>
                </c:pt>
                <c:pt idx="2">
                  <c:v>64000</c:v>
                </c:pt>
                <c:pt idx="3">
                  <c:v>66400</c:v>
                </c:pt>
                <c:pt idx="4">
                  <c:v>65600</c:v>
                </c:pt>
                <c:pt idx="5">
                  <c:v>66500</c:v>
                </c:pt>
                <c:pt idx="6">
                  <c:v>68700</c:v>
                </c:pt>
                <c:pt idx="7">
                  <c:v>67500</c:v>
                </c:pt>
                <c:pt idx="8">
                  <c:v>64300</c:v>
                </c:pt>
                <c:pt idx="9">
                  <c:v>68300</c:v>
                </c:pt>
                <c:pt idx="10">
                  <c:v>70500</c:v>
                </c:pt>
                <c:pt idx="11">
                  <c:v>71800</c:v>
                </c:pt>
                <c:pt idx="12">
                  <c:v>75400</c:v>
                </c:pt>
                <c:pt idx="13">
                  <c:v>68600</c:v>
                </c:pt>
                <c:pt idx="14">
                  <c:v>68786.228930374433</c:v>
                </c:pt>
                <c:pt idx="15">
                  <c:v>68972.457860748866</c:v>
                </c:pt>
                <c:pt idx="16">
                  <c:v>69158.686791123298</c:v>
                </c:pt>
                <c:pt idx="17">
                  <c:v>69344.915721497731</c:v>
                </c:pt>
                <c:pt idx="18">
                  <c:v>69531.144651872164</c:v>
                </c:pt>
                <c:pt idx="19">
                  <c:v>69717.373582246597</c:v>
                </c:pt>
                <c:pt idx="20">
                  <c:v>69903.60251262103</c:v>
                </c:pt>
                <c:pt idx="21">
                  <c:v>70089.831442995463</c:v>
                </c:pt>
                <c:pt idx="22">
                  <c:v>70276.060373369895</c:v>
                </c:pt>
                <c:pt idx="23">
                  <c:v>70462.289303744328</c:v>
                </c:pt>
                <c:pt idx="24">
                  <c:v>70648.518234118761</c:v>
                </c:pt>
                <c:pt idx="25">
                  <c:v>70834.747164493194</c:v>
                </c:pt>
                <c:pt idx="26">
                  <c:v>71020.976094867627</c:v>
                </c:pt>
                <c:pt idx="27">
                  <c:v>71207.205025242059</c:v>
                </c:pt>
                <c:pt idx="28">
                  <c:v>71393.433955616492</c:v>
                </c:pt>
                <c:pt idx="29">
                  <c:v>71579.662885990925</c:v>
                </c:pt>
                <c:pt idx="30">
                  <c:v>71765.891816365358</c:v>
                </c:pt>
                <c:pt idx="31">
                  <c:v>71952.120746739791</c:v>
                </c:pt>
                <c:pt idx="32">
                  <c:v>72138.349677114224</c:v>
                </c:pt>
                <c:pt idx="33">
                  <c:v>72324.578607488656</c:v>
                </c:pt>
                <c:pt idx="34">
                  <c:v>72510.807537863089</c:v>
                </c:pt>
                <c:pt idx="35">
                  <c:v>72697.036468237522</c:v>
                </c:pt>
                <c:pt idx="36">
                  <c:v>72883.265398611955</c:v>
                </c:pt>
                <c:pt idx="37">
                  <c:v>73069.494328986388</c:v>
                </c:pt>
                <c:pt idx="38">
                  <c:v>73255.723259360821</c:v>
                </c:pt>
                <c:pt idx="39">
                  <c:v>73441.952189735253</c:v>
                </c:pt>
                <c:pt idx="40">
                  <c:v>73628.181120109686</c:v>
                </c:pt>
                <c:pt idx="41">
                  <c:v>73814.410050484119</c:v>
                </c:pt>
                <c:pt idx="42">
                  <c:v>74000.638980858552</c:v>
                </c:pt>
                <c:pt idx="43">
                  <c:v>74186.867911232985</c:v>
                </c:pt>
                <c:pt idx="44">
                  <c:v>74373.096841607417</c:v>
                </c:pt>
                <c:pt idx="45">
                  <c:v>74559.32577198185</c:v>
                </c:pt>
                <c:pt idx="46">
                  <c:v>74745.554702356283</c:v>
                </c:pt>
              </c:numCache>
            </c:numRef>
          </c:val>
        </c:ser>
        <c:ser>
          <c:idx val="22"/>
          <c:order val="20"/>
          <c:tx>
            <c:strRef>
              <c:f>'Employment baseline'!$A$25</c:f>
              <c:strCache>
                <c:ptCount val="1"/>
                <c:pt idx="0">
                  <c:v>South Cambridgeshire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cat>
            <c:numRef>
              <c:f>'Employment baseline'!$B$4:$AV$4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baseline'!$B$25:$AV$25</c:f>
              <c:numCache>
                <c:formatCode>_-* #,##0_-;\-* #,##0_-;_-* "-"??_-;_-@_-</c:formatCode>
                <c:ptCount val="47"/>
                <c:pt idx="0">
                  <c:v>76700</c:v>
                </c:pt>
                <c:pt idx="1">
                  <c:v>77600</c:v>
                </c:pt>
                <c:pt idx="2">
                  <c:v>74600</c:v>
                </c:pt>
                <c:pt idx="3">
                  <c:v>77700</c:v>
                </c:pt>
                <c:pt idx="4">
                  <c:v>79400</c:v>
                </c:pt>
                <c:pt idx="5">
                  <c:v>78500</c:v>
                </c:pt>
                <c:pt idx="6">
                  <c:v>78000</c:v>
                </c:pt>
                <c:pt idx="7">
                  <c:v>83800</c:v>
                </c:pt>
                <c:pt idx="8">
                  <c:v>80600</c:v>
                </c:pt>
                <c:pt idx="9">
                  <c:v>77900</c:v>
                </c:pt>
                <c:pt idx="10">
                  <c:v>80200</c:v>
                </c:pt>
                <c:pt idx="11">
                  <c:v>83200</c:v>
                </c:pt>
                <c:pt idx="12">
                  <c:v>85900</c:v>
                </c:pt>
                <c:pt idx="13">
                  <c:v>86200</c:v>
                </c:pt>
                <c:pt idx="14">
                  <c:v>86682.609991692967</c:v>
                </c:pt>
                <c:pt idx="15">
                  <c:v>87165.219983385934</c:v>
                </c:pt>
                <c:pt idx="16">
                  <c:v>87647.829975078901</c:v>
                </c:pt>
                <c:pt idx="17">
                  <c:v>88130.439966771868</c:v>
                </c:pt>
                <c:pt idx="18">
                  <c:v>88613.049958464835</c:v>
                </c:pt>
                <c:pt idx="19">
                  <c:v>89095.659950157802</c:v>
                </c:pt>
                <c:pt idx="20">
                  <c:v>89578.269941850769</c:v>
                </c:pt>
                <c:pt idx="21">
                  <c:v>90060.879933543736</c:v>
                </c:pt>
                <c:pt idx="22">
                  <c:v>90543.489925236703</c:v>
                </c:pt>
                <c:pt idx="23">
                  <c:v>91026.09991692967</c:v>
                </c:pt>
                <c:pt idx="24">
                  <c:v>91508.709908622637</c:v>
                </c:pt>
                <c:pt idx="25">
                  <c:v>91991.319900315604</c:v>
                </c:pt>
                <c:pt idx="26">
                  <c:v>92473.929892008571</c:v>
                </c:pt>
                <c:pt idx="27">
                  <c:v>92956.539883701538</c:v>
                </c:pt>
                <c:pt idx="28">
                  <c:v>93439.149875394505</c:v>
                </c:pt>
                <c:pt idx="29">
                  <c:v>93921.759867087472</c:v>
                </c:pt>
                <c:pt idx="30">
                  <c:v>94404.369858780439</c:v>
                </c:pt>
                <c:pt idx="31">
                  <c:v>94886.979850473406</c:v>
                </c:pt>
                <c:pt idx="32">
                  <c:v>95369.589842166373</c:v>
                </c:pt>
                <c:pt idx="33">
                  <c:v>95852.19983385934</c:v>
                </c:pt>
                <c:pt idx="34">
                  <c:v>96334.809825552307</c:v>
                </c:pt>
                <c:pt idx="35">
                  <c:v>96817.419817245274</c:v>
                </c:pt>
                <c:pt idx="36">
                  <c:v>97300.029808938241</c:v>
                </c:pt>
                <c:pt idx="37">
                  <c:v>97782.639800631208</c:v>
                </c:pt>
                <c:pt idx="38">
                  <c:v>98265.249792324175</c:v>
                </c:pt>
                <c:pt idx="39">
                  <c:v>98747.859784017142</c:v>
                </c:pt>
                <c:pt idx="40">
                  <c:v>99230.469775710109</c:v>
                </c:pt>
                <c:pt idx="41">
                  <c:v>99713.079767403076</c:v>
                </c:pt>
                <c:pt idx="42">
                  <c:v>100195.68975909604</c:v>
                </c:pt>
                <c:pt idx="43">
                  <c:v>100678.29975078901</c:v>
                </c:pt>
                <c:pt idx="44">
                  <c:v>101160.90974248198</c:v>
                </c:pt>
                <c:pt idx="45">
                  <c:v>101643.51973417494</c:v>
                </c:pt>
                <c:pt idx="46">
                  <c:v>102126.12972586791</c:v>
                </c:pt>
              </c:numCache>
            </c:numRef>
          </c:val>
        </c:ser>
        <c:ser>
          <c:idx val="0"/>
          <c:order val="21"/>
          <c:tx>
            <c:strRef>
              <c:f>'Employment baseline'!$A$26</c:f>
              <c:strCache>
                <c:ptCount val="1"/>
                <c:pt idx="0">
                  <c:v>Stevenage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'Employment baseline'!$B$4:$AV$4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baseline'!$B$26:$AV$26</c:f>
              <c:numCache>
                <c:formatCode>_-* #,##0_-;\-* #,##0_-;_-* "-"??_-;_-@_-</c:formatCode>
                <c:ptCount val="47"/>
                <c:pt idx="0">
                  <c:v>43200</c:v>
                </c:pt>
                <c:pt idx="1">
                  <c:v>44100</c:v>
                </c:pt>
                <c:pt idx="2">
                  <c:v>42600</c:v>
                </c:pt>
                <c:pt idx="3">
                  <c:v>45200</c:v>
                </c:pt>
                <c:pt idx="4">
                  <c:v>46600</c:v>
                </c:pt>
                <c:pt idx="5">
                  <c:v>44200</c:v>
                </c:pt>
                <c:pt idx="6">
                  <c:v>46600</c:v>
                </c:pt>
                <c:pt idx="7">
                  <c:v>43600</c:v>
                </c:pt>
                <c:pt idx="8">
                  <c:v>46500</c:v>
                </c:pt>
                <c:pt idx="9">
                  <c:v>47300</c:v>
                </c:pt>
                <c:pt idx="10">
                  <c:v>45500</c:v>
                </c:pt>
                <c:pt idx="11">
                  <c:v>48400</c:v>
                </c:pt>
                <c:pt idx="12">
                  <c:v>48500</c:v>
                </c:pt>
                <c:pt idx="13">
                  <c:v>46300</c:v>
                </c:pt>
                <c:pt idx="14">
                  <c:v>46563.886933258284</c:v>
                </c:pt>
                <c:pt idx="15">
                  <c:v>46827.773866516567</c:v>
                </c:pt>
                <c:pt idx="16">
                  <c:v>47091.660799774851</c:v>
                </c:pt>
                <c:pt idx="17">
                  <c:v>47355.547733033134</c:v>
                </c:pt>
                <c:pt idx="18">
                  <c:v>47619.434666291418</c:v>
                </c:pt>
                <c:pt idx="19">
                  <c:v>47883.321599549701</c:v>
                </c:pt>
                <c:pt idx="20">
                  <c:v>48147.208532807985</c:v>
                </c:pt>
                <c:pt idx="21">
                  <c:v>48411.095466066268</c:v>
                </c:pt>
                <c:pt idx="22">
                  <c:v>48674.982399324552</c:v>
                </c:pt>
                <c:pt idx="23">
                  <c:v>48938.869332582835</c:v>
                </c:pt>
                <c:pt idx="24">
                  <c:v>49202.756265841119</c:v>
                </c:pt>
                <c:pt idx="25">
                  <c:v>49466.643199099402</c:v>
                </c:pt>
                <c:pt idx="26">
                  <c:v>49730.530132357686</c:v>
                </c:pt>
                <c:pt idx="27">
                  <c:v>49994.417065615969</c:v>
                </c:pt>
                <c:pt idx="28">
                  <c:v>50258.303998874253</c:v>
                </c:pt>
                <c:pt idx="29">
                  <c:v>50522.190932132537</c:v>
                </c:pt>
                <c:pt idx="30">
                  <c:v>50786.07786539082</c:v>
                </c:pt>
                <c:pt idx="31">
                  <c:v>51049.964798649104</c:v>
                </c:pt>
                <c:pt idx="32">
                  <c:v>51313.851731907387</c:v>
                </c:pt>
                <c:pt idx="33">
                  <c:v>51577.738665165671</c:v>
                </c:pt>
                <c:pt idx="34">
                  <c:v>51841.625598423954</c:v>
                </c:pt>
                <c:pt idx="35">
                  <c:v>52105.512531682238</c:v>
                </c:pt>
                <c:pt idx="36">
                  <c:v>52369.399464940521</c:v>
                </c:pt>
                <c:pt idx="37">
                  <c:v>52633.286398198805</c:v>
                </c:pt>
                <c:pt idx="38">
                  <c:v>52897.173331457088</c:v>
                </c:pt>
                <c:pt idx="39">
                  <c:v>53161.060264715372</c:v>
                </c:pt>
                <c:pt idx="40">
                  <c:v>53424.947197973655</c:v>
                </c:pt>
                <c:pt idx="41">
                  <c:v>53688.834131231939</c:v>
                </c:pt>
                <c:pt idx="42">
                  <c:v>53952.721064490222</c:v>
                </c:pt>
                <c:pt idx="43">
                  <c:v>54216.607997748506</c:v>
                </c:pt>
                <c:pt idx="44">
                  <c:v>54480.49493100679</c:v>
                </c:pt>
                <c:pt idx="45">
                  <c:v>54744.381864265073</c:v>
                </c:pt>
                <c:pt idx="46">
                  <c:v>55008.268797523357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549016"/>
        <c:axId val="421549408"/>
      </c:areaChart>
      <c:catAx>
        <c:axId val="421549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549408"/>
        <c:crosses val="autoZero"/>
        <c:auto val="1"/>
        <c:lblAlgn val="ctr"/>
        <c:lblOffset val="100"/>
        <c:noMultiLvlLbl val="0"/>
      </c:catAx>
      <c:valAx>
        <c:axId val="421549408"/>
        <c:scaling>
          <c:orientation val="minMax"/>
          <c:max val="35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Number of employed people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549016"/>
        <c:crosses val="autoZero"/>
        <c:crossBetween val="midCat"/>
        <c:dispUnits>
          <c:builtInUnit val="thousand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07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07" workbookViewId="0" zoomToFit="1"/>
  </sheetViews>
  <pageMargins left="0.7" right="0.7" top="0.75" bottom="0.75" header="0.3" footer="0.3"/>
  <drawing r:id="rId1"/>
</chartsheet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5</xdr:row>
      <xdr:rowOff>0</xdr:rowOff>
    </xdr:from>
    <xdr:to>
      <xdr:col>4</xdr:col>
      <xdr:colOff>304800</xdr:colOff>
      <xdr:row>6</xdr:row>
      <xdr:rowOff>142875</xdr:rowOff>
    </xdr:to>
    <xdr:sp macro="" textlink="">
      <xdr:nvSpPr>
        <xdr:cNvPr id="2" name="AutoShape 3" descr="data:image/png;base64,iVBORw0KGgoAAAANSUhEUgAAAgsAAAMUCAYAAAAyqGQ0AAAAAXNSR0IArs4c6QAAAARnQU1BAACxjwv8YQUAAAAJcEhZcwAADsMAAA7DAcdvqGQAAP+lSURBVHhe7J0FfBRHG8af07iTBCJECU6x4hSnUCgtlgBFC8VKocCHFIo2uBQKVKBAcXdvgjsJEoMkEHd3v7v325OQBO4Ol8L8vx9fs7OzszPvzLz7zu7ePjziAIPBYDAYDIYG+Kr/MhgMBoPBYKiFBQsMBoPBYDC0woIFBoPBYDAYWmHBAoPBYDAYDK2wYIHBYDAYDIZWWLDAYDAYDAZDKyxYYDAYDAaDoRUWLDAYDAaDwdAKCxYYHxFSRFz0RlCuahMy5Nz3RVC2TLWtAVkG/K/5qzZelnyE+JYvg6vLLV/V308jTfbFsd0HcCWiWJXy30OWE4YLu/7C6pVrsPGoP9Klqh2vGVmGP675Z6i2tPMieTVSGIebBzdizerfsfmQD+I1dpEUyb7HsHv/FbxYN0oRfecuEp5hL2nERZy+l8GN4nIUhOLsv4HIkajGbH4IfP3TVTtfEmkkfHzjuVopKYy+iavBOaqtd8frGl+ynPvwDcqqaMdyqB8zz9dHapHlIOzCbvy1ehV+23gM/i9TcbU+6RXq9BywYIHx8cA5vcv/7sFRr1LHJ8H9K3eQKVI3DQpwdesuBJbI/5ZCYGCsSH1pikNxxTdNtcHB1eWaT4xq40kK4HMiENZf9UYrJ7Eq7XkpX++XoOAqtu4MwsseXoos/Tr+/u0Mij/th3E/jkAn8b9YfyTm8QXntSIVwMBYT7XxDF4krzpyA7Bj1T4kVPsKoyaMQFfbQGz88zIy1F1pCnxwIsAaX/VphRfqRmk8bvpGgcdTbatFishLh7Dj3AOUxSHFeLD/T2zzy4SIrxyzxaFXcTuVO/kr9Ks08ipuRskrI0Xqrb3YchWoVs1IufMd8TrHl+QBZ6MMseaLobox81x9pAZZOq7/vRZnihuj37jx+K6TCGfWH0XMC1dcjU962To9J4K5HKq/GYwPmxxfXE+oB7tkPwgafQJLROOSby4aN7VDrPchePvex92bQSiwd4MgYAe2nYuFJE8Ak0ppiM5wgHPlEoSePYwzPkEIvPMAedbVYaeXhEsnzyPkfiDu3b6Be1lVUMsBCPUqX15NVMm5Bp+Uumhcx+RxXa6EVkXDKiE4eT4UDwLu4fZ1P2TZVIc4cCe2XkgAT6oLXrwvzt+6gktBJbDmP8Ap79sIuncTQfl2qGVbgqAzR3Hhtj98faMhdnWB5M72snobR+DiyZu4cjEIRVw9Q5KrwNlayF04/OB1VQon02icOuiF2wF3cTtaDFcXCe5s245zsSXIF5jAIOw2Yqo4Q3HIPS9cldpD5+5xnLiprI+DZRK8j1yCf6AvfOP0Ud3VAiJF44rhv2Mv8nv9gB5OeuDzRDBxskZBbAGqOushTI0NLx73RsiDB7hz/TYS+SUIvnwFPjf9kFG5FuxyL+OEdwiC79/B9dtJ4EuCcfmyL275ZaBybXsU+QUivaoV0i+Ut4UbLPKD8O+RC7jj7wsfefvcLJB9l8vr6IbKJdwK/NC/8AkKxJ3gPFhXt4Ne0qUn+oI7d/K/OBBkitpV9bl2SfFwz3bEdh4H95pGEHD/M7StAeG1w4iqaYmIK8mwcbFESYgXvKO5C6vXHlxM4EFmYIXKObdw9F9fBAXcwYPcyqhur4eki8ce29LRJhMX9p3CreBQPEyIQGp+LbRsYMWdQRM58L0eDm6QoGrjujDjrnTSiKPYc08CB5f2aFzpIQLT7aAf7o+U2lWRc3Tn4361Lbitpi6ncD70AQLvcja+lwkbbhAbqq6eOT6XEGLXEEa+23C6qBUG96wLU0rB7aNHcImzvY9vHAyqV0XSWW9kOrnCQl6XxEs45puN5MCbT8wNPaTdPobDF/0R6OuLOP3qcK0kQGbgvzh6/g78ubRosSvcLLVFV1rGV+U0nDvojdtB93AjKB/2taog+9IJeAcH4wFXh9tJfJQEX8YVn5u4l14ZtR31EXvxCu4XJCHing9u+OfBprYtci6X9k0RTIszUCAfMwWBOLn3iT76RIwHp/bj5I1ghDxMQHRUDKo5GzxhG84myomBYv+d2Jv3NX7o4QQ9Pg8iEydYF8SisCq3/egcDmsZIw5m4fAunc9mRUgvcISj/kM1ddJXO8cuHT2JG5cvIUjijFp2+njRmEJjMMVgfGgUh8WA59wUnerl4uKtXMjyHiFbxxXmkhQUWLeHu4c7BrQq4C4UWbB0rgTHRv3wTZ8WsA4JQjRfjJSz23FetyP6cfn6f2WBWwdvclfRINy8mg27jr3Ru19rSAJ9kFn4ZHnpKHyUBqGrtaom8rpEAY7OKOCc6dUsW3To0xv9PpMg8FYOrBXn7o9vetRE8s2ryK/hjtEeDSAtskYHrkyPAa1QePs6UuO9cSWrOXp79MfAtsZITZCpjlXWu9KD67iSVwPuY/qgRuwjxIuUHqvk4R2EFxfg9PabqPRFf/QbMBAtC+7AJ9cazpUc0Kj/N+jd3AT3Q+OhPKQED++EQ2JcjKDrqvr0qYKre4Lg0rMf3Ad8g2Yp53E+TbW8LgnD7WwXtLItd6kTuKDT59WRpcGGt3wkqNalF3q35eHSqVw06c21s6UEwfdyORv5wKekGj7v3RtteRdxOudTrs3uaCkJwb3cIjwI4myZ+aQtCpHgfRlZzXtz9RuItkapSChR5uWLU3Bu2wXodvKAB5f/K3MfHLxRoKYvMsEzr42mtcyUbZCG41pKVbRxLn8hE0BHxEMJ3wF2aVfw761T2HpNH40+cYWL3JYDBqBb1SDsvKCDjv3cubr0gMWtg7hRUFDOlo64vccH1l8NwkCPPmiZ/QBpdo6qwEsDxeGI4ddHa71sRBRw29yq8vTpfDStbgY9FzOUPJCPWT7C0kRwtbF53K893R6prws3zrLsOqB3Hw98JgmCT2bprZJihD1KQYrPXhz1KUK15txFjQuaoo/uRpDL11w/cvZunorz57Kglx4Gv0RuiSzLwNWjD2DqkvjU3EiLPIrdgS7o2Z+bGwObIeX8eaSVJML7chaa9eHGxKA2MEpJ0H4HROP4qgmkFMC6A9c2rl6tuTF9PT0PQbd8IXH7HL36tAXv4mnkNOnF7W8JaYgfcpGPR9GpsKrfnZsHg9DL1AdHA7LK+sajPhLvc2NGlIR/dz3ZR/ZI+3cnrpt1x+BB7ujbKgtXfYvU2Kb0jmIJwrgAyqW1bbkgUADXTp1RPesctmkbIx5NoX+/dD67o37iA26pk6WmTlWRqWGOXbuShxoeo+HR1OKlLvwsWGB8JEiRElYCczc9mLZqCbHvBSQ8jOYu2I7gp6cjJvAs9u/di70nHkJibgjJw0TwnOy4qVyCyAjA1ikPNx/ooFVTc+Wk0beAriSb81sxMO74NWoZyk+RhmKRFfQznyxPB1ERBHvX0ouMqi6uQoTFGKNjz1pQHJ5aDJG1EYofJXG+j3MoJeGINumMvp8Ygy/NQHpMEM7u24e9e04gVGoBY6tPUCVhO1as/AtH0qqjZTURisvVOyzaBJ+714MxX4JHMQRHB7mLkiEtrBjGlkEIM2iBBqby1nAOq89AtDMpxsNEPpztuHySR4glRygPSUdYsSlcRWX1QYov7iflI/DoHuzefRA3M3WgVypJRxnIIhOYlvPlCriLiHobxsK0fVc463I2SC6EfZumqMRlKOb+5ltwNoo1QbsvnKHL2S250B6fNavEHV+MpEIeKgkjEQk7VLN50ha6sPzEBvHbV2Dln0eRXqMlqnE55Xmd8m7igU5LNDVXuj/9SlzJ2Xlq+4Jvao+q5qqGSFOQQebgFsJlcBfpkAILuBqK4VxPgNPbktH+m5awEhTjUZIAzrY8ZNx4AN1WTaE8nT4s9CTIzitny7QbeKTfEg1MlPWBwAHVuHGqoCAAB1evwsqVq/DXGW4gqpCmhEFiUYNbfQLR0cVIuXACaU2+gG4i4OAM5ZitGodwsoOLuLRfNdclxrgjeioHMdKKRbAyUtWFa/OjTCM07zECE/oa4Y53HKSyVPjeT0J+4DGu7/fgwM1MiPV4sHUTIfVREfL9TyDY8Ws0S499Ym5UQtHtB0jKD8RR7rjdB24hU0cPJKiET2wSsGP5r/jrSDpqtKr2OFAqCDiE31b+ipW/rseZCNW9ek3ji6t7enoMgrz3Y9+evTgeKoGFTiRiTNqhq2JwJaHAvjWaKQYX9zfPAnpc0BVr3hHdXbn93KgyNBGhKCOibN6VqMZMjpo+ci2Bb6gOmjc2VYxnkvFQtZqlGts8nhjIyCKYPD0xnjlG+BXms9In2ZjeUVOnQg1zLBomn/fFJ8aqvC/Byx/JYPynKEIot8pyseQmqrgO2lcOxd7zRTB3LoTXvtuw+ZpbIbv3xqeWNnB0EyAmXAabakJuHmchrMAALgZFKJAJoaOaMSVRQci3dkMqd+E1raZ07NKYCFDlSrjwZHmuBQgrNISL3Gkq4OqSwq34rDK4i7AZlIdLERMhQxVXHmLCOEfAnVua+gjFZq6c65Ah3WsffG2+4lYLfdG7iSVsHZyQmWiAzj/+hKlju4PnfQC3i7kySustTVWU7aq4e56CSIkZHOWxiiwFt8N4cDEthkxY+pw2Fw/9Q5FTEoNwWRVwMQx3SBRKzBygPMQX4TwXWGeU1odze5z/M6vdBX37eaBfvx7o+FVXtJQ7YTkCW1QpDMUD+YpXAXfh3LEcW4NzNdiwBKauciNIERsmQ+Vq8rNKERUO2LlkI6yEa4didyxXv8pQ7o5CBOfEXQrCUGDggPwnbZGXjET9TvhxxlSM/RLw3n8bhVnyvC4wKCyEVKijansJogLzYeVWqKYvOEOUh2tX5eIwLjhQbXP54r0OIKFWZzhlXMOuKzb4plUBAuRvmEk5W8IW1YSEwkIZBI8bHY3AfGu4FZazZWERZCJVIMn1j28YwaWy6oKiVxe9JvyISZN+xKjPnZRpHEUPMyB2rQRjRwMUBZzD8eja6FG/iLOVCVxEyjHrJA1DkaErDOV1UfSrprqEKeqibLo8b2XFGFBQ9BCpldqgJVcfca2OqBrhhQdFMnnno4u7vO898FXHHviiVSWIqzmA9+giTtw2R9cOlZD+5Nyo4srZ3Ay1u/ZVHNfvqw746ouWMElNgn7nCfhp2hh053lj/+2ytzD06vbE+EkTMWniSHzupLKJhvG15dZp7PO1wVf9uVV+n09haesAl+wwbhy7KNomjQ3n5mc1xZiWRnFXW/tqEKQ9QobAGjqKcgrwIEQGR8vIx30jezxm1PcRn6SQKGKBEkRfegBysVBrGyUC2FYpROj9xxXnFgY7sWxLMHKfMUYqzGeVT3IWqqmTtUT9HHtUDLNqipJeGlWRDMYHTkkEt0KoCuXiXoCqnWojM0QCFxsdmOhlI+DSOZw+sgt7QoRwMeNzl+dcRPveRGhyKOL5TqgqtkbL2vk4sesUvE/sxkYvA3TpUQUPU7hVucqx5z7KhY6LGUyfLM8oDAl8Z1QtXVDI60L2cMUjpAhcoDw8F49ydeFsyP23QA+u3Gqh+GEKhK42XG35EJnoITvgMs6ePopde0IgcDFFzu0D+Ge/F85fuo7EStUV5T+ud2IoUoQusJGXLTCGrTgGF7xO49DOXbgo4Vbids1QPfcU9p05j1O7duJahjH0+dxFIDcGvjdDkWVoA3HMRXifPoRdOy5BYucC2eP6cEVatUTNvKPYeeIczuzZhjOPpIp0BQJ7dOtmjFNLV2HTtu34+9cVOCL8HD1r2GmwIbfqtZYfza3u83ThIl8pcQ4xvMgQrjqcjTj7K3eHIU/XBcrd4dyFsBr0HiaA52yH3KdskYXbB7bggNcFXLqWhErVq4IUee0hrtwCtfNPYvfJszi5ayO8DT9HD5uIp/sCF7B2/S0UypPkcCu37t1NcWb5KmzcthXrVy7FzvT2GN46HYf3xqLRgC5o3qUWUr1uIZu7SBXoyesqQOWWtVDAtfekN3fOv71g2OVL2ISXs6Xtp3BIPMz1hReO79uNSyX2cFFdA9RTgvBI7lrHZRJUrYrcCwGo+mUzmBY/RBrXBmt6qBizNuGJ4LnYc+co7dcwiJurr4vAtbKy/3LlNnbmVq+KE6EknLuoVnWFInbgLtIdG2Tj3E0dtKiZhyM7T+Lc6b3YeiZM/g4gwPWHwaMrELTrBHtB8dNzw9mUs0VN5HHz4uS5M9i79V+EyQ/M8sXBfw7A6/xlXEushOqPJ4oGNIyvXtXNoZcdiMtnT3N124sQbvzrh6WA72ytaFteWB43P0242SRDVlgRDF2NUByahJSUKzh4ihsLO7fAx+5LfJae+rhvJKVjRl0f6ZqgVRtz3PhnO3bv3o9TQXpwcrNVbxsFAth37wbj08uwauN2bNuwCisOC9GlVw3YPWOMcFFF2XyWKPvX0V5NnfQ0+SkhXBUHvzw84lD9zWB8pBRzq/R0wLwyTEudtKwAaUmcg7OyhGG5OSbNTUFKkQEsLfSVk1gtasp7DRRnJiId5qhcrlB5WmqJIawtDZX10VBvSAuQnl4MQ0sTxcpKSTGyElNRbGgNS1VmWUEaknJ1YMWVh4J0pBcbwtJEUyNKkJ2YjHw9S1RWl4erS3pyJmBiDXO9snXJ89nwxXnKFop+SEVJufaVIUVuSgqKDCxhof+CtZAVIiM5CzC1hJnuc663pLncRakIBpYWUHs6Rb/lcP1mVbHfXhPl+1XwrLo8JyXZSUjO14VlZeWYksb/i63XquKbPjXKjTE1lGQjMTkfepaV8XjYFGciMbUEhtZPjFttqBtf8nIUU89Uex0qIENhRgrydCppHwtP9JEs3ReXI1zRupEp+AWB2LwxAl3HfonKXFWetE1FZNzUSkYmTGBtrle2Yn+ZftEwbt7EHGPBAoPBYDBeARkyA7xw6r4umvVs82I/E/0vI03C9YNnECXTgTRfBrsOvdGm6ofbeBYsMBgMBoPB0Mpz3kNjMBgMBoPxscKCBQaDwWAwGFphwQKDwWAwGAytsGCBwWAwGAyGVliwwGAwGAwGQyssWGAwGAwGg6EVFiwwGAwGg8HQCgsWGAwGg8FgaIUFCwwGg8FgMLTCggUGg8FgMBhaYZ97/sAZMXMg4pJiVFsMBoPBYLw4LFj4wGnu8QkiYsNUWwwGg8FgvDjsMQSDwWAwGAytsDsLHzgPwgJRUFSo2mIwGAwG48VhwQKDwWAwGAytsMcQDAaDwWAwtMKCBQaDwWAwGFphwQKDwWAwGAytsGCBwWAwGAyGVliwwGAwGAwGQyssWGAwGAwGg6EVFiwwGAwGg8HQCgsWGAwGg8FgaIUFCwwGg8FgMLTCggUGg8FgMBhaYcECg8FgMBgMrbBggcFgMBgMhlZYsMBgMBgMBkMrLFhgMBgMBoOhFRYsMBgMBoPB0AoLFhgMBoPBYGiFBQsMBoPBYDC0woIFBoPBYDAYWmHBAoPBYDAYDK2wYIHBYDAYDIZWWLDAYDAYDAZDKyxYYDAYDAaDoRUecaj+fgUKER/oh+jcJ4rim8GlUXVYClTbCiRIDr6DSJ4TGlW3RPldkuRg3IkEHBvVgFWFYzQjk0oBgUBz1CPLRPjdECSXEHh8EQwsneDmZA6xavdLIUlGsLKicMVDVZ1dQaF3EMVzRJMaVqqM7zHl2lDjuYwtQdKD/1D73ls0j//nIx9xvpdxIzwH+k5N0eZTe+ir9rwUkiQ8uBMFnmNDbhwIVYly5HPaHwl61dDAxewVVxUyKKfpk6VoSJdJIeUs81T250XD8c/0FQwGQzPyYOGVKfGnuY1E8kih4j+d7rQpU5WnFGkS/dFZTDrdN1HFXVJK+qMziXW60PpUVZIWMq8tp161LUjM45OOVQMa+Jc/Faj2VaDgCA2x4pfViScii/qDaYN/nirDiyNN+oM6i3Woy/rksjonx9Ga9mISd/xdlev9pqwNWoydcZ5Wfj+O1l0r5A54i+0rf94PgIzzK+n7cetI0RyN4/85yPWlVT0cSZcvIgMTAxLxdcllwDYKl6j2vwTSuDXUXiymjr8nqlJUKOa0mCwGHVI/r56LXLqztj99UklMPL4OWTcaTltDSrh0CUUeGE+tbPVJIDAkh3bT6HiclEuOpAPjW5GtvoAEhg7UbtpxipMW0aWfmpKDnR3Zlf6zr06jDqupVe4dWtv/E6ok5hFfx5oaDd9K8tNJIg/Q+Fa2pC8QkKFDO5p2PI7zNkoy/bbSD+2qk2Ob+cqEokv0U1OHsnNx/+yrj1LuYzA+Yl5PkC2shSneCUhOjsXGrw0hdBmLk/HJSI7biT6F/jh7+ACOnAtEikSVXw7JkBF0DkeOnMeDdC7iV0Nxoh+8jxzCqZtRyFOlKZCGY+P0WfDSH4D1x/ZjduME7J79K7wLVfufQoCqww8jPjkeweeWoU3mLowbvBi+mTG47x+EmBwuizQd4QEPEJfL/V2UhFD/AERmyriNYiT6eePIoVO4GVWhFhXhW6H3r17wWvG1qizu+IxMRFw7hWMXgqEoSo4sEyEXj+PE5VCkJIUhICgaWaX7VBQl3IPX4YM4eSuaW0eWUowk/7M4fOgEroVlcWsyjtLzpKUh+NJJeN1LRLE0E4+unMSJ65GKY6Xp4QgIiER62n2cO3IE5x+kc6suNRQnws/7CA6dugllM/MQF+iNPevXY//5u3iQaFDWPgVq6sOVnB4egIDIDGRGXMOpYxcQ/Ljhckr3pyCZ6/vTvolcmqqcA0dwLjCFW3c/cd54lc2fqp+cXETeOIWDB47jckjG0+0qToL/2cM4cOQcAssPvqIE3PM6jIMnbyFaYWB19ZIfLh+7h3DiWli5PlJ/ztzIGzh18ACOXw5BRvmK5MUh0HsP1q/fj/N3H6C0OfLxnx12FScr2EjbWJMgcPX3mH5KAI/dD5GemYo7i5oiee9srLxUpMihrr6l/Z+SHIRzp30Rl1pxO7lSb/zq5YUVX1so8ssyQ3Dx2HFcCs1W9akKlS0PnbiGsLLCleMvJRlB507DN7HCEZCGrcfEqUch6PMHDm8bB+eHW/DTcm8UpR/A9DG/I7z+z9i9fTyc/FdizJwziDkwHWN+D0f9n3dj+3gn+K8cgzlnCuHcZRymz5iBGTN+wqhmukhKFMDU+knXJUXY+omYelSAPn8cxrZxzni45Scs5/zSgelj8Ht4ffy8ezvGO/lj5Zg5OJMnQ/KhkWjSYjg2cPaKTchUFiNwRpdx07lzcef7aRSa6SYhUWCq3MdgfMyogobXRB7t7mtEQreJdLlIvjhZRm3MdMjCuQbZG4vIqttf9KhYubISWNmTm5Mb2ZsISew0jA4mlZS7syClNK8p1MhUjyxd3MjGQJ9qjDlGyaXLATmFmZSaFE53zh+lJV/akEHj+XRPvmh5EsWdBRE5jj1LynWqhB4sbEoiUWOad2YZfaajSx3XxVHB+R/IWahHnbi/845/S1XEdWjGzSTymtKITPUsycWNO4d+DRpzLJlK1N5ZUK0Yu6xXrtp1RGTnVpdc3WzJSGBATRf4UYkkgrZ5OJBYbEFObg7kUNmMhBaD6NDjRZKUUk9NpPrGemTl6kQWYkOqP+0Cl5xMpyY1IBMdc3KsZkOGYlvqvi6QClTnsXGpTa6OFiQSO1HzlrXIycmadAXW1G+Psn46IltyruFMbvYmJOTyDDuYVK4NqSRN86IpjUxJz9KF3GwMSL/GGDoWe5Gm1OVWrzweifRNqe7kI7RG1T5N9SlSrJp1SGTnRnVd3cjWSEAGTReQX2m/lO63tqUqeob0yfRL5L+sDZnpWHD1sydjkRV1W7e74nn/d4kK1NUvMZb2DnEmfWN7qlXLnquLLblvi1adiINbGS9rY0Y6Fs5Uw96YRFbd6K9HEpKmnqKJ9Y1Jz8qVnCzEZFh/Gl3IerJeVyj51CRqYKJD5o7VyMZQTLbd11FgQbyac0ZS/N4h5KxvTPa1anHjWYds3bdRtGqsFl2eQnUNRMTjiUjftC7970KMcvxXdqKa3Nh+bKOiNLVj7fGQl0bSyjZiEtWZQT6l9swMpmuXfCkio0R9fYuUd+t0RNZkW0WPDD/hVvBrym9Ppysx5cZB7G4a5CQmsbkTVatqS+Zc3eR3FvKST9GkBiakY+5I1WwMSWzbndYFFj0e59a2VUjP8BOafo2b9OWQZobRDe9LdF9+C6XoIk1wFVGlwYcp8+RwshFVpTFe8hmZQ3s8zEhUcyKtHGpDoqpjSJm8hzzMRFRzynV6XGqRD82sJyazL/+m2PK+QIGUMsNukPel+4o7NkUXJ5CrqBIN3neYhtuIqOoYL8X8z9njQWaimjTlOlf/uJP01+bLtPPbKiRym6QopTxFPjOpntiMvvw7VpXCYHy8vNHHdxK9Bhi+6hiu+FzAydmfIefsEVzIVu7jW/bDP/dDEHpqIqrF7sHfR1OVO+RII7B5/lo8ajQHh48fxaG5LRG/ZQ0OJJdbueiYwDR7L77v3APTTuSizudtUbX8I1eNCFDZygJ8ykaWbkd0rkcI8LkJn9PnkKYngI+3F27fuod0h47oZLQN89c+QqM5h3H86CHMbRmPLWsOoHw1NEKAVb+tCLx/EbOaFePe9dvICt6GVQeT0XzRDTwMuYffuj7xtJlr9z8L/0Bow4W4HvwAJ1cOxKe66ZCGb8GCdcGo53kdj0LvY/cgAc54rsC/8lUxd54qA3ci6N5KfCGKQdInq+EfuBEDrNJxz/eholiCKXpvCkJI6ClMrBaLPX8fRerjNkgRsXk+1j5qhDmHj+PoobloGb8Fa465YeGpRWglEqPLumj4L22GUvNqrY+y4dgaeB8XZzVD8b3ruF1hkUwg817YFpuFe4s+hV6D4Vh17Ap8LpzE7M9ycJbry8Xlz7usBeLU1W/vNZy7EAPLjj9i8fqDOLjdE+5uItU5OCR6aDB8FY5d8cGFk7PxWc5ZHLmQgYh/FuKP0IZYeD0YD06uxMBPdZGeIr8VUK5entbYsmAdgut54vqjUNzfPQiCM55YceoOzj91TuD++QuIseyIHxevx8GD2+HJJZbWRNxqMU4tagWRuAvWRftjWWvl2zJ8m0HYGVRmI5/7m7WPNVk60jMJPAtLWJbOWpPqaN66ERyNItXXV9kh3ILAHL22xSLr3kJ8ynVi2fYiNH/88o4UD7etwp74xph/LRShfuvwpTFPkR6xZQHWBdeD5/VHCL2/G4MEZ+C54l/lXS8imPfahtise1hUVpgCvokzmnZojZom+fBb54md0Y5wH9gWovR0ZMAclpXkb2yIYGVlBmSlIyE9AzC3hDLZCsrkDPmIUpBz5g/888AGHj/0gy1fgrsr++Czli3RsmVbjNweCyPnpujQuiZM8v2wznMnoh3dMbBlLpTFVlK8HyKysoIZsrg04vqgK0YObQwTeTOfIgdn/vgHD2w88EM/W1Uag/Hx8gaDBRnyYq9h94J+aFajCXr+6osiWTGKi5Xej2/vCjddQLdubbgISpCanKZIVyCJQWRsCQr9N2Bkn9749p942FczAWWr3IYsGYEXzsGHNxLn0pNwfUZ13F0xB1ujnucqXoiAwEeQCmzh4FgLn3dyQ9btffjTKxNfjPWA2Y0j+OPaQ1i3/wINkiIRW1II/w0j0af3t/gn3h7VTAil1dAOHzaOTtDhGcJQj/NGUilKUlI4J2mAqs52nOMyhFNV64odoGi3FGauNWAr0EGT7//A+rk9IYmNQpzMFG61qnLHGaF2LUfw0mIQkytvLx9VHBwgFulBV8SHpZ0d9ATc3zo85Qtdcvj2cFUaG7VdBChJTUba4zZIEBMZi5JCf2wY2Qe9v/0H8fbVYMIFU5qaqbE+Oaq+tXGEE3d+Q0M98LiLjfSJbhG4NEBjc67lsjzEXtuNBf2aoUaTnvjVtwiy4mJVrlI01E9YA6PnDoNz0GJ4tGmCTsMW4XCw8uIoR5YXi2u7F6Bfsxpo0vNX+BbJuLGXryhLauaKGrYC6DT5Hn+sn4ueTsrXDB/XSxKLqDgZTN1qoSq3y6h2LTjy0hCTWAdjnzqnFC3HzsUw5yAs9miDJp2GYdHhYOQ/Y4w8aaPimGeMNX5lVOGiBFlsOCJLlEmyeG+smTMHv3v7q6+v4vkah8AFDRqbl421J7cVSBAflwQyqYaaDlxEYeQKlyryHDLERcVBZuqGWsrCUcuRh7SYGCi7WwCXBo0hN5taZEk4N6c7Pp8RjOYr9mJpJxPwDY24WZCLLEUBUmRlcfU0NIaZkQGQm6UsV5rF7ZcnG3H2kZOGI/8cQnL1/vi2HZePQ2RcCZbW1rC2toSFvjI8kyWdw5zun2NGcHOs2LsUncwMoSw2R/FYRZrFlc/NPWMjtRFCGWlH8M+hZFTv/y1Up2MwPmo0TfHXQB5OrloML6PxuBzrhy3fOCsi+1KkIbdwNVmCJK/z8JMaw9nVRrWHQ+QIV0cxdOqMwT7fezi1wB3Nm7VGfbmzkiOJwLaxXdD1u7W4GZOIxPQCkEwGmSQaRz3HYfKme8p8jyEUxt/BvycOYYvnEIzaEAbLHsPRx06Mel06wD5kP/aFN0GX779AK+lx7L9kgHZdW8DI0RWOYh3UGbMPvvdOYYF7czRrXV/hkF8GUY0GqGOQCa8/FmH73j+wfG8Q56LLIXSAi4MAqdxK835+JryntIBbq1kQObnBSZSG25fuIqc4BucuB4Nsa6CGyXN2nzQEt64mQ5LkhfN+Uhg7u8LmcRtEcHR1hFinDsbs88W9Uwvg3rwZWtfnAgGBgOszQm6O0tGWorE+pi84nPJOYtViLxiNv4xYvy34xllVqQrn1VC/WsnwPpeDZp6+yEi7juluEdi//7LyeI68k6uw2MsI4y/Hwm/LN1AWLYSDiwMEqfdw/X4+Mr2noIVbK8y6+kSAIpL/YkaEtNuXcDenGDHnLiOYbFHDOQxnnjrnOfieOYecZp7wzUjD9eluiNi/H5fL4haFHUG5yFEFU+oQVH3GWONboWuvNjCM3I4ZP++Fz4N7OLhwMqYu/Ad+sprq61vjRZ61C1G1qg14Gfdw7W4OCiMu4WaEPNgUwMHNCaK027jEpRfHnMPlYIJtjRqo2N2ZuPDrD5i6NUC1zZHrh7/6t0b3Bf5wHjUHI1wScOVWFGQNm6KBOAqnthzCPZ8d2HEuE6YNW+LLFg0gjjqFLYfuwWfHDpzLNEXD5nUUv1ySJR3B3rO5qNu7PxoobnEJUWfEnzhw8CAOHtyHRb2qIN/vL/Rv3R0L/J0xas4IuCRcwa2EWmjaQIyoU1tw6J4Pduw4h0zThmheR9vvoWRIOrIXZ3Pronf/Bso7alJNvoXB+EhQPY54TZR/Z6GEAld1IiuRkMR6lahOIzfS1+lIv8cnKJ8PO9Si6mbcf/lisv1iNd0rrPhriIwLc6htFTEJxGISCU2pwcST5d5ZkFL0wR+osYWIuPUB8YQW1HjiMUooukM/1xOR2YD9qnwc5X4NwePOZWxTl7r8sJHulL6KXnCaRtoLSLf9bxQtSaXNPYyJb+5OuzPkOzPowpy2VEUsILFYRELTBjTx5HO+s8Dt7y7/KYg0kX7vyKV33UDpVETBO8dTl0a1qW5Ldxr1tRuJrIfR0XIvdqdfmE2fWYtIxLVbqGNH3Vb7canZdG3R52SvKyARZ0+RRWP64WD043oozpO3lzxMxdR04QOSFJ6lsY5icpt0SVk/gS25uZmSjohPYtsvaPW9wsd1VPwaIuMCzWlbhcsnJjFXvmmDiXRSbuySO7SgOWcPoS7ZDNpEq0rfWdBQH2mFN/2llPh7R842XWlDuqJpnC3K7+coCaRVnay4/hWTXqU61MhNn3Tkv7Yof97BByhXXf0SE+jE5KZkyfWLrh5nK31XGrgtQnEaOSWBq6iTFddnYj2qVKcRuenrKN/4T79Asz+z5urNlSXUIbtuq8kv/4l6cWRfW0Sf2+uSQMSVIeLG1w8HKbokSc05wyjpxGRqasmNU109rkx9ch24jSLK/UKh5M4Cam7MJ6GuDQ3eF67BRurHWoVH8yXhtO+HFlRZzOPGM4/4evbU4efTlMhlUltfaemcKv1V0pPb8i4pGwfS+IM0sqYB8QUiMrD7lBo5iJS/hsi+Ros+tyddLl0k5NIa/0AHo6UVx3nJTZpe24DarY5SFsxRdPV/VF3IRX3c3FP+45H+V1u4dufSrWVdyE6HawePT4Zu/WnjgxKi3Fu0rIsd6fDkc9WQ3PpvJHmyvN6xf35OhqJ69LOvuheT5BTR1f9VJ/lTlsfn4+nTV1u4s91aRl3sdDhfwdnM0I36b3xAZaUU0InhT7yzII2lPz83JFG9n+nx6bgx+ZRvYTA+Il7TdxY0IUNeQjjiZNZwsTWqcGdBjjQ3AZEpQtg6WUJXlVaB4gxEhSdAYuYIJ2v9p2+DFKUhIjwZqOQEJ0u1JbwWijOiEJ4ggZmjE6z1X+FmTLEPVn/7C+7Um4B5/U1wYERnzMyeintXpqNGeeMo2pUCvrUzHMzLVkCSrBiEcfWo5OQECx1VolZkSP6zK+x/FOPP+J34PCMVIlsnqDdVMTKiwpEgMYOjkzUeN1PC9cHDRJC1CxzL1UXOi9dHDbI8JITHQcaVb2tUzghPnVd9/YrSoxCZWAQjexfYlD+eQ5aXgPA4GaxdbFFxVxHSIsKRwreGs4OWb25IshATxo0/+fgq10C15yxKR1RkIoqM7OFi8/RYl3Bj6GEicXVxxBNmrMDzjDVJVhzC4wu48zujimG5PBrq+0JIMhEdlgYdrm3clCuHBFkxYZz9K8HJyQJPlV54BMNrLYHDwUuYXV+xFn8mxZwdw1NFsHWxKdc/xUjn+jlVZKvWji9NMdc/4fLx//Q4YTAYz+YNBwuMiuTixrIBGLroNEIzAWOXjpi8YTtmtn3y+fHrI237N2g6V4yFdzfD3UiVyGAwGAzGC8CChXeCDBIJQShkKxwGg8FgvP+wYIHBYDAYDIZW3tTdbwaDwWAwGB8ILFhgMBgMBoOhlVd+DOHu7o7MTNV31RlvHScnJ0RERKi2GK8bZ2dnhIeHq7YYL4upqSnzEy/I+zb22Fz4MDAzM8OePXtUW8/PKwcLFy5cQPFTX91jvC1EIhFKSlSf9GO8dph9Xw/yD1NJS78oyngu3rexx+bCh4GOjg7atGmj2np+2AuODAaDwWAwtMLeWWAwGAwGg6EVFiwwGK8LaSFy84qhWQGCoQ1pYS7yVEJzDAbj/eKtBQvFN2ajhV1VfLk2HG/syWXhYXxXzQ6Np11UJcgpxo3ZLWBnYwMbW1vYOVTDJ236Y/ahMBRxewsPf4dqdo0x7aJ86/WRf2A4nO3q4Uev11vucyMNw9ovHWHr0BWrQtizYq2oHTfPjzTuNOb2rAcrA30YGxnCwq0zph2JenPjvJTnrLcs5T6uXLyOkHT5hTgfB4Y7w67ej8qd7xwp4k7PRc96VjDQN4aRoQXcOk/Dkag3bb1CHP6uGuwaT1Nta0CWgvtXLuJ6SLoyCMw/gOHOdqj3o5di91un+AZmt7CDDefPbG3t4FDtE7TpPxuHwl7GzyhtYN96Hnze9mtnzD+9EG/qOvUivL07C8VZSE5KRGruG3xBRlaAjMREJGUWqhKUFGclIylFjPruIzB8QEfYJh7Dgm8GY9UDKXdIBhITk/DEIa+MuFonfDtiENpWfb7v5L9uJA92Ysu/sUiKO4stOwIqqlsyKqJh3DwXEn8sdXfHL2eK0Hr6X9i6YRba00UsH/o9Nse84VXyc9a78Pw8dOvQF8tvyueeGNU6fYsRg9oqd75jJP5L4e7+C84Utcb0v7Ziw6z2oIvLMfT7zXiz5pOhICMRiUnP+IVG4XnM69YBfZffhMJziauh07cjMKhtVcXut08xspKTkCKuD/cRwzGgoy0Sjy3AN4NXgXNnL4jKBsnZXKlvF+afXow3dZ16Ed6LxxDShPNYMaILmtStg0bt+mPW/mBu/aPYgzivRRjSsTHq1GmMjkOX4UKS3IPIkMQ5lGGduPRa9dCs2zhs9s9THKERnj3a/zAb8xb9gT2zOkOvKBB3/CtGabIkzskP64TGdWqhXrNuGLfZH/JSiy4vhnvPUVi8bi6+ad8YnzTrhblnEiEruozF7j0xavE6zP2mPRp/0gy95p5BIldFaVYk/O8FI76ANB/PlZ0XsBU/ftkUnzRuh2/mLcTUvj3x/ZZQRX1eHgnu7NgDf8u+GNHNEEF7t+NWsQzx+6eg11f9sPiS0rp5Fxeh31fumO+dxa2OvbFE0XauD9p/A8/TcYqVsbLu32Hu4kn4qkVrTP03GheXD0OnxnVQq14zdBu3GaWm19wWrh+9lyj7q04jtP/GE6fjKno29bYvwuXF7ug5ajHWzf0G7Rt/gma95uKM3MAabZ+FU3N6oef3WxDKnUKWcABTe/XC//bFyM/y4uPmGRRd/At/3SyA66i/sWPudxg4fBY2LBmNNg11kRYld8FSJJxfgRFdmqAu1/Z2/Wdhf7Dc/qq2jVyAVTP6oHXDT/HFlP24sn8aejSpi/pth2ODP+cZVO0cufA3zOzVHPXqNUWP/+1F6FPeXb2NJYHrMX7lVRTI0uHt2RffrruNrEh/3AuOVx2WgPMrRqALd846jdqh/6z9UFRPm+1z/bFtSm981qAWajVsA/eZBxD6UgueIlz86y/cLHDFqL93YO53AzF81gYsGd0GDXXTIDefRt9QapcFqzCjT2s0/PQLTNl/Bfun9eDy1kfb4RugNJ98/I7Ewt9molfzeqjXtAf+tzf06YujNA7eS5Tjuk6j9vjG8zTiOB+xfvxKXC2QId3bE32/XYe7RVmI9L+H4PgC5WEa6qdtzuf6b8OU3p+hQa1aaNjGHTMPhCrucr4IPPv2+GH2PCz6Yw9mddZDUeAd+BdpnmeafFsZMqRdXo7hPfti4rYHeLPXpNfln1Rj9Lu5WDzpK7RoPRXeBUlvxD9xBlRbruZ+1jJ/sk5hTi/lubnlKhIOTEWvXv/DPi46fnY/vUPkv4Z4GxRdHE8uQhE1WxRM5dR7iUoCaEkrIxJYtqIxi5bRtG6OJBZVo3HeOVQStJRaGwnJpsMkWjq/H9XUFZDt8OOUW3iBfnTTIYsWY2jpyp+oa1Uh6bVbTRE5O6m3oYDsRp5WFS6niC6OdyGhqDHNOP+AHgRcpg3fcNtCN5p4uYjydvYmQ4EdjTydRRd+dCMdixY0ZulK+qlrVRLqtaPVEVJlHp6ATBsOonnLplAnGwGJGs2jgCz5+XgkMG1Ig+YtoymdbEggakTzAkrKlVuo+fjcazS1togEVq3p+8XL6acvnUjEE1LNqTdUdX9JOPuMdxVxtjpGsdt7kanQkcZ45ZEkaAE11VHZkHLoyNAqJDDpRhuiA2hZa2MSO3Sl/y3l2tHFnkSm3Wh9dGnbeaRb9TP6Zuxs2rFtPLnpWFCLMUtp5U9dqapQj9qtjiBpoea2lAQto9bGYnLo+j9ayrW/i72ITLutJ654FYUabJ9DO3sbEk9gSg0HzaNlUzqRjUBEjeYFEFcx9bb3i1NIQAtrTqUbRUSSh4upuUhETTzvK+zy/OPmeZBSxIrPSMwzIfc9eaq0ipQELKFWRgKybDWGFi2bRt0cxSSqNo68c/JUbTOnpiM8aW5vV85eIjJrNJDmeQ6kOlw/WQ098ridfON6NGDOcprjUYv0+UbUYU04SRT7lPXWZOOI0AM056sapMMdU6/XeJq9547ivAK7kfLaUcCSVmQksKRWYxbRsmndyFEsomrjvLl9pfV70vZ3yW9uIxLr1qJ+nmto9c89yFnPmty3PyGn/TxII2jFZ2LimbiTWvNp8Q2P+9+8KY3wnEu9ufHOE5lRo4HzyHNgHdIRWNHQIwWq8csn43oDaM7yOeRRS5/4Rh1oTXh2BTsELWtNxmIH6vq/pVxbu5C9yJS6/XmJDsz5imro8MmoXi8aP3sPPVDMedVY0VI/jXO+wI/mNhKTbq1+5LlmNf3cw5n0rN1pe5n+vnaKLtJ4FyGJGs+g8w8eUMDlDfQNty10m0jn72qaZ9rnl9BtAu3ZPYbqGxtSreG7KYybN2+U1+afVP6Bp0tVP/uGxs7eSwFnf3wD/kleZfXl5mjq5xJN8ydAJe2uPHcRdzV8uLg5iURNyPN+nvZrkOp68q5453cWpI+O4SC3MnMbthyrpv8PC9dPRiteOI4euIawIwdxo7AGhi5egikz12H3saPYMbExRDpt8OvdEJyY0QaVdM1hW1kXJVGPEKXtXlaJLxa2q4madVtj5K4UVB88Fz80L68VrIM2v95FyIkZaFNJF+a2laFbEoVHpYXyrdH7l/WY/b/ZGNREDFlqEpIUwScf1r1/wfrZ/8PsQU0glqUiSbmjImqOjw/+F96hBLehy7By2mR4rvsRrUSq/K9A3tntOBipAxerAtyGHVwFMTiy3Qv5NQZi8Gd6SDxzGJdSzuPIvymo1G0ovs4/jgM38lCldh2YSUpg4uoK85zL8L6mWl/wreDx20lsXzcPAwauxt2QE5jRphJ0zW1RWbcEUY+iUBiqqS1ShB09gBt5VVC7jhkkJSZwdTVHzmVvlBb/LNvzrXvjl/Wz8b/Zg9BELENqUpIi/bltX8rLjButEGQyGff/PPB5qqQKSPHo2EFu5eyGYctXYfr/FmL95FbghR/FgZvKtSS/ci/MWTsT04a0ghnfAJ2n/YnZU0agvR0PWalpijzcOhLmPeZi/dzJmPvnTHQ1zsPN89ehXNvK0Wzjm7a9MHVAPejwjNFkxFLMc6+uOoZD+gjHDt5EgdswLF81Hf9buB6TW/EQzpVVytO2TwZf3lhJKh7eCUCsuBMWnb+Lbd9YvvhtSuJWUjLimsfnWvg0mn3DTVUOPir3moO1M6dhSCsz8A06Y9qfszFlRHvY8bKQmqZ4cMCVb44ec9dj7uS5+HNmVxjn3cT562XWkz8/P3rgBvKq1EYdMwlKTFzhap6Dy+fi0WvqANTT4cG4yQgsneeOGuWeKj6zfmp9Bl8xViSpD3EnIBbiTotw/u42fGP5YtYr8V2IdjVrom7rkdiVUh2D546F1WlN80z7/JJFb8LwQX/CX/dLzF3qAWctEuqvg9ftn/hWHvjt5Hasm9cXddr/+gb8k9x1qC9XYUGN1wZ186fUd6njGdegd8w7DxYoLw/5nKswMjZWaNfzjYxhJCQU5uchh9sHGMDQiJtdfHPUaN4S9R1MwIvZhcF1a6LDmBXYd9YX4RmcMYlz3Nq+GCGqi1FbTuC010X4cJ3st7E/nMqLPspisGtwXdTsMAYr9p2Fb3gGNxCI82eqQnli6OjKXZp8snP/ffx5Ch7EOroKZyd3ojz5McodFVF3vOJCozxOgforzguSidM7jyJekotLi9zx1cDf4FskReLxHTiRWRUeQ7vANPEM9izfizMp9uj97RcwzclV3OqSZMbgYWgoHuU6oOsgdzS3VQ0Pnh4MjOReUoaYXYNRt2YHjFmxD2d9w6E0PdcOjW0h5OQqSkdmzEOEhj5CrkNXDHJvjtLin2V7nlgHStNxFxXuv2VfBnkO28vv+6qQvcy40YoAlau7woKXC//bAY9vbed5zULXtu0xcmsEsvPyuWoawdhYMbq5cW4EIRUiP0/VNhE3LuR/cG3j8wQQi5T5Kg4FHnT09KC4TukawYg7QFJcpHRUKp5pY3VQHpTVM4ayelw9uX6mQuVtYDlP216AOpO3Yc+8XnDMuoej66aif8tGGLwrqbypnw9BZVR3tQAv1x+3Ax5bD16zuqJt+5HY+jBHo29QwoOIq58cvrx+AjGU5isNPlQ14ulAT095ldc1MuLsLUFxUTnrUQ6U5stEzMNQhD7KhUPXQXBvbqvcrwFtvkuBujkvrIPJ2/ZgXi9HZN07inVT+6Nlo8HYpXi8+vyI6o7ClhOn4XXRh7uY+GFjf0fkaxoDeIZv41dFn9lj0DD3IDyXXlM+5nljvH7/xNMz4Owu/+sN+Sdt5cp3a7w2yHdp8l1lPO75Z12D3jHaXMkbgJDiuxd//fEH/pD/+2sf7lo0QH1zGYJO7MK1mHj4/L0b14oM0bB5Y7jWqw0T2X2c3ueL+LBdGF7LApV7rEfY5YM4HKmPLr/swybOaTkJpMpO0woXMbb6HJ93/AyNnEwVk7sCxddx8HAk9Lv8gn2b5qEXF0lI33AfCVzboIU9ELx5CiYtWoJp363EFdVi6GWRJR/DjpNpMP36TwSEhSGM+3f3189hkPEvdhxKhFkPLlKvHI+dq/YguUZ/DGujD2G1+qhrykOJeQtMWLwEE1uIEBWeC6FpuWWUgkJcPXgYkfpd8Mu+TZzDc4JAZSRhNU1tEaJa/bow5ZXAvMUELF4yES1EUQjPFeJx8YVXX5/t+dyFQVfIRfePcD82Djf3n0GwKsovvPoy40Y7+h2GwMOVh+A/xmDs70dx7tRmTJuxGv9eS4a5W1XUbFQf5rIgnNh1DTHxPvh79zUUGTZE8wYvsnyTIfnKIZwMTUDQnp04nypA9Qb1YajaKw9atNmYzzksEeduk2LjkZlX7mm90A2N6ptDFnQCu67FIN7nb+y+VgTDhs1VGdRRjIuLx+IXLyF6rzuJq6d/QhN+CgL8VKusF0IfHYZ4wJUXjD/GjMXvR8/h1OZpmLH6X1xLNkfNFp9q8A0NVMc/J7JkXDl0EqEJQdiz8zxSBdXRoH6Z9bjBi/p1TcErMUeLCYuxZGILiKLCkSs0lRsPOtwKNC8pFvGZeRXedRC6NXrx+hVdxOKxv8BL2BvrTl7F6Z+agJ8SAL8XXT2auKLV55+j42eN4GQq92Za5plE+/zi232OEVOWYPlIJwSvnYxf/Z56o+O18Z/0T1rKfRn4OnrQFcqQ+ug+YuNuYv+ZYChcVNG1t34NehHecrAgQdiB2fh+7FiMlf8b/xdu6fTAvNUjUD1kEdpUtUXTKddg1f9XrBhqD9Nec7Csvx3uzeWiPNdvsKegKSb/PAguLXuge9U8HBzqBLs2SxGub/DqDRE1RY/uVZF3cCic7Npgabg+DN60dfTbYv625RhcJw+XuYtaUuOOaCTkVkuiJyfB8yJDwqGd8M4yQQd3d9RxdlZ8z71e/774zCAH53ftQ4x+RwzzcAGVCNB00BA0kJ/K5GvMWf4NLC9PRMPK1qg/eidibTqjc/l7rgp00LxHd1TNO4ihTnZoszQc+qVG0tIWk6/nYPk3lrg8sSEqW9fH6J2xsOncueyWrk7z12h7I7Tr3Q1VMg/hW9dqGHgBsFZFhjrN38C44drtuWcNBrpEY+u4r9Dhi+H4K8wRHqu24edmYhj1mIfVI6ojZFEbVLVtiinXrND/1xUYav8iZ+bBQHodE+vbos6w/chtPBFLfvhEeadBhTYbi5t2Q1e7fBwf6YKqg/arjpBjhB7zVmNE9RAsalMVtk2n4JpVf/y6YqhqvzrEaPxlN1QO+xvf1KiESg3m4K51Z4zs9wm358XRb+uJPWsGwiV6K8Z91QFfDP8LYY4eWLXtZzSz0OwbXgieAaTXJ6K+bR0M25+LxhOX4IdPKlgPX89Zjm8sL2Niw8qwrj8aO2Nt0LlzDbnx0K2rHfKPj4RL1UHYU/7HE0YvUT+dxviyW2WE/f0NalSqhAZz7sK680j0++TV7/1rHAMGzzG/eIZoPWMh+pn5Yvn/1uORlqd5L89/1D9pK/dlMGqH3t2qIPPQt3CtNhAXYK1cvIqbvf1r0Iugenfh3VOQTI8C/Ckk4ck3naSUGx9M/gGPKKlAlSSnMJXCgu5TbPYLv1alhUJKDQui+7HZL/6y1stQEkAbRvWiPlN2U0RRCcXtGkC2QhPquTVNleHtIs1LpBB/P0X7K7yE+gSFqWEUdD+WKpj+mW2RUl5iCPn7yftMXemv1/Z5CSH0IFpNO97IuJFTROmRQeQfGE6pat5BKkh+RAH+IfTU8H4Wihf5hOQ49izlZETSg+B4ytVYdS02zkugYP8ACktW94JUASU/CiD/kAR67upJcig+JID8gqIoo0SV9ioUpVNkkD8FhqdyI+EJNPqGZ6N4MUzoSGPP5lBG5AMKjs/VPL6keZQY4k9+8rFdwXx5lBDsTwFhyU/XTc5L1E+SE08hAX4UFJVBr8N8ZWgaA2/Zt70B3q1/0lDuS8ONqZAHFP3Uud7ffnp/goWPkjy64dmGLEU84guFxOeJyLrdQrqRq9r9n+JDast7RLlg4d29B/3fpSxYYNb7uGH+6VVhQlLvHBny4oLg/ygdZO6KT+rawkC157/Hh9SW94Ui5KTlQqJrAjODJ2+7Mp5JUQ7SciXQNTEDM9/HDvNPrwILFhgMBoPBYGjlfXp9gsFgMBgMxnvIfyNYeGHRERlS7l/BxeshUGjnqART7JrMxNVX+VVQBRGZJ8/xgZO2Ff0d7dHW864q4SUpJ35UXhzlnQtvvW3etSBROSoKTb0D3qkt3qGYEuM1koat/R1h39ZTtf2SlBdnK/f3R+ef1PCfCBZeXHSkEOfndUOHvsuh0M7hLuxywZSklEwUvcpDlwoiMk+e48NGJs1HekIiknNe0aOWEz8qL47yroW33jrvXJCojIpCU++Ad2qLdyemxHiNyKTIT0/g+jFHlfCSlBdnK/f3R+ef1PAfCBbUiY4o92SdmoNePb/HFqViEA5M7YVe/9sN7z/HY+XVAsjSveHZ91usu6sKL6QpuLhwEDo0rl8m6oFnCP2UFynJLxWRyUHg+ornWPPvPkzv9RX6LbqgFP7Iv4yl/b+G+/x3v3J8WQrv78DE7k3wScM2GLD0GtIUgZYUoVu+R89eP2JXpBSy6D2Y3KsXZhxNhkzihz+Gf42+872Ro06YR8tNoXcrvPUOkJYTJNIiSPaY5xRO0jyeoVbAKO8poalXvHP0MrysLdSKa2kSBXoeETF1YkoyJBycrhA4WnRBmT//8lL0/9od8700C7BpFx4qJ8zm/eIrVVnCQc2+RtO801CfUlt+N3cxJn3VAq2ner+wqNU7o/A+dkzsjiafNESbAUtxTeGgZO/UP3EOClt//BJNP2mMdt/Mw8KpfRWidh8E8hcc32s0iI7Ifxeb9EdnEgtr0lSlYhAtbi4iUZP5dHrvHPqqhg7xjepRr/Gzac+DLKWoB9+UGjwh6vFMoZ9yIiUh2aUiMifo0YEnzhEYSr+1NySB1QDal0GUe3y44ne83TbEKdvxX6PEl2Y30CFBpRY0atEymtrV4bHwSu7RYVRFYEK9dmRQ/F9dyIDHJ7O+uyg9YiW1EYup2aJA8lcnzLM+WvVTQKUQT3lxlKf+fpvCW++CcnZQ/q1ekOwxpXmeIZykcTxnqBcw2npz3xNCUw9UJ3yLvKQt1IlrFWoSBcrXICImVc5zbWJKkvDfqD1XP6sB+yiDcun4cFsSygWOojQLsGkXHioTZtsbou2LARqQhGvwNVHqBbG4eaepPlKVLXm6Vemzb8bS7L0hWr9h8P5QQr6zG3DjvhK1GLWIlk3tSg4inkJA7nX5p/J/P5d/Kimka1Nrk4ibi62/X0zLf/qSnFR1+hB47+8saBId0XyziY+qvaZiQD0d8IybYMTSeXBXfYqLX7k3PCuIesQ/W+innEiJ2+NvRAvg8uQ5alfDwLFfwTL9NPacisOFQ6eRZNENQ3vbqI75byENPY1TgVJUG7ocv8lFctaOQ1PVHTiDz7qgjWk+/G9dwZkzPrCo5oKSa944d80XgVQbnTsDJ9QJ83hfUxbwPLxF4a33g+cRxXqWcFKh5vF8S6L4HP6TAkaDmvR5Qmiqhupc75LnsYU6ca2rCNIkCkTaRcS0iSkJnAZi7FeWSD+9B6fiLuDQ6SRYyAWOCjQLHGkXHioTZutb5lSeH4GTel/zdYF6QSxu3mmtD2dvK4/fcHL7Oszr6/b0p/DfR6ShOH0qENJqQ7H8N7kI2lqMUzmod+WfkopC8a93KMhtKJatnIbJnuvw44fjoLhR8l6jRXQkXZXlMeXvU6pHnahH3rOEfh6LlDwbs+7fY1C1HHhvnYXNp5Nh12sYvjBT7fyPQfn5KOAcsqGJicJ58AwMoCe3nRyTDujSWh/RV9dh+1VDfD7jO3yaeQ5/bPZFrmsndK1R8FLCPBV4a8Jb7wvPI0j2LOEkqebxXFjrtQgYvR2ezxZPi2sVIkuDKFCVuGeIiGkVUzJD9+8HoVqON7bO2ozTyXboNUybwBGeITxUKsz28qj1NaaaBLGqaK8PZ0s9A26cKP7+j0D5yC/gam5oAhOlg4JBqYN6V/6JuwYpxtPj+Vj63w+D9zpY0C46kgyRni6E3Krj0f1YxN3cjzOlikFcs8RK9RfExmeivHZORQRwe2mhHzXn0GmCUd+1RMm/W3AwuTr6D2sLfWXm/xxC51pwM5Di/vGduBIdg1tbDuGOchnCYYZOnzeF8M4ZnJe0QKceXdG2RizOnQ2HbceuaKCvRZjnFXgTwlsfFkLN47nWdY0CRhqFpt5r1IlrNUI9DaJAere0i4g9S0xJp8kofNeyBP9uOYjk6v0xrK02gSPJaxUeUos6X6NREEvvzdfnbSN0Ri03A0jvH8fOK9GIubUFhx47qHfjn+SCZG2UDgpTJi3CkmnfYeUH5KDe42Dh2aIjmW16o1uVTBz61hXVyisGQYym3brCLv84RrpUxaAK6i8VeXmhH3XnEMBl8HB8biKfy4MwpOF/KlaviHlPTJveBkZ3FqKtowt6nypB5VLzcsPG+vPP0ZiLlfSbtUcbEzd0aMM5IL412nVpAh1twjyvwmsX3vrw0DieXZtoFDCqKDS1R1XS+456cS0LDaJA9Vo9h4iYNjElgQsGD/+cG9k6aDJoCBRTW6PAkcHrFR5Sizpfo2ne1XsL9XnbmKPntOloY3QHC9s6wqX3KZQ8dlDvyD9xS8O287dh+eA6yLvMLV6TGqNjIyF4og/kUYTq3YX/LnkJFPIg+gnhFyV5CXIBqjBSq53zBC8r9FP+HNmR/nR9+7dUTWRKX26M+88KtpRHLq4SEPwCAkPl0SjM85K8Z8Jb7zOaxrNGASOtQlPvGYoXz7SJa2kQBXppEbFsivS/Ttu/rUYi0y9pY1zF4zUJHL1e4aGKaPU1Gubdm6zPO0Nu+4DgFxdok/O6/RM3owI2jKJefabQ7ogiKonbRQNshWTSc6tq/3+b/36w8N6QTbvdzRQCJVU6r6C7TLfmDcDEYBgc5YKFtzLNsneTuxmfeKIq1HnF3fdA0Iv5mveVvBue1MZSRDy+kIR8Homs29HCD8RBMW2I14m0EDn5gL6R7n/jjeL/JEwMhvH2xbWkhTnIhz6MdN+Tmc18zXuLLC8OQf6PkE7mcP2kLmw/EAfFggUGg8FgMBha+a+/5cJgMBgMBuMppCjMzX8OeYTngwULjDdPeXEWLVQUNMrHgeHOsKv3o3InQyvvXAyKwXgrqEQBG09TbWviCaG/90i47WnycX/3TAzu+TX6T9wAH9WP94r8tuCnCfNxMPzJD5I9G8mDv9GvhjkMjU3RYMYtVeqrwYIFxpunvDiLFioKGolRrdO3GDGorXInQyvvXAyKwXgrqIS/kjT/HF7JE0J/75Fw25NI76/GiBHbkdOgJURnJmDwgmsolsVg+6xJWH1VBme7F30rpRjX1y/FgSg3/HjkCvaPr69KfzVYsPDRIUWc1yIM6SgX2mmMjkOX4YLiK37PENQauQCrZvRB64af4osp+3Fl/zT0aFIX9dsOxwa5gpFWcZ/yqBf6kTwlaHQbWZH+uBccrzosAedXjEAX7px1GrVD/1n7odRHUtVv1GKsm/sN2jf+pEwkLNcf26b0xmcNaqFWwzZwn3kAoW9UJUeN+FiRJmEjDmkcvBYNQUe5mE3jjhi67AKUXaFe5EaTgE2xRjEobSJI6RrrJUu6iOUKcaRaqNesG8Zt9kee2rYpsjM+YqRxXlg0pKNCSKtxx6FYdiGJG3Xy6XoeK0Z0QZO6ddCoXX/M2h+s/CrmcwqiKcf6SCz8bSZ6Na+Hek174H97Q59WBlU7VyRPCf2tu51WJlYmP0xD/bSJRKkTYqswBTSJdT3DDxXd80WAqDkG/G88hrWvjKi7dxF35VcsO6ODntN/QD1N3wdU6xOlCPlnPKYfjJbfW8HV9WtwKkqV/1WRv+DI+HgoCVpKrY2EZNNhEi2d349q6grIdvhxynyWoJbAnJqO8KS5vV1JxBORWaOBNM9zINXREZDV0COqn7OpF/eRlBNkKdEg9BMReuAJQaM7ivMK7EbKa00BS1qRkcCSWo1ZRMumdSNHsYiqjfPm9pXWz5QaVhAJu0t+cxuRWLcW9fNcQ6t/7kHOetbkvj35DX7/4mnxsSB/DcJG0hIKWtqajIQ21GHSUprfrybpCmxp+PFMjWJAmgRs7gU/absyMShNIkh/nl+ioV6FdOFHN9KxaEFjlq6kn7pWJaFeO1odkfNU215GA4nxAVESREtbG5HQpgNNWjqf+tXUJYHtcDqeGUBLWhmRwLIVjVm0jKZ1cySxqBqN88557CeeJYimHOt8Mq43gOYsn0MetfSJb9SB1oRnV/AL6udKxNNCf3e2PfZB8u+1aKqfRpGoAvVCbNuTy7yJerGuh3T3GX6o8PRIstNrTcsextHmr83IrPdKWtHFlPSbzKFTx1fSj8OH08TlJyminLiZZp94hiKP/EK9anP2MqhLPX/4mbaXF2F7BViw8FEhoeCFzUgkqkMzfLgBJE0jP68TdCEwjvwWNiVRqYInN4zj1rQnsaAqjfFOV05O2xF0spCo4OhQsuIuzB57c4mKLtB4FyHpdN+kcgJ8qjTwIHdJ4sjYQb1N+WTYawflPA4WTlDwIu78Agf6YsoCWrjQk8a1syaBsTvtzuOK2ONOxtwFc4T8RKoLr8IpSB7QwqYihXqbsnpxtKa9mARVx5TlsxlOJwq4zZyt9LWegBzGnqGA+Y1JLLSiRr1G0pT5a2jPjXiqMN9eO6q6WA+hwwojcPbW1N7sYFrYTESiOjNI2RV+5HXiAgXG+dMiLl3g8AVNWbCQFnqOo3bWAjJ23610ZAIbGq5sKG39Wo/LN5a8OXNVtF150mn/N5VJaN6HdsYep+G2QrIesJtuaukHeTsibxyn3Zt+p2UjmpCh0Jl+uJDxRNsYHzuS4IXUTCSiOjN8uEuXlNL8vOjEhUCK81tITUVKNVjldF1D7cUCqjqGC+5VvsB2xEkqpAI6OtSKBKYepHQn48lFqEPdN2Urxzq/Eg08qBxsGTt6kynfkHrtSCrnF4I1zhX5GN7jbvzYb5WeVx4sSB5orp/GOZYbQPMbi0lo1Yh6jZxC89fsoRvxT3uTvMgbdHz3Jvp92QhqYigk5x+86c6z/FChH/3WvSrpCQWkY/0Z/bRkOLmKbOmbxVPpUwM76jJxPHWwMaJWS++XffRLq08soMODLUloPYyOypvxmmCPIT4qCDl58vtiBjA04gF8c9Ro3hL1HYxR+CxBLZEYCgkjvlw4RQCxUsHoCS0ndeI+RRXexs1RKrg8JfRjq20kUh6U1TOGsnpcPY2EoELFjU0FT4uECVBn8jbsmdcLjln3cHTdVPRv2QiDdylvk75JysTHOHtrai8vB8quMISyK2qgecv6cDDO1y5yo1bARhvqRJC6gq+pXojBrsF1UbPDGKzYdxa+4RlcLm5RoVJcehFhNcaHDbcKUAhpGRgacTOfD/MazdGyvgOMC/OQz6UYGRsrvgHB5+atkZBQmC/PLedZgmiqGcrTgZ6ecrDpGhlx/keC4qJy3oQ0CWdpF4QibuJprZ+6OSas8wwhNpkGsS4+aj3LD+nUww/HopCZmYms2M2w8dqPhE/H4XvTAAQadca4hUvwfTsR7lz1gfIhCsdz+MTXDQsWPiqEcK1XGyay+zi9zxfxYbswvJYFKvfYBIMGLyuoVR514j71YajaK/+efTUNQj+mnE/QKGgkdEOj+uaQBZ3ArmsxiPf5G7uvFcGwYXNVBnUU4+LisfjFS4je607i6umf0ISfggC/Ulnet4FQc3t1XVGvtglk909jn288wnYNRy2LyuixSf+lRG60iUE9LYJkrLlekqs4eDgS+l1+wb5N89DLSYD/uuYQ480gdK2H2iYy3D+9D77xYdg1vBYsKvfAJoMGqG8uQ9CJXbgWEw+fv3fjWpEhGjZvoDryOZEl48qhkwhNCMKeneeRKqiOBvXLvIlcuEnzXNEsJih0a/Ti9Su6qFGITUmhBrGuYlx6Tj8k5hYOxeeX4deLJuj302jUNeMCpMJ0pGZnIjW9GPpcwPQ4Tn8pn/iKqO4wMD4WSh7Q5oE1yVjA40Yyj0SWLWjm2XSSSsJp96iGZC5UpgtMatPAjUFUqLq1LnQcS2fljyGOf0uVhRY06FABUdEl+tG14mMIU7e65KDHlcETkkXTqXRa/kyv3C1AKgmhLUNqk4nq/HyDatRvUwjJn6pJ43fTQAcx8bh0o54bym43ckjCd9OohuYklOsV8wRkUnsgbQwqe1xRWj/K20499ZW3FHNvLacv7HW58uQCgzzSsfuCVr3Rb+M+URc5Wtpb8mAzDaxpTAJFm0Rk2WImnU2XcodsoSG1TVTpfDKo1o82hZQob5EKHWmssqG0vae+4raj/DFERds9/S361G29yIyvSy2XBCtvZWqqlySStvZ3JG5hRTyBBTVq15BMRU407pzycVSFtjE+ckroweaBVNNYoJhjPJEltZh5ltKlEgrfPYoamguV6QITqj1wIymnq9wXlH6qu4COf1uZhBaDSOlOfiRXxWOITOVY55uSW10H0pOPRc7nNJ16mpKlqkd9Kr+gaa5wM4Lidw8kB7HcFxlRzw0bynwQNwM01U/zHMulW8u/IHtd+XyRn0uH7L5YVe5T2xKK3NqfHOX7Of9k0agdNTQVkdO4c5T2vH5IEkIr2xqRUZsVFCyfpJnnaHojUzIwNSV9syb088VsZT4Vmn3im3kMwb7g+FEiQ17CQ4SnCWHt6gIrXVUyR2FKGB4lSlHJxQ2VX0RfO38X+lgPxu3BZxCwwAWxSWLYV6sC9eJ2MuQnPUJYkhTmTm6wNZLfR1ORn4iQsFSIKleDs6XyVmUZhUgJe4REaSW4uFV+PvlvaS4SwiKRIjFGVbeqijsYbx8t7ZXlIeFhONKE1nB1scLjrpDlI+lRGJKk5nBys0X5QzSi1nY5iAoIwpVVgzHsYA38GXQY39qUdoqmehUhLTwMyTr2qG5rxG4/MrQiy0vAw/A0CK1d4VLRmSDsUSKklVzg9kLORO5O+sB68G0MPhOABS6xSBLbo1oVNUqhcrTMlfzEEISlilC5mjOedicvXj9pbgLCIlMgMa4Kt6qmZSt9FUVp4QhL1oF9da4e5Sv7sn6IOy4+IhG8Ks6ootaZvoRPfElYsMB4PZQLFoLXtVe+38B49+TsgYfDAOzLtUanxSdxdFJ91jeM956yYCEY69qzEfs+wIIFxmvi7Yv7MJ6P904EicF4FkU5SMuVQNfEDMydvB+wYIHBYDAYDIZW2ONIBuMtU5ybjrSM0p+RvU8UIzc9DRl5b+/3IoyPB2lhLvKK3/QPlxlvCnZngQFJzFmsXfY3zoZmQVSlIXpNmIKB9U24PZnw27ECq/bfRoqwKloNmYqJ3Z2Vz7wz/bBjxSrsv50CYdVWGDJ1Iro7xOKA52qcTynvEASo3HEifv7aUbVdDkkMzq5dhr/PhiJLVAUNe03AlIH1oTiz3w6sWLUft1OEqNpqCKZO7A7nx48uixB5+nf8fjIJdb7zxOC6PIQd8MTq8ymocObKHTHxp6/h+D7dfc89jwmNuuBA8z2I/ac7Ys6uxbK/zyI0S4QqDXthwpSBUJhem+05iiJP4/ffTyKpznfwHFxX9aKVDGm3tmDl+pPwTyBUaTEE06d8Cecnfv0qDTsAz9XnUbGbKqPjhKHImlwfoyNG4+JNTzRhj4oZr4wUcad/wbipv+NUYCqKhSZwbTsSyzYsxFcOrzgx5eJQdSbAp8dm+K/qpEpUkbYV/RvNRMKIo7jw8wv+ZJOhHnmwwPiIKbpFsxvqEd+kGrX5og25GfNJYDuEDmVIKeqfnmQtEJNNo87U1s2E+GI3GueVTSSNon96WpNAbEONOrclNxM+id3GkVe6Ly3+oh7Vrl1b8a+WgykJeSL6ZNYd1cnKU0S3ZjckPb4JVWvzBbVxMya+wJaGHMrgiv+HeloLSGzTiDq3dSMTvpjcxnmR/IdD0uTrtG5oAzKT/+SPr/oJJ5WQ7+IvqJ7qvLVrOZCpkEeiT2bRHfmvqN4jkuU/YRRVox8vFXKmn00N9fhkUq0NfdHGjYz5ArIdcog4C2ixfTJdXzeUGpjJf67GJ4tBh6j011GSkLXU2VxIptXbUfd21clUYEBtVoSo9pZR4ruYvqinslXtWuRgKiSe6BOaxRkr9/hwshVVoSGHK/5Mi8F4GUr8FlILIz7pufWiOeu30d/ze5GrmE+m3TZQ9Kt+d73Ej3b9MoeWHgpWJZQhTfqDOouVX2lkvB5YsPCRI3m4mYa3aUHDt8Zxl6gSuju7vvKzz1eDaGlLMQkcR9O/edzki/2LuhoJyGLAPu6YpdRSLCDH0f9SHndU7F9dyUhgQQP25ahKlZNDp0c5ktCgFS29r0ZEQPKQNg9vQy2Gb6U4zmmU3J1N9RWfYL1KD5e2JLHAkUYrT0x/dTUigcUAkhefe2Ei1bZqQP16NuICjdJgoSI5p0eRo9Cg4udR3wtyaG8/MxJYDaEjBRJ6uHk4tWkxnLYqDUCz66s+35r/UKPtOQPQxNpW1KBfT2rEBRplwUIJ3fqpDoksetG2JK48aTxdP7iPTvsnK/ZqJOc0jXIUkkGrpaTopszt1MtYQFW+Pf44CGEwXo5C8h7rQAKhGxccl46mNDowvh21772YLnNJkvhztHz45/RpndrUsG0/+nnfA86ncBReokV9v6YRcxbRxB7NqdUUL8q6tIj6fj2C5iyaSD2at6IpJ7y5PF/Rt+vuKkouCNpOP3b7lOo1+Iw8Jg+iRqpPOsvRdJ7CJ8v0Kvf9A2kiXVg2lDo2qk016zalL77fRH65Uorb9z/q2cODFl1U1JSbkgvJo0dfmueVRrFei2lox0ZcEN6Q2g34hU7FyidVIV1a1Je+HjGHFk3sQc1bTSGvfHVlK0oj/y0TqHuTetSo7QCau2AK9fl6LP2jEGKRaCj/7cCCBUYZ0iTa5SHXCOhOf0ccpqFWfNLptpFb6XKU3KKf6ohI1MRTqQ/B16FuGxV7uF0/UR2RiJp43ldsy5FG/0ldjIXcSvmw8vjCZIoICabgYO5fSBSlVfg4upSSdnlwK2lj6v53hOJ78XydbqQsXnURFDUhT8XVrIByckpUWghqggVpNP3ZxZiEtkPosLJ67w+qgEDUbKHyoyvlkCbtIg/5d+27/00JeUc12l5OQU4OleTtIXfuol4WLCTRX5/rktCxNXVtZENG+qbk1HYSHYrmTqTR9lKK/rMLGQttaUipsUp8aIb8XC2W0MO354cYHyLSCFrxmZh4Ju60R3ldrYgWQSflx5t4xNOtSp99M5Zm7w2hbPkHk3g80q36GX0zdjbtvbe93MfefGl2Ax0SVGpBo7iypnZ1IBFPFSw8UziqXJnl1NHUC0NFUHHQAmqqoxTgy+UWAEeGViGBXJztgiZxNuWHpMqLsAWcVV92/rWpVFskIKvW39Pi5T/Rl04i4qk0ezSJ8L3yHZrnhL3gyFCRBZ9fB2PigQI0nvQz+lcuQVExIBDrQvnIWwciEfefEi6xqAjFEECsq3oYriOCcpdcOF6OBIGbN+BcQXUMGtsV8o+vFvutRPfaNVCjBvevTl/8EaaSaebI8vkVgyceQEHjSfi5f2WueMWJUVa8onQUl8hfr9GFoaHm31JJAjdjw7kCVB80Fl21fyH57SPNRHqWDDwjU5jyVGlysnzw6+CJOFDQGJN+7o/K/CLNtufQNTR86mMwkGZwZUshjYtAccvvMXNcS+DqakxcclGz7SWB2LzhHAqqD8LYUmPxTGFsBFAWV15ZFzEYLw7JIJNrivBKNR8qIn10DAdvFsBt2HKsmv4/LFw/Ga144Th64KYqBx9WHr/h5PZ1mNfXTaHjAL4VPH47ie3r5qFvtbLLlzT0NE4FSlFt6HL8Ji9r7Tg0VU2SZ56nfJluZe9R6LT5FXdDTmBGm0rQNbdFZd0SRD2KAtUYiMGf6SHxzGFcSjmPI/+moFK3QWhw/RBu5FVB7TpmkJSYwNXVHDmXvXGtUFke38oDv53cjnXz+qJOe3Vlh+HBv94IJTcMXbYS0yZ7Yt2PrRS+lWsFwo4e0Fr+m4YFCwzuSh6Jwz92QufpPnCavBeHZzWFPjeBrCrxUZIUi3j5RUOajORUGfgW1tygt0IlfolCh0C5KxmpMj4srK0UxaHoJrbs8AMa9MegRsrLnbBqV0xevBRLl3L/Fv+ADtZy91GMyMM/olPn6fBxmoy9h2ehqT7nIKwqgV8i/6a7onQkJ6dCxreAtdWzhmsRbm7ZAT80QP9BjVQX2vcInh705QI1RYWPBWGKIw/jx06dMd3HCZP3HsaspvoK56XJ9hrhGcFQnwdhjSFYvGIGpi1YiEF1+EgID9dge3k3bYGymwZB1U2cgy9AIReT8HR1oce8A+NVEFRGdVcL8HL9cTtAGegCefCa1RVt24/E1ofy739oF5zSMyinhyCHm0MGapTMKD+fm1M8GJqYKMriGRhATxWhPFs4Sl2ZmoShZCB+VXgM7QLTxDPYs3wvzqTYo/e3WsTZVPOoTIRNU9kEqUKwrUygr0yoT4so3Vuap8wdfOzk3MTyr1vB/bd7MGg3DO4O4Ti0fjPOxdVDh9ZWkN3eisWbT+LgshU4HC9Cg/ZtIW7QAa2tZLi9dTE2nzyIZSsOI17UAO3bWiqKLLy0HfvD+Pi0jweqqwJ1fuXPMGzyFEyZwv2bNBDNzPNwc/nXaOX+G+4ZtMMwdweEH1qPzefi0KBDa1jJbmPr4s04eXAZVhyOh6hBe7S1fMZwLbyE7fvDwP+0DzxKT/w+IXSCq6MIstgIRJbITb8cX7dyx2/3DNBumDscwg9h/eZziBA00Gh7jXABRsuWtcB7eBh/bD6BE1t+x/GHgL1bdTW2l9uxEJe270cY/1P08aiuXLXJkUQiKlYGPQdXVH3aJzMYL4A+OgzxgCsvGH+MGYvfj57Dqc3TMGP1v7iWbI6aLT59PYJTHELnWnAzkOL+8Z24Eh2DW1sO4Y7qF8AvJRylURhKiUWPofi6cjx2rtqD5Br9MayNFnG2p+aRprIFcG3TAvYIxuYpk7BoyTR8t/IKlPdrtYjSva15qnwawfhYKfGbQw1FcoGTcv+ErjThYhFJovbT2IZmKqESPXLovpxuKF6Sl1DU/rHU0EwlxKLnQN2X31D8WkEuvnJ6pD0JRJ+SZ5CWh94lfjSnoajieSEk1wkXueKjaP/YhmSmErXSc+hOy5Unfoy6dxbyTo8ke4GIPvUMes9ebCxFQg8WNScdcXNaHFJIfnMakqhC+0FC1wnEmV6L7VU89c4CkTTtPM1uW4XEimNEZNV8Mh2L1/BAM+80jbQXkOhTTyrfTSW+M6muyIA6ro2it/QolPFBk0N3/xxMDSxESiElnpDM6vandXfkL0M/r+CUkooiT4qEcuJQeXRzcTuyFsmFnERk07Yt1X78guPzCkeVR7MwlDJnIV2Z7MbNT11qtTRE6W80isY9KTCnpWxpGl1dNYw6NKpHDdsNolkjmpFIVI9m+pZoKf/twL6zwHgG+UgMDUe6rt3Twin5iQgNT4eunRuqvoHwNj8xFOHpurB7ZwJQrx9Z1J/oVv9HpPx4C75z6qlSNaHF9hqRC8uEIZlXGa7OFi+oA1GIK5Pro/32uvjHfw8GWLMbj4zXRHEGoh7FIlfPBq5OT4zLVxCcepL8JM5nZBrDuboaUaWXOI9GYSiNaBGNewJ1ZUsC/8a4OWdg7L4Mnr3FODikCQadaIJN4QcxyFye4/nLf92wYIHBeKsUIeTUNlzMb4CRvRup0t4TZIm4tucIQqw6Y1AHp+cMThgMxmsj/yYWfPEl5l1KA3FxgJRnibbzjuDYT01hoMryrmDBAoPBYDAY7wuyPMQF+eNROsHc9RPUtX3XYYISFiwwGAwGg8HQCnsoyWAwGAwGQyssWGAwGAwGg6EVFiwwGAwGg8HQCgsWGAwGg8FgaIUFCwwGg8FgMLTCggUGg8FgMBhaYcECg8FgMBgMrbzydxZcXV2Rmpqq2mK8bZo2bYqbN0slXRmvm2bNmuHGjRuqLcbLYmNjg/j4eNUW43l438YemwsfBlZWVggNDVVtPT+vHCxkZ2dDJpOpthhvGx6Pp5A2ZbwZmH1fD8yOL877ZjPWhx8GfD4fxsbGqq3nh33BkcFgMBgMhlbYOwsMBoPBYDC08saChcLEQFw8uh9HLgYjQ6pMk2VEIjLjLT2ykGUiMjJd/gcyIyOVaYx3jAxSqbr+l4E9yXpxZFIpZ7mnUZ+uyfYfKTIp1A/FF0x/p2ieT6yvNaNp3jC08wYeQxTjwcaxmHHVDl071YRO3CUcvuOK2Zsmovrx7zFFsALreuqq8r5BCo9h3OR8rF33FY6Nm4wv165T7WC8FfJuYZHHUhiu3IMf3HhIO78Q41f5gfSlyBa2xMy1k9HcpAj3N0/C7BMZ0BXko9BhKH5d/DXs2f0u5AXvx7LZaxDf+yjWe5ioUpXI0s5j4fhV8CN9SLOFaDlzLSY3N0FR4EZMnP8vssV85Gfx0GTq75je2liD7VWFfYjkBWP/stlYE98bR9d7oEJTZWk4v3A8VvkR9KXZELacibWTm8OkKBAbJ87Hv9li8POzwGsyFb9Pbw1TTflVxb0bZEg87YmftoRCwitAhqQOJqybg06W0NLXeQjevwyz18Sj99H1kA8pyf1/MHnBGSSrrpyy9CjoDjyCLYO4gj5AigL/xvhZJ5FtoA9ZXgFs+i3D8t6F2DZ5Ac6UGQFRugNxbcsg5TZ3Pbs+vx9+ua8DEx63KXBEL09P9HUUKHd/TMiDhdeJNOovGjRkC8VKVQkkpfjN39H4w9mUt28sjT2YQYkB5+nY8esUmafKwlGQ4Efnjh6liyEZ3BEc0kyKi8ugzLCrdO5uOMVFJVORImcRJUVEU6YyE2XGRlO6/O+CBPI7d5SOXgyhDMX2Ufp+7G75H3T0+7HyzIy3hTSZTv48msYP+ZYWBUm4LrtGMz1m0nVVf6cdHUPui4NIkr6TRo/YQYmKviyhB8sH0mTvAkWejxlp4nFaMncn+e4ZTcM3ZahSSymiazM9aGaZMWmM+2IKkhSRz58r6WSqwphEGTtp2Hd7NNteufnhIU2k40vm0k7fPTR6+CZ6ynrXZpLHzOukNEcaHR3jTou5MVrk8yetPJmq9D3cUTuHfUd7uEya8r9TJCG0Yd4GCilRbuYcG00DVkdo6WspJR5fQnN3+tKe0cPpqSElR5pEe8d+R5vLHPcHRgGd+GEQ/R6lal/JfVo8eDpdVV5UVEgpae9Y+m5zrGpbTgEdnjadTheqNj9iXvsaLuv8dYi794Lt45L5qDJ0PVZ/ZcT9XYSAHQvwzz0pTOgsZk7ajnguoMu6uAjjf/WBpJIpkndNxrQDCUChF37u6Y7Jf/kgtSgLR+d44lwhV0TuaSz4ajT+DJUC0ofYMGcDQtMuYtH4X+EjqQTT5F2YPO0AEth9pneEFBE7FuJs3akY6iqEPBiXhl9GjGNXNNRX5jDv0BnGgVeRnJ6IEisnmCnGihCONQzw8Fa4Is/HDN+6G6bO6Y/a6mTspeG4HOOIrmXGRGfjQFxNE6PxqInoaqGceJkhj8C3d9Ro+zTl5ocH3xrdps5Bf/XGQ/jlGDh2bQilOczRobMxAq+mQdx4FCZ2tVA+l80MwSO+PRyFmvO/UwRuGDF7BNyEyk2Rnj70RCItfc2HdbepmNO/NtRZRY4kYAOOmA5BvzLH/YHBh6mJLooKVRcGaREk+qYwLt9cSQA2HDHFkH62qgQ5BcjkiyG7cxhbN+/EmQeZH+0jjNc8MqTISAfMrMSq7Scggl3XKZgysANad/8enegm/EsycHxfKnrOGY5OzVujz/R+kHqflmcGz6kvPBdNQN+mddG+Th6u3itG4U0/mA5sgITzcZCkXEZ4pQ5w+HcfUnvOwfBOzdG6z3T0k3rjdIbylIy3S+Hd37AsvAdmuts/HlzS9AyQqRke37gTWsCcl4lsm5awC96ATefvwe/KLizafht5+fmqTAy1SNORQaYwKzMmLMx5yFS9GCQN34Op/bqhy6ibqP5FbY22L32P6ONCivQMgmmZ8ThzmIOXmcHt4eACsT1T+6Fbl1G4Wf0L1BY/I//7QHEItuznoVuvKq/Q17nw+uchmn7bDG/hAfE7QoxmI9vgdr9P0bHn12jXZBQSun2LWqqAS06u1z942PRbNCtvBFk2ipJu4/jlHBiZluD63KGYd02+av34eM3BggDmlkBKTJ5qW0VOEK7eToGMpwszc2PVScUQCwhSSQriE4JwfMkczJnD/Vt4BUb1Xbj9POhaVIKpIrMAzh0dkXI5BD43JfhkaGcYPbyAmEsPYNSmIbLjExB0fIny+DkLccWoPlx47NbCW4eLzFdM3oWUrDNYMn0m1py7jX/XbsQNHreeycstc7DcBMwmQxjrNMHPvw2Dzs1DOHyLhy++6wY3M1NVJoZa+Ibc6jAPuWXGRHY2wdBYfg+HmynOHli6+wRuXPwBCX/8w2XXYHtl9o8MPpTmKLt6yrKzQYbGijtgnPHgsXQ3Tty4iB8S/sA/UdCe/12TF4BNU1ejaNgc9LTmv3xfpx3H4ZyO8HAqC4o+OGQJ2LXoAj7bfR3ehw7j/NUNcNq/ECczVfuRhuOHc9DRw6ks2JLDd8DIjcexbuog9Ow5BLPmt0TcaX/Vzo+L1xwsAMYd2oEO/I2AIlUC58zi9q/EtofcYFalVEBQBc42jmg1fh7mzeP+zRqMdtXL3wZSIqzZHpYRm3A03xWtLRqjhdgXv90QoVkrI1RxtoFjq/HK4+fNwuB21WFr8tqbxngWQhd8t3E7PEcNw7BhQ/F1Azd82rMrGtSrD6OQS4hQebHCO1eQ6tgIFhSFK/dN4T59HuZMckflkFgY1rdXZmKoh7NxfaMQXCozJq6kOqKRRQ5OrVyDW6XzTs8Mhsjnsmuw/Uc5PYRwqW+EkEsRqgtqIe5cSYVjIwvknFqJNWXGg5khkF8g0Jj/XZtPGncKC6bshN7olfihifwRr3xovExfy5B0zAvo0h1WH/KYkCXiYVol1HZU3TYwdEFN/QSEpiuNJUs6Bi90QfcnjSANxcHtF1F6o1qalQMYvfgHjT4EXvvw4Ff5Bp5DUjGnz0D88NNM/G/UN5h8/3NM7WOhyvEkRug+oh4uTvkZa//ZhF9/WobLJWpWl+KGaCM6i+DKbbjBr48WjXJwJrEO2nDzxKj7CNS7OAU/r/0Hm379Ccsul8D0o1w5vWv0YeXkhurVq3P/qsHezAhmtjYwMuiCCV2DMcljLKZN/Q79l5Rg0NjGEPOMUHh2FgaNnoafJgzGeN9mGPaZjqosRkVysW/cWOzPMkCXCV0RPMkDY6dNxXf9l6Bk0Fg0FhuhvnM0lgweg+mzZuCHYcuQ18UD0GR7VakfC7n7xmHs/izOHBPQNXgSPMZOw9Tv+mNJySCMbSyGUX1nRC8ZjDHTZ2HGD8OwLK8LPKoJNOZ/pxRfxcwvRuFQbASOzhuG/v0H4qf9US/X17JUnD4PtOnwgd/RE9bDwG7pWNR/JKb+/DMmDx+AP3Xc4aH4VYMMqUoj4LEVUjbBw2MTUgS2sIn/C8OHT8bPP32PwYvz8MUAN1Wmj4s39wVHSSaiwxIhreQEJ4vnuAAUpSEiPA069q6wMXyZGKYIaRHhSNOxh6uN4TuP/BlPI8mMRliyELauNijrYily4h4htsQSLo7mH91F7LmR3sequVfRa953qCq3nWJ+JUNoW3G+yPKSEBGdBX1uHlUpl67e9h8LUtxfNRdXe83Dd0rjITM6DMlC24q+QpaHpIhoZOlzPqRKeR+iIf97ysfd19qR5ScjIjINfEvuumT5/G9oFKaEIyJdB3autjD6gJ/WaIN97pnBYDAYDIZWWNzJYDAYDAZDKyxYYDAYDAaDoRUWLDAYDAaDwdDKK7+zUFJSwjTO3yFMY/7Nwuz7emB2fHHeN5uxPvwwkPejSCRSbT0/rxws2NraIiUlRbXFeNu0atUKV65cUW0xXjfMvq8He3t7xMTEqLYYz0Pr1q1x+fJl1da7532rD+PlsLa2fqm5yH4NwWAwGAwGQyvsnQUGg8FgMBhaYcECg8FgMBgMrbyxYKEo4R68Du7DobMBSCpWJWpCkoi7Jw7i7IMsVcLzkx8fiQQ1ImCFiYG4eHQ/jlwMLlNdk6Uh7FFKmdAK440hk0pfTMpVxoS/nsWL2vSF++ADR+0Qk0khfZH09woZpOor/8LpbPo9C022+3h4A+8sFOPBpnGYeakyOnWqBYMUHxzxKoD7ujWq73A/iQQ+v4zG4QZjMKRxbbhVfhGRVAn8F4zHmd5rMKVGadnc+TeOxYyrdujaqSZ04i7h8B1XzN40EQ143pjnWYBJv3yOB7sPwaCPB2qXkyhlvDqyxNPw/GkLQiU8FGRIUGfCOszrZILr8/vhl/s6MJFrdggc0cvTE3258SCLP4afJ21GpECMglxT9Fi6FsOqs04pj3qbWqr2cuTdwiKPpTBcuQc/uHE2TTuPheNXwY/0Ic0WouXMtZjc3ESV+WNDhvhjP2PS5kgIxAXINe2BpWuHoTo/Eac9f8KWUAl4BRmQ1JmAdXM6wRJpOL9wPFb5EfSl2RC2nIm1k5vj/bKeDImnPfHTllBIeAXIkNTBhHVzIB8SaecXYvwqP5C+FNnClpi5djKam8g0pBfh/uZJmH0iA7qCfBQ6DMWvi7+G/Qd6v7n4+nz0++U+dJROCI69PLGor6Nyp5wn5pGSIgT+PR6zTmbDQF+GvAIb9Fu2HB7OH+E3n+XBwutEEvE7fTN4C8VKVQkcRf6LqOeIfZSaEU2RaRJVag7FRaVSTqI/Le03gP70CaSobO6gokTy8zpEh739KalEmVOaGUdxGZkUdvUc3U3i8uRG0PUTR8nbL5Z8PMfQ0gelZXJ5o/6iQUPKn19K8Zu/o/GHs7m/sykuLoPy5Ofs/w13Tn8Kj+LqlFykzCqnJJWi43JUG4wXQ0IhG+bRhhBVx+Uco9EDVnN/FNDhadPpdKEyuYw88p4+nH4LVtpfGn+ODl1K5nqMUYYmm6qQJtPJn0fT+CHf0qIg+TwoomszPWjm9Tzl/rSjNMZ9MSl2fYzkedP04b+RcohxvuDcIbqULCVJyAaatyGElFbNoWOjB9DqCCkVXZtJHjOvcyNTThodHeNOi98340lCaMO8DVQ2JEbTgNURXNdfo5keM6ms68eQ++IgkmhKT99Jo0fsoETFhCuhB8sH0mTvAkWeD5GCw9No+tNOSMlT80hFwQn6YdDvFKVySiX3F9Pg6Ve5Wfbx8dpjyKwL16HTrRdsy5Usrj0IHQrP40Z+EH7/36+4V8RF+/tmY9H5TBQmRyA+MxMxwaGIT7yGZd8vwtUSa1TK98bs0atwuxAo9PoZPd0n4y+fVJRknsOcUctxh2cKnv/fWH0ilouzy8g6fx3i7uXPz0eVoeux+isjrqALWLjgFDLk58zIQMyDB4hMugDPqdsRryok/eAsLLiQr9xgvCACuI2YjRFuqjsDIj3o68l/z1uATL4YsjuHsXXzTpx5kKnss2I/XMhrjE7SS9i9eSuOxlTHF60t2Ys0FdBkUzlSROxYiLN1p2KoqxAKoVVpOC7HOKJrQ31FDph3QGfjQFxNU25+bBT7XUBe406QXtqNzVuPIqb6F2htyYfAbQRmj3CD0qoi6OnrQSSSIvxyDBy7NoTSeubo0NkYge+b8QRuGDF7BMqGhD70RCKu6y8jxrEryrq+M4wDryJZU3p6IkqsnGCmmHBCONYwwMNb4Yo8HyIFmXyIZXdweOtm7DzzAJmPLxxq5lEpfFOY6BahUJVXWiSBvqnxR+mjXnObpcjKAEwqPfHBB74ZKgnzkWPaBT8Py8Pa6TMw/8qnmDrIBZXqdkRjJ2e07NsTNW7vRFTXXzCma3O0/HIC5rcMxD9e3IWbeHDq64lFE/rC9dZepPRehLFdW6P9wJ8w6jMuaFCdRn7+jHTAzEqbdiEfZqXndHdHu0/7YpDVWfwTJAFk8Th0Vhc9elip8jJenmKEbNkPHhc4QpaNoqTbOH45B0amJbg+dyjmXeOiQFkCErn+XLAxEGQiRsRfI/D9nsQKwR+jPOVsylF49zcsC++Bme72ZRNZmo4MMoXZ47ukQliY85D5+MWdjwtZQiJu7V2AjYEEE3EE/hrxPfYkVhxhxSFbsJ/XDb2qENIzCKZlxoPQwhy8zIz39z2n4hBs2c9Dt15VuK7PAJmaceGlCqEFzHmZSE1Rn55t0xJ2wRuw6fw9+F3ZhUXbbyMv/0NdKMmQXZSE28cvI8fIFCXX52LovGuKPWrnUSniZhjZ5jb6fdoRPb9uhyajEtDt21qqIPPj4jUHCwKYW/ORGpun2lYhjUV0sTkqc6PV6NOusLl9FMXN21e4+yC/0CfHFcPMtlTOmg8TOwMUJHJl8XRhUcmUS+HycBPdwqY0jwCVKpmXawR3fksgJeaJ8+cE4ertFA0XIV20HNYQwVsuIufRXtyq3BcdDVW7GC9JHgI2TcXqomGY09Oa60oHjNx4HOumDkLPnkMwa35LxJ32V+QsMW6P6Ut+RP9e/TBx1RDQ2UtQ874q40mbSgKwYvIupGSdwZLpM7Hm3G38u3YjruUZwoDLm/v46sY5yWyCoXGF9dJHRAmM20/Hkh/7o1e/iVg1hHD2UtkIywvYhKmrizBsTk9Y8/kwNODSyozHxbnZIEPjiqvN94W8AGyauhpFw+agJ+d3+crKlwU2XJCeTYYwNVKfbqzTBD//Ngw6Nw/h8C0evviuG9zMTFWZPjT4cBi5EcfXTcWgnj0xZNZ8tIw7rXke5SiPkiVwQdSFz7D7ujcOHT6PqxucsH/hSWQqd39UvOZggQsGOnwO8dGNCCjn8TMu/IWrVb5EE508XF++HkLPHWjsvQAHSu/9KxCgipMOEkJUt6i5/08IyYOFm7FiS4kAle0FiA8tzVOAR49iK0T9xh3agQ78jYAiVQKXM27/Smx7yE0mVYocXrnZL3AbhK45O7FkfQiq9WsCbfclGM9AGodTC6Zgp95orPyhCYwUaaE4uP0iMhQZuM0sbiYacf0qqomaVXKRLlGmy7K5fjUw5nqZUQF1NhW64LuN2+E5ahiGDRuKrxu44dOeXVHXzAX1jUJwKUI1Kwrv4EqqIxpZvPap/p9AVLMmquSmQznEuMApUwYDY/kIkyLu1AJM2amH0St/QBOlUeFS3wghlyJUPqUQd66kwrGRxet3lK+INO4UFkzZCb3RK/GDsvLckKgPo5BLKOv6K0h1bATraurTLSgKV+6bwn36PMyZ5I7KIbEwrG+vzPTBIUXowe24WOaEkCOfSZrmkdKkkCU+RFql2nBUvXdv6FIT+gmhSC9/0flIeAO/hpAh/uQcTNoQBcvq9tBND0VwUXPMWD0JtfzmYPL17vht+qfQCd+EMUuFmLGuD67+MA3mv65BV14gNkxahUi3lnCRhuBmamPMmN8Hloe+xxTBCqzryfVYvg9+/eEPpDdsiSpZofC7HAWXX3dg6uNfQ0gRc2QGJvwdB9s6DtBJD0escU8sXOQOZ8kxjJucj6XreiJg7lBsNOuMbq2+wleNzJB/bjxaraqNI4dHfbBvA795inGV69v+3g5oUc1AsRoTOPbG9kVdcWPpd1gaUgW1rArxKEQX7muWoZctkHxqJkZvSEe1GjqIDy5EG8+1GFGLhWtlaLJpH+VuBRL4eX6P071+x7RaAkhCN2P0xBMQ13FGSWgITIb9iaU9qrx3F7y3giwZp2aOxob0aqihE4/gwjbwXDsCrj7T8Wl/bzi0qAYDpVHRe4En+tiGYfPoiTghrgPnklCEmAzDn0t7oMr7ZLziq5j+aX94O7RANWXl4dh7ARb1sUXo5tGYeEKMOs4lCA0xwbA/l6JHFZn6dOtMnJ7xLdZnVkd1nTjcz22LxX+NQM0P9B573o2l+G5pCKrUskLhoxDouq/BCrkTeky5eWS5BR7jgLU7P8OpsRNxhLiFjZUUCQEPYTzkD8VxH9t8eoOfey5GZnQ00nRs4GSt/wKGlSAjOgwpQlu42hhqOC4fSWGxKK7kAnsTDetQSSaiwxIhreQEJ4vSxxblkOUi/mE8YOsK7jRI3jEOv+guwJreZqoMjNdNYUo4ItJ1YOdqC6Ny3SbLjUd4sgA2jtbQ/yivaG8AxfhPhlAxvj92o8qQGx+OZIENHJ/LF0k43xWGZK0+6P1FkhmNsGQh59psUL7r1adLkRP3CLEllnBxNP/w76oWpiA8Ih06dq6wLe+EtCJDfnIEItP4sHRyguWL/Lr/A4JpQ8gScPb333AwwhVjFw1HbbaoZTAYDAajAixYYDAYDAaDoZWP/f4kg8FgMBiMZ/DKdxZ27dqFwkL2Y7d3hZ6eHgoKClRbjNcNs+/rQSQSoaSkRLXFeB709fWR/x599+B9qw/j5ZD7tH79+qm2np9XDhYmTJiAnBzVj1IZb53KlSsjMTFRtcV43TD7vh4MDQ2Rm5ur2mI8D1WqVEFCQoJq693zvtWH8XKYmJjg119/VW09P+ydBQaDwWAwGFph7ywwGAwGg8HQypsJFvKi4HPmEPbtP4mb0U98evklkGVEIjJD/ceayyhCwj0vHNx3CGcDklCsStWEJPEuThw8iwdZqoQXID8+EgkaXtNQW1dZGsIepai+Cvcx8Lp09hnPg0zGbPrScLZTayWZFO+/+dh8ehlkUqn6PtcKs+lrfwwhi9mLCRPOwLprR1Q3ykWw12mkd1+LFT1f7Atyxbd245BBH3jUFiJ/f7kvOKqj+AE2jZuJS5U7oVMtA6T4HIFXgTvWrfGAo7rvbkh88Mvow2gwZgga13ZD5Rf6yIYE/gvG40zvNZjy+KuRZaita5E35nkWYNIvXyo/1fvBUoTAjRMx/99siPn5yOI1wdTfp6O1qSZNeJ4GXX52w6s8mnT4i+5vxqTZJ5ChK0B+oQOG/roYX9sDaecXYvwqP5C+FNnClpi5djKamyjL+ugovo75/X7BfR0T1dcve8HTsy8cJfexedJsnMjQhSC/EA5Df8Viznh8LrA/v3A8VvkR9KXZELacibWTm+P9Mp9Mw7zR1vd5CN6/DLPXxKP30fXw4NIk9//B5AVnkKy6BsrSo6A78Ai2DOIK+gApCvwb42edRLaBPmR5BbDptwzLPZwVn5fPC96PZbPXIL73UayXG+cxmnzX837Q6QNCHiy8TjL/GUbfHSqniV4UQAf23yOlingRJfp50aHD3uSfpBRjl2bEUVy24k+OAkqMTabCgkTyX9qfvvnTh/zD0yhv31gaezCDEgPO07Hj1ylSpcuuREIRv39Dg7fEkkpynKOI/Bf1pBH7UikjOpLSSuXJc+IoKjWHEv2XUr8Bf5JPYBRlyw8qSiQ/r0N02NuflNWSUmZcHGVkhtHVc3flCUS5EXT9xFHy9oslH88xtPSBvNA8irp5kg4eKmuP+rpmU1xcBkmlmYr/ZoZdpXN3kxT5CxL86NzRo3QxhNuvSPkPU+RDf648SamqhmTs5MbCHs4AmjThNenyMyqgXoc/nXaOHkE7EpVGLXmwnAZO9ub64BrN9JhJ11VzJO3oGHJfHMTNko+UgsM0bfpplf8pI33naBqxI1E550oe0PKBk8mbc1tF12aSx8zr3MyWk0ZHx7jT4qD3zHqa5o3GvpdS4vElNHenL+0ZPZw2ZSj3V0CaRHvHfkebY//zXkgDBXTih0H0e5kTosWDp9PVIq7picdpydyd5LtnNA1/0jiafJdy86PitS/hDGo7I+vYZpwPSeNiMg5xHfTq/Ql0uMj2+rLvsehqCawr5cN79misul2IwjMLsPCC6p6+JBh/zd+MR7nJiIjPQEbMAzyIlut7FSFgxwL8c08KEzqLmZO2o0yDKgsXruugW4VvdYtRe1AHFJ6/AWnQ7/jfr/dQJIvHvtmLcD6zEMkR8cjMjEFwaDyyc69j2feLcLXEGpXyvTF79CrcLiyE18894T75L/iklgCZ5zBn1HLc4ZmC5/83Vp+I5WL7fFxeOAmboo1gZ5WDQ1P+h/2KEF1NXfMvYCEXwRcWeuHnnu6Y/JcPUksIWRcXYfyvPpBUMkXyrsmYduA//qaxuDFGTewKpWZRJkIe8WHvKIRGTXgNuvyMiqjV4ZemI7HECk5mylEvdKwBg4e3IA2/jBjHrmior0iGeYfOMA68ijTl5sdHQSb4YhnuHN6KzTvP4IHSeEhPLIGVk5nSZwgdUcPgIW6FFyP8cgwcuzaE0nzm6NDZGIFX3zPraZg3mvueD+tuUzGnf20YKHc9hSRgA46YDkG/ilLAHxB8mJrooqjMCUGibwpjrrl8626YOqc/aqszjibfpdz8qHjtbRY2noHfx1XCvS0/Y+SA/ug/dBq2B+Zz145j2BbVFb+M6YrmLb/EhPktEfiPF3fJfRq+WV10bOwE55bucG/jLL/9AbuuUzBlYAe07v49OtFN+Jf+ZFuahQyYoNIT1xi+WSUI83Ng0eVnDMtbi+kz5uPKp1MxyKUS6nZsDCfnlujbsxkMTm5DVNdfMKZrc7T8cgLmtwzEP175IJ4T+nouwoS+nyLj+G6k9F6EsV1bo/3AnzDqMy5okOXiYUQJXBo3xqctvsbPfy1E90qcObXVFQSeU194LpqAvp+KcXxfKnrOGY5OzVujz/R+kHqfVuX7LyNF+J6p6NetC0bdrI4v5N/Pfh5N+HK6/IzyaNDhF9ijpV0wNmw6j3t+V7Br0XbczsvnYogMkKlZmXKn0ALmvExkfIQqeXJk2UVIun0cl3OMYFpyHXOHzsO1QgHsW9oheMMmnL/nhyu7FmH77Tzk50uQnkEwNSu7xSy0MAcvM+P9fd+o3Lx5+b7Phdc/D9H022b4cGUPxGg2sg1u9/sUHXt+jXZNRiGh27eoVcEJqeF5fNdHwhsIkPiwaNAXExf+gS07d2HHwto4NX8jwhLjUGxmi1JJJ76JHQwKEvFcrz/ydGFmXhrNiSEWEKSlb1oIzGHNT0XsEwVJY6NRbF6Z+8sIn3a1we2jxWje/kmlMCmS44phZvu4VjCxM0BBYh53SgtUMpXn5vIkymBhU5pHgEqVzMHnW2HAtK8Qt3IsBg8eiKE/7UaI/AaJtrqCB12LSlAWm4L4hCAcXzIHc+Zw/xZegVF9F2W2/zQCOHssxe4TN3DxhwT88U/UszXhn9DlZ5RHgw4/N7aa/Pwbhunc5Gx6C7wvvkM3N26lbMgtj/Jyyy5usmxkkyGM5Q/sP0L4DiOx8fg6TB3UEz2HzOIWA3E47V8McZOf8dswHdw8dBi3eF/gu25uMDMVQGm+squrLDsbZGiseN/hveOJefPSfZ92HIdzOsLD6QN+Di9L4ALqC/hs93V4c31+/uoGOO1fiJOPnZB6num7PiJes2fmVpV/TsC8q2X3C/imVjCV5qK4shN0EkKguAvIIeP+zrNwg7FQCknpPZ68KEQnq4Y673mnpxE6fC7G0Y0BKPuBQgYu/HUVVb5swpV5HcvXC+G5ozG8Fxwo9/hCjgBVnHSQEJKpejtWxv2dBws3Y8WWEgEq2wsQH1qapwCPHsVCyg2+25H2GPPbJmzduhVL3LyxzvsFvmQpqAJnG0e0Gj8P8+Zx/2YNRrvq5eVS/4NkncLKNbeUj5849MwMgfwCrZrw6nT5GeXRoMPPpUdduQ9T9+mYN2cS3CuHINawPoQu9WEUcgkRqmlUeOcKUh0bqR4NfXxIQw9ie5nxkJXDeQxjAaRRV3Df1B3T583BJPfKCIk1RH17HbjUN0LIpQjVBbcQd66kwrGRxet2lK+Munnzcn0vQ9IxL6BLd1h9yGNEloiHaZVQu8wJoaZ+AkLlTkgL2nzXx8br/zVEshfmj/8D4ZZucDCRIOFBBMwHr8Hiryrh/oZJWBXphpYuUoTcTEXjGfPRi7cdY6aHoGGHKkiPi8XtYHP8sm0aXHznYuhGM3Tu1gruJZvK/cIgH7vGToXxyrXoVnrPTBaPk5zD3BBlier2ukgPDUZR8xlYPakW/OZMxvXuv2H6pzoI3zQGS4UzsK7PVfwwzRy/rukKneJAbJi0CpFuLeEiDcHN1MaYMf8L+IyfAsGKdVCe0ge//vAH0hu2RJWsUPhdjoLLr3+h5ZFJ2FbSBC2ryjgH8wi1Zi3F1z7jn67rws9xamY+li4TYMoUAVas66m43Vfk9zsmrI5Hnc+cURJ0C7mdF2BWJwt5i/6bcAHU4WnjsCu3GtzM8hD+UIyeK5aij20EtqrThO8eiRlqdfkdlOUxFKjX4efmy+kZ+HZ9JqpX10Hc/Vy0XfwXRtQEQjePxsQTYtRxLkFoiAmG/bkUPap8pNFC3g0s/W4pQqrUglXhI4ToumPNsl6oknkaM75dj8zq1aETdx+5bRfjL854QkkoNo+eiBPiOnAuCUWIyTD8ubQH3ivzFV/l/Jm6eWP7jL4vxIkx45C86G8MM1UlyZKxZdhPEK3aiAEftDq/FI+2jsXEI4SaNa0gTQjAQ+Mh+GNFL5S+plF4YgzGJS/C33LjpGyCxzhg7c7PcEqd76rwjtzHwRv6gqMUecnRiEnnwdLJERald/A5JBnRCEupqKkuzYlDZIYBHKqalnsWJNegf4h42MLNhluhPg/FmYiOToOOjROs9V+kKyXIiA5Dilb9+nwkhcWiuJIL7E3KbtcVpkUiMgWwcnaE+cvIWxelISKcq7O9K2zKi8//Z5EhLykC0Vn6sHetUk43n2nCvxIadPjlc+dRbAksXSqOP0kmN8+SK86zj5dCpIRHIF3HDq62RtylVYU0B3GPYlFi6QLHCpNXgkzOHyRr9QfvL6zvNSPLT0ZEZBr4lk5wem4nxHyXHPa5ZwaDwWAwGFphcSeDwWAwGAytsGCBwWAwGAyGVliwwGAwGAwGQyssWGAwGAwGg6GVV37Bcc2aNcjPV/cdRsbbwNjYGNnZ2aotxuuG2ff1oKOjg6Ki0i9wMJ6H923ssbnwYWBgYIBx48aptp6fVw4WPD09kZubq9pivG3Mzc2Rnp6u2mK8bph9Xw96enooKChQbTGeh/dt7LG58GFgZGSEmTNnqraeH/bTSQaDwWAwGFph7ywwGAwGg8HQypsJFvKi4HPmEPbtP4mb0c8jFSVDWtgjpDzv97bz4xGZ8AI6DIy3jAxSaQURDsYbQCaVcpZ+GvXpH1mfyKTQ2lxN+180/Z2iqU9fV/qHz0vPFdnHZ6/X/hhCFrMXEyacgXXXjqhulItgr9NI774WK3pW0RKZFMF7nicKJv2CL41USVqQ+C/A+DO98fuUGqoUxvtBEQL/Ho9ZJ7NhoC9DXoEN+i1bDg/nss8T591aBI+lhli55we4lRO505T+sZIXvB/LZq9BfO+jWO9hokpVIks7j4XjV8GP9CHNFqLlzLWY3NxEQ7oR0s4vxPhVfiB9KbKFLTFz7WRw2T9MZIk47fkTtoRKwCvIgKTOBKyb0wmWpc5HlobzC8djlR9BX5oNYcuZWDu5OUyKArFx4nz8my0GPz8LvCZT8fv01jDVlF9V3LtBhsTTnvhpSygkvAJkSOpgwro56GQJDX3NLcbUpj97vn4IqJtLRYF/Y/ysk8g20IcsrwA2/ZZhuYcjMp8xV2Txx/DzpM2IFIhRkGuKHkvXYlj1j0SwWh4svE4y/xlG3x0qUG1xFAXQgf33KDUuipKLVElJERSdKVX8Lc2Mpeh0KWXHxVGGVEqZ3H8zCxIp4PwxOn49kvIUueTkUsT1E3TU249ifTzp/+zdB1wT5/8H8A8Je28EtIIo1tVa66bWXx1tUX+2OBjWRdWKWvWn/kUsKmpVHK2jjmqts85qnbgqbhF3VVAJIEtZYSSMQAK5e/4XcghogtqiUnjevtJyTy6Xu+8z7rmRe8YtfahOVmSQu6cPkkPh90hmqTqJkaaSVGkxyYg6R46GRZKkioVQr1PxMTJx2DqSrM5aUvpgMRkeFEH4bCeM+DiZFTCJjPg6lNxX8okcben1FZMRRpbM3UVu7g0gozZL+NRyCnIl2IcER/KFOucIGee9mIublvSiKyTYJ5hUJI8j3ovvk7oaZqVoI5m3UUTUTUEBORowhKxK5AskR3ElmPgER/LtSg45Ms6bLOYKneLGerL8eDZRzykhu/zHkL3cTNrmf6uUIrJx3kYi4tu7gqMBZMiqRNXKas5rbekvqK91gea6VEyOTRxG1lVsOFk8PIhEFLyorshIeNAo8lOMOkJM2lly8KKYLzN1X41fhjBp1QR5R7fgnChHPVSxfmsMGNgG8iMhWHBWdemgECcXfoGA9bFguH9xG0OwMbYQ5xctxCm5HKfn+GLU7K24w1iAnAnG1B1p3GekOBsyFj/c1oGlzj38uuoYnqjOAskisWxCKCJKHWBbFI45AStxi/sK+ek58B01G1vvMLAgZxA8dcczQ1NTr4XAEhaGCpSPOM4olDC2NFefUWISsXPRGbQJHImmupWGH9eWXo8JHPoiMMQPrUz4hMqYBFx67ALPdsbqaeue+NQ8GhFizemXbl/CYxdPVCR/CvPoCOSoJ+scoftozBntzg9IpwcjYyPo6ZVNcBgkXHoMF892UIfDGj0/NUd0RA7024/FFE9+KGqpCPGCRnDR1T7/WyV0x+g5o+HOH9DqGRnDiNtIJkFzXou1pOdUV1/rCM11SQBLC0MoKjYcSmNLmCS9oK6U3MV5WXv0Zi5iz5btOPK4Ofp0s6tT8apOjW+nbvvvsO5bW9zZNgvfDPGD38gZ2BEtR4MerSGLuIMS+TXctRyKD9LPIVWZhUsJtujZtmLEN0IawnP6dAzt2Q39JvQGuXYPkIRhT9ZAhI73RLceQzFz7Mdcp4Gr00d/Q7Ln9xjn2QUe/52M+R7R2Hq6SLUQNPScjulDe6JbvwnoTa7hXin/BdTro98Z33S/Bd8OveD15SfoODYdfb9uyTXccvz10zIk9A+Gd6PKRU5bOqUVkwsJsYTV0zPFurCx1oE0O0tjem5KDoilVcVIi7o2sNaRQlIPxuMvEW3Dfp2+GPB0iGYGuRICy4ogceGwho5Uwr3D4TpiewN90ffzsbjWvA9a6b9g/tqgRIRt+3XQd4AjVzQkGvM6O0tzukSorb7Wdfro/E133PLtgF5eX+KTjmOR3vdrNM/XEqfyzGbTkXH9dyzcFA1ioY/EDaMxYW+Ghnse6qbX0EILYPPBYExZ9DO27drNHTW2won5m7geWy+4ZF2C6MY1KN8fiU/N4nD+8UU8NOuODpWGsNYxtIK1Ob9a+voQEgaMmMsQGyeUzya0tYW1gIE4tQRWzuWpAlg0NEFxhky1EFhZl/eQ9aEvJGDoD0RfOzZ9N0LPf4w9keE4eOgcIja6Yv+i48iO+hHTdmch79QSBAWvxtlbf2LNpiuQaEkv4JdHaSAwhQlkKHy6t2KRn09gammmMd3MnjukkhVW7NzYfOQTU5jX8ZM4sqjNCFylgH+IFxyetnICmJaFo2JXz+bng5iaoywcwibwWboHx65ewMT0n7E1GdXP/7bJorA5cBUU/iHw4jZSoF7Z5/La0kxzummG5voq5Wers7id/u7Q8/h4TyTCDx7CuYiNcN2/CKfYF9eVUvMeCFryP/gN8MWUlSNAzlzkDnnqhxruLDBIWD8Z8yIqnugosLSHJVOIYmEL9LBLxOYjRWjazQbtu+rj5k9Xodf5I/4Un3bCBo0gTIuFlO/CFcfH4wkjhKOrAdJFUr5nx3J/y2Djbl42Rb15bEYccmxbwYUf793UrQWM02OR7zIGm3YswFh/f/iP/BIfuHeAl2cbWLlpTn+Je1zrL103tDUT4WIi36TJb+Nytgs+dGimMb1ju3YwE11ERfJlZLt8CJvXcJhQOzBIPbEQ03cZIWD5RHSsUph04dbWDKKLifwOQY7bl7Ph8qENCk4sx+rr5U+YNIKVKVBULNQ6/9sOH5N6Agun74JRwHJM5DdS162txrx2aKY53Uqsub7m8vPVWWwG4nJs0apiw9HCOB2PLLm2p7q6otcCLRwLkatUT7L53L7HxLziTEQdV/O/hhCfxvxJPyPBzh2NLZRIf5gI6+GrsfgLJ5SET0bHVc0QdvhbvFOwD/5dDqLn5V0Yai3H0W+noWjpMginT4fwx7XwUuVj0W6MDzTHujWf4MaKifg5tx08HPMQe/cSkt1WYM//lNg4dSWS3D3gxohwLbs9vps/CHYHJ2C68EesVS8Eu8cHwnz5GvTlywb1mjDx2D5+Cg4TrlLZM0iPioP5iJ/x4wDnisZVeRcLJpzEgHUz0LJyLdOWXo/Jj43Dt+JQ/OpvyU0VYt+3gdBZuA5fZm5BwJRj0G/dBKWxIlj4r8fS/o5gYzWl2yF+SwCmHNNH6yaliBVZwH/9UvR/emq+bimJCEIHv3A07toMJqojQqELBi5cgM+vT0agzkKs+zITWwKm4Jh+azQpjYXIwh/rl/aHQ+YhzPh2NwqbucNKloA4fS/8uHQQ3iGxGud/q+EriUBQBz+EN+6KZuqNhMvAhQgd5IxYjXnNak63T3hxfa0jqtYlBvHbx2PKYYIWLezBpEchznwEfv6xP2TbNMRJdyt8vgXW7B0JciIYARtz0exdA6TFyNF9wRqMbllxGb0ue01PcGQgE6fgca4O7FxdYFPpMsM/UZT5CE9KbOHWyKJSb04JScojZOk6o6mTaZ0r5P8+LIrEiUjKEXB57wo72kGrGcwDrJwbgQHzxuAdVSFXSpHySAxd56ZwMq1U6rWkK6UpeCTWhXNTJ1SevX5g8GDlXEQMmIcx6uBByrUZ4mfbDFaGzMQU5Bk3QlPHym2JlvlrKW15rTm9/tZXtkiMxKQcCOxc4Vppw19UV9jCNCSIhXBycYBxbS8MNYg+7pmiKIqiqGrVo34RRVEURVF/B+0sUBRFURRVLdpZoCiKoiiqWrSzQFEURVFUtf7xDY4hISEoLCzkp6g3zcbGBjk5dfXhvW8fjW/NMDY2RlFRxfNXqBeztbVFdnY2P/X21bb1of4eMzMzzJ07l596ef+4s/Dzzz/TRuAtUmV8QQF95uHrQuNbM/T19VFSUsJPUS+jtpU9WhfqBhMTEwQEBPBTL4/+dJKiKIqiqGrRexYoiqIoiqpWDXcWZEiNTX5uICA2NwEJuc+PzcVKk5CkIf3lKZHx1zEcOPOQny7E49jH3FqUUyBdlADJ069gkJWQCIlSgqQkCT+mRDkWOY/ikfWKz0WXpSYivcpIIoVISczg/6aqYsEwmvJbWzr1MliGeaYsq9CY/iMsg9ofvhqsTywtK1T1arizQHB7xf9hvajyHleOS0vm42DW81c7Si79gGWn//6YXcoboZi1n6BxIyt1AluE8PmzcEiinkTRGSzyGotf4vj1KbmJVfN2I5VLX7bsPKpeQS3FXzu24arq9ouS69iz9z7XFXmREkSvX4idyZW2t+QvrF34Oz9R35Qgcv4A9PH1g58f9xo6E/uSVLFhkXFyPvz9hmPksMHo5x2C01mqxklbOvWU8gG2Tv5KHU/Vy+czdB3xW9lbbMZJzPf3w/CRwzC4nzdCTmepUpFzbgG++sIHw4YOQr9hPyIyr2z2ekiJB1sn46vy2Pn54LOuI/BblTImw/XQfhi0OlY9WBSbg3MLvsIXPsMwdFA/DPsxErUvfNrrk/a8lyFm/1x4d/8GeyttEJt2FN/5DsCQYUPg9UUAtohe3Or928hi9mOud3d8U3nDOZrTNcdJRflgKyZ/VV6W/ODzWVeM+E1V5+qHGu4smKK3b2Pc2BtdsaOVncWhnK7wblaMxMhjOHDwNO5marjRSZ6Be+eO4ujFitElqyjJxL3wQzh8Jgpi1cLlmXh4/gGK32kAQ0MT9TwCW/TopMSVK+obLktu34Lpf1sg+aKYq0YAk3gJaQ0/gTs/YLs8Mxrnw47harJqfgN0GjMO3UzkyBRdwJGjl3EnKlE9AtuL1q0aJZn3EH7oMM5EifmYsMhLS4M0LwFXzt0pSylKuY4TBw9VmofzD77z7WEhLmqOydt2Y/du7rUjFINdhFzg4xF23Qkzf9uB33b9gT3Dxdi6O0V7OlVBtyVGrtqpjufunVg1qClaf9KDe4NBfNh1OM38DTt+24U/9gyHeOtursBdw4oNckzcvQ+7dh/Adu9HWLn+gXpHWO/oouXIVdhZFrvd2LlqEJq2/gQ9ng4jyCLrxGJsybCFhUxd80qurcAG+UTs3rcLuw9sh/ejlVj/oJZFT1u90Zr3LDKPrcXe0v9iUEsWRU+P24pwbvVhOM7bg1079+CP9T6wEj97xvXfjc08hrV7S/HfQS25Y8mKA1bN6dripKbbciRW7eTbtp2rMKhpa3zSw4Z/t+6r8XsWDD380OLB77jJ9wckJ45D0bMf0pZOxmqRERo2KMKB/03BPnGlIpl3AaGTVuCG0haW4t2YNuMPpFcusbJILJsQiohSB9gWhWNOwErckIiRmCaF9HEMYtPy+RkFaNizDQou3+GOcZV4eEWOZgE9oX/vEgpUDcNFESz/8wFUY4QponZi4dY7YCwIzgRPxY60IpxftBCnioohTkyDRPIYDx+mQJr7gnXjvqc4LxtZWVnqV04+FPz7sshlmBAagVIHWxSFz0HAyluQc/9Oz/KC97QNuJFdiqJLizB1cwrMGtqj4OB0/N9+rmPzonjUWsWQCvTB3j6E7Vt24dRDfvhwoTtGzxn9tJOmZ2QMIz097emUZsoobDxsiRG+ztyEEO6j52B0RfBgbKQHJuESHrt4oh0/7rt1z09hHh0B+uNPJaI2HoblCF84860ek7gTi860QeDIptBVDd7I7VYTLj2Gi2c7fth8a/T81BzREbUselrqjfa8F8ChbyBC/FqBP6xSK7mL87L26M1cxJ4t23HkcXP06WZX8zuFt0jg0BeBIX5oVWXDtaVriZMGyqiNOGw5Ar7lhakeqPkt1W0Lv/bJ2B8hV3XfcPSMHjz7OeGDSauxeMiHeMexOXo1lyDyfin/Aa5DEbYP2V4hGNW7C7oNCoIvE46T5ZcSONKjvyHZ83uM8+wCj/9OxnyPaGy/6YZe7V3RxGMwvDqrGk81YdMecBFfwqOSx7gktcfHjT7Ch+x1XJUX4NJdQ3h0Vo0uRkAaemL69KHo2a0fJvQmuHaPXx+BFdr0ag/XJh7w9u4Oqz+rXzcwjxH+0xzMnj1b/QrZhMgc1S5SiqO/JcPz+3Hw7OKB/06eD4/orThdxH27jisGLwjF5MEfojAuEaVu7dG+Q1d8OWsDFvWzRd4L4lFrsVxHKfMWwi4VwMyyFJFzR2Ie12GrokSEbft10HeAI5/A05ZOPVV4eiviOn2NsiJcRQlE2/ZDp+8AMLkSEEurilFZdW1grSOFpH6eWqhQeBpb4zrh6/Lgyf/CT8sS0D/YG42etoIMciUEllYVY9rq2lhDRyqpvWdmKtWbV857Nh0Z13/Hwk3RIBb6SNwwGhP2ZtSpMwuvRyFOb41Dp687ox4N0vk6OpHcEY/3R8g9dAZ5jw/iiuUX6G0mxdU1/8OEOeuw73QkHoiLoHxagBlkpaXjftiSsgc8hYQswmWztnDTKS+yDMSpJbByLh/nWgCLhiYozqi4jbEK/ffxiU0CLsacxxOTrnDRtcLHLYoQcf0KbpD2+Lisy6gDQytrmPNbr68vBGGev6fixevGEbriv7PXYf369erXmin4jx23YEaM1BIrVKy2BRqaFEO12jqGNrC1VH25APZDZuCL1OUYP3w4ho6ciT0i2Yu/s7YSNMY3m8KwNnAYvLxGYPZ8D6SevMe/yZFFYXPgKij8Q+DlUKnoaUunKslB2KEC9PJxrTQ8u4oMUZsDsUrhjxAvBwhMuQIuK6zYuXEduHxiCvOyI+f6KyfsEAp6+cC1LHhKRP04Dbuz8nBqSRCCV5/FrT/XYNMVGdThq9i7svn5IKbmXItRCz1Tb/5O3pea90DQkv/Bb4AvpqwcAXLmIv7+XWT1RE4YDhX0go+6MNUbr6VlFjQciJ6KMGzcdgdOAz+Cofw8dsR4YNnimZg4Zjh6NzWuVPmEcGziBJePJmHevHncazaGf9Iczhblq8a972qAdBF/Spv7bzq3Q7VxNy+bep4BOnYzxo2Vt6Db+T3ocpvo/LEzMjb9jsKW/8HTy5XV0uHX70XrVg2hI1wN0iEqv+GA68WLZDaoutrcttxKQqNxP2Hz9u3YvsQd4WvPwervfufbxsTiwI4LKD8JwuQVAGbqDWZST2Dh9F0wCliOiR3NytJUtKVTVbGZR3Ean6OffaVywKTixMLp2GUUgOUTO0IVPV23tjATXUQiv8eQ376MbJcPX7Lc11GqM5yngc/72fMNni7cxmzCjgVj4e/vj5FffgD3Dl7wbGMFt7ZmEF1M5He4cty+nA2XD21eT0P5D2iqN6+c93ot0MKxELn8jVJsPtfGmpg/0xmlqmKRqS5MqFwV64PXs7kCO/TzZLDpgisGf6DLFcr38ZHZRazYsA2bVy/BrxHZVU51mfUbjfcuTMesNVuxecVMLLtUCstKvWGzfuPQ6fp3mP3TFu797xCa/jnGf1R+yP48k486oDAiH+93VM+j+243mN2KhdN/Gr7cBuu6wS7nINZvPYxYj6+rXTftzNBvXCdc/242ftqyGSu+C0X65+NRdbUF3Fy3sGbGAmz4bTs2rL0Fx/+8D+sXxKPWEjrDKW0DRo2ahlkzJ2D4Yhn6DHEHSiIQ3GcsDj5JxJF5/vDzG4qZ+5O1p1PPYJF98hzQvScs+RTVpYeI4D4Ye/AJEo/Mg7+fH4bO3M8V/s8x2TMGU33GY0bgGPgtKcWw8e3L7tOpr9jskziH7uhZETwY27vCvXlzNOdezRpZwcyKK7vcPtfk88nwjJkKn/EzEDjGD0tKh2F8+1oWPW315lXzXtgc/r46WDFkLGZ8NwkjJt5C1zE9uMMtqoqszfDx2Yyy3z2w2VBXxUqFqZ54g09wVCAnKRkFZo3hYqOpOHLvJyYgx6ARmjqZatipKyFJeYQsXWct79cstjANcWmAc1MnmApetG7VUEqQ8igLus5N4WSq5ZPyHCQlcUXRvglcrMur9j/4zrdMnpWAxFwDNGzqDDN6mPJWKKUpeCTW5csvn0i9JCWkXFsjfkNtTU171bxXtXUJYiGcXBxgTMsKpQV93DNFURRFUdWi/UiKoiiKoqpFOwsURVEURVWLdhYoiqIoiqoW7SxQFEVRFFWtf3yD44QJE5CfX/64ZepNc3JyQlpaGj9F1TQa35phZmaGgoJnx6OlqlPbyh6tC3WDhYUF1qxZw0+9vH/cWdi3bx/kcvrMr7fFyMgIxcXF/BRV02h8a4auri6UyqfDpFEvobaVPVoX6gZVPg4aNIifenn0p5MURVEURVWL3rNAURRFUVS1arizUIjHsY9RMcSTAumiBEiePtuZQVZCYqXpf0aRfgenD+zDwTNRyOSHxNZKmYG/jh3AmYd5fMLLK0pLQrqWKy2sJAlJz20Qi5xH8ciqGI+mnmHBMFoyma2hzKeeYhmmyuPT1arJA6oCy0BjmLSl1yra8rim0imqQs1ehmDF2DJ8OvRXb8NXVtx00XFMbL8CDQ+exIzmQqDkGmaNOQPfTd+hNT8We/VKcH3PQZgM8kGrKvOX4OHmbxF8sQF6924Jk6wbOHy6GN5rV8PHRdPzhZW48X0ADn0wDiPat4J7g1cZWFSJewsn4dTA1Zj+7vPLLto/AdOFP2KtV+VlKhA+bwGKp36P/6rHeKknWGScXICZ22Kh1CmGRNkak9eGoLedAGzaUcyaugVJQn0UF1qi/9I1GMbswLSFpyDm2yk2NxmGQw9j2zA7dQJVpiRyPny/fwADC9UAIUK4DFiA0MEuYHPOYdGklbhLjMHk68IjeA2mdTFDzrlFmLTyLogxg3xdDwSvmYYuFupl1TslkZjv+z0eGFiUDQ4ndBmABQsGw0UnAycXzMS2WCV0iiVQtp6MtSG9YYccnFs0CSvvEhgz+dD1CMaaaV1Qu8KnrZ5BS95zBy8a0xWI/nUSZh/Ph4kxC1mxE3yX/QCfJnXzGe0a65FXEbZOW4hTFY0Qkg2H4sq2YerpMjLE7F+GOavTMPDIL/Cpr3VJ1VmoOQxJ+mkIGR8mK5tSXJpPggInknG/pHHvEKKMWUb8v7tCFNzfxel3ydkjR8gFkaTsvTKyZHLt+AFyMPweySzl5sm4R5b6fUXW37hHEnKU/EzcchLXka+GbyNPnn6Q+657ocRr9D6SLUkhSU/nLSCpydmkQLUc3yHccqJJcj73IUUGuXv6IDnEf48KI00lqRIpeRRxlvyVyc1TmEgijx0h4XefkBsLxpGlD9XLlCVfI8cPHCTh9zKJ6qOyfePJ+AMSkhF1jhwNiyRJ6k0n+ampRMIwRKr6v/QRiTj7V1m6xu2uK5QisnHeRiLiY1pwNIAMWZXI/SUj4UGjyE8xqpznYp12lhy8KK66/Uwm+X38GLKlcqZSZYoPzSBBJ+X8VDkFuRLsQ4Ij+QKXc4SM815M7hddIcE+waQieRzxXnyfVNSeeqb4EJkRdJI8Gz2laCOZt1FUVodV7cTRgCFkVSJDFFeCiU9wJFdiVXLIkXHeZPH9WhY9bfVMoSXvtaUXHyMTh60jyXyVK32wmAwPiihrn+sizfWoMoZk/j6ejNnyhJ9WYUhG2BIyd9dNsjdgFNks4ZProRq+DCFAw55tUHD5Dnfsr8TDK3I0C+gJ/XuXUMD1hrMuimD5nw9QfCEUk1bcgNLWEuLd0zDjj3TuEP0SFk3djBSzhrAvOIjp//c7UjISkSaR4PHDh0iRVpzTzzsfCYO+A+Bcae31Ww1DT/k5XC26j3X/twJ3FCzS9s1B6Dkp5GJuOVIpHsfEIi3jCpZNCEVEqQNsi8IxJ2AlbskB+elZ8PKehg03slEqPYuQsT/gto4ldO79ilXHnnBrr1rFRZi6OQVmDe1RcHA6/m+/mEtXIGrnQmy9w8CCnEHw1B1IY+U4v4jrrcrlOD3LC97TNuBGdinyNG13XSJ0x+g5o+HOnwXSMzKGkZ4e16W/i/Oy9ujNXMSeLdtx5HFz9OlmV+UamDJqIw5bjoBv5UylyhRLBdBnb+PQ9i3YdeohykY9ZxJw6bELPNsZq2ey7olPzaNx6fYlPHbxREXypzCPjuCOl+upYikE+ixuH9qOLbtO4SE/ZLzQfTTmjHaHuqjqwcjYCHp6DBIuPYaLZzuow2eNnp+aIzqilkVPSz1jEjTnvVhLeo7AEhaGCsj5g2pGoYSxpXmdvZFNYz2qTBmFjYctMcLXmU9QEcChbyBC/FrBhE+pr2q8XAib9oCL+BIelTzGJak9Pm70ET5kr+OqvACX7hrCo3MxwvZlwytkFHp36YZBQb5gwk+CLYxDYqkb2rfvgK5fzsKGRf3R9P1eaO/aBB7e3ujepHw0RgZ5EsDCltsJVSawgq1uEQosP8csfxnWBH2H+Zc7IHCYG2zb8MsZ7IV3b+1Csuf3GOfZBR7/nYz5HtHYeroIIDpwHbwAoZMHo+n135E1MBTjPbuhx9CZGPsx12ngugWFcYkodWuP9h264stZG7Cony0EhKCh53RMH9oT3fpNQG9yDfdK+XXiEB1XDF4QismDm2rc7jqrRIRt+3XQd4AjwKYjg4vpwk3RIBb6SNwwGhP2ZpR1wNQKcXprHDp93RmvcoGofmCRr8jErTCuw21midLIuRg57wpXDXIhIZawenrGWBc21jrITckBsbRCRbINrHWkkNTT+2fYfAUyb4XhUoEZLEsjMXfkPHDHMFWUiLZhv05fDHAkyJUQWFYElQufNXSkEq7VqaUq1TMmV6Ix77OzNKdLhJ3xTfdb8O3QC15ffoKOY9PR9+uWfAeqrtFSjyopPL0VcZ2+RmfaCGlU851I/ffxiU0CLsacxxOTrnDRtcLHLYoQcf0KbpD2+NgwC2np9xG2JAQhIdxr0WWYtXWDwH4IZnyRiuXjh2P40JGYuUcEzfcUCmHtIED2k4rbKMswT5BSYo0GXI0w6+AJp1tHUNKlR5WzD6qOhji1BFbO5UNkC2DR0ATFGdyydAxhwx3xC1TzZLCwcSqfRwhbW2suXQD7ITPwRepyjB8+HENHzsQeEbeG3OesrMt74/rQFxIwle4C0TG0ga0l9y6jebvrJFkUNgeugsI/BF5cXqmUmvdA0JL/wW+AL6asHAFy5mJF/uaE4VBBL/i4VjTSVDkBGn+zCWFrAzHMywsjZs+HRyrXyRSYckc6MhQ+3YtxjWE+gZk9d/wjK6zYubH5yCemMFddpq2HBI2/waawtdxBgxe8RszmDg5ScfJexd3QsqjNCFylgH+IFxwEApiWha+ia8Dm54OYmpfd71DrPFPPBOqVfy7vLc00p5tm7Ebo+Y+xJzIcBw+dQ8RGV+xfdBxSfra6RUs9eioHYYcK0MvHtaJTRVVR850FGKBjN2PcWHkLup3f43qpAjh/7IyMTb+jsOV/YKPniCZOLvho0jzMm8e9Zg/HJ82duYPPW0hqNA4/bd6O7duXwD18LcJV+2INtdSs52fQP7IJUZV6E5LzGxDh+F90NJAh8odfoLtgJ9qHL8QfaZXPNQnh6GqAdJGUP6plub9lsHE3L5tSE6JBIyHSYsvnKUZ8/BOuonHz3kpCo3E/YfN2bh2XuCN8bbiWDo0GQs3bXdcwqSewcPouGAUsx8SO/N2dei3QwrEQufwzedh8LrYm5nylZJF59DTweT/Yv4bS+O/HIPbADlyQlE/moQBcXHXd0NZMhIuJ/C5AfhuXs13QsV07mIkuoiL5MrJdPoRNPY0tE3sAOyqCh7wCrv0wV5U8BqknFmL6LiMELJ8IdVHVhVtbM4guJvI7VjluX86Gy4c2r6Oh/Ec01TNdt7Ya896hmeZ0K3EccmxbwYU/kjZ1awHj9Fjk8vPVLVrqEY/NPIrT+Bz9aCOk1et5KJNkF3w7n8TAm9sxWJUfJRcxrd1MWO29iFmthFDcXYfJq9LQ+uMmKL1/HYWfLsTsLjFYMvk3lHb0wDss1wjGt8TspYOQ8f1IbLL6FH0/+gJffKj6iYUKi7TjIZi6MRl2zRvBMDcWMYou+G7VVLS8G4Jpkf3wU1AHGCRsxriluvhu7SBETJwB6xWr4akTjY1TVyLJ3QNujAjXstvju/mDYHew0q8aim5gxcSfkdvOA455sbh7KRluK3ZifM4PmPxbKTp6vAOWq3zxLWdjrv5SBD39NUQRdo8PhPnyH8D+3zQULV0G4fTpEP64Fqq3NW53bxv1JtUFJREI6uCH8MZd0cxE1csTwmXgQoQOagTxiWAEbMxFs3cNkBYjR/cFazC6pT6XlWJs858JvZWbMKQ8e6kqZFeXYsxSERxb2kMeL4Kh92r8OMAZytgtCJhyDPqtufIUK4KF/3os7W+H+C0BmHJMH62blCJWZAH/9UvR37GeNoKyq1g6ZilEji1hL4+HyNAbq5cNgF1kEDr4haNx12ZQF1UXDFy4AIOcH2FLwBQc02+NJqWxEFn4Y/3S/qhV4dNaz5wRqzHvWc3p9gnYPn4KDhOuM2/PID0qDuYjfi4rW3WxtGirR6r9iXibP2bqrcSm8kYoazN8vgXW7P0a6t9myXFs3LcQh/4Kf8uyhHrn7T3BUZGDxIQcGDRqCifT8qIpR05SErJgjyYu1ii7S4EtRFpcGuBceb5yJZCmpCDHwAmuDsavUMCVkKQ8QpauM5o6mWr5XBEyHz1Bia0bGllUOjElz0FSUhZg3wQu1uX3UbwCjdtdP7CFaUgQC+Hk4gDj+rXp/5w8CwmJuTBo2BTOZpXKo1KKlEdi6D5TP5TSFDwS63LVxgn1rJhpIC97vkuuQUM0dTbjz2hVR8m1K48grrZ9qL205b3mdBZF4kQk5Qhg5+oKu7p+vV5bPaJeiD7umaIoiqKoatX7Yw6KoiiKoqpHOwsURVEURVWLdhYoiqIoiqoW7SxQFEVRFFWtf3yDY7t27SCV1s3HePwbuLu7IzY2lp+iahqNb82wsbFBTk69fej039K8eXOIRCJ+6u1z59YnthatD/X3WFtb4+bNm/zUy/vHnYWQ+fNRVFTMT1Fvmo6OjmowMH6KqmmqU2/PPkKeot4E1RMUalPNpm1N3WBibIS5c+bwUy/vH3cW1q7fgOJi2lmgKIqiqNrO2MgI4wPG8lMvj96zQFEURVFUtV7bmQVlfioSkrKgMLSHSxMnmOmyKM7JQomZAyzKH3zIypAjAaxMS5CRkYfS8jXRMYCVkyPMywaWVCI/9RGSsxQwtHeFq5OZelQ0hQRpqs9ABwJ9M9jYW8O47IFcCkjSMpBfwi1GoAsjKzvYmVV+0iL3fkoinuTKoWvVGG6NrcqeFFkizYHcxIb/ThVuvhwFrGzMK95jX/SdTzcAAmNbONub0N4Y9dqwLMt191VDnFXGcumq5GdLnrZ0qgouSCwX0efDpyX9rXrVvH7V9LpJVW/qcz34u2cWXkNnQYnMa3/g5CNzNGvuAP3CFNyPLcX7AwfiXelJ7H/QDAP7NYMRGIgj/sA1C098ZnYR28MZuDY2Vo/uJrBAk04fwsUgC9cPHEOCWXO4O+ij8HEU4ko/gNeAD2D++Bi2nyVo3MgQRClDbkYh7P8zCP9pmIETm8PBNGkMY6JEUW4axHgXn3t1hZOuBHcPHYTItAWa2RtAIRZBVNQKXv1bQnpqPxI+9MZ/ygcSUT7CsT9S0denK1JOqN/7qPjEi79T/WkI7Vvjo/cavMSjZeumkuRw/HZOH/2Hfwy7SvWycrq1+DqOhsegkC+BRJYLvfaj4dveVJ1Q3ymScXb7Weh/MQIfVRrghpXF4ezBC0gj+iByAVx6D0R3Fz1kXD2Akw/l0NcjKCk1R9v+X6CtDSCLC8fhi2kg+izkAlf0HPAJXIz4hdVZCqSEb8d5gy8wtJu9hk77M++z+Yg5HYabWSx0SovBOn4Mr0+bwxQyxIcfwKU0Aj2igNClN778xIVrv94mFvkPT+PEzSzurxIUsY7oNvAzuHPVRnNes1rSlVrKTN3ckSozruHIyQco1hWgVGmF9l/0Q2srAZRJp7DzzwwIjVR7HwGs2/RBn7bWZZ9hMupeG/V3OwvCuRz+77/lxs1bUCr54QQ5bG4kjt6wRX/f7mjm7Agnl3fR2jEdp88VoGW3TrBN+hPX2WZwLb2GUwku+LRrQ+jlxyMBHdG3Zxs0adIErq7OsNQnyI08jJu2X8C7uzucHJ3R+N02cEw/hQuFzdHCMBmJOp3Qp0druDV9Fy0a5+FqZAlaNNdDYgJB+3490bppU7i3fh9upRE4EWuPNo6qobMbY0D/D+HcwBEN3VqgQYkYClt7sAkPIHFqBZeygVlUGyJB3MMC7vONkBevfu8drgPxwu9049af2wYXh3/fM+VrClv4EOEXUsEKdeHSqglMy0P6TLqZmTPefe99vPc+92rTBEjJgEX7tnA25D9Qn7GFiAm/gFRGAF2X1nAtDyLXGU8OPw7xh0MxsHs7tH1XgNsnYmDdogRXI/Tw2dD/ouP7bdHGKQ0XrwnwbpN8nD+RgXZfeaNbuw/wrvAmt3OwQZsmpuqOeZ3EopDbmV5MYyHUdUHL57b1+fdJ1m3cKW6P/n264P0PWkPvrz+R6NQGTuJwnMxsD7/B3fHBB+9CeOsERNbvVcqPt4DNwp2/itDui77o1PYDtNK7gzMJTmjjLMZZTXn9Tg7OaUpv9ARnLmsoM+5WdbDtKsLdE9dh2X8IPuvwAbcvSMO5K0q0aW4D5slDZLgOwMCeH3Bt0Xto1qCiKygwrXttlJ6eHjq0b89PvbwaLxPy+CTotnwPFpWWrNugPZoq45Gi1EfjT/4DoxsHsP98Pt7r0RImWtegGI+ShGjxnmWlldSFw4fNoIxP5qcrlORKQUzNNDSAApi3bgPjtHgU6DaATXE0bsSJISvr3+iiAVcQnMqua7AoLZahsLBQ/SqSQ/mCcy5VvpMphVzGf7ZQhuJStmyeeofNwV/hsXDs0RG2gkq5oS2dx6RfxX3DDmhrWfeaqVfHIvf2acQ59kAHW2HVMs3FMVFqjeYN+UtrJu5wN0xHYpERDPWUT8ssUbLQMzIEyXkEqXULOPOzGzd7F4YZiVzTWXexObdwNs4Rn3Sw1djAaXpfYN8FvTvb82cChdDT14NAwOVDghRWLRqqB7WDCZo2N0RGoqxs6q0R2KPTZ11gx5+2FHKNv65QwG2X5rwu1FYGdDSXmedrZx3AFqGANYW1kTrHhdb20M9KKfu7tFgHQvIE0Teu4XZMJoq1NN31vY2q4a1mIS8GDE2eOfkuMOY6BSWQqzJBzwaNzLKRLmgEp6cjnLHIuXMEu37bjh3ca9eBa8golXPdBSM8vyjuiL1EddmDRdZfh8s+s3PTT/j1sgU+6uao+bS/jjGMdIohF76DHoO6wSTtOk7+rvquXTh2Mx0lqnlYKeIuncCpE8fVr5PXkCx7treg/TtZaSwul3/2xElcjS9AYUYsou/dQ9S9KCRklX1LHVeK1EtnkdOqN963rNzkaEsvp0DcjSy808kFT28ZqcdKn1zE+ZzW6NnW8vmGm2v0iolRpVE7BTA21oG8tBE6uz3GjhXrsHXTGvy0Lx8tOjlAp6gYxKjSiKxcXTTmalZRXe3Llj7B5XM5aNnrA1hoKmovep+jFF/HPZ2WaGPOHY9yvSojfgejIjAx5o5jirmWoJZQinHzrg53UGXOFQ3NeS2TaSkDgsYay4zGNvTfTmAJF4tMXLseh9TUBPx15haelKjaZBYKZQGePHgEhYER2KST2PtnovozVdA2qqIW1AgBjEx1IJMq+GketyOWMsYw475NHn8et42/hLdDNMKjC/hKJ4BN2/4YMmw4hnKvIQM6oYGeMUx1ZHh+URIwxlwt5j5j98EXZZ/x8+4KewNDWBho2ZxSKQoEFmXfLzBpiPe798PAIdx3fdUXDjGncD2XWwuBNVp+OggDB3urXwO6w+25U43av1Ng0wq9BvGfHTwQn7Qwgw7X4ZFzDYu8WA4F84LTFHUAk3YeR2/LIBedwbHjlxD/RISIa4mQaUmX85+D7D6iFe5oa13DxfHfiEnDhSO3UVgcg3Nhx3E5/jFEl68iqTxYOgbcUW4JFE/3VgQKOYFe6V84G++GoZPHY+SobzHB2xr3wh9CbsAdTpYoKnZuhCuTMEDdHImYQfr5w/irUA7R2aM4eTkOT0SXcD2xPHgvep8LVdo1HLuoRIdP3+PaCx3ol4WvomtA5Ny8Bgb81FumSMP1oxeg7PgZ2nCNm46WvDZSb8Rz6Qb5tzWWmbr5Q3hdvNN7ADoIkxEdnQKdFp3Rwk51h5kAVl38MGpgT3z43nto/6knXPJi1B+pjLZRXKRqmIH7uxDev4b0Uj6BUxR/BUnmrdFIGY8LN/XRtXtjOH/0CWyiTiIqr6IiVmWAZu8K8eBaGndcWq4IjyITYdbqHX5aTWD2Hj40eYDraQyfUlkxki7eg16rFtDPicChUwnqMwkqAiOYGrEoqbSuL6v671QRwKQRV/g6dUKHTh3QokEtaWBeI6FtZ3h/1QedO3Lb3LENnO0aofW7jjDRkq7eYbEouC8C3m1VZez9ektoi84+Q/F5V1WsOqK1sx0atWmBBuV7d6ENnAzFSFB1cFW4I+VEmTWclTmQmTSAFX/YY2DjAP38LCisnGEgfoSK2bnOm3XDSmcm6hIhbDr7YkifrlzsOqF9a2fYvfMe3nV8Grxq3meR9/A0wm7rocsXH+Odso8IYetsgKyEXH5HW4rUBBmsGr79Xzmx0ocIP3obel2/xEeN1dsntNGc16Z2mtMNC7M1lpm6edaJhSQxE0Zte+Gzz/6D98yyIDVwKkvPuncTj8qvy7HFUHD7nqpoG6VS4zc46hg4oKF+DE4ev45HqY/x6M4VXHvSAJ/0bQnp+TMoaO+J962Eqr0tGtpn49yZHDg7yZAodUJLV5NKp111YODQCPqi4zhx/RFSH8fj3pVIpDbohT7tbCDMi0OM1BktXFS/oBDC0kqKq5dlaNrCAImXzuGv2Dg8uHcX9+48QK7TJ/i8vR0MDK0geHQKJ65xy0tNhOh2JOINO6BHW3soHr3MDY7xL/zO+6rv5F73M/Tg2sQO+lpOddZJQu4oxsQEJqqXUSkex+bhnXbuMNXVkq6KDVuIqIuxsPb4AI70GgRHCH1jPlYmRihNiUN+43ZoZlqCu38chNj1Pa7jqcDNw+EQpT1GdGQ0hB0+R4emDlDePY4z91ORkfwQt6+IoP9hD7zfkNshKm7g6JmHSH8cjavRQrT/vAMaGNTNgik0MOZjZwKj0hTE5TVGW3dTlNz5A0cyXdH6HXON7zOJYVi/+wG3x5Qh6T5Xh6MeAw2bwqmhHUpuHMLZmDQ8jrqC+7od8VmHBnir4VMm4Pja3YjRMYAsOZprb6LwBA3RzLkhbDXltYmtxnRHG0uUaiozXM+07pUOApJ5FUdO3OXafhFu3cyF6yfd0NBUCL3ih/gz7BqS05Nx/1o00KYHmpvcxW+7U+HWtiH061gb9XdvcHyNT3BUolgigUzXAtZm+v+sJ64shkQig66FNcz0/3nXjlUUQCrlupKmNrA2Kbu7kaJqNzYDF08los1nXWClqgIMVydyCiCwsK10+Y1FSUEuJEU6MLG2gWmlho0pliCnQAALWwtou1pXd7HIvHASie99js5lwXtVDNeW5aBQYAEbC4O3flbhRbTlteZ07WWmLmLlUmTnsVzTbw3jyk1/aSFycou4fQxXnwzrdgWpRc9ZoCiKoiiqNqKPe6YoiqIo6rWgnQWKoiiKoqpFOwsURVEURVXr9XQWFLl4HHMPd+8+QIpE/aAEhURc5ZkJynwxcir9RoctzEZuUTHyclQDNQEl3PySip8/cxTce/ll/5ekJSM5KRkpKanIKtD0sCPV4FMiRN25h7i0Am6Kp5BAnFtloWWDROVX/JiDpxpsKob7/B08TJbwP7VkUZybg8LKv5Rki5Cbo3qaW6V1epyG7MLnFkhRFEVR/1o13llgJX/h4K5TEEm4HSaTB9GpnThyTwJF7J84GV3+Y9YSxIVvwh+R2dwuWEWJJxdP4a/cdESG34KEVSIjYjs2HomGrLw/oczA1TO31f8PC0dUfBziRVG4dnwHNu+9grTyPoMyE9d/347j97JRyiqQfmMftu3/q+w3xsqMy9i54TDuVywUGVfP4I60otOi+snk3QM7cTpGwr3LIk90ErsP3UM+yyLl/GlEV/4RMvMIZ8Ifqtfp+BncV60T10m6emwbfjudwHUhKIqiKOrfr8Y7C4r4GDDtB6FXl3Z4v10X9B7kCVdSBMNm74BNSlQfpSuf4Il+a9hLHqFQte9lc5GQbwk320oPGhU2QlO92zgrev4p9joWrujYoxd69P4c/XxGYpB7Ms5czuR27Sxyr51GgusAeHt6oF27Dvj4i+HoY/UXzkSpliNEw2Z6uBMu0v5sfEUcYpQd4PVpF3zQth06fzoYnzUh6vWsho65GzqVr9PgL9A4Oxqp9AQDRVEUVQfUeGdBv4ENiu9fR7xYpj79r+uINu87Q9/SHQ3kiUhTnXDITITSriuaCtOQyB1+s4WPkGXYFM5VHnkggIPHxzC8dQZx1f4ys9JAUeyLBp/SgdDhI3xkdBPnYrUsVL+6waaqQfiBpAqkyIy/g3Sjxqg0qjBFURRF/WvV+O5M2KgXBnxkgrQbx7FfNTDUrqO4lV7CfZMtmloXIDFHibyEYpg2sYRrI4KU5FIoEtKg69r4+QE69N5Bdw9d3DgbXzGOgCblA0WxLxp8SkUPjbp/BN3rZ/FI00KrG2yqGmxuDC6eVA8ideZSImBjxXUzipARF4Uo1WBS0Y+Q/aKFUBRFUVQt9BqOfQUwadgWH/cdDF/VoFB9G0D051XksrpwamqCnEdiPMozgIu1EEZNHFCamILkxwSN3PjxU5+h79oDnXUicSGpmgEcygeK0n3R4FM8A1f8pwtw7XwSSjU8kkrbYFO6ugBT+dICYUD4EAps2uDTgd4Y6O2LIaOGokXaRdzOY1BaNpCU6qV44ZDXFEVRFFUb1XBngUXOlQP4M7HiEFpgZApDtqTsFw667zSB/uMLeCJoDEfV8BAWbjAvuIq7Cge4aR3ZxgBNPukEZcRlZGgcs6lioCjDVxh8ysCtBzqURuBKhpLb4VdgtQ42JYCtHYu05IrLF6WpT6C0asBPVaWj+icwQaP3OqKDajCpDi1RD8aSoiiKouqgGu4sCGDVphVwaQd2HziKk8cP4/edkdDv0AF2qm8yaIKGikTInd5B2S0AQns0MXiCLPOmsKhuTYzc8UlHE4j5YdPY7Ds4tnM7dqouc2zbhzvmPeD5nin37QKYtfVEB8Vp7Nz5B44dO4L9W3filkVP9Gr67JkLIzTr2RHGmblVOgsCq/fQklzCbtXnTxzD0b07cE2/Az6004VFu66wjdqFXQfCcOLwbuw8D3zQRd1ZYLNu42jZOv2Gndv24mEDD7StdqMoiqIo6t/hNY0NoRqcRAKpanASG2u8lbGa/uHgU9oHm1IPKlPAGsPKxvT5+ywoiqIoqpaqZWNDCKBvZgN7h7fUUVDRNYKVne3fHqVSYGAGawcHDaNSCmFkZQ972lGgKIqi6gl6npyiKIqiqGrRzgJFURRFUdWinQWKoiiKoqr1mm5w5CjzkZmrA1t7M5Q/I6lEkoaMvBLuW1X3NNjCztq47L3y9PIV0REYw6ahPUz4rowyPxO5OrawN3vmaUuVVJ6nRCqGzNAeVob8myqsDDkScMvMg1jDd+nlaV63pzRsT5kSKR4/SkJuqTEcXN3QoGwdVQNLZSC/5Om3QGBsC2d7E9o7oyiKot6av3uDo3Auh//7b7lx8xaUyucHQZDdOYTNh+Ng8UFr2JfdCahE6tnfcU7MgsnPQdqjO4i8KYZl80aQXdiDs5kEbIEEktxc5EoJLBs7wLRszyrD3cMbcTTeEm1bOWi5qbDqPDqPjuNAjB3auJpwu2m10kenEBZnA8uEozj33HfZIO+cpnVzhSV/f+Pz28NtUUYk9h+4iUITG5iQbESfvYh025ZwNcnA+b3hyCAsCrnvUH1PHrHEOw6qn3dSFEVR1Nuhp6eHDu3b81Mv7/Xsu1gJoh4Z49NuwIP7BXg6BpPAAq5deqJHr974rL83+r+TjtuJXEeDS3fppErvpX598h4c+MN3VnIXCcaf4yNyHw8KNI/m9Ow8Bu4fwOrxX5Ue4qRAfLQMLm1tIND2XdrWTUXT9rC5uH4mCU0H+ODTru3QtsN/0N+7I/TSs6H62qeDXfHf0/29BlXPSFAURVHUv8Rr6SywWX/hifn7aPF+G+jH3kHlEaArlJQd1ZuaqY79WZQWy1BYWFj2khWX8h0MFll3nsD8/ZZ4r40+4u5IKzoeT2mYR88VHzhk4O5jfmdf9BAxSne0sVJtrrbvqqzyumnZnuJ4PNZthdaVHrwkMGuJjzo5qTsFDD+wVNn3yFBcqjEIFEVRFFXrvYbOAoPUO9mw+6AhdA3c8b5FMu5k8of4rBh3Du0oe/Lilp82IMKiGz5SPfeZlSLu0gmcOqEaiOk4/rwSD5lq38o8wd0se7zvrAsD97YwT7kN8dOzBTyN8wjh9EEjSO4lQtUVKLgfB2GLljBRza/tu7Stm5btYeXFgDF/DwKbh/un9mDv7l34/fgdqB40yUpjcZn/DtXgUlfjZRo6JRRFURRV+9X8PQsl8Th/6jbSU+MQfS8KjyViPM53QrvmFih4lALDnr74b+f30FQ3GYnCNnivoT7yHyVCt9tg9OnYGi1btUKLJnYw4A7qS+LP4s+/0pAaH4170cmQZj5GgVN7uJedIVDTNk9zJ2sU3rmGIrcGSLmeAVePlrAWssjT+F2qdE3rZggdLdvzYXMlHt6Vo2kbJ+jp6MOmcXM0f9cRkug4mLjbITtFFx6D+6FD61bc97SEq53B0/snKIqiKOptqDX3LBTHRKGk89cYPmw4hqpeo4ahjfQvxFcZCVIAszbtYfzwKtKfPVPwVDFEUSXo5O+vXs6wEfAf9h6kd+IqDRddzTwCC7RppsSDqzeQZv4eXF76cYtV103r9sAdTXEP11JVQ1YJINTTh76ebs0HlKIoiqLesprdt7H5iH7Ionkb84oFC2zRtpmcS5fxCTz9JujYOANXHxRxn8vG3aM7sEM1MJTqtfMkHqTfxUPyLlqbV6yiwLYdmsnvoXxRbH5UNfMIYNqyBci1R7Bu27Di5kIN3/Ww8JkLBOXrdj9T+/aIhPjAsyOK/tyKnfuP4viRfdjz22Gk2zWHLTdz+WBX5d+z+9QDPPs1FEVRFPVv8Pqes1BvsJDnZSNPoQdzGysY0Z88UBRFUbVULRtIqj4RwNDCHg72tKNAURRF1U20s0BRFEVRVLX+8WWIzp27oKCwgJ+i3jQHewdkijP5KaqmOThw8c2k8f2nTExMIJM9c98SVa0GDg2QkZnBT719Dtz6ZNai9aH+HnNzc0ReucJPvbx/3FmIiIhASUnF7xOoN0tXV1fj47apmkHjWzMEAgFYlt7h+ypUP3ErLVX92qp2qG3rQ/09+vr68PDw4Kde3j/uLFAURVEUVbfRexYoiqIoiqrW6+ssKDLwUCRGdSdwWWkSklTPRn5pLCRJSZDU+NlMGVJjk/HsnRdsbgISNK0fK0VSUi4/QT2PBcNoySR6Kvr10xjjavKEqkJz+BjUvvBpy1Oa1y+LZRguWn9DPWzHXltnIefAHPj4zUJYHp+gQcmlH7DstJyfehlynFm2DOdr/BYJgtsr/g/rRZUfJynHpSXzcTBLw1Wakkv4YdlpfoKqoED0r2PhNeArjBjhB6+BU7A3QR1TNu0ovvMdgCHDhsDriwBsESmhfLAVk7/yg5+f+uXzWVeM+C2rbP76ThazH3O9u+ObvZorkKb3NcVYtePIObcAX33hg2FDB6HfsB8RWU2drBNkMdg/1xvdv9kLjZuq8X0WaUe/g++AIRg2xAtfBGyBOnw5OLfgK3zhMwxDB/XDsB8jNS/zjWKRcXI+/P2GY+SwwejnHYLTWaqdV3V5LUPM/rnw7v4NyotMfal/muqKIvpXjPUagK9GjICf10BM2ZsABiWInD8AfXz5mAydiX1JVR8xrLmO1ROqexZqHJNMNgTMIH9sGU1Gbc8gDCkgqUliouDfJqSUZKekkqwjE8j4PTJ1UnE6uXv2CDlyQUQkjDqJEBlJvnacHDgYTu5llpZN7xs/nhwQx5PLRw+RP+9k8MtkiCQ1leSX/c0pziBPxHLCSFNJqkRKHkWcJX8lPCZJ4oo1IKXZJCW1gJ/gPnJ+Ghk87w63ZrzCY+R/ozaQFG5dChKukLA/DlR8X/ERMmH8nrLZuAmSfvcsOXLkAhFVrHj9VHyMTBy2jiTzYSh9sJgMD4rgYiYj4UGjyE8xfG6lnSUHL4q5XKuEySS/jx9Dtjyp5zHkMBlhZMncXeTm3gAyarOET62g+X0tMVZcIcE+wSSSr2Y5R8YR78X3iVI9WfcwGSRsyVyy6+ZeEjBqM3kuetrel4WToFE/EXX4GJJ29iC5KGaI4kow8QmO5KKrkkOOjPMmi++/5egpRWTjvI1ExDdWBUcDyJBViYRbWS15zZCMsCVk7q6bZG/AKKKhSHGbXDfrn+a6UkyOTRxG1lU0VGTx8CASoSgmh2YEkZNydfLzXqIdq8Ney5kFRvQ7bjlyPdtBXjAJ34eU0mJcWBCIHWn8qZvcA5i98DyKys/k5F1A6KQVuKG0haV4N6bN+APpbBEuLZqKzSlmaGhfgIPT/w/7xdwH5Hexc8UJiM2tUXg8COPW3ucWIMephYtwnj9JoYzZgPlbEiA/PQte3tOw4UY2FEUXsCBwBypWYTYWni9ST3AMPfzQ4sHvuMmftZCcOA5Fz4Gwv7EYk1eLYNSwAYoO/A9T9okrnbbKw4XQSVhxQwlbSzF2T5uBP9Ir3q13BJawMFRAzoeAUShhbGkOQcldnJe1R2/mIvZs2Y4jj5ujTze7Kqe1lFEbcdhyBHyd6W00Aoe+CAzxQ6uyYVKfp/F9LTEmCZfw2MUT7YzVs1n3/BTm0RHIUU/WPQIH9A0MgZ/24Gl8v+Tuecja9wZzcQ+2bD+Cx837oJsdQcKlx3DxbAd1+KzR81NzREe85egJ3TF6zmi466on9YyMYaSnB0ZrXgvg0DcQIX6t1CPvalBX65/muiSApYUhFBUNFZTGljAXFEMq0Ad7+xC2b9mFUw+lldp6zku0Y3XZa9hOJW7/HofmPh9A37QnvJ2vYbfICl7D7HFm633uXRZpB8/AsH9/2PPfLgnbh2yvEIzq3QXdBgXBlwnHyZxCxCWWwq19e3To+iVmbViEfrYCEOKMTyeNh9fH3eAVGIR3b+xQL0QTogPXwQsQOnkwOrUaiGH2Z7D1vlJ1LgkHzxiif397fkaOblv4tU/G/giux8Fm4ugZPXj2s4HBB5OwevEQfPiOI5r3ag5J5H08/fGQJAz7sr0QMqo3unQbhCBfBuEnJfyb9ZB+Z3zT/RZ8O/SC15efoOPYdPT9uiV02XRkXP8dCzdFg1joI3HDaEzYm1GpIhbi9NY4dPq6Mwz5FOoVaYlxaa4ExNKqYmwUXRtY60ghqXp2td5j0zNw/feF2BRNYKGfiA2jJ2BvRilyJQSWVhWPZtW1sYaOVIJaE74SEbbt10HfAY5g/nZe17f6p4/O33THLd8O6OX1JT7pOBbpfb9GS0E+FJm3EHapAGaWpYicOxLzrlS6TP7Cdqxuq/nOAncEv/PPe7g4dyj8/EZi9d0HCPvtOgQe/mgXsw0XCuLx+/UGGNzLlP8Ag6y0dNwPW4KQkBDutQiXzdrCTWiLITO+QOry8Rg+fChGztwDEZdvOqYOaGDJr7bQCQ461Vxj0zGEja0lv5GG8PBvh5htF1AQ/zuuNxiMp6tQRgh374+Qe+gM8h4fxBXLL9DbDJBeXYP/TZiDdftOI/KBGEXKiprHZKUh/X4YlpStdwgWXTZDW7f6OxA1m74boec/xp7IcBw8dA4RG12xf9FxSLn3Ss17IGjJ/+A3wBdTVo4AOXMRT6thThgOFfSCjyt9XvY/oSnGJabcIZWssGLnxuYjn5jCnI6X/oxSmPcIwpL/+WGA7xSsHEFw5mIJ1OGrqPNsfj6IqXntGG5eFoXNgaug8A+Bl4MAgr+b1/Wt/nE7/d2h5/HxnkiEHzyEcxEb4bp/EY7nN8Y3m8KwNnAYvLxGYPZ8D6SevMd/SK3adqyOq/HOgvTkQcjGHMSB3buxm3vtObIbAx7vxVm5O4Z5FmDXkl8gauaLjvr8B7idtGMTJ7h8NAnz5s3jXrMx/JPmcDbLxK2kRhj302Zs374dS9zDsTZcDlKQhtTyXygoRUgQNC37U5dRPj39LUtOgVhDb1roPgyeBbuw5BcRmvl25PqXVQkaDkRPRRg2brsDp4Efcd0LOc7viIHHssWYOXEMhvduCuNKFU/o2AROLh9hUtl6z8Ps4Z+gubMF/279w2bEIce2FVz4wxNTtxYwTo9FrqAFWjgWIpe/F4jNl4I1MeePgFhkHj0NfN7v6Zkm6m/Q0xxjA7e2MBNdRCJfH+S3LyPb5UPY0FhXodeiBRwLc/lfb7HIl7IwMTeAW1sziC4m8jtgOW5fzobLhzZv/dQzk3oCC6fvglHAckzsyB3VcHT/Vl7Xw/rHZiAuxxatKhoqtDBOR2zWQxzYcQHl54aZvALAzJyf4mipY/XlEKdmiweXCYeOs/j8ywYVCxY2hV/PfBw4JoX9Fz4wOR6Ltj7NqwTYrN9ovHdhOmat2YrNK2Zi2aVSWAq5CnBrDWYs2IDftm/A2luO+M/7etARZuLP0DlY/usvWDrjVwgG+XNLMESHLgQHuXk3rQ7FqitSGGnaMoE9vvAxwfHYtvBpriGLBXbo58lg0wVXDP5AdUFQD+9/ZIaLKzZg2+bVWPJrBLIrn3My64fR713A9FlrsHXzCsxcdgmllvX3kE33vaHomxsKv28CMWvWNIwash4G3j5w0W8Of18drBgyFjO+m4QRE2+h65geMFB9iM3GyXNA956WZcugtCnEvm/HY7+2W/GFWmJs8jkme8Zgqs94zAgcA78lpRg2vv1zHeW6rnDftxivNXiq8PnDV2cFhoydge8mjcDEW10xpocBTD6fDM+YqfAZPwOBY/ywpHQYxrd/y9EriUBwn7E4+CQRR+b5w89vKGbuTwa3sq+e1/Wx/um+h6F9cxHq9w0CZ83CtFFDsN7AGz5u78ApbQNGjZqGWTMnYPhiGfoMcQeyNsPHZzOytNUxfrF13Rt9giMr3olvvzfEwtUDYcWnVVAgJzEBOQaN0NTJ9GlnQ56ThKQswL6JC6yflnpu3qQnUNi6wsm0fE4GBalJkJg0xjuW/J0/z2Eh3vktvjdciNUDn18DbRTcOiQXmKGxi43GgqHISURCjgEaNXXC09Wpt1gUiRORlCOAnasr7CpdBGUL05AgFsLJxQHG9T5Or4h5gJVzIzBg3hi8U03stMVYKU3BI7EunOtlGWXwYOVcRAyYhzHVBY8ru4VpCRALneDiYFzpSEoJacojiHWdq7RNtVX9zuuXxxaJkZiUwx0jusK1UkMlz0pAYq4BGjZ1hpmGY8r62o69oc4Ci/Qz6/DTgUQ0HR+KUa3eQs+cTceZdT/hQGJTjA8dhbexChRFURT1b0THhqAoiqIoqlr0JBVFURRFUdWinQWKoiiKoqpFOwsURVEURVXrH9+z8PHHHyM3l47A+La0atUK9++rHnlNvQ6tW7dGdHQ0P0X9XXZ2dsjKooOEvYraVvZoXagbbG1tcf78eX7q5f3jzoJIJIJSyT+lgnrjBAIBWDrs82tD41szdHR0VIPW8VPUy6htZY/WhbpBV1cXzZs356deHv01BEVRFEVR1aL3LFAURVEUVa2a7yzIUnDv2lVcvXYNN+89QpaCT38pRUhLSuf/ViLjr2M4cOYhP/0KitKQlF5fhveopTSermTBMK+STlX2aqeAaUyr4GL3StFgGdT+8NH69E+xDKOhXND4aVLjlyFKrgVj4BIWXTqYgyhykXg3Ga7TNiP4oypDPGqmvIeFk04heN10KG98j4BDH2DciPb40L0BP8PLUd5biEmnBmLd9Hf5FOpNYdOOYtbULUgS6qO40BL9l66Bf3MBcs4twqSVd0GMGeTreiB4zTR0sVAg+tdJmH08HybGLGTFTvBd9gN8mtSXoVlejuLBFkydcwwSQyGK5I0xcsVifNlIgJLI+fD9/gEMLFTjkQjhMmABQge/oyXW6mXVO4oH2DJ1Do5JDCEskqPxyBVY/GUjCEoiMd/3ezwwsCgbQVLoMgALFgyGi04Ozi2ahJV3CYyZfOh6BGPNtC6oXeFjkXFyAWZui4VSpxgSZWtMXhuC3naoJu9liNm/DHNWp2HgkV/gw6UpH2zFtIWnIOb3i2xuMgyHHsa2YdyC6hBZzH4sm7MaaQOP4BfVhnMU0ZswZf6fyNcXoChPBx0D1yGom/lL1J3n41hvqDoLNUlxdRb5ZsUjouSnlY+Wk5HTLxKFaqI4ndw9e4QcuSAiEqbs7TKFiZHk2JFwcvfJDbJg3FJuvgxyb6kvGbL+BolOzufmUJCMu6fJwUPh5F5mqfpDjJSkpkqI9FEEOftXJpdQSBIjj5Ej4XfJkxsLyLilD9XzUW+QjIQHjSI/xZTlNmHSzpKDF8WEUVwhwT7BJFJWlkxyjowj3ovvE2XxMTJx2DqSzJeF0geLyfCgCHVZoXi5ZFfAaLIzQx2k0oc/kKHTwsv+Lj40gwSdlJf9/ZS2WKsn653cXQFk9M4MUha90ofkh6HTSHgx93fxITIj6CR5Jnpc+IKJT3AkV5JVcsiRcd5k8f1aFj2liGyct5GI+Kaw4GgAGbIqsZq8Z0hG2BIyd9dNsjdgFNksUb9fBZNJfh8/hmx5UqlhrgOYjDCyZO4ucnNvABn1dMMV5Mb65eR4Nr+tkl3Ef8zel6g7LxHHOuy13LPAFOchJysL4tSHOPd7FKw6NYdu3gWETlqBG0pbWIp3Y9qMP5DO9WilZ0Mw9ofb0LHUwb1fV+HYExZssRiJaVJIH8cgNi0DkcsmIDSiFA62RQifE4CVt+SA/DRmeXlj2oYbyC6V4mzIWPxwWweWOvfw66pj4BZDvWkld3Fe1h69mYvYs2U7jjxujj7d7EASLuGxiyfaGatns+75KcyjI5AjsISFoeLp0OKMQgljS3N6I01lTC4ySu3haqWOiq7LuzCJu172d7FUAH32Ng5t34Jdpx5CysWR0RZr9WQ9wyA3oxT2rlbqMqXrgndN4nA9gVEFDwJ9FrcPbceWXafwUBU8bv6ES4/h4tkO6vBZo+en5oiOqGXRE7pj9JzRcOfHy9MzMoaRnl41eS+AQ99AhPi1gon6recoozbisOUI+DrXrdoncOiLwBA/tKqy4fpoP3YKPPmxu6WieAgaubxE3XlxHOuy11AyGCT/uRxzZs/G7JCFWH0ZaPKOEfLC9iHbKwSjendBt0FB8GXCcVIiQdieLAwMHQ/Pbj0wdOZYfMx1GgRWbdCrvSuaeAyG17u38FuyJ74f54kuHv/F5PkeiN56GkUg0HEdjAWhkzG46XXsyRqI0PGe6NZjKGaO/ZjrNPCrQ705bDoyrv+OhZuiQSz0kbhhNCbszUBprgTE0qpiWHJdG1jrSCERdsY33W/Bt0MveH35CTqOTUffr1tC25ih9ZKwETwaxmDj5nO4c/cydofuwC1ZEfcGi3xFJm6FXUKBmSVKI+di5LwrXN9CS6y5/WP9I0Qjj4aI2bgZ5+7cxeXdodhxS4aiIgI2X4HMW2G4VGAGy9JIzB05D1fkXOdCQmBpVXEZTNfGGjpSCdeq1VIlImzbr4O+Axz/Qd4X4vTWOHT6ujMqDRJb5zEJexHo2xefj72G5n1a0brzAq+hsyBEky/mYe369djw6w4c3tEXd1ZtR/STdNwPW4KQkBDutQiXzdrCjc1ABmsDp/Jxn4W2sLWuukqMOBUlVs5Ph4YWWDSESXEGZNCBoY0tLLnZGXEGWBunp/MIbW3xzGKoN6TUvAeClvwPfgN8MWXlCJAzF1FiyvXDZYUVDS6bj3xiCtOM3Qg9/zH2RIbj4KFziNjoiv2LjkPKz0ap6KPjrJ/gb3CNi9F16PQZg77uquHVBWj8zSaErQ3EMC8vjJg9Hx6pJyHQEmvzetp51u84Cz/5G+DawUO4rtMHY/q6w0p1QNL4G2wKW4vAYV7wGjEb8z1ScfKeEurwVewd2Px8EFPzsvsaah1ZFDYHroLCPwReDoK/n/c5YThU0As+rhWdpPpA2MQHS/ccw9ULE5H+81Zad17gDexSdaAjEMKhiRNcPpqEefPmca/ZGP5JczhbO6GRMA2xZacAOcXxiH9SUVFVhI6uMEgXoXwWlvtbZuMOc/VkGWGDRhCmxT6dpzg+Hs8shnoT9FqghWMhcvlndLH5UrAm5jBwawsz0UUk8nkiv30Z2S4fwkochxzbVnDhD2dM3VrAOD0WuTTvKmGQfPkBLL2DMC9kKrwbiPDEtG1ZeuyBHbggUc8FJg8FMIOulljzZ1zrHSb5Mh5YeiNoXgimejeA6Ikp2jYSgok9gB0VwUNeAWBmbgC3tmYQXUzkdxhy3L6cDZcPbd5EQ/lKmNQTWDh9F4wClmNiR7OytL+X9ywyj54GPu8H+3pTRvJwYvlqXC//pZ6RFUxRROvOC7yGX0N8h88mPUADN2PocD0ypsQYnaf+iCntkrBu8iqktf4YTUrv43rhp1gY3BtGt1Zg4s+5aOfhiLzYu7iU7IYTewJRtHM8ZlivwGpPHURvnIqVSe7wcGMgupaN9t/NxyC7g5gwXYgf13rBkMvoGysm4ufcdvBwzEPs3UtIdluBPYH01xBvFgvxiWAEbMxFs3cNkBYjR/cFazC6pQCxWwIw5Zg+WjcpRazIAv7rl6K/fQK2j5+Cw4TrZNgzSI+Kg/mIn/HjAOda1zi/PSxyT36Hr3+RonlzA6Q+KMR/Fm/A6Ba6kF1dijFLRXBsaQ95vAiG3qu52DlojrVj/Ywom3sS3339C6TNm8Mg9QEK/7MYG0a3gK7sKpaOWQqRY0vYy+MhMvTG6mUD4MzGYkvAFBzTb821U7EQWfhj/dL+qFXhK4lAUAc/hDfuimYmqsNeIVwGLkToIOcX5L0cx8Z9C3Hor/C35JNYMbb5z4Teyk0YojphVUfJj43Dt+JQ/Fq24SzSD83At7sL0czdCrKEOOh7/YgfBzlpjp/uVvh8C6zZ+zXUvxPREMd64A0/wVGBnMQE5Bg0QlMn04odQlEmHj0pga1bI1hoOROmlKTgUZYunJs6wVRLxS3KfIQnJbZwa2RRcd2JeuPYwjQkiIVwcnGAcaW8Ukq5PBQ/m4csisSJSMoRwM7VFXb16aLpK2AKUhH/pBR2bi6w1ucTVeRZSEjMhUHDpnA2qyj1mmNdTzEFSI1/glI7N7hUDR6yEhKRa9AQTZ3NKrUZSkhTHkGs61y1nfqXoHn/clhZJhJT8mDcqCkcKwWKxk8z+rhniqIoiqKqRftNFEVRFEVVi3YWKIqiKIqqFu0sUBRFURRVLdpZoCiKoiiqWv/4BseWLVsiOzubn6LetPbt2+PmzZv8FFXTOnTogBs3bvBT1N/l6OiI9PTyEWWpl9GxY0dcv65+tHdtQOtC3WBvb4/o6Gh+6uX9485CTk7OKw6dS9UkHR0d1WBg/BRV02h8awaN46urbTGjeVg3CAQC2NjY8FMvj/50kqIoiqKoatF7FiiKoiiKqtZr6yzIM6Jx4ch+HL4Q80ZG7WKlSUjKpZdDagcWDPMqefGq81MqLMNwkXsWC81XBWmMq2AZaAwHFzzN4dMy/1ulLU9pXr8szXWIU+2l9foZ39dwGaIEDzeNx3cRDeHZuwUMUi/i0O2mmLN5Cj54lUf5llzHnoMmGOTT6qWGLJYf/RbTipZirQ8/GDn1FigQ/eskzD6eDxNjFrJiJ/gu+wED5b9h2sJTEPP1i81NhuHQw9g2zAY55xZh0sq7IMYM8nU9ELxmGrpYqOerz2Qx+7FszmqkDTyCX3yqBkQRvQlT5v+JfH0BivJ00DFwHYK6GeHBlqmYc0wCQ2ER5I1HYsXiL9FIwNa/GMtisH/ZHKxOG4gjv/igyqYqorFpynz8ma8PQVEedDoGYl1QN1gqHmDL1Dk4JjGEsEiOxiNXYPGXjSBgc3Bu0SSsvEtgzORD1yMYa6Z1qbrMN45FxskFmLktFkqdYkiUrTF5bQh626GavJYhZv8yzFmdhoFHfoGqSCkfbNVSL9UjINQVmuqSIvpXTJp9HPkmxmBlxXDyXYYffJpAJ+0oZk3dgiShPooLLdF/6Rr4Ny/fA2mLez05Qa/qLNQkJnkDGTZiG3nC8AmEIWlbxpBJh/LVk8Xp5O7ZI+TIBRGRqOZhpCQ1VUqKM6LIuaNhJDJJppqJZNxbSvy+Wk9u3EsgOSWqeSRE+iiCnP0rk3u/gCRcCSN/HPiT3MlQqJZKio9MIOP3qD5LvTXFx8jEYetIMp/3pQ8Wk+FBEUSdQzwmk/w+fgzZoiogiisk2CeYRPLZlnNkHPFefJ8o1ZP1FpMRRpbM3UVu7g0gozZL+NRyCnJj/XJyPJsPsmQX8R+zl5DcXSRg9E6SUZZcSh7+MJRMCy+ufzFmMkjYkrlk1829JGDUZvJc9G6sJ8uPZ3OtkoqE7PIfQ/ZyscndFUBG78xQp5c+JD8MnUbU4QsmPsGRRB2+HHJknDdZfP8tR08pIhvnbSSiUvVkwdEAMmRVYjV5zZCMsCVk7q6bZG/AKPJckVKpXC/rEM11qZgcmziMrKtoqMji4UEkQiEj4UGjyE8x6haLSTtLDl4U82WFoy3u9USNd4nyzkVCv98AOD9dsgCOI3/Bqi/MuDcvIHTSCtxQ2sJSvBvTZvyB9KLTmOM7CrO33gFjQXAmeCp2PJFBnJgGieQxHj5MgVR2GrO8vDFtww1kl8pxbfFkrBYZoWGDIhz43xTsK+8aU2+XwBIWhgrI+exgFEoYW5pXudaljNqIw5Yj4MsVECbhEh67eKIdfzLIuuenMI+OQI56st4SOPRFYIgfWpnwCVXoo/3YKfDkx82ViuIhaOQCJjcDpfausCpL1oXLuyaIu55Q/2IscEDfwBD4aQ4e9NuPxRRPfshpqQjxgkZw0WWQm1EKe1crdbquC941icP1hBIkXHoMF892UIfPGj0/NUd0xFuOntAdo+eMhjt/wKtnZAwjPb1q8loAh76BCPFrBc1RqVov6xLNdUkASwtDKCoaKiiNLWGuvIvzsvbozVzEni3bceRxc/TpZlfRfmmJe31RwyWDgSQXsLKvPLJbBUnYPmR7hWBU7y7oNigIvkw4TkoISENPTJ8+FD279cOE3gTXok3Rpld7uDbxgLd3dzTRJ9BxHYwFoZMxuMM7+GDSaiwe8iHecWyOXs0liLxfyn8D9Vbpd8Y33W/Bt0MveH35CTqOTUffr1tWuoxUiNNb49Dp685QXZFiciUgllYVo/3p2sBaR/pG7nH5t2MS9iLQty8+H3sNzfu0grCRBxrGbMTmc3dw9/JuhO64BVlREY2xJkwC9gb6ou/nY3GteR+00heikUdDxGzcjHN37uLy7lDsuCVDUZESuVz7ZGlVMR6lro01dKQSrqWrJUpE2LZfB30HOP6DvK5aL+s+fXT+pjtu+XZAL68v8UnHsUjv+zVaCtKRcf13LNwUDWKhj8QNozFhb4bmexoqxb2+qOHOghDWdkDWYxk/zSu4j4hbGchMS8f9sCUICQnhXotw2awt3HQIDK2sYc6viT5XcQnz7G0UOjC0sYVl2TxSXF3zP0yYsw77TkfigbgISrpzqRXYdG4ndf5j7IkMx8FD5xCx0RX7Fx3ncoyXE4ZDBb3g46puzgSmXHdfVljR8LL5yCemMFcN0U9VS9jEB0v3HMPVCxOR/vNWruJ0xKyf/GFw7SAOXddBnzF94W5lSWOsibAJfJbuwbGrFzAx/WdsTWa58M3CT/4GuHbwEK7r9MGYvu6wshRCHb6KBobNzwcxNedapFpAFoXNgaug8A+Bl4Pg7+f1M/WyzmPTsTv0PD7eE4lwLr/PRWyE6/5FOM41VKXmPRC05H/wG+CLKStHgJy5CDn/saeeiXt9UeNbat7zE5A/fkWUgk/g+mWp+5fjtzg9ODdxgstHkzBv3jzuNRvDP2kOZwttq6CjuULKz2NHjAeWLZ6JiWOGo3dT49pRcSmwGXHIsW0FF/7wxNStBYzTY5Fb1nqxyDx6Gvi8H+z5LNd1awsz0UUk8q2b/PZlZLt8CP4MO6VRHk4sX43r5fXLyAqmKOKOlpNx+YElvIPmIWSqNxqInsC0bSMa42fknViO1RXBg5UpUFRMuPBdxgNLbwTNC8FU7wYQPTFF20YGcGtrBtHFRH4HLMfty9lw+ZC/jPEWMaknsHD6LhgFLMfEjmZlaX8vr5+vl3Uem4G4HFu0qmio0MI4HbEF7mjhWIhcpTqZzZeCNTGvOFPD0RT3+qLGi4fA8SssGJGNkEFDMXFmMP5v7FeY9uAzBA6ygVm/0XjvwnTMWrMVm1fMxLJLpbDUtqfXdYNdzkGs33oYtySVTgTpvY+PzC5ixYZt2Lx6CX6NyNZ8moh643TfG4q+uaHw+yYQs2ZNw6gh62Hg7QMXVW1js3HyHNC9p6V6ZhWTzzHZMwZTfcZjRuAY+C0pxbDx7aH5IlZ9V4h9347H/jwztG2SgiXDxyFo9neY6L8Mss99uL61GeRnZmNYwAzMnDwck252hv/HBjTGvMJ932L8/jyYtW2ClCXDMS5oNr6b6I9lss/h00zIhU+OM7OHIWDGTEwePgk3O/tDHb7J8IyZCp/xMxA4xg9LSodhfPu3HL2SCAT3GYuDTxJxZJ4//PyGYub+5L+X15rqZV2n+x6G9s1FqN83CJw1C9NGDcF6A2/4uLWEv68OVgwZixnfTcKIibfQdUwPGGRtho/PZmRpi3s98fqe4KiUIuVRBhhbV7jacLXuKQVyEhOQY9AITZ1Mq+2tsIVpiEsDnJs6wbTKjNwykpJRYNYYLlWWTb19LIrEiUjKEcDO1RV2L3ERVClNwSOxroZ8pp5iHmDl3AgMmDcG73AxYmWZSEzJg3GjpnB8GjQGBanxeFJqBzcX6yo7ifodYwYPVs5FxIB5GKMOHjITU5BnzLVBjpXaIKYAqfFPUGrnBhfrKtGDNOURxLrOL2yzagNan14OWyRGYlIOBHbcPqpSQ6Xa7ySIhXBycYAxjd9T9HHPFEVRFEVVi/abKIqiKIqqFu0sUBRFURRVLdpZoCiKoiiqWjXfWZCl4N61q7h67Rpu3nuErKc/oXwZRUhLSuf/ViLjr2M4cOYhP/0KitKQlP7cr2PVWAmSkiTP/YKCzXmE+Cz+N0cURVEURT1V452FkugNCF5yGGfPnsWpA+sx09cbCy8X8u++gDIeW5buUP95IxSz9hM0bmRVNv0qlPFbsHRHEj/1DPkZLFt2HiX8ZLnSv3Zg29UifoqiKIqiqHKv4TKEAE4fj8GMmTMRPHcZNvzYBfFH/lLvnOUZuHfuKI5ejIW00qG9LOkqjh89g3uZ/C5cnomH5x+g+J0GMDRUPdS7BJn3wnHo8BlEicufmJGHtDQp8hKu4NwdMZcgQ9LV4zh65h7KF1OmKAXXTxzEoTNRKP+oijwzGufDjuFqsrqDYNBpDMZ1M+EWm4Y0aR4SrpzDHdWYE1rWmaIoiqLqi9dyzwJTnIecrCyIUx/i3O9RsOrUHLqaBpHidr7SsyEY+8Nt6Fjq4N6vq3DsCQu2WIxEriMgfRyD2LQMRC6bgNCIUjjYFiF8TgBW3pJzO/HKg0tJcTZkLH64rQNLnXv4ddUxcIvhOgqXsGjqZqSYNYR9wUFM/7/9ZcOxKqJ2YmHlgavSWMjPL8LCU3JusbPg5T0NG25ko1TLOlMURVFUffIaOgsMkv9cjjmzZ2N2yEKsvgw0eccIeRoHkZIgbE8WBoaOh2e3Hhg6cyw+5joNAqs26NXeFU08BsPr3Vv4LdkT34/zRBeP/2LyfA9Ebz2NIlQaXKrpdezJGojQ8Z7o1mMoZo79uOzJkGxhHBJL3dC+fQd0/XIWNizqB1uBhoGr7lUaiIrowHXwAoROHoym1//QsM78fBRFURRVT7yGzoIQTb6Yh7Xr12PDrztweEdf3Fm1HdFPNAwixWYgg7WBU/lDGIW2sLWuukqMOBUlVs4on0Vg0RAmxRmQVRpcihFngLVxejqP0NYWqsUI7IdgxhepWD5+OIYPHYmZe0SQqz5X3cBVOoawsbXkAsMgS+PAV/TUAkVRFFW/vIbOwrN0oCMQwkHTIFLWTmgkTENs+c0AxfGIf1L1FwlCR1cYpIue3i/Acn/LbNxhrp4sI2zQCMK0insKiuPjoVoMm34LSY3G4afN27F9+xK4h69FuJYfSTxPCMdXGviKoiiKouqm17DnYxC7eyqGDhmCIV8Ngc+Y42g5zg/u/TUNImWB/45ujfNBIVi7aR0WfX8UybrPjCxl1g/jOl3Hd7N/wpbNK/BdaDo+H//R07MIZSz+i9GtzyMoZC02rVuE748mQ7UYgRlwa80MLNjwG7ZvWItbjv/B+3r8Z17CKw18RVEURVF11BseG0LLIFJFmXj0pAS2bo1goWVIdaUkBY+yqh8cpSjzEZ6U2MKtkUWlYUXlyElKQhbs0eSZwXVezssPfEVRFEVRdREdSIqiKIqiqGrRA2WKoiiKoqr1j88s9OzZExIJ/T3h29KiRQs8fPg3HolNvRQa35pha2uL7Oxsfop6GS1btsSDBw/4qbeP1oW6wcbGBqdPn+anXt4/7ixERUWhtLTScwqoN0ooFIJhqv6ChKo5NL41QyAQgGXpz45fRW0re7Qu1A16enpo06YNP/Xy6D0LFEVRFEVVi96zQFEURVFUtWr+zIJqiOroNBRBB0JDK7zTzB0Oxvx7VD3BQnW2Uih8ti+qLZ36J1h1UJ/p+dNYvxSWAQMhni+qWtJrFVrPas6LYkZjWuOdhZJrwfgytBQfdbICKZEg6V4M8NkCrPrmPbyWPkPJdew5aIJBPq2gyydRbwuLjJMLMHNbLJQ6xZAoW2Py2hD0toOWdCUi5/vi+wcGsFA97EroggELFmCwi5aHbdRHygfYOm0hTqlGQFNhc5FsOBRXtg2DInoTpsz/E/n6AhTl6aBj4DoEdTNHzrlFmLTyLogxg3xdDwSvmYYuFuqP1y9KPNg6DQtPibmSqcIiN9kQQw9vwTDzB9g0ZT7+zNeHoCgPOh0DsS6oGyzZHJxbNAkr7xIYM/nQ9QjGmmldULvCp72eac97GWL2L8Oc1WkYeOQX+HBpygdbMW3hqbLB9VTY3GQYDj2MbcO4BdVlsusI9VkK0+V7MdFdiehfJ2H28XyYGLOQFTvBd9kP8GlS3gZpi3U97DSoOgs1SXF1Fhm1LIYo+WnCpJM9Xw8mSx+oUgpIwpUw8seBP8mdDEXZdGqSmKj+UlMQcUoaKeT+Kk6/S84eOUIuiCSEUb3FSElqqpQUZ0SRc0fDSGSSTDUXybi3lPh9tZ7cuJdAckpU80iI9FEEOftXwjPLLiXZKancN1KvjVJENs7bSESl6smCowFkyKpE7elc/h2aEUROytXp1IswJPP38WTMlifc3wpyY/1ycjy7rHYQItlF/Mfs5ZKvkGCfYBKpqh6cnCPjiPfi+xX1sR5jMn8n48dsIU+4kClurCfLj2er2xYiIbv8x5C9XMwUV4KJT3AkUYcvhxwZ500W369l0dNWn7TmPUMywpaQubtukr0Bo8hmifr9KphM8vv4MWSLKjh1GSMmx2cFkEkjviahqnwtPkYmDltHkvnNLn2wmAwPiqjYb2htu+qf1989EjTAF19a4+75FEQunozVIiM0bFCEA/+bgn0Z+Tg9byb2Z/Fd25wDCAm9CPGFUExacQNKW0uId0/DjD/Sy4aknuM7CrMrDy39RAZxYhokksd4+DAFUlmlYasVRbiwILBs+OkyuQcwe+F5FPGT1GsgdMfoOaPhzp/i0TMyhpGenvZ0FEMq0Ad7+xC2b9mFUw+l/BEgpZEyChsPW2KErzM3oY/2Y6fA00ZdhaWieAgauYBJuITHLp5ox5/Gs+75KcyjI5CjnqzHlIjaeBiWI3zhzIVMv/1YTPG0UV+6kYoQL2gEF10GCZcew8WzHX8W1Bo9PzVHdEQti56W+qQ97wVw6BuIEL9WMFG/9Rxl1EYcthwBX1Vw6iwGiTsX4UybQIxsqgvVyUwILGFhqICcb3gYhRLGluYVl/S0tl31zxspGQJrKwjy5Gg7aTUWD/kQ7zg2R6/mEkQ+tMGXXxgi/GAqt5NgkfLHWRh/4YEr+7LhFTIKvbt0w6AgXzDhJ7mlaBhaOtoUbXq1h2sTD3h7d0cT/UrDVndqBa9h9jiz9T7XTLBIO3gGhv37w74u14XapESEbft10HeAI5/Aq5zO5kOReQthlwpgZlmKyLkjMe/KS4/0Ve8Unt6KuE5fo7Mhn8BhEvYi0LcvPh97Dc37tAKTKwGxtKp43LmuDax1pJAw/HR9VXgaW+M64euqwcPeQF/0/XwsrjXvg1b6DHIlBJZWFZfBdG2soSOVcLuZWqpSffr7eV+I01vj0OnrzqgUnTpH/tdPWJbQH8HejSp2fPqd8U33W/Dt0AteX36CjmPT0ffrlpovaWtr0+qJN7LrLErJhNDZCDfW/A8T5qzDvtOReCAugpIrxBafe8M+ch/iFCL8ft0Rgz8uQlr6fYQtUQ0Lzb0WXYZZWzduKS8YWrpMxbDVKoYe/mgXsw0XCuK5ZTfA4F6m6jeo10sWhc2Bq6DwD4GXQ6Ui9my6oDG+2RSGtYHD4OU1ArPneyD15D1+ZqqqHIQdKkAvH9dK455wBz5NfLB0zzFcvTAR6T9vhcCUO3aUFVbs3LgOWT4xhXnZYVT9lRN2CAW9fOBaNXjwWboHx65ewMT0n7E1GVCHr2Lvyubng5iaq49Ca5tn6tPfzvucMBwq6AWfKsGpY5RR+HHabmTlncKSoGCsPnsLf67ZhMtxuxF6/mPsiQzHwUPnELHRFfsXHYeU/9hT2tq0euT1b7U0EqsOGOK//7mNHTEeWLZ4JiaOGY7eTY3VFdCgK4Y0e4Bdu3YhtoUf2hs5oomTCz6apBoWmnvNHo5PmqtOu2qjo70iC90xzLMAu5b8AlEzX3R89VGkqFfEpJ7Awum7YBSwHBM7mvGpWtKZWBzYcQHlz/9k8goAs8qDj1Pl2MyjOI3P0e/pqbE8nFi+GtcV/KSRFUxRBF23tjATXUQiv8eQ376MbJcPwV+tqJ/YTBw9DXzez/5pg5d3YjlWVwQPVtxxRFGxEG5tzSC6mMjvcOW4fTkbLh/ylytqEU316e/lPYtMdXDq9llXXTeM2bQDC8b6w99/JL78wB0dvDzRqjAOObat4MKfUjF1awHj9FjkVvQXtbZp9c1r+DXEd/h04n04NjXhduIESmKHXtPm45sPJNg+dQEetfwYjUtSEX/+PArGHcXqXgZgktZg4GeX0O/sbox2FkBxdx0mr0pD64+boPT+dRR+uhCzPc5hwnQhflzrVXaqrGj3eASaL8ea3ncxd+QmWH3aFx/1VmDzIr2n85QpOotJH61Eq8OHMLZRfW4x34CSCAR18EN4465oZqLqwgnhMnAhQvs/0Zw+yBZXl47BUpEjWtrLES8yhPfqZRhQp6+b/h0sxNv8MVNvJTYNsXqaln5oBr7dXYhm7laQJcRB3+tH/DjICbFbAjDlmD5aNylFrMgC/uuXor9j/Y0pK94G/5l6WLlpCJ5GL/0QZny7G4XN3GElS0Ccvhd+XDoI75BYbAmYgmP6rdGkNBYiC3+sX9oftSp82urZIOcX5L0cx8Z9C3Hor/C35JNYMbb5z4Teyk14WrTqPCXuLpiAkwPWYUbzRGwfPwWHSQu0sGeQHhUH8xE/48dup+D3LbDmt+b4UWOsG6sXVY+84Sc4KpCTlIwCs8ZwsTHg07RQ5CAxIQcGjZrCSduY1Dy2MA1xadA4fDUr3olvvzfEwtUDnzYUVO0iz0pAYq4BGjZ1hlkdPhP6OrCyTCSm5MGYqyeOlQq/UpqCR+Lqh3Sv91gZMhNTkGfcCE0dKw8/r4Q05RHEus7/ymHpad6/KhZF4kQk5Qhg5+oKu7p848Y/UIcf98wdeZ1Zh58OJKLp+FCMakWvQVAURVHU31GHOwsURVEURdUEepKKoiiKoqhq0c4CRVEURVHVop0FiqIoiqKqRTsLFEVRFEVVi3YWKIqiKIqqFu0sUBRFURRVrX/808n+/ftDKn3uSdrUG9K0aVPEx8fzU1RNa9asGeLi4vgp6u+ytrZGbm4uP0W9jNpW9mhdqBtUdfHQoUP81Mv7x52Fa9euoaSkhJ+i3jRdXV0olUp+iqppNL41QyAQgGXpAOSvoraVPVoX6gZ9fX106tSJn3p59KFMFEVRFEVVi96zQFEURVFUtWq+syBLRWK6nJ+g6icWDKPllDM9Ff23sQzDRVYTVkN6NXlAvRjLoPaHT1sev2re07JShrZN1arxyxAl12Zj/KWh2PB/zfGiAQRLru/BQZNB8Gmly6dQ/24sMk4uwMxtsVDqFEOibI3Ja0PQ204ANu0oZk3dgiShPooLLdF/6Rr4N6/Id9n1UPgsNcXyvRPhTkeerILNOIkFM7chVqmDYokSrSevxbzedtwbaTg6ayq2JAmhX1wIy/5Lsca/GfLOLcKklXdBjBnk63ogeM00dLHgF1avKPFg6zQsPCXmSqYKi9xkQww9vAXDuDKpJsP1UB8sNV2OvRPdIWRzcG7RJKy8S2DM5EPXIxhrpnVB7QqftnoG5GjNexli9i/DnNVpGHjkF/iUpWmvr3VRSeR8+H7/AAYW/FDTAxYgdLDLC9qmEkTO98X3Dwyg/pgLBixYgMEu9bCRUnUWapLi6iwyalkMUfLTZRgJSU3N5ycIKc54QsTSDHJvqR/5av0Nci8hR/2GIoPcPX2QHAq/RzJLVQkMkaamEmlxBok6d5SERSYRWdmMVK2kFJGN8zYSUVneEVJwNIAMWZXI/SUj4UGjyE8xirJ0Ju0sOXhRzOWuGiM+TmYFTCIjvg4l96sUHIoLKhFtnEc2VgSVBAxZVfanLDyIjPophpRFlUkjZw9eJOLiKyTYJ5hE8hUl58g44r34ftX6WE8xmb+T8WO2kCflBY8rgeLjs0jApBHk61B1jBRXgolPcCTfzuSQI+O8yeLaVii11TOFtrxnSEbYEjJ3102yN2AU2SxRv6+9vtZNxYdmkKCTcn6qXPVtE/cpcmhGEHnuY/XQm+lCyk9h4aLzUF+cUCJmw3xsepiOxDQJJI8f4mGKlOv4RmLZhFBElDrAtigccwJW4pZcjtNzfDFq9lbcYSxAzgRj6o60sqVQtZDQHaPnjIY73ynXMzKGkZ4e1zm/i/Oy9ujNXMSeLdtx5HFz9Olmp74GxiRi56IzaBM4Ek11VV13qioh3EfPweiKoMLYiIspd8Rz97wM7XszuLhnC7YfeYzmfbrBOukSHrt4op2xenbrnp/CPDoCOerJekyJqI2HYTnCF858q8ck7sSiM20QOLIp1EWPQcKlx3DxbAd1+KzR81NzREfUsuhpqWdMgra8F8ChbyBC/FrBRP2Wmrb6WkcVSwXQZ2/j0PYt2HXqIaSq003VtU1liiEV6IO9fQjbt+zCqYdS/ixV/fPWzjcJLNqgV3tXNPHwhnf3JpAe/Q3Jnt9jnGcXePx3MuZ7RGPr6SIQ0hCe06djaM9u6DehN8i1e/wSqFqtRIRt+3XQd4AjwKYj4/rvWLgpGsRCH4kbRmPC3gyu0snx10/LkNA/GN6N3lpR/BcpgWjbfuj0HcD9zSI94zp+X7gJ0cQC+okbMHrCXqRmS0AsrSouAerawFpHCgnDT9dXhaexNa4Tvu5sqJ6W/4WfliWgf7A3Kooeg1wJgaVVxSlmXRtr6Egl3Du1VKV6xuT+g7yvXF/rJBb5ikzcCruEAjNLlEbOxch5V6ppm3hsPhSZtxB2qQBmlqWInDsS867Uz3vyakkLzUCcWgIrZwN+WgCLhn4fMf8AAOrXSURBVCYozpBBx9AK1ub8aurrQ0jqe6v3LyCLwubAVVD4h8DLQZ13peY9ELTkf/Ab4IspK0eAnLmIwqgfMW13FvJOLUFQ8GqcvfUn1my6goKyT1BVyRC1ORCrFP4I8XJQJ5Wao0fQEvzPbwB8p6zECHIGEXrcsaOssGLnxjV2+cQU5vX8pE1O2CEU9PKBa9meVImoH6dhd1YeTi0JQvDqs7j15xpsuiKDaVn4KtoYNj8fxNQctTJ8z9QzgXrlXz3vNdTXukeAxt9sQtjaQAzz8sKI2fPhkXqy7B1NbdPT7oCgMb7ZFIa1gcPg5TUCs+d7IPVk/TxgfUMlQxeMUs731mRIThGrC7ROeSkWwtHVAOmi8lM83FGTSAYbd/OyKerfg0k9gYXTd8EoYDkmdjRTJ+q1QAvHQuTyz3Nh87l8NjGHgdsYbNqxAGP9/eE/8kt84N4BXp5twH+KKsek4sTC6dhlFIDlEzvy8dFDixaOKKwIKqSsCayatYWZ6CIS+T2G/PZlZLt8CJu6ug94GWwmjp4GPu9nzzd4unAbswk7FoyFP1f2Rn75Adw7eMGzjRXc2ppBdDGR3+HKcftyNlw+tKktR1VPaapnum6vnvca62udxCD2wA5ckJRP5nEHJdz2ammbnp6dYWJxYMcFVHyMO5Qxq5/7pdfwa4jv8OnE+3B04y+cCazwybT/g8GGWRC16wnH3FQ8uRUD6+9/w5T87zFykxU+7fsRRnoaYOPUlUhy94AbI8K17Pb4bn4f3Jg0HcIf18JLdfawaDfGB5pj3Zq+6mVTtUtJBII6+CG8cVc0M1F1BIVwGbgQoYMaQXwiGAEbc9HsXQOkxcjRfcEajG6pr/6civIuFkw4iQHrZqBlxVlgCiWICOoAv/DG6NrMpOwIV+gyEDtCB4EVn0BwwEbkNnsXBmkxkHdfgDWj3ZG0JQBTjumjdZNSxIos4L9+Kfo71t/eAiveBv+Zeli5aQis+LTKlHcXYMLJAVg3oyWEylhsCZiCY/qt0aQ0FiILf6xf2h+1Knxa65kzYqvNezmOjfsW4tBf4W/JTWpdTuOyuesa2dWlGLNUBMeW9pDHi2DovRo/DnDU3DbZ7YDPt8CavT54tHQMlooc0dJejniRIbxXL8OA8htf6pE39wRHpgCpSRKYNH4HluW/SgGLwrQ4pMEZ7k6m3LQSkpRHyNJ1RlNuuv42b3UTW5iGBLEQTi4OMKaZWzPYQqQliCF0coFDpaAqpSl4JNaFc1MnmNJYvyIlpFw7JP6XtkM076shz0JCYi4MGjaFs1nFUcmL2iZ5VgIScw3QsKkzKn2sXqGPe6YoiqIoqlq030lRFEVRVLVoZ4GiKIqiqGrRzgJFURRFUdWinQWKoiiKoqr1j29w7Nq1K3Jzc/kp6k1r06YNoqKi+CmqptH41gx7e3uIxWJ+inoZ7733Hu7dqz0PAKpt60P9Pba2trh8+TI/9fL+cWfh0aNHUCr5J1pQb5xAIABLh1Z9bWh8a4aOjo5q0Dp+inoZta3s0bpQN+jq6sLNzY2fenn0p5MURVEURVWL3rNAURRFUVS1ar6zIHuM+49yK0bt4rF5SXiQlAeWzcGj+CwwrBRJSTV1r4MMqYnpFYN/cN+elxSDxzJ+knrLWDCMptOXr5pOVcYyzHP1jMaUxzJcG8P//Sq0fe7vLu+1qql6VffLhua6oj2d21Hxf1DlavwyRMm1ILQfLsOqu6vxCT8arOrxqffme2Bg+kJErwQWLyjG1GBg5rQirFnrhet7DsJkkA9aPX0M9CsquYbZ4y9h6Ib/Q3Mhi6xzizDzVGuELPwSjeg4A6+ZDDH7l2HO6jQMPPILfCz45DIKRG+agvl/5kNfUIQ8nY4IXBeEbpbVpP86CbOP58PEmIWs2Am+y36AT5P6l4mymP1YNmc10gYewS9Vgwo24yQWzNyGWKUOiiVKtJ68FvN6m2uJKYscrj5MWnkXxJhBvq4HgtdMQ5eqi6w72AycXDAT22KV0CmWQNl6MtaG9IZd+WFRSSTm+36PBwYW/DgbA7BgwWC46OTg3KJJWHmXwJjJh65HMNZM6wIL7uBGY7p6aW8Ji4yTCzBzWyyUOsWQKFtj8toQ9LaDlrzWVgbqfn3TXFfsoIj+FZNmH0e+iTFYWTGcfJfhB58m0Ek7illTtyBJqI/iQkv0X7oG/s2f3zHJrofCZ6kplu+dCPf60jypOgs1SXF1FvH75Esy/oCET+EUXyDBX39GBk06TeQkn6SmSghTfIRMGL+HFGfcI0v9viLrb9wjCTlKbmYFybh7mhw8FE7uZZaqP89Iuc9IuXmjyLmjYSQySaZOL6e4SmaNWkZilAzJPvs9GTX9D5KsWlSZYpJ+9yw5cuQCEUkYQgpSSZJYwb/HKc0mKal5RJqaSqTFGSTq3FESFplEKr7hmc/zZMnXyPEDB0n4vUzCr2U9xJCMsCVk7q6bZG/AKLK5UpaXUdwg65cfJ9l82CS7/MmYvVxktaUXHyMTh60jyXx66YPFZHhQBFci6hcmI4wsmbuL3NwbQEY9F1QlEW2cRzaK+FJXcJQEDFlVTayvkGCfYBLJF+icI+OI9+L73FLqJqVoI5m3UcTXyQJyNGAIWZVYUW9J8SEyI+gk1w5VpbgSTHyCI/l6n0OOjPMmi+8rtaa/VUoR2ThvI6koAgFkyKpE7XmtLb3O1zctdYVr049NHEbWVWw4WTw8iEQoZCQ8aBT5KUYdASbtLDl4Ucy1clUx4uNkVsAkMuLrUPK2i8Kb9BruWdCBTR9P6Jw8jAz+TE7eqYPI8+iHBqpvk5/HooWn+EsGLIrFiUiTSPD44UOkSPMRuWwCQiNK4WBbhPA5AVh5i5tTfhpzfEdh9tY7YCwIzgRPxY60Z08TEUjPz8XgRQwmLhiAd8p6e3m4EDoJK24oYWspxu5pM7Av6RwWBO5A+cdzD8zGwvO5OD3HF6Nmb8UdxgLkTDCm7kjT+Pk/0lkUXVqEqZtTYNbQHgUHp+P/9os1n8qq8wRw6BuIEL9WMOFTqtBvj7FTPPkhcqUQxQvQyIXrpWtLF1jCwlABOR9MRqGEsaV5vbuxRuDQF4EhfmilMahCuI+eg9Hu/NGOnhGMjfS0xpRJuITHLp5oxw8Ca93zU5hHRyBHPVnnCN1HY85od6ijowcjYyPoceF5qlgKgT6L24e2Y8uuU3goVRU2BgmXHsPFsx3UYbJGz0/NER0h1pL+lqMndMfoOaNRUQSMYcRtpLa8FmsrA3W+vmmpK9wWWloYQlGx4VAaW8JceRfnZe3Rm7mIPVu248jj5ujTza5qPJhE7Fx0Bm0CR6KprurcVP3xWsqFjmlvDLK+hN9VA6uz6Tj4py769LMqO+1XlQBWbXqhvWsTeHh7o7v1KfyW7Invx3mii8d/MXm+B6K3nkYR1xEgDT0xffpQ9OzWDxN6E1y7V8ovQ41J3I8VF9thatdobD7N3zMhCcO+bC+EjOqNLt0GIciXwdkb/8Ew+zPYel/JrVsaDp4xRP/+9iCkITynT8fQnt3Qb0JvkGv3NH4+/GQOCuMSUerWHu07dMWXszZgUT/bOlTBahrXEO8NhG/fzzH2Glf5WpUPS60hXb8zvul+C74desHry0/QcWw6+n7dkm/4qeeVQLRtP3T6DuCnn48pkysBsbTimk2erg2sdaSQcFWzrisRbcN+nb4YUGl8aTZfgcxbYbhUYAbL0kjMHTkPV+QMciUEllYV55N1bayhI81GlsZ0CRfpWqJEhG37ddB3gKPWvM7O0lIGhPWpvlWuK/ro/E133PLtgF5eX+KTjmOR3vdrtBSkI+P671i4KRrEQh+JG0Zjwt6MSgeCcvz10zIk9A+Gd6P61+K/pi02QFe/JojaEw1Fwu+4bj8YPTUeJVXFiFNRYuXMfVpNYNEQJsUZkHHdDEMra5jza6uvLwRhqt5qIXDsh+9mf4l+gf+D+ZYFOC3hlpeVhvT7YVgSEoIQ7rXoshnauhnBw78dYrZdQEE8t24NBqOXKdfBMbSCdcUXQEgYLZ8Xwn7IDHyRuhzjhw/H0JEzsUdUcWsl9SwhmvgsxZ5jV3FhYjp+3pqsNZ1N343Q8x9jT2Q4Dh46h4iNrti/6Dh3nEw9T4aozYFYpfBHiJcDn/Z8TAWmXMWTFVbs3Nh85BNTmNfxgyJZ1GYErlLAP8QLDpVaOUHjb7ApbC0Ch3nBa8RszPdIxcl7SqjDVNEFYPPzQUwtYaYx3VzDgc9bIIvC5sBVUPiHwIvbSG15baneiOfSTTPqS317pq5wB7C7Q8/j4z2RCD94COciNsJ1/yIc5za81LwHgpb8D34DfDFl5QiQMxef3jivjPoR03ZnIe/UEgQFr8bZW39izaYrKODfr+teW/dIt/UQtHuyG7/+Fod3v/oQ+tXULh3+PaGjKwzSRSg7M8hhub9lNu4wV09WS8fQCAaq5Zh4YMYkQ2xcdAaFjk3g5PIRJs2bh3nca/bwT9Dc2QJC92HwLNiFJb+I0My3I9fP1Eyo8fNmSL+VhEbjfsLm7duxfYk7wteGV/olBvVU3gksX30dCn7SyIrrlRUVa01nM+KQY9sKLvyNsaZuLWCcHovciraaUmFScWLhdOwyCsDyiR1hpkrTElNdt7YwE12E6iSfivz2ZWS7fMhfrqiLGKSeWIjpu4wQsHwiOpYFpwITewA7LnBHEuop5HEtvZm5AdzamkF0MZHfocpx+3I2XD50QDON6TZv/Uwik3oCC6fvglHAckzkN1JbXjs005xuJa4H9U1TXWEzEJdji1YVG44WxumILXBHC8dC5PLPGGTzpWBNzJ+ekdF1G4NNOxZgrL8//Ed+iQ/cO8DLs416mfXA6yvzgncw6ON0rI/tAO9q767VhZtdDg6u34rDsR4Y1+k6vpv9E7ZsXoHvQtPx+fiPnp5peFmmH8/AeJ2fEXq7O0a/dwHTZ63BVm55M5ddQqkl16MQ2OMLHxMcj20Ln+bVrJtZPw2fF3KF4xbWzFiADb9tx4a1t+D4n/dR+bJovVe4D9+O3488s7ZokrIEw8cFYfZ3E+G/TIbPfZpxcdWcrvveUPTNDYXfN4GYNWsaRg1ZDwNvH7hUV3zqjULs+3Y89ueVICK4D8YefILEI/Pg7+eHoTP3a40pTD7HZM8YTPUZjxmBY+C3pBTDxrfX2kH+tyuJCEafsQfxJPEI5vn7wW/oTOxPZrgi+S3G78+D0NkJaRtGYdS0WZg5YTgWy/pgiLuQC9NkeMZMhc/4GQgc44clpcMwvr2+1vS3qiQCwX3G4uCTRByZ5w8/v6GYuT9Ze15rSTeu8/VNS13RfQ9D++Yi1O8bBM6ahWmjhmC9gTd83FrC31cHK4aMxYzvJmHExFvoOqYHDLI2w8dnM7KM7eHq3hzNm3OvZo1gZWYFZ6f60lXgDshVdznyf789bCHS4tIA56ZwMhVAKUnBoyxdbtIJ3OQ/pshJREKOARo9XR4L8c5v8b3hQqweaFU2T3We/zxHnoOkpCzAvglcrOtq0/v3MA9WYm7EAMwb8w7XG2Uhy0xESp4xFz/HSvmpPb1InIikHAHsXF1h9/Tnt/Uc8wAr50ZgwLwxeEdrndAWU0Ap5eqUuObq1L8Lgwcr5yJiwDyMKQueHFkJicg1aIimzmYV1/KhhDTlEcS6zmjqZFrpSEpbeu2kLa81p9ff+sYWiZGYlAOBnStcK204W5iGBLEQTi4OMK7tmf0G1b/HPbPpOLPuJxxIbIrxoaPw9H47iqIoiqI0omNDUBRFURRVLXqShaIoiqKoatHOAkVRFEVR1aKdBYqiKIqiqvWP71lwd3dHdnY2P0W9aR07dsT169f5KaqmderUCdeuXeOnqL/LyckJaWmqR6hTL6tz5864evUqP/X20bpQN9jb2yMmJoafenn/uLMglUrB0uE83xodHR3VYGD8FFXTaHxrBo3jq6ttMaN5WDcIBAJYWlryUy+P/hqCoiiKoqhq0XsWKIqiKIqqVs13FmSPIUquOrSGLDURGeUPrX8lLCRJSZDQqxwU9YpYMAytOFqxDLSFR+NV1Wrmf3u05XFNpdd9LMNwW/+sF8WD1VxG6rgavwxRci0InUfkYm7EevQvG62mBNdDJiJi+DpMcXuZh45z8+85CJNBPmilW4T9E6ZD+ONaeL3Gx5CWXN+DgyaD4NOKDob8z5Qgcr4vvn9gAAvVoF5CFwxYsABeRb9h2sJTEPMVjM1NhuHQw9g2zE6dwJFdD4XPUlMs3zsR7nQsCM1k1xHqsxSmy/diYhMRtk5biFMVQUWy4VBc2fYVcs4twqSVd0GMGeTreiB4zTR0sVDPVi/IYrB/2RysThuII7/4oMqmszk4t2gSVt4lMGbyoesRjDXTunDzsEg7OgtTtyRBqF+MQsv+WLrGH80F2uZ/m1hknFyAmdtiodQphkTZGpPXhqA3V5005z2rJV2B6F8nYfbxfJgYs5AVO8F32Q/wqXYsn38fWcx+LJuzGmkDj+AXH3XOsRknsWDmNsQqdVAsUaL15LWY19tGS1zLj6kVeLBlKuYck8BQWAR545FYsfhL1JvRqlWdhZqkuDqLjB43ifhNPU5y1Snk2pxvyPJ4pXoq4y45ffAQCb+XSUrLUhgiTU0lEukjEnH2L1KccY8s9fuKrL9xjyTk5JN948eTA5IMEnXuKAmLTCKyss9wChLIlbA/yIE/75AMBTfNSElqqpQUPrlJ/jwWQRIKuaTch+TckWMkMlH9KUaaSlKl+ST+8lFyqPxzxRnk3lI/8tX6G+ReQk7ZfNxKkrunD5JD4fdIZtlKqtdRys373HpQlRSTQzOCyEk5P6kJk0l+Hz+GbHnC8Alckvg4mRUwiYz4OpTcVxcT6lmMmByfFUAmjfiahD4XJIZk/j6ejNnyhCu7V0iwTzCJ5AtozpFxxHvxfVJvwspkkLAlc8mum3tJwKjNRMInl1NcCSY+wZF8/c0hR8Z5k8WqeMrCSdCon0iMqk3g4pl29iC5KGa0z/82KUVk47yNRKRuQEnB0QAyZFWi9rzXll58jEwcto4k81Wx9MFiMjwogmux6w4mI4wsmbuL3NwbQEZtLi8NSiLaOI9srAggCRiySntcy+XuIgGjd5KMsniVkoc/DCXTwovL3qoPXkOfSAd6LSdgkuUOLD6Tx6epySKXYUJoBEodbFEUPgcBK29Bzv07PcsL3tM24Ea2AsXiRKRJJHj88CFSpAzXmYvCzoVbcYexADkTjKk70ri0a1g8eTVERg3RoOgA/jdlH8RFpzHHbzQW7E+CvvA6Fo7+GkErL6HIUoALsyZjWxoL+enZ8B4VihNic1gXHkfQuLWIKhAjMU0CyeOHeJgi/X/27gO+pvN/4Pjn3psheyEiVIJGUa2q0VbRFq3VESURtVLU+uGnflatam3/blqqZpVqtfaqPWOUIkZCZJG9x828957/uSMSJCkaFcnzfr0uOc8594zvOc85zxn3fPUzyYIRcziW70rVrL1MG/olZ3LkeZzWi4FT75gP4Q7ZpCot0J3dxOoVa9l9JfWuS3yawKVsduxPL3fTpqcN46fZ+2gyfgD1zfSXI4S7aQn7aTb7moxnQH0zuYbdQRPI0s2O9O/ljjb0CDc8OtPM2tjLuf3r2F88RpKxs+JTutJ1/HT8GtuYCorSEnrkBh6dm2EMjzPtX7fn4rEk8s4fRN28I9rDP7Ni9RZuNOhCm2pSicM/UiovBk0bhJfpQqi5lTVW5uYlrvv4krYJpSMOVXLJMVVSba4Ga0f7CvUgm9K1K+On+3H75qDCa9A0BhUGEGsr8xLjWkCbHEt+dU+cDAEyw+MpG66dCjX0qwwe0nZRhRYfjqDK8vkcuvX4Qipbf4yg86fD6Pxia94c/QmtL65kTxZICk96zpzD6J6tcGrSgeaedWnt40O7uhZIUi06jxtHn/Zt6DaiI9LJC2D5HKO+mUvv55/ArUEHGqQEcClfQnLvxIej36XdG/68bKnghfGD6dLmdXq/CJdCNPrLKLi/Porh3m1p4z2eiU+dZu3VBnRo7knd1j74tKtL6tYfiej8KcM6v0jrN0fzSeuLrJRnstj5EG6nSyc37gzbjmRg55hPwMcDmHE8x9RTL5M9K6/R6v0X5C1EL4e/vl5A6FuT8ak01/LuX85fX7Mg9C0m+9QutsJm7lnJtVbv84IcVG1yCpKjU2EmRTMXnBWppMjtbkFLcoqEo1PhZXYzF2cUqSnkx8Ry6pdZLLso4WARxpJBI1gfm1/i8OUmnHnBrNqgoGt3txLXfWJCCduE6gU+aHeGXi064P3Oq7QcEkPX9xvJh8HKJI/gVRtQdO1u6jYpEtcCqtqtqRW0lOUHznH+6DrmrDmDOks+gFUSD20PrbB5iXFDFHz/fwFk65+K0MYTleeEu6WxP0oHatlkE6uWh63iQlXH4mdFUcUJZ3tTPwsLVJJcTVNPsPC/I5j27a/sCbhMfJZGrrwKqjg5Y8wubo65tdwqNG31Ziolkk6eCYUtrjUcTQutoqargoSCe74GWuKj8nAqnEkcatmQLc9ksfMh3E5Zhw+WbWPR+L54e/dn6ietidpVpFGVtI1NGR3w9TTutjSBnzF2XQJpu+cxcfI37D/zBwuXHef2x2MrOU0gn41dR0LabuZNnMw3+8/wx8JlHL8VpCS2bcqgg6+n4WCgtJVPodSZhQczuQGXLtliLy7ayJQYw1NYd3Xp6Ui29vLeIx/71yYy779+dO81hi/7S+w7nFfK8OWAOpDl478i13863q7KEte9o13x5bax8gHvYFt+DtjLxk0HOLbUkw2zd8indZWFmsDl4/kq15/p3q6mMtkdcb3FoiVTvvbH8uRGNp1S0GVwV7yc7v99BY+r4o/QZcS27Tjez/mWRRfzkFRueFrGEJxa8ECW/LfaBS97Y2dRir+piTkH1xDUegFzJ41kcL+O1Le+x6orZRAdlWy6NK4hOFRJff01p1sTVOHmaUlMcMHlc538txqX4mZSuJv2Kr+vOURKQWeafESzK4idjrite6BTN6qbtjqzeoNZtmYmQ/z98R/wDs95tcC7cxNTg08wMKvH4GVrmDlEjpH/AN55zosW3p1pYgqSLm4re+hEN1NQzeo1xS74MGGmI0PO2aMkejyP4VnjSs+Mek3tCD4cZjpw5nD2aCIez7tg2bAhbpnJ8l5BT0e6vJ+ysbcscfhHHU5t1E5mjVuL1dDPGdnSuDGUtO5dnyy+3Cn+GklVG+Nhenjctl5DrGOukmwarkLTRrFz1jjWWg3l85Etb+1ziovrLdoIjl52xGfiDKZ/6EON4JvYNq1t6lnxPeRt3oH2EwfgEqSvbHZ0G9aKUx9N5esVy/nioznEdBrOywUn8bfIFbpaEhsXr2TzmYLDzu3Mn30Zu8NfsGTVcr6Z9wPHEoteHSiFQkXcH3OY9vkPfD9/Aj8oe+Df0EyuZNVI2riYlZvPYNdtGK1OfcTUr1ew/IuPmBPTieF3z6RQHJU7NaOXMHDgWKZMGkG/uWq69PYy9tMlsusAtGtfpCVuXR1PrwY0aCB/nqyNk50T7jVFU+F21lT39DLGqMGT1Hayw8m9pmnnpiPRGFRuRdWmE6M7B/Gh73AmjB+M37x8+g5vjoWpd2WV+et/GL4hTQ7PaDoHfYjv8AmMH+zHvPy+DG9ugaqBP70UX9B7yAQ+GtWfkWdeYvBrliUO/0jlHWNylyFsvBnGlhn++Pn1YdKGiJLXfQnl1s/0oWvyHPw+GM+UKWMZ2Hsxlj6+eBTedamg8jg2uQtDNt4kbMsM/P386DNpQ8lxTViOr+9yEhR25OybSt+hE5g0uh+j/nwB/7aV59jw77/BUZNC5PUEzNzrU9O2hLaKLpPoa9FQ2jC5SYRHZGBXxwOXe1xfWRtGME61gM/bxnMztyqeNW1NrSUdmdHXiMYdL7lMf9UhJfI6CWbu1L81jHCvchJCCUu2pFZ9d+wq/I6nfNKkRnI93kyuQjUpqQpVHlouf/kxx7rPYPAT+mBoSJXrd/xd9Vu/HwglXlUTD1frIuUlDV8+lbTuiy/XkRUfRniSkmqenlR7iD9Rrxi0ZESFcDO/GvU8nCtVI7xSve45Z8dUZimn8GkncaVAEARBEO6VyA0hCIIgCEKpyvsVNUEQBEEQHjHRWBAEQRAEoVT/+DaEVqsVOc4fIZFj/uES8S0bIo73r7zFTKzDikG/HlWq+3/y/B83Ftzc3EhISDB1Cf+2Nm3acOTIEVOXUNZEfMtG7dq1uXHjhqlLuBdt27bl8OHDpq5Hr7zNj/BgXF1diYqKMnXdO/GAoyAIgiAIpRLPLAiCIAiCUCrRWBAEQRAEoVQPp7GgjuD07o38umEHJyPVpsIHp0sJJzzlHl/pLJQDOrTaEtaXrrjyUoYX/pZOq5UjeCcR03ui01JsmEoqL1dKWsdi3Qtlr8yfWdDd+IXRo3fj2rkDDewyCdqzi+RuC/nM2+2+WiZ5p35mo00PfBubmV7T/BmLvMW7SMs3HbG7ZjJp1VU0imxSNE8zetF0OlZTooveypQPVxCusiA705G35i/Ev4GWiz+MYuqOdGysdaiza9Jrwf/hW1e8I7qovIBP6PXpZSwd9AnPVHh0n8mcnh7kXvyBUVN3kG5jjU6dTc1eC/g/Xw9SD8xm1Jfnkay1pJu1ZvLCsbzoYBxXpZMXwCe9PuWypYMhU6TKozszZ/bEQ3ORH0ZNZUe6DdY6Ndk1e7Hg/3ypq0jiwOxRfHlewlqbjlnrySwc+yLlK3wl1TNIKnHdqwnasIBp30Tz7pbv8ZXLNJdXMnbWbgoS7+qSI6jSZzOr+sojqoCKq0efNj54zzFQn5qD73xbPl8/Eq/KuIvSNxbKUupKf2nwxmxTlyw3UPptwzkpx/B3rHR+z0Zp094LUly+oa+kTYmSotKNf0tSthR7M17KyY6VLsz3k95bfFq6EJokqX8dLg3/PUWKDTwgbd0WIIWrTYML5YsmWFo6Y6kUbFq3GVuHSr2/CpP/Ukt7Jw6Uvg7KNZRro/dLGw/HS9rs7dLIvt9KEVpDsZR/ea7Ub+IxyTiUUCB70wRp4i5DDSoiW9o+sq/0bWHwpLn9JkrHMo5Lk30nSwGmOpK0ZZjkM/eSpDF2Vj7Zm6QJE3cZ9z9FZG8fKfX9NkIyRi9fujy3nzTxWK6Ue3yy5Ds5QN5i9ZKkLcN8pLmXyln0SqpnuSWte60Uu22e9PHaP6X1QwdKy1OM/W+jjZN+GT5YWnHTtD1VQMXXoyJKiYE2foc0Zegoqf/7c6Tytjn8W8r8NoRN47qkbV3BgeAkcvUFFk/T/d1nsVQHsGDEHI7lu1I1ay/Thn7JmRzI2T2L2QflP/Q0QSz5ZAUhmfGERaeQcuMKVyL12dVzCfxpFivPaXGQ9jH5wzVEi6ts5Y/Ki0HTBqHP+q1nbmWNlbm53KQ/z0F1czpqD/PzitVsudGALm2qoVQ64lAllxzTutTmarB2tBcP0twhO1WJhe4sm1avYO3uKxizvCtxdKhCbmHw0Fg7YhN+hBsenWlmbSx2bv869hePkWTsrHyyU1Fa6Di7aTUr1u7miilFvtLRgSq5OfI5up6WXI01jvYSoUdu4NG5GcbwOdP+dXsuHitn0SuhnmlDS1r3Sly7jme6X2NsjL3uoglcymbH/vRyr7i1r/h6VKjEGGjD+Gn2PpqMH0B9M/1VicqpzLcMs+Yf8e1/qnJu1RQ+6O2H34AJrLmYRerWH4no/CnDOr9I6zdH80nri6zck2X61u2UTk3o0NyTuq198GlXV3/5g1qdxzGuT3vadBtBR+kkF/JNAwvlU14wqzYo6NrdDXQxxJ76hVnLLiI5WBC2ZBAj1seis3iBD9qdoVeLDni/8yoth8TQ9f1GmPaBgoGO9Nw4zmw7QoadI/kBHzNgxnG53IIXPmjHmV4t6OD9Dq+2HEJM1/dpkJ6C5OjEraukZi44K1JJ0Zq6Kxldei5xZ7ZxJMMOx/wAPh4wg+PyuYnFCx/Q7kwvWnTw5p1XWzIkpivvN1KQnCLh6FR4jdnMxRlFaorcnCinitQzbfKDrvtM9qy8Rqv3X6Di3ugtqR4VKCkGOfz19QJC35qMT+3KfRrzEJZeictzPRkz+ztWrV0nt8gas/OTpZy9kYeTe0G2RyUOtWzIjr3Hhx8VVXByLjjjtMBCJaEVb4cov9SBLB//Fbn+0/F2Na61fPvXmDjvv/h178WYL/sj7TtMVsw65hxsy88Be9m46QDHlnqyYfYO9NeShAJK6nywjG2LxtPX25v+Uz+hddQuQwNs3ZyDtP05gL0bN3Hg2FI8N8xmt04+d1RnFh7cdOmkS7bYV9ITImWdD1i2bRHj+3rj3X+qfJISxa4LOcSsm8PBtj8TsHcjmw4cY6nnBmbvSMfWEL7Co6suPR3J1t7wvEO5c0c9Uxpn/v7XfdI2NmV0wNezIt+IL6EeFSghBprAzxi7LoG03fOYOPkb9p/5g4XLjpNh6l+ZlHFjQUvo4tHMOFZ4xUDpWB1HbRb2HpbEBKeaLvvp5L/VuHjZy61fLZqCS6nqCCLjTZu6ovJe7nmcaaN2MmvcWqyGfs7IlnbGQvOGNHTLJFlj7NSly9uBjbwDjr1GUtXGeJia8rb1GmIdc5Xkvz0Tqky0XP19DYdSCjrT5B2VHFddLNeSqtK4MHg0tI7humMT7IIPE2aKYc7ZoyR6PI9LJT0p0l79nTWFwSNN3svbyUfP2GtJVG3sYTqLtKVeQ2tirqbj0dSO4MNhpgNuDmePJuLxvEtZ7yj/seLqmVm9pg+w7nXEbd0DnbpRvUJvIyXUI4OSY2BWbzDL1sxkiL8//gPe4TmvFnh3luuYqX9lUva/hojfwyejviO0mhd1HDTEXAnDud83zO2czLIPvyTcqzX1tMGcTGzOR5/0oHbUKoZNDKZZezeSo25yJsiZT3+cQL0/P2bAMide7/oyPvnLi/waIot1w8dj//lCut5+vUh41PKOMbGFH3vrvMSTNvrGngqPd2cxp0dt4ndOZujSZJ58ypLooBzazVzIoAaRrB4+hs2S3JioriUm8Br2/b/js+7u5W7n/CipT8xn8Pxg3BpVJyckmCo+38gxqkHI6uGM2SzRsGF1tDGBXLPvz3efvYV61VDGbLfg6br5XA12wH/xfN5yq6QRVZ9g/uD5BLs1onpOCMFVfPhmQXdqhK5m+JjNSA0bUl0bQ+A1e/p/9xndXUNYMXQM2y2epm7+VYId/Fk8/y3KVfhKrGfuXF1R2rrPYfuw/xA/5wf8HU1FunhW+U/C/Mtl9HYylVVQxdcj9+JjkLAc3//AwvXvc+t3EZrzzByxi+7fTqBRRb4IU4KH9LpnLer4SG4kK6jm6YFLwd0HNKREXifBzJ36NW1vHRC0GVGEp9hQ5wnHIverdWRGXyMad7zkYYXHny4zmtB4FTU9XLG+tfPVkRUfRniSUt5WPKkmGoDFy0kgNCwZy1r1cbcr3FPpsuIJC09CWc0TzyLB06RGcj3eDPf6NbGtpO2EQjkkhIaRbFmL+u52hff0dVnEh4WTpKyGp2e1IveqNaTK+6n4O/ZTjwux7ktRQj0S/p7IDSEIgiAIQqlEu1MQBEEQhFKJxoIgCIIgCKUSjQVBEARBEEpV9o0F9Q2CI27/Fao6KoxYw+sc75eOlPBwHq8cUsXPsy7pOiEJ4jeBgiAIwuOnzBsLeRcX4ffGWLYkFRwt87j0/VzW3bzXA2Uep35ezyXDb/Jz2LdgAQfzDD0eGn3SqvXGCZaB4uc5/681rDpR/BsrBUEQBKE8ewi3Icx5/jUrfp69m4L3XxSVF3eBvZs2sy8wHuPhWUdadDSpaaEcP3COnLhgDm3ZytFzgYQVvJ0nJ46LB7ex/UQEtw63mWEEbP+djXvOE6c/MOvSiI5OQx11hj07jhOmlotSgji4dQcnwo3f0qVFE52WwfVj29hc8D153MGHtrD16DkCw5INw8kzyYW9m9i8L5B4w0wa5zGtuPnIiuTUzo1sujWsyR3DWrYazLA2NsZ5SE0j9PgBzhlSneUQe+EAW7ce5uqdLysXBEEQhHLgITQWFJg3GsEoxzXM3ZdmKjNSByxgxJxj5LtWJWvvNIZ+eUY+VOawZ4o3PmOXcDoxl+z4MKJTUrhx5QqRqXJjITeQn2at5JzWAWnfZD5cEy2XnWTu6G8ItqpFjazf+e+YX4nP2sM0v0HM3BCOheoUswa9z8Qvj5DlqOTQlNGsitaRs2cqPgPnsDPeHufMHUwctojAjDuSVhWb8Eqex2m9GDj1jvnIOsLsD5cTaVeL6hkbGfe/DcZUp8XMc87B2czaLS/tnil4+4xlyelE8qU0Ds0ZxRenNVR1jGfd2An8FiMaDIIgCEI5o3/PQlnKPTFVGvZNhKTJPCZN6/2RdDA9Vzo57QPp85BEad2wEdJvBemotXHS8oH/kbao1dIv7/tK38cUpAVVS2uG/UfaYcgkqu/nJ/0QZ+qXslL64D875T9yJbU6V8pNjZHCrhyWpvuNkfYn/yK97/eDFG8YMFVa0f996bdM/d9aKXLhIGncIfk7v/hLPktiTGlpNVLQ/P7SxKNy+Zph0n+ME5RS1g2TRhTOpBS3fKD0ny0Jxc6HNm6ZNOj91VKYISO3VspWZ8v/Fj/P2VtGSMN/Vsvz8L7k+71pHpLXSCM+3GFKhytJOX+MkYYuTzR1CYIgCEL58NB+DaGweYlxQxR8/38BZOtf+6SNJyrPicJcUg7UsslGn0tKUcVFPrMuflYUVZxwtjf1s7BAJWkh9QQL/zuCad/+yp6Ay8RnadCioIqTs+md3eaYW1tjZXodpJlKiaSTZ0Jhi2sNR9PlFBU1XRUkGC4FFNASH1V8wqvi5kNZvTcT3o7i8+H96NdnAJN+DkafbLvYeS6gqIJLVeM8aBOiibm0jXnTpzNd/sw+akfTeiInhiAIglC+mI5oD4dt23G8n/Mtiy7mIanc8LSMIbjgvrxO/lvtgj6X1J3+LodUzsE1BLVewNxJIxncryP1re/xACtlEB2VjHEONASHKqmvTwp/a4Iq3DxLSHhVDF3MGcJrD+Pr5atZvXoeXnsXsVffWrhHKre61PR4mVEzZjBD/kzt9yoN3B1MfQVBEAShfHiojQVwoP3EAbgE6bO42dFtWCtOfTSVr1cs54uP5hDTaTgv38obUcCMetWS2Lh4JZvPFPeIJJg/+zJ2h79gyarlfDPvB44l3uN9foWKuD/mMO3zH/h+/gR+UPbAv6EZZvWqkbRxMSs3n8Gu2zBanfqIqV+vYPkXHzEnphPD755JA6UdnFk4gZlLfmT1kkWccXuFZ81NPe+FXTcGPXOIcVMWsnL5F0xacIR8R3FlQRAEQShf/v3cEJoUIq8nYOZen5olZTnRZRJ9LRpKGyY3ifCIDOzqFE1UVbqsDSMYp1rA523juZlbFc9bSWLuTFpVfMKr4uWQFB5OAtWp6+GMhan0fuQmhRGaZEltkfhFEARBKIcqVSKpnB1TmaWcwqed7rF1IQiCIAiCyDopCIIgCELp/nFj4emnnyYxMdHUJfzbnn/+ec6cOWPqEspa8+bN+fPPP01dwoNyc3MjJibG1CXcixYtWnD69GlT16NX3uZHeDDVqlUjMDDQ1HXv/nFjIT4+Hp3uHh8wFMqcQqHQvyvD1CWUNRHfsiHieP/KW8zEOqwYVCqVocFwv8RtCEEQBEEQSiWevRcEQRAEoVRl3FjI5MbVG6hNXZBLTHBokXTNWhJCw4pPOa1LJTw8ucj/SVwPSZC/cT8edUrrxzGltvC40Gm1ppeF3a74ch1ardgQb9FpKTYc91terpS0ju9/3VfmO8kl1SvhdmXbWNBlsfeTKWwqeJdS1j5mew/h+2umQ37en3w1Yx1Rxa2ZvCP834I9hf/n/8WaVScKszvek38npXXJHvX0ywM1QRs+xqfdB6y/LY/Y3eWayysZ/Z4ffn7Gj+8bL9H/xwRjT+EWXewuPvH3o9+AvvTs5sP0PcYY6ZIOMPO9t/Ht24ce3fryWYA+sDqSDszkvbd96dunB936foahuLLKvciy4T749utPnx5v0nvuEVL15fLJyIGZ7/G2b1+5vBt9PwvAEKaSyssVHbG7PsHfrx8D+vakm8909iTod6qlrfvi6qWO6K0f0at7b/r29ubtoSsILpo5t4Irvl7lEfBJd7r0Mu2X+kzi1/D7O2WtsPTPLJQdrRT+dW9p+DZjaqTcI59IE8ePlIZ9H21InKQJWiD5f3RcypX/zo45L+3fskU6FJxiTKqUvUUaMfznwv+ldCkqSu6nTZX/T5WyYwOlA1u3SQHhBWmXZBmh0vHtW6R952Ok1NibUnyOWvp1+HDp9/gQ6ejWTdIf52IN0yqQG3te2rNxk7T3QpyUbyjRSqlRUVJK6nXp2P6/DCXFDZMiD1OQWkqeEelmvDHpVInTT4mVAg9slbYFhN9KElU5aKXYbfOkj9f+Ka0fOlBanmIqLrG8CG2c9MvwwdKKm6YEXIKJRgpeOkNaGmzcGqWMrdLQ3l/Jf+RKxyf7SpMDTFtY0hZpmM9c6VLWcWmy72SpsHiY5DP3kjyWyin39GLp8x2Jxn2MlCKt9R8srZdjk3t8suQ7OcBUP5OkLcN8pLmXNCWWlyuaYGnpjKVS4SYxVOr9VZh+oUpY9yXUP/VeaeLAr6Ugw05SK0Xv3ygdjq8s9a+kepUtbZowUdpl2sULhcr4NoSSWu2bkHH0nNw+03DleA5PDm2PxYUjZMit2ITDwTi+8hzZh+Yw6ovTaKo6Er9uLBN+K+YnVTkHmT1rNzk5e5jWayBTV55D6yCxb/KHrInWyScAO5kyfCGXzJ2Qzn3H8LeHsTxMbgHmnOenL3YSb+9M5o6JDFt0yTC6v0+PnV/iMLtnzeagKeeDJmgJn6wILXn6xaXUrjSUuHYdz3S/xtiYSoxKKi+kCVzKZsf+9HIXj9HcToXXoGkM0ucw0TO3wtrKHLShHLnhQedm1sZy5/a8bn+RI2ePcMOjM4XFr2N/8RhJxs5Kx6L5EMZ0djFeQk0NJkRZGw8zLaFHbuDRuRnGMDnT/nV7Lh6LL6G8nEVP5cWgaYMo3CSssTI3lzeJktZ98fUv7/xB1M07oj38MytWb+FGgy60qVZZ6l8J9YpsUpUW6M5uYvWKtey+UpAnSCjzLUNV/zU84o9wPe8GR1Kr07b2yzyvO8WJnAyOnK9C6xey2fZrIt7TB9LxxTb0mNgL7d5dpm8XR0Kq1Zlx4/rQvk03RnSUOHkhl7jfNpDu9ymDOr5M+36T+eBlO/RZFSTJnddHDce7bRu8x0/kqdNr5NJUtv4YQedPh9H5xda8OfoTWl9cyZ4seXiFJz1nzmF0zydLHOZuulKmX4vO48bRp30buo3oiHTygvErQiky2bPyGq3ef4EqphKhOHkEr9qAomt3ubGQTIrkiJPK1AszXJwVJEcmITk6ybtCEzMXnBWppFTmK6lyw2r9+F507TSEk/IBsbGFluQUCcfC4MlhckaRmkhCseUp9/ns1L8oL5hVGxR07e4mbxIp97XudTGxnPplFssuSjhYhLFk0AjWx1bGQ2OReqVLJzfuDNuOZGDnmE/AxwOYIZ/0Cg+hsYDFs7zqEsrhoIPctHlJbsU70bZhFsdOHee01Jy2VRKIjrnEtnnGtMzTZx/Frmk905eLY0w9XZjxWYWk1ZKUqMOpakEmBiVOTg6Gg7XC1pUaBemuVTVxVSTIO4t7SI9dyjB305U8/dLSUwvFS9rGpowO+HoW7qSFO6kJXD6er3L9me7tKm9ytvJZoprMW5uXjvR0Cbvq8rmjOrPw4Cbv/NIlW+z1G2dlpaqL7/yf2X7iECNjvmNlBNgawlRYN3Xp6Ui2jtgVW25vqNvljjqQ5eO/Itd/Ot6uSnmTuN91n4/9axOZ918/uvcaw5f9JfYdrmwHxjvrVR0+WLaNReP74u3dn6mftCZqlzjh0yv7xgKWtGxjzekvz2D2wjPy+Y4S97buxC77hcxGr+Bi7kbdmh68PMqYlnnG1H682sDd9N17ZYZnMweuHbqK4XkczXX2H75mqCRSRjRRyabWsSaYUGV9eWdxD+mxSxnGTKshx1SsjogkXlvy9IX7pSNu6x7o1I3qD2FrrBC0UeycNY61VkP5fGRL7PRlZvVoahfMYf2tL72csxxN9KBls2bYBR+msPgoiR7P41JJY5u283O+OZVr6rLCyRayslXUa2pH8GF9Nly9HM4eTcTjeVeeLLbcdBujHNFG7WTWuLVYDf2ckS0NW4S8STS9r3Vv3rAhbpnJxn2YvrEp7/ts7CtRg724eqW9yu9rDlHwjL42LQPsih4oKq+HUgdsXm5B5rF0nm1pPE03e6oNdmeuUvOVWvIE7eg26BkOjZvCwpXL+WLSAo7kOxqGux82r09iEN8zZtJ0Pv50E3l1PTGTW9AKVRx/zJnG5z98z/wJP6Ds4S8PfS/psUsapgotXpTYOHMJy76Zw1fHU7GSo1bS9IX7pEtk1wFo1/7+t4HKIY9jk7swZONNwrbMwN/Pjz6TNsjlNnQa3ZmgD30ZPmE8g/3mkd93OM2dOjG6cxAf+g5nwvjB+M3Lp+/w5g+UDbUisGtal8h5/Rg2cSofjfRngboTvk+qsOk0ms5BH+I7fALjB/sxL78vw5tblFheruQdY3KXIWy8GcaWGf74+fVh0oYIeZO4v3WvauBPL8UX9B4ygY9G9WfkmZcY/FplSbJXQr1SuVMzegkDB45lyqQR9JurpktvL9N3KrdH9wbH3CTCQpOwrF1KGupSaK9u5veUDvRspX9kJ4udY/5H/JRv6e+i75tLUvhNcqt63j7ue0mPXewwWjKiwkmxqcMTjsYHYkqfviD8SzSp8vYaf9c2rUmN5Hq8Ge4i7bncIFUTFxZJmnVt6rsVTTmvITXyOvF3paIvqfzxcH/rXp+eP5R4VU08XK0fu2V9WHISQglLtqRWfXfsxN1Rg8f3dc/qk3w9cTVx1WpikR1Nout7zP7vS8ZLSf+GRz19QRAEQfiXPP65IXQa+TzADLNH1SR+1NMXBEEQhIdMJJISBEEQBKFU4nxYEARBEIRSicaCIAiCIAil09+G+CecnJz0tzHE5xF9mj73XLHl4lM2n+dEfMvk41qjRrHl4lPy57lmzYotf1QfURcqxsfFxcV09L4///iZhYXfLSYr6/5yQwplR6FQ6Bt8pi6hrIn4lg0Rx/tX3mIm1mHFYGNtzYhhQ01d9+4fNxYWLV5Cdna2qUsQBEEQhPLK2sqK4UOHmLrunXhmQRAEQRCEUpV9YyE3hdhENXfmLtNlJxOXnC2X55KWlEb+rf8L5JIaHUFEePhtn8i4DOO7yzVpRAVf4PyFq8RkGN9mbiBPLz759uQnealJpBcZRD/u26elIzs5jtRcediUaCKLTi8yHnVuGvFJ+nktpFMnkqTOJjU+mdumlptKsmFiuaTcNv8R3Ig3xSE3mRtB8ryfv0xkSsF76oVCOnS6O7cYwRAX01/Fub+YVb4Yl7q4cs/7ioZ++HIXvpLWaeVb1w9KH6e7I/V38auc8S3z2xCaiK18tTaPt//3LvX16cENtETv/prV6V34n3cV9v52nWbe9Ti7Uf6/52vGBEK6dK6fOk1EpoQ2JpBg88Y0qqpE4eRFi1ox7NpxHTsvL1wt1Ny4GEx+0x6885wzOnl636zN4vVRPWlsox+RhshdvxPevAdt5e8baCLYpZ+mYVo6Mq/tZUewG693aUj6zmXs19XlCStTYgdVdRq3rkbQL8dwfqc7TfTvS9Wl8demffDKc0SvWEf2G6Pp/rSNoaWlidjJpvAW9GitZufyvWjr1jHlwteP6mleqh3Dtk1B2D3VgGqWucRfvUJ2o3fp9oxDBbysoyF892r2xplRRR9OhTNNunTh6bw/2bo3CHnVGkjqZMybD6JXc2vU8rrYfDgayUJHjtKT9t1fxcPKOFylJW9vl3du4nSyElV+LlaN3+KdVtVvpR7WxJ5ky67LZJspydc40fztbjTMFTE20pF2aQdbTyWjVMmnJFZP07V7K6oXBo/Tm3dyJcscRV4+Ti3foUsTexJObWZfcKbpwCHJJxNmNBvox/PW2YTs/Z0j0RLmUi4qj46886oHjzZ8OtKv7GHnnwnyX3lk6dxo8+4beNlSyrqW9z3nD7D7SBpNBvrS1EpLXEnLXMHeD54Xd46Du46Q/swgejxnXHO69Cvs236aBHnh87N01GjbgzcaWJcQ14J46CpEXXrQ2xCqj2Wmvx/I6T/PoNEUnsbr0q4TEZlIsnVDGrqaWgv5YRw7G4nSwpMmDcwIvZKCW0NnYoLk/xt7YmM4sFjiXKsunnXr4p4XQbR7F7q+8CSeNbT8ufkULm/70dbLnRruHjRo4kbMHwfIbPA01bKuE50jERWhoP5T1TCXV2hayBVSazaijrWpASDvfEP002xcB7nmsyOoBh27PoOT3HBIux6K1OJNXm1SzzBtT09XbFV2uDve4MApBV5ezuQF7eG02cu8UldDWFQOuqhwFE8+RVV58XRpIQSlutPoiXyuh0o079aep+sZl8PD1Za8iwcJfqIH3Z6vRQ232tR7qgZ58blUrWFfARsLWm4GxeLp3ZPXnnuWZ57xoobcCFPauvPUM3L3s/KnSV2IjMWheVPczSLZvzOWZu/50KbZczyl+pNdV1xoUte2fKYE/pfkyTukw5pX8H3zJZo+Ww+L1FSqVHPGwhCULM7vPIXjW715o8VzNHGL5sBxDc88/4yIsV7eNfYfzqdNr7d44bmm1LNIJbVKNZyMwSPr3E5OO75Fr04t5NjWJGbfMTQNG/LEEw1poo+d/HnaED5Hmj9bC7PIPeyKa45fz3Y899xTqM7sJNj5GTxtH2H0dAmc+yuLZm93pVXT52hsfo59oTVp4h5fwrq2JvPyYf7Mb0i9vEjyvZ7G3VyJrXvxy2xo6FcQuoxLHDmt4al6+UTmedG4lv6YpCPxr7/Iev4dOr/4HE2fNuf8nlAaPW1dfFzrmFoD8klnRahL5ubmtGje3NR17x7C8UqBtVz5FEGBpJuu1GQHXyDbszF2DxLR7BAizBrRxLHIrJrV4Pkn8wmJ0DdSFKhcX+Zlqz85cLX0By1zQnbz414dL3fWNxRMhfKGk5+tJjMz0/BRZ+fLJXJAn3iFVorTHA+/zrFAW15qWdUQLIWqBq3bWHF231Xumpo2nxy1cTyZmWqy83VY1HAh+9IpQuLVxtspZm5yBXXHmI6qopGXX6FCuhnInyfPEBx3+60cPW3MCS5VkXfU8vrUJV0n1bkh7qa0eNZyA6xKbJh8OKzMNERfz6O2l47Qsyf581Iq1RrWK0wIpMsiQ2eLsz71qUzlXB2LhEjD3wUqc4w10SHk1W6AFHqW06cvkVq9IXWLnBlmZWixdbEy7vhUzlS3SOBGUtGtVEvsiYtYyQ0xB/lkIjk0FaeGtUyZG22o36AKsWFqQ9cjo6xOqzdepJrpaolK3vmbqUpb10rsGrXn9WY1SshAWXSZTUUVhNKuMa++0QzX2xZcSbUX3qBVweUmlTkW5vLfJcS1QGXfXz2UTUNh2YBnrEO5kCxXQvms/mKwioaNrB6o9aXLkVdFFZtbl2CNlFjZKOWDfEElN6d2u5cxO7Wf67c/vnCLLuk8h0Nr0dYzllNXizxToUvl2pGd7N65w/D543gIakNPS+q1e4aMzbvRtWyNW5Gju5nckHjJ/CQHQ26fmC71KkdN49m9cxcnQtQoaneg+8s2RJ/ewYYfV7Nm7VbOxOTJA2cRey2QwAsXCLx4nUS56LGny0GTcZPLoTlYWmmJ2LWWPWGFT4roL4VeO53AE6085DWmD0E2klWRTHdKa6zlJlhW0X13pSORkR7B+b0niMUKs+Tj/PrbX7ca3igd8XCI4+Spa0RFhfLXvjPczCu68VTuGEvpGUSe28OpGHm3oUrixPrfOFcYPBw9HIk/cZKQqCjCzu7lzI088vKL3InNvcqfCU/Qoo7xDFT/q3ArU8NMT2ljLZ/A3N0IfmQ08fx5XkHDZ+wffF3ftsyVjYb40+eRA2jqNikS1wKVfX9VWAvKlBl1mrkQ81cMmqRz3LB9lvrFN2n/ltLaDoU6jduPpTrSUrRY2xeZfUtPXnkRTh4Mp2jdL6C0b8RrHZvQ6NW2VDm1h2sFzUGlM41e78G7PX0MH+/2DbErGK1NPWrWqEqtgqbkLZZ4vPoSihMHiChyLFS6NKZDD+N43u35Lq82tJMDrMSmVlPadu1Jr7796N21BsF/nCBZJ8mNnWxyDJ9cNP/oyZFyQo7lC70G0/21FjR5piUdOnuSFhRt6ilTX+JirhdNnY0BVljKcc3LLdzxSjnIzQyqmDorLW0V6rd/k7bNnqFpO2+ac5WwW3f6zHiiY3daqCK4eDESRcMXaFit4CkZWaWPsZYq9dvTpV0zmjR7hbdaSISEFt4mNavTkXdamhEZGEgkjXihUTWsilx3V18KJMfrOYzhU2BhCF/h0UDKkU8QLC1NXY9YbjSnth5C0/INmsg7rQdd17cvc2WSS8zJrRzVtKTjM0XyBd8R1wKVfX/10DYPZY3ncU89y8kziVRvVhuzB72pY+lFA7OLnIouclTOCuFEmD2Nnrj9Yr5lvddokX+M47Eaw6uqbqO/pKSfB8u6vNrGjJN7i7mNcD8s69GupYbjx2LQlnig15F0/Hf+CCts6iitbKmiyyNfaUNt+YDaolUrWrRoRI1ysv/5R3TxBP4ZcuuynE5uBGFZUJV0ZFwKhqca37qkrnJxxzL+utxwMnbn3wxD7VwL60q30ypKRXVXe3ILTld0OWRLFljeiomOlLA4rJp24I03XuEZuwRSLWve6lfZY6xydcU+L8u0Q9eRmy1hURg8dMlhxFVpymudOtGuqR3xaZa4F9yT1GVw+ao+fPpGvp6Kqu6WJIQmm8aXT1SoGqdaxoebHyVd6hX2bj2L+Uvv8HIdYx17oHV91zJXErpUgvZs4S/zl3izTZ1bB/zi4lqgsu+vHsIDjiFczahNgycccM49w6ZwT7q0qoWlLpqga5Z4eRU+4Bh19AB/Xb3GpQvnuXDhAiFZVWlY2x5N9EWumjeikf6eksIS19qWBO/czunrUdy8do6AEzdx7dCN51zMDdMLTqvFU3X0tznMcZGHDdl/GatmLfC46wFH48OUZs61sbm6kz9VDXBNPM7Bs8GEXNLPg/y5GIN53bpUMzwQpSFa3vmaN2xsfJpaHs/1oDTcG9ZB/+MJc5faWF7bxxWr52lRJ5+rR4ouz3kuxVrQsJkrN//YzqnrN4kKC+JswFWqtOhAU9cqD3RbplxTmJETtIsdJ8OIDZcbeJcknn6tGa76MzddJoGHr+Lc+jncCq52mrlQNfc0W/ddIebGRU5cVNG8Uwu54VThInMfFFhXM+e6vL2fvxnF1TN/klb3NV56wpzA3zYS79mI6skn2LLzPFFRwZz5MxnPV9tQS986EDFGYV0Ns2s72HXuJtHBf3I2tS6vvFwH8wu/sSXOk6eqJ3Ny0w4Co+TY/nmaFENsbQ0HSl3meY5ec+HF52oabuHoqVyqknd6E/uDorkReJxLZi15o0UNHmn4NKHsWLSOIHnfqI64KO9rArlJLZ50r/U361pH4uUr5BkecDSVFLPMFZEu4TJBtx5w1BC2fSHrryixVIcb9tcXb0g0qZtVfFxtL/DjuijqPf8MNStAXXrQBxwfqzc4arJTSFWbYe9sh8Vj1ZrTkZchz3uWAhsXZ2wq5tONt+RnJpKcZYZDVUeq3MN60srrNSlDKQ/vUOQMupLT6d8NkoHSwRk7/caui+Xw7jCavPGi4eFcXU4qiWk6bOXtyfoetqfKFWMduWlJZCodcLKzkBsCOuIO7SLsmU68YAweaYlpaG1ccL6nyqglO8U4PhcHy3J/Bi7q08P1uMf3QX86KV73LAiCIAiVhHjdsyAIgiAID4VoLAiCIAiCUCrRWBAEQRAEoVRl31j428ROGtKjggk8d4Fr0aYkUQYFiZgiiLwRQ3KW1lB6Z6InwycijgzNncmhZPK0DUmd/jaZVSFNehzxGcZpGcjfjY7QTyOCG1EJZJomUPJ86PuWvEwlJ54SBEEQhMdDmf90UhO1lx9WXsS+WSOqm35+GHVwB0HODaljEc+pDRs4lWqNkw0kXznA/ovg8ZQbVtooDv66j3idlvTEaK6fP8bZBEdqm0cRFBpHcsJFjhyLRmUmH4BT87Fx1XF29yWcGplyS+inFLmX7VddaWB2jKWrgnF9oRHOt179qCVm//esCqrOi42Nr24GNec3L2VriCNNG7safjqkidrPb/vj0WnSSYwN48KxY9y0qU+NnGtcLnY+VARvKnmZ9n2/gsv2zXiquoXhp5KaqAPsDHKhkUeRF+kIgiAIwr+gHOWGUFHrSXPO7Q2+453ZOpJP7iHUszs+nVvTrFkL2r7djy5Of7Ev0Dikwr4erV7rwGsdO/Nmz3d4IvosiR4v8moHuaxdQ2q4NaGd/u/Xnqd2qa/NUlHDIZULV4r8SiM/nAspVtQs8kspXcp5Qq078bJ0icsZBdcbFNjXfcEwzQ6d3sKn1zOknL2KZf3i5uM5bM6XvkyqWk9i9tcert4eDEEQBEF4bDyExkJJiZ1yuB6uouEzjkUmaobr80+iCYkwdReRl0yqZFt68qnbEjdlkpVT8ObGe0lmpSPh3E3sn23EM00suHYu9a7bFgb6X5YqVCUEKvtvl6nUxFOCIAiC8Bh4CI0FvWISO+my5YOlFTa3Z4RCaW2LMs94GNUlnGXrT6v56ccfWPT9URzatKXGHcMXdXviph38cTKcLNNbI/42mZX2JucTqvOsuxmWXk2xjzxLvOHRBYn00BMc2LuXfbu38Mv6y1Rt0aD4bG36V/H+zTLpFZd4SpcVQ8jFC4ZEUhdDE+7IfSEIgiAI5cdDaizI7kzspLTGVqEmNdfYu4AuNQWttTGzl7JaM958rx/vvefLi64WWDqW/ra02xM3+fBOu/q3nl/Qn+GXlswq7/oZrsZc5w+5cbJm3RFiYi9xJtL47EUVlzrUe/JJvJ5+kS59+9Ohrimf+Z3uYZmMikk8JeUbXmZlSCR164qIIAiCIJQ/D6+xILs9sZMlTz6l4vLJ6CK/YMjiekAYdo2fMHWbKO14+nkbgk5EU+R3Cvet5GRW2QQH5tHK358+ffvJn/74932G1HPX5DN8BRYObjxRpw613athW+oL0+9jme5IPKW0eYImLVoZEkk1b+Qmj0kQBEEQyqeH2lgAK55s3xLruGS5saDErmlnWuTu4aeffmP79i1sWPkTZxza06GY/NUWdV/gibjjXPknDwYqHXmmXjoBCbV5xqVwUXXpgVyRnuLpIimulVWb8WTOBYLu68GC+1smK6/2tLCOu5W1TBAEQRAeB48mN4Qmm5QUNWYFSXIqgoq4TIIgCEKF8njlhjCzwqla1Yp1UK2IyyQIgiAIMnFkEwRBEAShVKKxIAiCIAhCqURjQRAEQRCEUpX9A476REyx+gRPCpTmNjhVr4qt/hXLBeUFU1Mosa5ai2pmaYXDm1nhWK06dgU/JLjrO5Y41XTD3pDEIY2o6xEk5lahumdd3OxM73EuOn0LO1yqO2NteGmSPlFVLOl5+kmbYeVUjWq3JnQnfZKqHKxdHAz5Iox0ZCenoHVwwbbgJUy6LJJTJGyVacSm5d3+rgSFFc7uruhnS5MeRWh4ArlVquNRt6ahTD+N1Hg1VeT5u/Xman2SqVxbnO2LvJNaEARBEMrIgz7g+BASSRVJxBQTyoWjAcQ4NOSJrEP8ujcWSZdBSnIyKSmpSA51cEk7YCzXZpAYF8bF40e4nFODJ2vbIcnjuu07qXlUcXPDNuUUv/92kjQrR2xIJujgXi7hSQM3K7S3TT+E88fPkODYAA/bWA6u30uspCUjMZbwC8c4eikbV6/a2N35lkhNFAe3356kSp+IKnTnNiKfaEQtS1OhJoht22PwcEzhUnFJptyrk3PmVzaeTJUbJ/osU5c5vC8QPBtSwzxaJJkSBEEQ/lUPmkiqzBsLurQQwhSt6PLa09Sr34CGT6Ty51kFXq5JhNOSru2bULduXTzreuJqqzQMH2oq1w/f+Nn65B/fxrVqz/CE5vqtfobveLrjaJbCic2ncHnbj7Ze7tRw96BBEzdi/jhAZoOnqZZVdPpP0bBOGicC8mjYwJywUInm3drzdP36eD39LPXyj7HzanWaeNoaDta36NIIuZKCW+OijQUdSVcuk1OvcWFjQRfP5StamrVtJS+PPH+18oiIdqfTmy9Q37MmdukBbD1dlbd6teNJdzdqejzF024x7DmQgVcjK25E5aCLCkfx5FNUNTfGLijVXTQWBEEQhIeiHGWdlA96+Tlk6ZM7pcYRci4GqyeqGyaky89GbUr6lKnOJr+4lxMp7WncxJrokIziEztlhxBh1ogmjkVm3awGzz+ZT0hEYaOlQF5yKpKt3e2NAQMl9k83wTo6hFsJJ8tYTkg4Zo2eweG2WW1OfU0I+jdLiyRTgiAIwuPgITQWdKQGHzQkdtq1ew/HQsHFyVyekFx+9citpE+7dx3nurr4o7TC2hpFjj7pknw2f24La39czRr5s/b3k0RnZUEVG26/c6DEykZJfrZ+fDoS/tps+M5Py77mh6MOvNzG7Y7hTRTWWCmyyX4oSZ105MgtgCp3Z5nCRplHjmnRi0syJQiCIAjlyUNoLChxfroT3j196OHbB/8+jYg6fIZ0nVze+HW6m5I+vftue56yK37y+SkZKB3s5DEpcWn6Fr0N+Rv60bt7K2rqrxKo0+44oOtIS9FibXh9s5Jqz71t+I6fz0tUt6yCg2UJi5mfSobSAVvFvSV1MjMDbdGLF5LW8Brr4skNGFsF6ruzTJGqtaZw0YtJMiUIgiAI5UhJR7oypEBx9z2AkmWHc+SCGY2euvUbgdtZetHA7CKnooscWbNCOBFmT6Mnbv8VgdLuGZ63uSwPW1w6qmzCD1/AvHFDrO8pqZOSqtV0REcU3jDIj7qJxqmGqetull5Pobp0kpjbZvU44fZPU7vorN6RZEoQBEEQypMy/+mkJmIbSzfGYedibmgk6DQW1HnlbV5S7GPp77HYVS34uaKS6s+/wys2B1lmKte3KXTY8uQrnXmhtpU8rh38HtqcHq8an3kooEu7zB+bA0ixrY6jWRYJ8RrqdOhOOw/jdzaFt6R7u6qG7+jiD7L2kAvdve05uOQ34uyrop8DSQe2Xq/wxotPcFcCak0EO0zDGn86qcC6/mt0b5bPgV/2EGPjhpMqg7hkO1r16ELDgssEOaf5ZYsV3j5Pm76nI+3yLraeSMGmuiPmWQnEazx4zfsVPMwj2L0pkpbd2+Bk+HoWQb9+xQGXwQx7rarh24IgCIJQlh70p5OPJpFUGdFkp5CqNsPe2Y5/LyWDluyUJDJ01ji52BZ5D0NpNPJ3UlCbOeBsZ/FvXM4RBEEQhLs8XomkyoiZlRNVq/6bDQU9FVZO1al+zw0FPeNLoKqKhoIgCILwGBLHLkEQBEEQSiUaC4IgCIIglEo0FgRBEARBKNXDaSzkJnMj6ALnz18mMsX0ngFdNilJGRT9EaMuK4lk/YuZ9MmfIsKJiIjgRnQimXe/iPF2mnTi4m8fV15KNJHh4URGRBKbnFXYr2Dccj/DR+6fUPRlUMWMSxAEQRCEQmXeWNCl/MXGtbsJTpGP+No0gnf/xJYLaeh0ERzaG4jhJYsm2ut72XtFgyb2OLv2XyTk2jWCLxxnx+qV7A2942VGRagv7GTNjzu4cutHGBpij2/nwMVr8jiCOX90Cz/9tJ8IeRT6ce/Ye4GQkBCuGz7Xic0o/AHI3eMSBEEQBKGoMm8s5IYEoW3egw4vNuPZZi/SsUdnPKVMirQRiqHAvu4LvNqhAx06vUWPtz1IunRTbgIUQ5dC4HVrXm8Dly8VyR+hdMDzxfa81qEjb7zlw1tPxHA2TD+GwnG/pv+0f5UmNUyvYC5pXIIgCIIg3FLmjQWLGi5kXzpFSLzaeLA3c6PJs+7c/m7Fu5WUfOpOuoS/uGn/LA2fbYLF1XOkFnuEzyM5VcLWzvjqyJISWN3buARBEAShcivzxoKqdge6v2xD9OkdbNAngFq7lTMxf5eaqfjkU9yV4ElL1LlEqj1XCzNLL551iOBcnOlpA1085zat4Sd5miu+XsIxhza87Ka/glBSAqtSxiUIgiAIwi1l3ljQj9KmVlPadu1JL33yp641CP7jBMk6M1TyAbrorQVJnwjBMAclJJ/S3pHgKe86Z4OjCdu9hjU/ruVYdByX/4w0jlNZnabv9OG9vn3o0doVyyqOGPNHlZDAqrRxCYIgCIJwSxk3FnQkHf+dP8IKryQorWypossjX1mNatpoCvMw5RN1Mx/ngucHbmNMPqW4I8GTLiiQvBfep58pC2WfgX1pkvoXIbc9C6nErklzrK+cIKaUCwXZ9zQuQRAEQRBUH8tMfz+Q03+eQaMpOB9XUMVRSeju7Zy6fpOosCDOBlylSosONK3hQHW7OA5sOcb16JuEnD1GkGVLOj7ninl6MEcOnOHqtYsEBp7nfGAy7m1fpYH+VkQBXTrnDoXg2rYZNQqKFVY4ZZ/jRKoH7pnXSXVvRB1ruZWhcsQx9TjH1V48ZRnKUf24Qy5y4cJ5+RNIrFk10i9HUKPYcdWlUY2CZFeCIAiCUHGYm5vTonlzU9e9e0iJpHTkZaSQmqXAxsUZm6JPN2r171tIR7J2xtn23rMrCIIgCILwz5SzRFJKLOxcqO56R0NBTyWfwVd3FQ0FQRAEQXhMPKTGgiAIgiAIFYVoLAiCIAiCUCrRWBAEQRAEoVQPr7FQNEFTbioJyTmG4kI6spISycouIdFT0eRSMclk3fUzSA3pcfFk3lWeR9qNK1w4d4FrMYUJogoSTRVMJzIynqL5pARBEARBKN5DayzcnqDpJoe3HCe+6ME5P5QDuwNJKyHR023Jpc4fYduPP3EwvMhLENQX+GP1anZdLvJLDE0MJ9evYdelFLRSLjEBv/DTvki5+aBPNLWV/YHXTNMIIeR6LJn/6HcggiAIglA5PJzGwp0Jmiwb0NQ5kvNF3pKUdy0QtWdTXJQlJXoqmlzqbXq8/QQxZ8NMb1jUkXLhOlZvtEW6fJEMQyNER/LJfYTXf5eenV7iueda0PYdH1qYx5Con6zSAY9W+kRTpum8+gyuxb0PShAEQRCE2zyUxsLdCZrM8XjOlbhzN0wH+yyCrmh48hknwwyUlOipqLzkVCRbO7kJIdMlcP6GPc80epanLa5ywZABKpvrkeY0etqhcKGUdjRs24qahkaBjvxstXEa8kednS+XCIIgCILwdx5CY6H4BE0q92bUSjlPeL582M64xDVVQxra6IcvKdGTjoS/NrP2x9X8tOxrfjjqwMtt3NAf97U3/yKx+nO4m1nyZFMHIs/GodXlyM0FK2xMDYO0i7v4Zd1a1q/fzvkkeXy6VK4d2XlrOn8cDxHPLAiCIAjCPSjj1z3L8kI4uPssMVHXuHghkBsp8dxIr0mzp2rilHmO01n1qRF5kljPl2norEKXFkK4eRve7dqSxo0b06hRXapaKgzlN6za4/PWizR5UkVEqIrGz9aiiiKP6/t3cS46ipBL57kYkULCjQxqNm+A9vIFcp5sgpu5AguXOng1aIhbSiAhNl5US4zArE1PurR8mkbydBrWrYY8GUEQBEGoNB70dc9lfmWh5ARNShyeeRLtpQD+jHKgiee9v8FRafcMz9tc5lS0Vj8BLua9SH9/0/j7DeK9Jimcuwb1n4TAgCjy9d9RmWNhaY6ZUrQIBEEQBOGfKNvGgi6di1d0NGhiX+S5gao0fTJHLlejtG1MA+kk152b4n7r4UIdSee2GG43rDF81vDH5cw7niewwLOVB3EBl4gLvIz0VBPsCyeASzMvcgODMGvWmebZu1n9469s37aZ39auZmtMNbyqyQPrEjm/VZ+O2jSdn3ZxJVPchxAEQRCEv/OQEkk9WrqcNJLScjG3d8HRSvzkQRAEQRD0ylkiqUdLWcWBaq7VRUNBEARBEMpAhWwsCIIgCIJQdv7xbYgnnniC1LQ0U5fwb3uqQQOCgoNNXUJZE/EtG1VdXEhMSjJ1CffiqaeeIigoyNT16DWU5+dKOZof4cE4OzkRHh5u6rp3/7ixkJycjE4nHhR8VBQKBf9wFQqlEPEtGyKO96+8xUysw4pBqVTi7Oxs6rp3/7ixIAiCIAhCxSaeWRAEQRAEoVQPrbGQE3uRQ1s2sPlQECmF+aMegI6U8HBS/uZOhy7pOiEJd08oKzqcmDuzYwuPiA6ttrgVWVK5UJROq73j/SMFdMWUi5iWSqel+E3xPssfKVGfHo6/i1/ljO9DaCzkcWXZIPw+2kCwWkvq6W94v+8X/PXAB+wc9i1YwME8U2cJ8v9aw6oTWaauAhpCVsxnTfg/aq0I9yyPgE+606WXH35+8qfPJH41xF5H7K5P8Pfrx4C+PenmM509CfrKlsvFH4bg3f09+vf3w/vdMawPFevqTrkXf2CId3fe698fP+93GbM+FEOUdNFs/agX3Xv3pbf32wxdESxv8TqSDszkvbd96dunB936fkZAZXv+WB3Eho99aPfBeu5adF0SB2a+x9u+fenToxt9PwswDqOLZdcn/vj1G0Dfnt3wmb4HwyZa0vCPVEn1qbR1ryZow8f4tPuA9cUsgPrUHLr1+IarFbD6qYM28LFPOz64Y8HvLpf3R8uG4+Pbj/5y/N7sPZcjqaZeBpW8bumfWShL2oglUt/+q6SbWlOBpJWiVwyWRm1KN3RlhB6Xtv32u/THuVgp19A7VYqKSpUyb/4p/bH9mBSaKRclX5EObNkuBYSp5QHU0q/Dh0u/x4dIR7duKvyePN7UqCgpJfW6dGz/X5KUHiVFpZgmmhkmBWzfIu09f1M6PXOYNP+KxlCsn/b2Lfuk8zGpUuzNeEOZXnbMeWn/li3SoeAUeazCg8uWNk2YKO3KMXUW0ARLS2cslYLzjZ0ZW4dKvb8KkwffLo3s+60UYQp6/uW5Ur+Jx0zrVzDKlraP7Ct9WxgkaW6/idIxOUjqvROlgV8HmepRtLR/42EpPvu4NNl3shSgrzqypC3DJJ+5lyRjDagEtLHStnkfS2v/XC8NHbhcSjEVF8g9PlnynRwg71X0kqQtw3ykuZc08ia6VJqxNFgybqIZ0tahvaWvwrQlDv9IlVSfckta91opdts86eO1f0rrhw6Ult8RFG38DmnK0FFS//fnSI960cqaNnabNO/jtdKf64dKA4sseLHluaelxZ/vkBJNVS1lrb80eL0pmHolxrdyKPMrC2kHArDo1h33W2NW4jbge756247ck3MZ/U0wVrVqkPX7fxnzazy6nD1M8xvEzA3hWKhOMWvQ+0z88ghZjkoOTRnNqmi5xZxznp++2Em8vTOZOyYybNElebw57Jnijc/YJZxOzCfn4Gxm7c6B1P1MH/J/nFU4orjwA19tvym3B+UW4c4pDF94CXMniXPfDeftYcsNc5d2aA6jvjiNpqoj8evGMuG3GEO58CCySVVaoDu7idUr1rL7SqoceZnKi0HTBuFlZhgIcytrrMzN5U3DEYcqueQYBgJtrgZrxyKvChdkShwdqpBbGCQ01o7YK/M4f1BN845aDv+8gtVbbtCgSxucw49ww6MzzayNgzu3fx37i8eoND9aVLrSdfx0/BobUtreQUvokRt4dG6GMTzOtH/dnovHkuRNdBDTBnlh3ETNsbK2wty85OEfqRLqkza0pHWvxLXreKb7NeauqGjD+Gn2PpqMH0B9s4qXR0fp2pXx0/24c3MottyiOUPGdMbFsANKJThESW0PU5BlJce3cijj/bKWlGRwqm5h6r6d5XOj+GZub55/wo0GHRqQEnCJfCQk9058OPpd2r3hz8uWCl4YP5gubV6n94twKUSDJLnz+qjheLdtg/f4iTx1eo1hfJLCk54z5zC6ZwtDt17Ktp9JeHcOwzu34bU+kxjSVm406OL4bUM6fp8OouPL7ek3+QNettNXjBS2/ZqI9/SBdHyxDT0m9kK7d5dxRML906WTG3eGbUcysHPMJ+DjAcw4fsf9p7xgVm1Q0LW7m1w5X+CDdmfo1aID3u+8SsshMXR9v5Fphy0YWfDCB+0406sFHbzf4dWWQ4jp+j6NzHTExJ7il1nLuCg5YBG2hEEj1hOVmILk6GRI5W5g5oKzIvUfPjdUUWhJTpFwdCp8s6uZizOK1BTjbR2TvOBVbFB0pbubdE/DP1JF6pM2+X7XfQ5/fb2A0Lcm41NbNNGN5Abi+vH06tqJIScb0KVx4bHs/uNbsZTxFqLCuRok3FCbuk0yLnHsTALJJxby3xHT+PbXPQRcjidLo4+ygipOztgZBjTH3FpuJZuOFmYqJZJOQmHrSg1H06yqauKqSDD8qajiQtWCcgMt8bE6XGpamrpVVK3qjFKXRKLOiaoF613phJOD3FjQJhAdc4lt86Yzfbr8mX0Uu6b1TAMJ901Zhw+WbWPR+L54e/dn6ietidp1wdRTpg5k+fivyPWfjrerEl3MOuYcbMvPAXvZuOkAx5Z6smH2DrlNL9yii2HdnIO0/TmAvRs3ceDYUjw3zGaHPkj59rw2cR7/9etOrzFf0l/axzFz+VRJnVl4MJMbcOmSLfYV76TxASixNYSncO+uS09HsrWX90JG6sDljP8qF//p3rgq/374R+qO+qQ0zuw9r3tN4GeMXZdA2u55TJz8DfvP/MHCZcfJMPWvnFTU9Z3Pz9tPcGhkDN+tjDCVy1vPfca3oinz5qR9+1eRfvuBwFxTATqiNnzOj9fyOLwmiNYL5jJp5GD6dayP9T0GWcqIJirZdBlWE0yosr7x77uoqFFbRfRV0+VvsgkJuYnWzJNmDtc4dFVjKNVc38/ha/IqV7lRt6YHL4+awYwZ8mdqP15t4G4YRngA2qv8vuYQKQWdafJux87e+HfUTmaNW4vV0M8Z2dLYNNTFXiOpamM8qhg6sa3XEOuYqyQX7psFXSzXkqrSuDBINLSO4WqykoYN3chMNm7T+h1Xqs4GpyebYhd8mDBTDHPOHiXR43nTpdXKzox6Te0IPhxm2uHncPZoIh7Pu8g7Qi1RO2cxbq0VQz8fiXETLW34R6u4+mRW7/7WvVm9wSxbM5Mh/v74D3iH57xa4N25ienErRJK28nn35yi4NBl5WQLWYVJEu83vhXNQ3gpk5Ybmz9i9A9RuD9dB8vkUG7aezN7zrso1n7IzOuNaFsnj6iQgxzMGMbWeal8OE7FZ4u8qUIWPw2fgPMX39DZUkfM4mF8/tRcWq15i5+s2tHm2SfQXDlLTocZTOtsx4YR41B9tghveT+as/U/jM2az6I3L/HFyO9IbtYat7SrnD8SQb0vfuJ/Tof4fM5GkhxcsLC2Jv66ku++/x+5579l9FfRPN22LvmXTpH5+iymdnQxLYtwf9ScmD+Y+cFuNKqeQ0hwFXy+WUD3agFMbOHH3jov8aSNvoWowuPdWczxzmf18DFslhrSsLqWmMBr2Pf/js+6uz/ynXH5oSVk9XDGbJbkxkF1tDGBXLPvz3efdcctcSeThy4l+cmnsIwOIqfdTBYO8iJ8xVDGbLfg6br5XA12wH/xfN5yq2QRzdnOsP/EM+cHfxzlzsxf/8N4xSy+fSeOFUPHsN3iaermXyXYwZ/F89/CJWAiLfz2UuelJzFuoh68O2smPdyvFzv8Iw1n3rHi61MPd66Wuu5z2D7sP8TP+QF/fVCK0pxn5ohddP92Ao0K77pUGDnbh/Gf+Dn8cMeC31aui2HThP+wLvNJvJzUhF6zwPuz+fSwWoXvf2Dh+n6kVOK69fDe4KhJJfJ6LNqqnni6FNwWgNykcCIy7Kjj4UJh6b3IJSn8Jrny+Gra/t3KySLu+k3yqtajtoN+y9dydfPvpHToSSsbfe+djPlfPF98298wtDxThIUmYVm7/j2MW/g7OQmhhCVbUqu+O3Z/u+PRkRUfRniSkmqenlQznUALt9NlxRMWnoSymlyfigZJl0l0aDyqmh64Whduu5rUSK7Hm+FevyZik9Zy+cuPOdZ9BoOf0AdDQ2rkdeLN3Klf0/YeGqb3O/yjJdb9P6FDHRdGZJo1teu7FRu/yhrfSvO6Z/XJr5m4Oo5qNS3Ijk7E9b3Z/PelSnvBTRAEQRDuWaXLDaHTaMDMTFzmFgRBEIR7JBJJCYIgCIJQKnGCLQiCIAhCqf7xlQX918XFiUdH5Jh/uER8y4aI4/0rbzET67Bi0K9H/ed+/ePGgqurKwkJxpckCf++tm3bcvjwYVOXUNZEfMvGE088QWRkpKlLuBft2rXj0KFDpq5Hr7zNj/Bg9MfsmJj7T2sgnlkQBEEQBKFU4pkFQRAEQRBKJRoLgiAIgiCUquxvQ6gjuXAxmqyCsSpUONd/Hi/xcvpKRIdWCyrVnetch06nRCk2hX9BSetAuCc6LVpUlO/wlVzPyqa8opL3Q/J58u1Lew8x0Onk0+vKEqO7lXljIe/kZN6Zk8/LrZyMmdkUFjz11mi8G91j4uG8U/y80YYevo1FquLHjo7YXTOZtOoqGkU2KZqnGb1oOh2r5XN5xYdM255CFVUWOXUG8MXcd3ALWsnYWbuJN+UI0yVHUKXPZlb1rWYsEG5RB21gwbRviH53C9/7OphKTdSnmOM7H9vP1zPSS0HSgdmM+vI8krWWdLPWTF44lhfv+ErloOHyyrHM2h0vb5l6OpIjqtBn8wr6VivY6as5NceX+bafs36kFypdEgdmj+LL8xLW2nTMWk9m4dgXKV/hK6meUcK615VQnsvFH0YxdUc6NtY61Nk16bXg//CtWwGTQ+jpotk65UNWhKuwyM7E8a35LPT3IGjZGD75Ix0LZRZpipaM/3YibYqkkNBFb2XKhysIV1mQnenIW/MX4t+gEh6d9I2FspR7Yoo0cEGQpDF1F8qQQo9vk377/Q/pXGyuqUyS1BEnpR2/b5T2XoiT8qVsKfbCfMnvvcXS6QuhUtLdIxHKM02wtHTGUik439iZsXWo1PurMElKXisNHfSTFKvVl+ZLV/6vjzR2b7ZhmFu0cdIvwwdLK24aBhKK0MZuk+Z9vFb6c/1QaeDyFFOpiTZe2jFlqDSq//vSnEtyhck9Lk32nSwFqI29k7YMk3zmXiqmPlY+2rhfpOGDV0iFm5hWit8xRRo6qr/0/hxjjHKPT5Z8JwdIxvAlSVuG+Uhz9XEtT0qqZyWt+5LKs7dLI/t+K0WY4pF/ea7Ub+IxqXDvXLGo906UBn4dZFw+bbS0f+NhKT77tLT48x1SoikGKWv9pcHrTYEyUEt7Jw6Uvg4yRkUbvV/aeDhe3nIqn4dyTUWTnUZiQoLhJ5UJSankaHM5OXc03wRbUatGFr//dwy/yqeTWUdm8+HySOxqVSdj4zj+90sksWHRpKTc4MqVSFK1phEKjweVF4OmDcLL1Og2t7LGytwcbXIs+dU9cTJsbWZ4PGXDtVOhhmEKaAKXstmxP73cK+9lvpIoXbsyfrofjfVJ0G6jJeyn2exrMp4B9c0MV/K0oUe44dGZZtbGIZzbv479xWMkGTsrMQ2BSzfj2L8XBZuYNuwnZu9rwvgB9TEzXAbVEnrkBh6dm2EMnzPtX7fn4rFyFr2S6lkJ6z6+pG1C6YhDlVxyTFf2tLkarB3tK+iDbHmcP6imeUcth39eweotN2jQpQ3VqjRnyJjOpjTTqQSHKKntUeSqQd55Dqqb01F7mJ9XrGbLjQZ0aVOtUj7s9xCWWcuNvV8zbepUpuo/05dwMNGc50Z9w9zez/OEWwM6NEgh4FIumdfCyK/XnOYtXuKdKUuY/VZ9nu3QHM+6rfHxaUddC9MohcdPXjCrNijo2t0NVe3W1ApayvID5zh/dB1z1pxBnZVlGlAvkz0rr9Hq/RcQSSfvXc5fX7Mg9C0m+9S+VZG1ySlIjk7cupBs5oKzIpWUyt7wztzDymuteP8F0xaW8xdfLwjlrck+1L61F9SSnCLh6FR4Gd7MxRlFaorcp5wqUs9KWveJCSVsE6oX+KDdGXq16ID3O6/SckgMXd9vVEFv/+qIiT3FL7OWcVFywCJsCYNGrCfW0FCSG4nrx9OrayeGnJQbA42LHHh0McSe+oVZyy4iOVgQtmQQI9bHmm5rVS4PobGgwvPNqXy7eDGL9Z+FE+jkms6Jhf9lxLRv+XVPAJfjs9BolVTvPYG3oz5neL9+9BkwiZ+Dc0zjEB5r6kCWj/+KXP/peLvKm5hFS6Z87Y/lyY1sOqWgy+CueDkVuSmYtI1NGR3w9ayg90ofBk0gn41dR0LabuZNnMw3+8/wx8JlnFDYyPHPLDy46dJJl2yxN5w5V15J2zaR0cEX4yamIfCzsaxLSGP3vIlM/mY/Z/5YyLLjamwN4StsGujS05Fs7Y3PX5U3d9QzpXHm71r3jnbFl9vGyg33g235OWAvGzcd4NhSTzbM3iGfX1dQ+fa8NnEe//XrTq8xX9Jf2sdhwyFHRV3f+fy8/QSHRsbw3coIw+AF8u1fY+K8/+LXvRdjvuyPtO8wlfFI9RAaC8XIOciaoNYsmDuJkYP70bG+tVz55JbemXBqD/ua5atXs3qeF3sX7ZVXgqJ8VkzhnmijdjJr3Fqshn7OyJamFODaCI5edsRn4gymf+hDjeCb2DatbewnbwdxW/dAp25U/3e2xorBrB6Dl61h5hB//P0H8M5zXrTw7sxzzzTFLvgwYaYjQ87ZoyR6PG+6zFpJ6eIwbmLVTTs8M+oNXsaamUPk2Pkz4J3n8GrhTecmTtRrakfw4TDTgTWHs0cT8Xje5V/aUd674uqZWb3i173rk8WXO8VfI6lqYzxMF1ts6zXEOuYqybdaFRWJOQ0bupGZrDF2yg2mVJ0N9pk7+fybU+QaS7FysoWsbFOXzLwhDd0yKfxaKjob+8KrNJXIQ/g1xEe8PvISbvVMN8jkivlU79HU2fsdYY3aUicvipCDB8kYtpU5Vl8y+sd8WrZ+Ap28MYc0msr8HrF8OmAZTq935eW33+R5441u4XGQd4yJLfzYW+clnrTRN/lUeLw7iznd7dj10ft8n9qABpZRXM58hblLBtFQf71TF88q/0mYf7mM3k6GsQglyNk+jP/Ez+EH/yJXZQw0nJ85gl3dv2VCI4mrK4YyZrsFT9fN52qwA/6L5/OWW+WtR7r4VfhPMufLZb0pbhPTnJ/JiF3d+XZCI1Saq6wYOobtFk9TN/8qwQ7+LJ7/FuUqfCXVsx7uJax7XfHl1UNZPXwMmyX5gFhdS0zgNez7f8dn3d3LXeOoLOjidzJ56FKSn3wKy+ggctrNZOH7TuyY8B/WZT6Jl5Oa0GsWeH82nx5Wq/D9DyxcPwBp52SGLk3myacsiQ7Kod3MhQxqVPnukf+Lr3vOJSk8ggy7Oni4WJrKZDlJhIcnQPW6eDgbV4AuM5pr0eBevya2oq1QQWjJiArhZn416nk4Ix5Hebg0qZFcjzcTdeiBaEiNvE68mTv1a9o+dgfOktZ98eU6suLDCE9SUs3Tk2oV/aEhXSbRofGoanrgal0QBB3quDAi06ypXd+t2PqiPyaFxquo6eHKra9VMiI3hCAIgiAIpaqkbSRBEARBEO6VaCwIgiAIglAq0VgQBEEQBKFUD62xkBN7kUNbNrD5UNA/fCGMjpTwcFL+5i0YuqTrhCTcPaGs6HBiyuJHsboUwsNT5Lm5XUnTFQRBEISK4iE0FvK4smwQfh9tIFitJfX0N7zf9wv+euADdg77FizgYJ6pswT5f61h1YmibwXU0xCyYj5rwsvgYJ6zjwULDspLd7vipysIgiAIFUeZNxZ0kSuZc6QtC3/4mA/8fOn/v2/49vUrrNydYeifGRbA9t83sud8nPHAq0sjOjoNddQZ9uw4TphafxIfxMGtOzgRXuQgnHGdY9s2F35PPsdPi44mNS2U4wfOYdlqMMPamF6erw7nxI6t7LtQMKyRfto7tu7nQmwacVEJplL9VZALHNi6lcNXUwuvHGRFcmrnRjbtCyTe9EIOvZy4ixzctp0TEcZ5K5iuLi2a6NQ0Qo8f4Jw+jWJOLBcObGXr4aukVsZ3gwqCIAgVRpk3FtIOBGDRrfutZC36SbgN+J6v3rYj9+RcRn8TjFWtGmT9/l/G/BqPLmcP0/wGMXNDOBaqU8wa9D4TvzxClqOSQ1NGsypaf+A9z09f7CTe3pnMHRMZtuiSPN4c9kzxxmfsEk4n5pNzcDazdudA6n6mD/k/ziocUVz4ga+235QbADqSdk5h+MJLmDtJnPtuOG8PW26Yu7RDcxj1xWk0VR2JXzeWCb/FyA2FI8z+cDmRdrWonrGRcf/bYEijnBv4E7NWnkPrILFv8oeskeetYLo5e6bg7TOWJacTyU87xJxRX3BaUxXH+HWMnfAbMaLBIAiCIDymyrixoCUlGZyqF//KHcvnRvHN3N48/4QbDTo0ICXgEvlISO6d+HD0u7R7w5+XLRW8MH4wXdq8Tu8X4VKIBkly5/VRw/Fu2wbv8RN56vQaw/gkhSc9Z85hdM8Whm69lG0/k/DuHIZ3bsNrfSYxpK3caNDF8duGdPw+HUTHl9vTb/IHvGynf/NZCtt+TcR7+kA6vtiGHhN7od27C13mNcLy69G8eQteemcKS2Z3o6pSns9anRk3rg/t23RjREeJkxfyjRPVkxR49pzJnNE9qX/qNxK9pzOw44u06TGRXtq97EoxDScIgiAIj5kybiyocK4GCTfUpm6TjEscO5NA8omF/HfENL79dQ8Bl+PJ0uifJVBQxckZ49vNzTG3tsbKlPbMTKVE0kkobF2p4WiaVVVNXBXGWwiKKi5ULSg30BIfq8OlZsEbIlVUreqMUpdEos6JqgVtGKUTTg5yY0GbQHTMJbbNm8706fJn9lHsmtZDWb03E96O4vPh/ejXZwCTfg425KzQz6e9aXIWFiokbZH3WSmq4FLVUQ6oloToGC5tm2cc5/TZHLVrSj2FuLQgCIIgPJ7KuLEA9u1fRfrtBwILMnOgI2rD5/x4LY/Da4JovWAuk0YOpl/H+ljfY8YoKSOaqGTTwVYTTKiyvvHvu6ioUVtF9K1nD7IJCbmJ1syTZg7XOHTV+PCB5vp+Dl+TGyoqN+rW9ODlUTOYMUP+TO3Hqw3c0cWcIbz2ML5evprVq+fhtXcRe+/5AU0VbnVr4vHyKOM4Z0yl36sNcHco81ALgiAIwr+izI9gSrf3mNk/kek9+jBy0mT+N+Q9xl5+g/E9avDsy3Yc/mIJq5Z/w7wfjsln+6Yv/Q2FKo4/5kzj8x++Z/6EH1D28Df1uZvDm4N4+uBEpi9axrezP2VrhBkKbHh90iD4fgyTpn/Mp5vyqOupv3xhR7dBz3Bo3BQWrlzOF5MWcCTfEaUdnFk4gZlLfmT1kkWccXuFZ82N478Xdt0G8cyhcUxZuJLlX0xiwZF8HO+xYSQIgiAI5c3Dyw2hSSXyeizaqp54FkkclZsUTkSGHXU8XCiSTuoe6BNR3SRXHl/Nv82Mk0Xc9ZvkVa1HbQd9MlEtVzf/TkqHnrTS/2Aiaydj/hfPF9/2NwwtzxRhoUlY1q5fZNw58vTCSaA6dR8o8ZE8v2GhJFnWfiyT0QiCIAhCgUqTSEp98msmro6jWk0LsqMTcX1vNv99yfikhCAIgiAIJat0WSd1Gg2YmYkzfUEQBEG4R/+4sdCkSROSkpJMXcK/7fnnn+fMmTOmLqGsifiWDTc3N2JiYkxdwr1o3rw5f/75p6nr0Stv8yM8mGrVqnH+/HlT1737x42FuLg4tFqRG+FRUSgUVLKLQ/8qEd+yIeJ4/8pbzMQ6rBhUKhWurq6mrntX6W5DCIIgCIJwf8Ste0EQBEEQSlX2jQV1JBdOnuDECdPn5GmuJv3ztxeqo8LuSDWdSWRYrOnvB6CJ5a/tv7PvSpqp4D5kRRNeUt7rYlNZ60i6HkLlyWStQ6v95+tcuDc6rfaO7U1PrIN/RKel/IevpHV8/+teV6k2FX22IOF+lfltiLyTk3lnTj4vt3LC8B4ihQVPvTUa70amdzj/nbxT/LzRhh6+jSn8Rh4npw7nSJ8l/K+B/r0J+qIjTBj+F/N+GGXs/ht5p35mo00PfBvrx6rh9KdD2fTcMPo3b4xXjSrGge6R5sIsRu1+l2/HPWUqKSJrAyPGqfhskTeFY81l74yZZH/4KW9W6F9r5nJx2Rg++SMdC2UWaYqWjP92Im0c9f3UBG1YwLRvonl3y/f4OujL8gj4pBefXrZE//ZtVB50nzmTnh6mdSwY5AV8Qq9PL2NpDBIe3Wcyp6cHuqQDzB71Jecla7TpZrSevJCxL9qRdGA2o748j2StJd2sNZMXjuVFQ7wrobwAPun1KZctHQz7I5VHd2bO9Cbrx7HM2h1vOmjoSI6oQp/NK+jrksKB2aP48ryEtTYds9aTWTj2RcpX+HTE7prJpFVX0SiySdE8zehF0+lYjVLWfXH1T0f01il8uCIclUU2mY5vMX+hPw3ucVf92NFFs3XKh6wIV2GRnYnjW/P5slUAE2btNiQKNAySHEGVPptZ1VcO5h3Up+bgO9+Wz9ePxKsy7qL0jYWylHtiijRwQZCkMXUXypBCj2+Tfvv9D+lcbK6pTJLUESelHb9vlPZeiJPypWwp9sJ8ye+9xdLpC6FS0q2R5EonpgyUFgQVGWvuYWn8wK9MHZKUHXNe2r9li3QoOEXS6gu0qVJUVIqUev2YtP9EoHRhvp/03uLT0oXQJCk79oI0v1dvafHpi1JEun7oXCn2/B5p46a90oW4fP235a9HSVEpqdL1Y/ulv+L0w2RKYQHbpS17z0s3T8+Uhs2/Yhju9vnXF/wqDR/+u5QSGygd2LpNCghXG4ZLj4qSUrRaKVX/f+p16dj+vwzl8oxL5/dvkbYcCpb7G4seW7mnpcWf75ASTcuRstZfGrxev/xaKXbbPOnjtX9K64cOlJanGPvLCy9tmjBR2pVj6hSKlb1pgjTxriDlSscn+0qTA4zbl5S0RRrmM1e6lHVcmuw7WSosHib5zL1UTH2sJLI3SRMm7pJK28S0cb9IwwevkG7K223u8cmS7+QAyRi+JGnLMB9p7qVyFj1NsLR0xlIp2LirkjK2DpV6fxWmn/kS1n0J9U+9V5o48GspyLA71krR+zdKh+Mf951QydR7J0oDvw6Sa45MGy3t33hYum1xtXHSL8MHSyv0G8IdtPE7pClDR0n9358jlbfN4d/yUJ5Z0GSnkZiQQIL+k5RKjjaXk3NH802wFbVqZPH7f8fwq9yUyzoymw+XR2JXqzoZG8fxv18iiQ2LJiXlBleuRJJ622V7DdlpicZxGsabTq6pNVhsmumcPUzx9mHsktPEZyYSFp1Cyo0rXIlMJjs+jOjUVG4EXSU6PZOABSOYcywf16pZ7J02lC/P3JFyWkpl//Qh/N9ZBY6KC/zw1XZuytO+a/43GM9U7k5lncXB2bPYnXN7Wm15xitWKmuL5gwZ0xkXw1aVSnCIktoe+tMUJa5dxzPdrzH6F2gWyiZVaYHu7CZWr1jL7isFOT2EorJTlVjozrJp9QrW7r5Cqj5I2lCO3PCgczNr40DO7Xnd/iJHzh7hhkdnCotfx/7iMSrtj5uzU1Fa6Di7aTUr1u7miiF4RWkIXLoZx/69cFdqCT1yA4/OzTCGz5n2r9tz8Vg5i57Ki0HTBuFlugJgbmWNlbm5vEmUtO6Lr3955w+ibt4R7eGfWbF6CzcadKFNtYr6GFse5w+qad5Ry+GfV7B6yw0adGlD0cXVBC5ls2N/ernfEQNtGD/N3keT8QOob2a4Xl4pPYQtQ8uNvV8zbepUpuo/05dwMNGc50Z9w9zez/OEWwM6NEgh4FIumdfCyK/XnOYtXuKdKUuY/VZ9nu3QHM+6rfHxaUfdou9Y1t5g79fTjOM0jHcZAYZnIYpPMw0SCs+ezJwzGt/2r9ChuSd1W/vg064+Tk060NyzLq17evOCzQ5+jOjMp8M682LrNxn9SWsurtxDVpGU0y0sdvBzwrvMGd6ZNq/1YdKQtnKjQXf3/HerKge09FTWRdNqp2z7tQKmspZ3uOvH06trJ4acbECXxqW8KFsnN/jizrDtSAZ2jvkEfDyAGcfvOWNXJaEjPTeOM9uOkGHnSH7AxwyYcVwOczIpkiNOty6HmuHirCA5MgnJ0YnCYhecFamkVNJfN+vSc4k7s40jGXY45gfw8YAZ3LaJZe5h5bVWvP+C/qahluQUCcfCoMrhc0aRmiL3Kafyglm1QUHX7m7yJpFyX+teFxPLqV9mseyihINFGEsGjWB9bEVtruuIiT3FL7OWcVFywCJsCYNGrKdwcTPZs/Iard5/ocjtY70c/vp6AaFvTcandkVtSN2bh7D0KjzfnMq3ixezWP9ZOIFOrumcWPhfRkz7ll/3BHA5PguNVkn13hN4O+pzhvfrR58Bk/g5uJQDhcqTN6d+axynYbxjeEXfLCwhzTT6lNIu8hn73yyhNj6KPCf3W3kqlA61sMmORX0r5bR+mFh0LjVvDaOqWhVnZUnzX3oq68K02hU1lbWKur7z+Xn7CQ6NjOG7lRGm8mIo6/DBsm0sGt8Xb+/+TJUbalG7Lph6CkZK6nywjG2LxtPX25v+Uz+hdZTcGFbaymeJajJvHQjkRkW6hF11+dxRnVl4cJMbZOmSLfaV9IRIWecDlm1bxPi+3nj3n8onraPYdSHP1BeStm0io4MvnoYjrBJbQ/gKj6669HQkW3vj81fljTqQ5eO/Itd/Ot6uSnmTuN91n4/9axOZ918/uvcaw5f9JfYdrsCN9Xx7Xps4j//6dafXmC/pL+3j1uImbWNTRgd8jRvCLZrAzxi7LoG03fOYOPkb9p/5g4XLjpNh6l+Z/M2htIzkHGRNUGsWzJ3EyMH96FjfWq58ckvvTDi1h33N8tWrWT3Pi72L9srtOMX9VcwS0kzfRVH8WFVunljGBFNwdVIn/6128cLe2GmgqlEbVfTVW8Nkh4RwU1vS/N+rCpjKOm0nn39zioLs5FZOtpCVbeoqhvYqv685RMHFFG2aXAXtikZe0Dcqr/6+hkOFQZJ3VHbyWWM9mtoFczjMdGjIOcvRRA9aNmuGXfBhCouPkujxvOnWUOWjvfo7awqDh3ETMx0QdHFs3QOdulU37QjNqNfUjuDDYaYDbg5njybi8bzLv7SjvHfaqJ3MGrcWq6GfM7Kl8alps3pN72vdmzdsiFtmMsbE/XJjU97B2RTEpsIxp2FDNzKTjUurb0il6mwwLq6OOOOGQPU7YmVWbzDL1sxkiL8//gPe4TmvFnh3bqKvgZXOQ6gDWkJ+GU8fPz/8DJ++zNhTi5fsDvPFklUs/2YePxxLlFePUg74GRZOmMmSH1ezZNEZ3F55FnN5J1gtaSOLV27mTMq9nGUXn2b6Tmb1qpG0cTErN9/x6l67bgxrdYqPpn7NiuVf8NGcGDoNf/n2jJgObzLo6YNMnL6IZd/O5tOtEZgpSph/01fuRYVLZW3XlLqR8+g3bCJTPxqJ/wI1nXyfNPUshsqdmtFLGDhwLFMmjaDfXDVdenuZegpGKtxrRrNk4EDGTpnEiH5zUXfpLZfb0Gl0Z4I+9GX4hPEM9ptHft/hNHfqxOjOQXzoO5wJ4wfjNy+fvsObP0DW1IpB5V6T6CUDGTh2CpNG9GOuugu9TY+y6xJ3cYB2tC+yu7DpNJrOQR/iO3wC4wf7MS+/L8Obl7Po5R1jcpchbLwZxpYZ/vI+tg+TNkToZ/6+1r2qgT+9FF/Qe8gEPhrVn5FnXmLwa/eXC/jxoaKBfy8UX/RmyISPGNV/JGdeGoxhcXWJ7DoA7YpuCAnL8fVdToJ1dTy9GtCggfx5sjZOdk5yfayMTQX5fFv/lKPp74dMn2I6ggy7OngUSVlNThLh4QlQvS4ezsbNWpcZzbVocK9fk7/NRl2g2DTTRenIjL5GNO541ZTPeO+gSYnkeoJZqdPMirvOzbyq1KvtIG96JsXM//2paKmsdajjwohMs6Z2fbd7Wn85CaGEJVtSq747dhX1xOafykkgNCwZy1r1cS8aJEMq+HjM3G/f7jWp8vYcX/r2XHnkkBAaRrJlLeq72xXW3RJpSI28TryZ+2NZJ+9v3ev3i6HEq2ri4WpdAfY/f0OXSXRoPKqaHrhaV/qKcV/E654FQRAEQSiVaFoJgiAIglAq0VgQBEEQBKFUorEgCIIgCEKpRGNBEARBEIRS/eMHHN3c3AyvXxYejTZt2nDkyBFTl1DWRHzLRu3atblx44apS7gXbdu25fDhw6auR6+8zY/wYFxdXYmKijJ13bt/3FjQarX6ZFSmLuHfplAoRPwfIhHfsiHieP/KW8zEOqwY9OtRpbr/36iLn04KgiAIglAq8cyCIAiCIAilKvvGgjqKsJjbMyRkRoYRW5i75b7pkq4TkmB64fkDyyI6PMb09z+jSwkn/K5XUetIuh7CP57NikJX3Ku6dWi19/IKb+F+6LRaObJ3ErH+R3Rayn/4SlrH97nuH4tlfThKqjvF7r5uqZx1q8wbC3kXFzPrp4jCzGfk8deiWfwSfX/BzTv1M+svGZN+5P+1hlUnsgx/PzBNCCvmrzF1/DM5+xaw4OCdrZ98/lqzin86m487XfRWPurVnd59e+P99lBWBOvXodyQOjCT9972pW+fHnTr+xkBacbhC6hPzaFbj2+4Khpbd8kL+ITuXXqZcq30YdKv4YZyXewuPvH3o9+AvvTs5sP0PfoHjf8+1pWHhssrR/PerTw1vrzxUn9+TMgroVzeR+mSODDzPd727UufHt3o+1kA5S98OmJ3fYK/Xz8G9O1JN5/p7NHPe6nrXk3Qho/xafcB6wvKdLHs+sQfv34D6NuzGz7T92AYTQWjDtrAxz7t+ODWgusXvbi6k8vlFSPo0aMP/fzeocf4Tdy4LR65XFw2HB/ffvSX4/tm77kcSTX1qgz0zyyUpdwTU6SBC4IkjalbLpEOjx8ofRWWL6VERUnpplIpO1a6GZ8jSdpUKSoqVe4MlA5s3SYFhKsN/S7M95PeW3xauhCaJEnpUVJUilYeVP4/NVuKDTwgbd0WIOkHLZARelzavmWfdD4mVYq9GW8qlaTMsAC5fK90/uZpaeaw+abSXCn2/B5p46a90oW4fGNRcfNhoo44Ke34faO090KcpB9a/etwafjvKXfNR7q8fClarZSq/z/1unRs/1+G8uyY89L+LVukQ8EpktZQUlGppb0TB0pfB+UaurTR+6WNh+Mlbe5xabLvZCnAFKekLcMkn7mXbm0j2vgd0pSho6T+78+RLhVuOIJJ9qYJ0sRdcl25jUYKXjpDWhps2n4ztkpDe38lb9qlx7oy08b9Ig0fvEK6eUclLFqee3yy5Ds5QN6S9ZKkLcN8pLnlbaPUBEtLZyyVClf9UKn3V2GlrHutFLttnvTx2j+l9UMHSstTjP01wUulGUuDDfs0eSzS1qG95f10xdpDaWO3SfM+Xiv9uX6oNLBgwUuqO8lrpaGDfpJiDSHIl678Xx9p7N5swyAGuaelxZ/vkBJNIUpZ6y8NXm8KdiXwUJ5Z0GSnkZiQYPhJZUJCEum5+uZZDrtnzeag6Q6FJmgJn6wIlYv3MK3XQKauPIfWQWLf5A9ZHRpLWHQKKTeucCUylZyDs5m1O0cedBq9Bk5l5TktDtI+Jn+4hmid3JreOYXhCy9h7iRx7rvhvD1suWEaqfunM+T/zqJwVHDhh6/YflM/H2oCFoxgzrF8XKtmsXfaUL48I89UMfOxJlpH1pHZfLg8Erta1cnYOI7/bYiX2++5BP406475yOHg7FnszslhzxRvfMYu4XRiPmmH5jDqi9NoqjoSv24sE34rm1sh5VLeeQ6qm9NRe5ifV6xmy40GdGlTDSn0CDc8OtPM2jiYc/vXsb94jCR9hzaMn2bvo8n4AdQ3e5xTbj482alKLHRn2bR6BWt3X8GYKl2F16BpDPIyMwyDuRXWVuZoS4t1paYhcOlmHPv3wv22vV7Rci2hR27g0bkZxvA50/51ey4eK2fRU3kxaNogCle9NVbmpa17Ja5dxzPdrzE2xl4GKq9BTBvkhXE05lhZWyGPpkJRunZl/HQ/Ghdd8JLqTnIs+dU9cTJsH2Z4PGXDtVPyMaqARXOGjOlsSvmdSnCIktoepnFUAg+hsaDlxt6vmTZ1KlMNn+ksC0iSD7AlkZBqdWbcuD60b9ONER0lTkc+RYfmntRt7YNPu7qm4WSSRK3O4xjXpz1tuo2go3SSC7lx/LYhHb9PB9Hx5fb0m/wBL9vpDzopbPs5gXfnDKdzm9foM2kIbfX5n1O38mNEZz4d1pkXW7/J6E9ac3HlHrKKmY+TF3LJvBZGfr3mNG/xEu9MWcLsblVRFjcf+cZZ1JMUnvScOYfRPeuz7ddEvKcPpOOLbegxsRfavbtMQ1VAuhhiT/3CrGUXkRwsCFsyiBHr5QqYnILk6FSY7c/MBWdFKinaHP76egGhb03Gp/ZDabdWADq5sR3HmW1HyLBzJD/gYwbMOG7qVyCP4FUbUHTtLu/wSoq1qbuyytzDymuteP+FKqYCk9vKtSSnSDg6Ff6szMzFGUVqSpHbquVMXjCrNijo2t3tH637vOBVbFB0pbtbZauHhXVHVbs1tYKWsvzAOc4fXcecNWdQZ915X1luUK4fT6+unRhyUj4Zalx5kr8/hC1DheebU/l28WIWGz4LGfNKtVImpKCKkzP2pgEsLFRI2hJ+zamogpOzvWlcFlioJLTaJBJ1TlQtWGdKJ5wc5EaBNp5YnQs1C7Jhq6pS1VkpF0eR5+ROQbHSoRY22bGoi50PBdV7T+DtqM8Z3q8ffQZM4ufgnOLno8gsK6q4UNVR7qtNIDrmEtvmTWf6dPkz+yh2TeuZhqqY8u1fY+K8/+LXvRdjvuyPtO8webZys16dWbjD1aWTLtliffEzxq5LIG33PCZO/ob9Z/5g4bLjZJgGE/SU1PlgGdsWjaevtzf9p35C66iiDU41gcvH81WuP9O9XVGWEGv7Sn7RJmnbJjI6+OJ5x8/Lby9XYgxf4dFVl56OZGsv7x3KIXUgy8d/Ra7/dLxdlQ+87tWByxn/VS7+072RR1OJ3F53sGjJlK/9sTy5kU2nFHQZ3BUvJ0fTsAVU1PWdz8/bT3BoZAzfrYwwlVd8/+qmYabVkGO6xKCOiCS+tBav4h6rp5knzRyuceiq8WFIzfX9HL4mj1hVg9qqaK4ar9lCdgghN7Wo3DyxjAmmoFgn/6128cLe2HkHHTFnwqk97GuWr17N6nle7F20l9t/61EKlRt1a3rw8qgZzJghf6b249UG7qaeFZB5Qxq6ZZJsXBXyvioVnY09lvWaYhd8mDDT+s45e5REj+dxfXIwy9bMZIi/P/4D3uE5rxZ4d26CnXEwwUDL1d/XcCiloDNNbkyZIqSNYuescay1GsrnI1saSs1KiLXx0mklpYtj6x7o1K367Tu8u8rNqNfUjuDDYaYDbg5njybi8bzLv7ujvAfaqJ3MGrcWq6GfM7KlcXu4/3WvJWrnLMattWLo5yMxjaZyKKbuoI3g6GVHfCbOYPqHPtQIvolt09qGwQ3SdvL5N6fINXVaOdlCVrapq+L7F+tAFVq8KLFx5hKWfTOHr46nYlXK1M3qVSNp42JWbj5jKimJDa9PGgTfj2HS9I/5dFMedT3195EceHPQ0xycOJ1Fy75l9qdbidDfE7frxrBWp/ho6tesWP4FH82JodPwl29dabidUt6IzrBwwkyW/LiaJYvO4PbKs9z7bT07ug16hkPjprBw5XK+mLSAI/l3tlQrEFUD/Hsp+KL3ECZ8NIr+I8/w0uDXsLTpxOjOQXzoO5wJ4wfjNy+fvsObY2FdHU+vBjRoIH+erI2TnRPuNSvTHuteqOSYRLNk4EDGTpnEiH5zUXfpLZfncWxyF4ZsvEnYlhn4+/nRZ9IGuTqUEGvjyColXeIuDtCO9ndUveLKbTqNpnPQh/gOn8D4wX7My+/L8OblLHp5x5jcZQgbb4axZYa/8RcyG+Qz3Ptc93nHJtNlyEZuhm1hhr8ffn0msSHC1NKo0EqoOwo7cvZNpe/QCUwa3Y9Rf76Af1v5yJCwHF/f5STYNaVu5Dz6DZvI1I9G4r9ATSffJ03jrPj+5Tc4asmICifFpg5POP7dgyE6MqOvEY07XjXlFlyJ5DOvzb+T0qEnrfQPsWTtZMz/4vni2/7G3llxXL+ZR9V6tXEocglSkxLJ9QQz3OvXxPbvmkw5SYSHJ0D1ung4P8COIzeJsNAkLGvXp+bfTuzxp8uMJjReRU0PV6yLLK4mVY55/D3GXLhdTgKhYclY1qqPu90d19KLIWL9T2hIjbxOvJk79eV9z+MWPrHu/wn9MSqEm/nVqOfhXExDS4c6LozINGtq13erVPGtEK97Vp/8momr46hW04Ls6ERc35vNf18SZ6iCIAiCUBYqVG4InUYDZmaP3ZmAIAiCIJRnIpGUIAiCIAilEifhgiAIgiCU6h9fWUhNTUVXetYN4SESOeYfLhHfsiHieP/KW8zEOqwYlEoljo73/6u8f9xY8PLyIjEx0dQl/NtatmzJqVOnTF1CWWvVqhUnT540dQkPqmbNmkRHR5u6hHvxwgsvcOLECVPXoyfqQsVQvXp1goKCTF33TjyzIAiCIAhCqcQzC4IgCIIglEo0FgRBEARBKFXZNxbUNwiOuD0VkDoqjNiCF2rfFx0p4eGklPj8pJqosJjbczVkRhIWm2fquH+a2L/Y/vs+rqSZCu5DVnQ4MSUkjtClhBN+14LoSLoeQkJleMNqqXRoteIh2b+j02rlSN2t+HIR09votBQbjvstL1dKWsdi3ZdG1JcHU+aNhbyLi/B7YyxbkgoCn8el7+ey7ua9HhHzOPXzei4ZkhHlsG/BAg6WdOzPu8jiWT9R9HXmeX8tYtYv9/4gVd6pn1lvnJjcUjjNnCkbkOrUxqn4ZBGl0BCyYj5rwotfzpx9C1hw14Lk89eaVZy4MwvqY01N0IaP8Wn3AetvNbjyCPikO116+eHnZ3wH/a+GOMmNpQMzee9tX/r26UG3vp8R8ACNtIou9+Iyhvv40q9/H3q82Zu5R1JN5T8wxLs77/Xvj5/3u4xZH4p+NyhiWkTuRZYN98G3X3/69HiT3nOPYIieXP7DEG+6v9ef/n7evDtmPaGGTTKJAzPf423fvvLw3ej7WQDlL3w6Ynd9gr9fPwb07Uk3n+nsSdDvb0tb93fWSw2XV47mPX19NHx8eeOl/vxoGE/FVHw9KimWRRW3T6t8HsJtCHOef82Kn2fvpiBRXlF5cRfYu2kz+wLj5c1VT0dadDSpaaEcP3COnLhgDm3ZytFzgYQlmw68OXFcPLiN7SciuL/jag6xFw6wdevhW9kndWnRRKemEXr8AOciYwg+tIWtR88RGBZN3JWDXM5+ghpVqmCjfyl4XhwX9m5i875A4gsyKRb9frw8TnU4J3ZsZd+FOPmQWCCLyFM72bhpH4EFXzTIIe7iQbZtP0GEYUEsaTV4GG1sbo+BYcjYCxzYupXDV1PlCD0udMRtX8T6/Dfp0UhH1q1HZ3XEZzVg9Kp1rFsnf9bMoaeHSo7vSb5YksPIdb+ydt3vrPa5zpeLL8sHPKFQHoHH0nnzu3WsWbOO3398k6s//iGXyw3p7w/T9KsNcjzXsP7XmdTYsZSTmSKmReUFHiP9ze8MMVr3+4+8efVH/pDrXs6+7znc9Cs2rFvDmvW/MrPGDpaezJM3yS9YkjOSdb+ulYdfjc/1L1l8uZxFTxvCtlM1mfTjGn5c+xs/94tn5brIUupTcfXSjEYDvuInfX2UPz991YP6T7/KaxU2PWkJ9aikWN5S0j6t8nkIW4YC80YjGOW4hrn7bm+GqQMWMGLOMfJdq5K1dxpDvzwj7/Jy2DPFG5+xSzidmEt2fBjRKSncuHKFyFS5kuYG8tOslZzTOiDtm8yHa+64aqDJJi0xgYQE4ycpPdd0cE3j0JxRfHFaQ1XHeNaNncBvMTpy9kzB22csS04nkpsdT1h0Cik3rnAlPI54ucGQmnqDoKvRpGcGsGDEHI7lu1I1ay/Thn7JmRx5J1Pk+/mp+5k+5P84q3BEceEHvtp+U552Fkdmf8jySDtqVc9g47j/sUHfqCCXwJ9msfKcFgdpH5M/XEO0LoeDs2exO6doDPJJOzSHUV+cRlPVkfh1Y5nwW4xhico/Ja5dxzPdrzH6nF6FsklVWqA7u4nVK9ay+4qxAaQNPcINj840szYO5dz+dewvHiPJ2CkYWNB8yBg6m3biqcEhKGt7yH8pcXSoQm5BzndtLhprR2zCRUyLsmg+hDGdTSmmU4MJUdbGw0yOnqMDVXJzTPsKLbkaaxztJUKP3MCjczOM4XOm/ev2XDxWzqKn8mLQtEF4mXLxmVtZY2VuXkp9KqleFtAQuHQzjv174V5R2wol1aMSYlno72JXeTykTaMKLT4cQZXl8zl06/GFVLb+GEHnT4fR+cXWvDn6E1pfXMkeuZUvKTzpOXMOo3u2wqlJB5p71qW1jw/t6logSbXoPG4cfdq3oduIjkgnL5jGZ6S9sZevp01l6lTjZ/qyAAx3QFK28WuiN9MHduTFNj2Y2EvL3l0p+onh2XMmc0b3pFWDZ+nQ3JO6rX3wefU5mnRojmfd1vT0fgGbHT8S0flThnV+kdZvjuaT1hdZaZzZW9+vf+oXEt6dw/DObXitzySGtJUbDbpMroXlU695c1q89A5TlsymW1U5zJJErc7jGNenPW26jaCjdJIL+cZl0CuMQX22/ZqI9/SBdHyxDT0m9kK7d5dpqMeULp3cuDNsO5KBnWM+AR8PYMbxHLTJKUiOTtzKoWjmgrMilRRxaeEu2tD1jO/VlU5DTtKgS2O5xIIXPmjHmV4t6OD9Dq+2HEJM1/dpkC5iehdtKOvH96JrpyGcbNCFxhZy9F74gHZnetGigzfvvNqSITFdeb+RguQUCUenwqyeZi7OKFJTyu+VmbxgVm1Q0LW724PXp8w9rLzWivdfqGIqqLjurkdFFImlcLeH1o5U2LzEuCEKvv+/ALL1l2608UTlOeFe8CyA0oFaNtnEquVhq7jIZ//Fz4qiihPO9qZ+FhaopNu3fJXnm0z9djGLFxs/C8e8QjV5cG1CNDGXtjFv+nSmy5/ZR+1oWk+hHyEu8hl76QuuJT4qD6fCmcWhlg3Zxpk1fV8eJlaHS82CYVRUreqMUlmd3hPeJurz4fTr14cBk34mWP/Qo/w9J2d703QtsFBJaItc0roVA20C0TGX2DbPON/TZx/Frmk901CPKWUdPli2jUXj++Lt3Z+pn7QmatcFlLZyW12dWbgjlhsV6ZIt9vJqEm6nquvL/J+3c+LQSGK+WynHKoZ1cw7S9ucA9m7cxIFjS/HcMJvdOhHTu6jq4jv/Z7afOMTImO9YGaEhZt0cDrb9mYC9G9l04BhLPTcwe0c6xk2ycB+jS09HsrWnXIZPHcjy8V+R6z8db1flA9enpG2byOjgi2dhG6nCuqseFbgjlsLdHmpUbNuO4/2cb1l0MQ9J5YanZQzBpmcH9Du7YLULXvbGzqIUZVAzVW51qenxMqNmzGCG/Jna71UauDuY+hZR7MRUuHlaEhNc8LyATv5bjcttM6uiRm0V0beeKcgmJOQmWnm5zoTXZtjXy1m9ejXzvPayaG8JP5EojhynujU9eHmUcb5nTO3Hqw3cTT0fU9qr/L7m0K1nWLRpGWBnj1m9ptgFHybMtHfLOXuURI/nqbC3TR9IGjs//4ZTBb8msnLCVv/kji6Wa0lVaexhOhu0rUdD6xiuOzYRMS0ibefnfFMYPJxsIStbS+y1JKo29sAYPVvqNbQm5mo6Hk3tCD4cZjrg5nD2aCIez5tuY5Qj2qidzBq3FquhnzOypZ2h7IHqky6OrXugU7fq5W4Zy1YJ9UhWXCyFuz3k7cOB9hMH4BKkr3x2dBvWilMfTeXrFcv54qM5xHQazst3/erAjHrVkti4eCWbzxT3iOQ9suvGoGcOMW7KQlYu/4JJC46Q73h3w8CsXjWSNi5m5eYzphIju27DaHXqI6Z+vYLlX3zEnJhODL9jZh3eHMTTBycyfdEyvp39KVsjzFAo5Y3tzEImzFzCj6uXsOiMG688W/Qe2N+R4zToGQ6Nm8LClXKcJi3gSP79v8e7XFG5UzN6CQMHjmXKpBH0m6umS28vsOnE6M5BfOg7nAnjB+M3L5++w5ujf7ZUKGBH07qRzOs3jIlTP2Kk/wLUnXzlDfcZ+nRNZo7fB4yfMoWxA3uz2NIH30ZdRUyLsGtal8h5/Rg2cSofjfRngboTvk9a8kyfriTP8eOD8VOYMnYgvRdb4uPrgX2n0XQO+hDf4RMYP9iPefl9Gd68nEUv7xiTuwxh480wtszwx8+vD5M2RDxQfdIl7uIA7Wj/mO9i/l4J9aikWCYsx9d3OQmmbwvyefW//rpnTQqR1xMwc69PTdsS2iq6TKKvRUNpw9yj3KQwQpMsqV2/JsWPSkdm9DWiccerpnzacRsNKZHXSTBzp77cr/g5ySLu+k3yqtajtkPhdbycpHDC5S2tel0PnB9kX5ObRFhoEpa1/3kMyouchFDCki2pVd8duyKXPDWpkVyPN5NXd0nrSNCp4wiLTMNa3h7cigRJlxVPWHgSymqeeFYrvOcsYlqETk1cWCRp1rWp71akHuuyiA8LJ0lZDU/PaqarDHoaUuV6H19qvS+/xLovWUn1SPh7IjeEIAiCIAilEk0rQRAEQRBKJRoLgiAIgiCUSjQWBEEQBEEo1T9+ZiEkJASNpugrjYV/k1KpRKcz/RxVKHMivmVDoVAgHo+6P+Vt2xN1oWIwMzOjfv36pq57948bCy+99BLJycmmLuHf1qRJEwIDA01dQlkT8S0b1atXJz4+3tQl3ItnnnmGCxduf2Pto1Te5kd4MFWrVuXo0aOmrnsnfg0hCIIgCEKpxDMLgiAIgiCU6uE0FtQRnN69kV837OBkpNpU+OB0KeGEp4h7ZY8PHVqtWF//jpJiLdbBPdFpKT58JZSXK2Ldlx0d4nGM0pX5bQjdjV8YPXo3rp070MAuk6A9u0jutpDPvN3uq2WSd+pnNtr0wLexGVkbRjBO9RmLvCt+VrTHWy4Xl43hkz/SsVBmkaZoyfhvJ/Ji9ErGztqNIVO3TJccQZU+m1nVt5rcpSZowwKmfRPNu1u+x7eY9B2VXV7AJ/T69DKWDvrXlavw6D6TOT2fIHbXTCatuopGkU2K5mlGL5pORzmkSQdmM+rL80jWWtLNWjN54VherJRx1XB55Vhm7Y6XDwV6OpIjqtBn8wr6usSza+YkVl3VoMhOQfP0aBZN70g1kjgwexRfnpew1qZj1noyC8e+SPkKn+4B1n0x9SwvgE96fcplSwdDoiyVR3dmzuyJR0VMKKW5zMqxs9hduBMiokofjq/y4fKKD5m2PYUqqixy6gzgi7nvULuYg5X61Bx859vy+fqReFWCpFt30TcWylLqSn9p8MZsU5csN1D6bcM5Kcfwd6x0fs9GadPeC1JcvqGvpE2JkqLSjX9LUrYUezNeysmOlS7M95PeW3xauhCaJKl/HS4N/z1Fig08IG3dFiCFq02DC+VL7mlp8ec7pEStsTNlrbwtrL9jZWnjpF+GD5ZW3NQPpJVit82TPl77p7R+6EBpeYpxEOF22ZsmSBN3GWpQIU2wtHTGUinYVI8ytg6Ven8VJq+D49Jk38lSgCnsSVuGST5zL0kaY2elpo37RRo+eIWk3/Q0wUulGUuDJWP4MqStQ3tLX4Vp5fBNlnwnB0jG8CVJW4b5SHMvlbPo3fe6L6GeZW+SJkzcZdw3VypaKe6X4dLgFTclKXmtNHTQT1KsYZ+VL135vz7S2L1Fjl8m2vgd0pSho6T+78+Rytvm8G8p89sQNo3rkrZ1BQeCk+TzTJnF03R/91ks1QEsGDGHY/muVM3ay7ShX3ImB3J2z2L2QVNWRk0QSz5ZQUhmPGHRKaTcuMKVyFS5Ry6BP81i5TktDtI+Jn+4hmhxyaj8sWjOkDGdTVnuUgkOUVLbw8zQq4AmcCmbHfvTy10/kBLXruOZ7tcYG2NvoRjZqUosdGfZtHoFa3dfwZC4VeXFoGmD8DKF19zKGitzc7ShR7jh0Zlm1sZy5/avY3/xmHy+XNlpCFy6Gcf+vdBveiqvQUwb5IUxfOZYWVthbq4l9MgNPDo3wxg+Z9q/bs/FY+Useve97kuoZ9mpKC10nN20mhVrd3OlICNwRacJZOlmR/r3ckebHEt+dU+cDPssMzyesuHaqVDDYLdow/hp9j6ajB9AfbO7kxFWFmXeWDBr/hHf/qcq/9/efcBHTb5xAP/d6t570wEtLRsKZQ/ZQxCoLAFFRFyggDJERVRAVFABUf+KsvdeZW8KbRldFArdpXvcdV/bu7z/3Cgt2FZGEWif74f70LzJJbk3yZsnudz7hK77DG+PG4uxb8zBxshiyA5sQOLAr/HuwE7o8vKH+KpLJNYe16QIfZDQvAX6+LrBvcsojOrhrrr9AaeBn+CT8b3Rbcj76MuCEF6unZg8Z/gGd9tsjBk8AFODvDCoWdUsWoU4vvYO/N7sWCVpD6kdh/zSDFw9eB4FxmYov/Ql3lgYqB2nVRaNdTsFGDzCnm/8pGBm5rh3l1RsCQuBDFJt2uIGq/A41t7xw5sd/7nnlUWvw07BYIywZ8iVMpiZV95jFltaQCCTalNWP4eeYNtz+aXIuHoQ5wuMYVZ+CV++sRCBj5BN/0VVeHwt7vi9CdWuIHLuAqdbf+Cv06EIu7AFSzZeRVFx1fOSHNdXfI+4ofMxqrrvJhqQp/DphbBs8ypmLP4V6zZv4SOyZgj46g9cSy6DuWNFimchTJ0MUZL+kA8/CvRgbmGiXVkd6IgYlPSDz+eUCO6jv8PWQ5dxdloafl2bqC3n5RzE3oI+GO3WEL/we1xCNHp7DQ7+MhsThg/H659/hS4pR7TjeEUR+Gv2zyidtADDbYUQGvHXjkWFlSc3Lh/5zAgmDfeCSC3n4F4U9BmNB3e9ooi/MPvnUkxaMBy2QiE01Vd5duXy88GMTNTf6T93nnDbCxu9jTUHf8HsCcMx/PXP+Qu4FBwJL9OOra9ycHBvAfqMdtMEVTod8NmKSdAN2oO9wQIMmjIYnuaV+boVEcswa0sW8o4uxdz5K3Hq6jGsWhOIAu34hqSOgwX+qvK3D7HwYmVkJjSzgZmyGCauukiLlt170CgtugiWniZ89KuEQq69/VWUiKRM7a4uaOCt24soLwDLVwZrvn7i6ZsbAcUl2iEOGQeOAwOGwKZhB+iPSInbuzfirLRiMI9vqIw1f6YEYNEnm6H/znJM66ApE3u0hnH0OcRrDyP5tQvIdm2n/WqogeIyoNn1bKo0eEqkBCzCJ5v18c7yadBUnxgerY0RfS5ee8KV49qFbLi2s6zrhvKJ1cW2V97ejY2VOxby+DOgsUn9DuS5jAM4jgEYUtEIKRNxIcoMo+YuxIKZo2AXfRdGrZ0143hijylYs/EbTJ00CZPeeAVtPNtj+MAW2iOwYanjY0D1pPYQsJXjMXHaXHz+2cd4a8IfMJz4OtoOexd+wZ/i8xV/468fP8WStAF4r6su9Np3AtvzDX5fsxJLfg6ETF+zSmIPa+Ts+Q1r911VD5MXgHFruCctxcR3+W3/6TRM+r4IA0Y30YzjsnHkNNCjd2XUTh6GCI4Oqfh98mTM+mwe3p/4LYoGjQPKLmL+oKnYczce+xdOwtix4zFvZyJgOAAfDryFmaPfw5zZUzB2aTkmvOeLql8GNTRc9hGcRg9U3fXKLs7HoKl7cDd+PxZOGoux4+dhZ6KSr74PMfDWTIx+bw5mTxmLpeUT8J7vc1Z7dbTtRY4OSP19MibP+gzz3p+Ib4sGYVy9fsyfQ7amEcK9XUFgDPnJzzHhnTmY9+FETL/SEZO66wJZf2H06L+QZWADN08veHnxrybOMDc254/HhhgqPLUeHJUoykxCcq4A1m6usKz49gEKSJNikSV2RGMHo3uRirIgBQlSQzRyMdM+cKTCoTD1DlLhCE9+WvKi4FCUEY+kPAM4N7aHUR2How2WPAtx8bnQdWoMR+N/b9AVsiTEZorh2NiBtsEjU0DGt1OZD7RTL4pH2/ZyZMXFI1fXCY0djSufd2hQlChIicHdcmt4uFo06MC6NtTdMyGEEEJqRdcchBBCCKkVBQuEEEIIqRUFC4QQQgip1VMLFuTpkTi7fyf2nb31hB3CcJAmJODf8khxObGIyfrngopTE5BWFx2NcFIkJEj5tblfTcslhBBC6ounECyU4eaatzD2052ILlJCFrISb074Edcf+4Qtx8nvv8eZf+krpPz6Rqy7/GCPkArE/P0dNibUwclcfhLff3+G/3T3q365hBBCSP1R58ECl7QWS853x6o/v8TbY0fj9Y9XYnW/m1h7VNPnVWH8JRzavQfHwzI0J14uD6mpeShKuYrjhwMRX6S6iL+FMwcO43JClZNwQSwuHtxX+T7+Gj8vNRWyvDgEng6Frt8UvNtN2/N5UQIuHz6Ak+EV02qoln34wCmEp+chIyVLW6q6CxKO0wcO4Nztik6jeMVJCA7Yg70nI5Cp0Jbx5BmROHPwEC4natatYrlcXipSZXmICzyNUFVmM3k6wk8fwIFzt9FQulwnhBBSP9V5sJB3+hJ0hoxQJ2vREML+jf/h52HGKA36Fh+ujIa+kx2Kd3+EGTsywcmP44uxb+GbnQnQEQVj0VtvYu5P51FsJsTZzz7EOlXGKHkYNv0YgEwTCxQenot3f7nBz1eO458Nx6hZvyMkuxzyM4ux6KgckJ3Cgqk/4JrADILwP/Hzobt8AMAhJ+AzvLfqBiTmDKG/vodh7/6lXru8s0sw/ccQKKzMkLllFubsSuMDhfNYPPMvJBk7waZgDz75eKc6vXJpxCYsWhsKpSnDyfkzsZFft4rlyo9/huGjZuH3kGyU553Fkuk/IkRhBbPMLZg1ZxfSKGAghBDygqrjYEEJaS5gblN9txa6baZj5bfj0M7FHl59vCC9dAPlYGCOAzDzw5Ho0X8SuuoK0HH2FAzq1g/jOgE3YhRgzBH9pr+H4d27YfjsuWgaslE9PyZww6vfLMGHr7ZXD6tID25F1sgleG9gN7w0fh6mdueDBi4Du3bmY+zXb6Fv196YOP9tdDVWdSctxcEd2Ri+YDL6duoG/7ljoDxxBFzhHcSXe8DXtz06v/IZfl88BFZCfj2dBuKTT8ajd7cheL8vQ1DVbFZMALdXv8GSD19F4+BdyB6+AJP7dkI3/7kYozyBIxW9qhJCCCEvmDoOFkSwsAaykh9IEFVwAxevZiH38ip89P4XWL3jOC5FZaJYoXqWQAA9cwttX9sSSAwMoK/txlEsEoJxDAIjW9iZaVdV5ABbgeYrBIGeJawqytWUyEznYOlQ0WWkCFZWFhByOcjmzGFVEcMIzWFuygcLyiykpt3AwaULsGAB/1p8AcatPSC0GYc5w1Kw/L2JmDj+DczbGg25dj1NtIvT0RGBVc1mJdCDpZUZX6FKZKWm4cbBpZp5LliMC8at4SGgWwuEEEJeTHUcLAAmvXuB7foTERXZhMAhZedybLhThnMbb6HL999i3rQpmNi3MQweMlcUK0hFSq72ZKuIRpywsebvfxDBzlmE1HvPHpQgJuYulGI3tDW9g7O3NQ8fKGJP4dwdPlAR2cPdwRVdpy/EwoX86/OJ6OXlCC7tKhKc38WKv9Zj/fql8DzxC0489AOaIti7O8C163TNPBd+jom9vOBoWudVTQghhPwn6vwMJrR/Dd+8no0F/uMxbd58fDz1NcyK6o/Z/nZo1dUY5378Hev+Womlf17kr/a1b/oXAlEGji35Asv//B++m/MnhP6TtGP+yfTlt9D8zFws+GUNVi/+GgcSxRDAEP3mvQX8bwbmLfgSX+8tg7ub6vaFMYa81RJnP/kMq9b+hR/nfY/z5WYQGgNXV83BN79vwPrff8FV+55oJdHM/2EYD3kLLc9+gs9WrcVfP87D9+fLYUZJNAkhhLygnl5uCIUMSbHpUFq5wa0ykxRKcxKQWGCMRq6WqCx9GKXISbiLUn5+Dv+aHaUYGbF3UWblAWdTVWoUJW7v2w1pn1fhp/rBRHEAZnyciR9Xv66eml8pxMflQNe5cZV5y/nlJSALNnB/rOQi/PrGxyFH1/mFTEZDCCGEVGgwiaSKglZg7voMWDvooCQ1G7avLcZHnRtmqlFCCCHkUTS4rJOcQgGIxXSlTwghhDykJw4WiouL0cDijeeKQCCg+n+KqH7rBtXjo3ve6oy2Yf2g2o4GBgbaoYf3xMGCm5sbsrIqe0Mk/61OnTrh0qVL2iFS1zp37ozAwEDtEHlcTk5OuHv3rnaIPIznbd+jY6F+sLGxQVxcnHbo4TW4ryEIIYQQ8mjoq3tCCCGE1IqCBUIIIYTU6ul8DVGUiJAL15BQoAuXDj3g56LNBkkaCA5KVQeZogdj0UctJ1Vxmkr6Z4TPcXzYT3VaK04JJUR46Op41OmfiTo6zl6Iz/q00fHyb+o8WOCSt+PDD4/CdmAfeBkX4tbxI8gdsgrLhlviytY9MPQfjWba3A+kvuGQfuQbzFt3GwpBCaSK5vjwlwXoaw3knF6M6T+FgRkokS/ugvmrZqGTaSki18zAV8fyoSMsRp6gA2avnotuZtrZEbXSyDWY8dUx5OsIUZwnQIfZqzGXryQu9QA+m/k3EkQ6KCk0w9DvVmGSl7CGutbOrKEpjcSaGV/hWL4OhMV5EHSYjdVzOyF17SwsOprJ77EqHHIT9TB+39+YYCnF6cXT8VMYg4EyH+Iu87FqVic8X9X3qMcZV325XiT+nP45DucbwoArQonDGHz/w2i4q/qxq8+KgrFk9HcwWr4N0zwVD90GFQUvwejvjLB82zR41vc6qo4qWKhLsrWT2JQ9JdohXmkE27UzlMnSw9l3Y19jv4WEs7gcBT+ihKWFnWL7959l0VIlP1zAUhIyWan6TSqlLDMplRWq/ixJY2Gn9rP9Z6OZelKljKWkyFhJegQ7feAgu5RQpJpKrSAukB3ctZsdC02vMq8CFhd4iO0/GcbSZOnsbqZcU/zgfMmTUUSzPxb+waLLNYMFB95h436O5zdlIJs/ej67pN1MOfvfZaO+vcEUpSHst+WHWba27qWb+X1nW+W2JCqlLOS35exwZSWxSVO28X8UsRNzJ7MVtzR7uTL1FNtzLpMpa6przWCDUxryG1t+OJtpak/KNk+awh7cxZQZ29l7U/5md/mJSgPns9HzL/G1q5LD9r87in174zmrvUc+zqovLzw0jU1Ynaitm3IW9e1ENvdiZatZLykz2eHP3mHTX3+TLVFt14dsg5SZh9ln70xnr7+5hD1vu8N/pc7vuRg2c0fegb9xOjoH6lxSOs0xYmQLcJnxSJVKkXzzJpJkuTi7ZDp+DFHAyiwTW2bNwa6UfBxfOA87s7QJI3J2Y8GSc5DnncWS6T8iRGEFs8wtmDVnF9KKj+OLMZPx+dpQKE0ZTs6fiY2pHEqDvsWHK6Oh72SH4t0fYcYO/sqBy0HAZ+9h1Q0JzFkofn1vGN79Kx6obr4PmauC1EDkibe+eAue2jtHEn0D6EskUMadR7LrQLTV/rTXonc/mEReRI6OL6bOGAhL9V4oQ3SMEM6udNvpfjrwnToDAzWVBFl0DITOrkBZGM4U+aKv8hy2/r0e+5O9MKibNVhNda0ZbHB0fKdixkBLzVc3smjECJ1x/y6mQMQf+2D2+hg4CpWIO58M14Ftoak+C/TuZ4LIi89Z7T3icZZZQ7nUzBR6pXLt3RUlShUGMKtIq1svKRG/aTFOtpiNNxqrcgbxHqYNUsZj0+KTaDH7DTQWN9wkP3W+Z4h9P8XqD6wQuu4zvD1uLMa+MQcbI+Uwb9EHvm7u6DJqFHqYH8OO7OFYMLkvOnXzx9wxSpw4potXhunhxJ4UfuflkLTrFAyGDYHw4A5kD1+AyX07oZv/XIxRnsARKQNzGohPPhmP3t2G4P2+DEHh5dBtMx0rvx2Hdi728OrjBemlGyjN2IWd+WPx9Vt90bX3RMx/uyuM+e0trXa+2g9BnlxZNNbtFGDwCHsoc6VgZua4d+dObAkLgQxSpWqAb6C3zcaYwQMwNYg/4TV79CwcDYEybhtmjxmMAVOD4DWoGcClIT14OxatiQQz1UH872/h/W3pKK+1rhsoZRy2zR6DwQOmIshrEO7bxQqPY+0dP7zZUY8fUCKXb1vMzCvvMYstLSCQSfkxz6mHOM6ys6ovL2r/NnpcHYP2fYbjlV4dMDVtMN70qb/Buvz6CnwfNxTzRzk/cOKrrQ2S4/qK7xE3dD5GOdfnQOrfPYVPL4Rlm1cxY/GvWLd5Cx+RNUPAV2uQUOWqXZmVirQbB7F0wQIs4F+LLxijtYcApgNGwebSDtwpjcb2YHu82ksPWalpuHFwqXq6BQsW44Jxa3gIGPTMLVARBOvoiMCUDLLLq/DR+19g9Y7juBSViWKFElxONjhzq3uJoITm5jAVKGuYL91aqBNFEfhr9s8onbQAw22FEBoZ8mWFlQ0ul498ZgQTdZAugvvo77D10GWcnZaGX9cmqich9xO5j8Z3Ww/h8tlpSPt1rbqs3OQlzF36EcaOGIMZP70OdvIcymqt6wZK5I7R323FoctnMS3tV6xNrDzOcw7uRUGf0XBTn0mF0FRfZWjA5eeDGZlorkKfNw95nJkZV1dugJKtS3Cm+1ZcOrEHe09fxB9uO7H4sEw7UT2jiMCyWVuQlXcUS+fOx8pTV3Fs1RoEFqhG1twGKSKWYdaWLOQdXYq581fi1NVjWLUmEOq3NTB1HCzwEdpvH2LhxWLtML8AMxuYKQtRwlTdTGrKRPbucHDtiukLF2Ih//p8Yi94OZoCup0xrkkUNm/ejNveY+HLBwH27g5w7TpdPd3ChZ9jYi8vOJpWt9pynNl4C12+/xbzpk3BxL6NYcAvT+zWFqZ3zuK2QjWNArGnzuGO8lHmSx6FMiUAiz7ZDP13lmNaB02iLrFHaxhHn0O8trWSX7uAbNd2sCwIwPKVwZqvq3j65kZAcYl2iGjkIWD5SgRXVhKMwB9fEm942xciV71fq9p/GThDE+jWVNcNdNfOC1iOlZWVB80upn2mm8vAgePAgCE22oZQDI/Wxog+F689scpx7UI2XNtpv8Z4jjzKcWbbpLryNiiLzYFVM1eo7qmA36s8vA2Qdju3MqioT8QemLJmI76ZOgmTJr2BV9p4ov3wgWjB1d4GiT2mYM3GbzB1Ev++N15BG8/2GD6wBTQ13rDU/a8hMo/jq+m/Is7aE41MFUi7GQ+LiSvx7TArhHz5BtaY98PgrgPgGvQlfk5tju7u5bgRXIh+i+ajL9+iKRNWYWT/8xhyagvecuQP0dIwrP7wZ6Q27w738hsILuyHRTPy8MUcEZb9Mly9oxdveQ+zTb7HrJxP8U2sD7o3KkNKzBmcKXgXB1a+BNmp5ViyJwemljowMMhErPAj/G+a/J/znd+3wTaqdaLsIua2H4sTjTqjiaEqMhTBdeQiLPF3xO2/38GMQzpozm/v29GmmPTbdxhqm4G9cz7AlsIm8DQvQtwdHQxf9h38XSpvAxMOaXvn4IMthWjiaY6iuDvQGb4My/ydkBkwH+/8kYsmTXWRekuOHt+swls+wurr2r5h7thc2l7M+WALCpt4wrwoDnd0hmPZd/5Q7WJc5jpMmifBT2vGwVw7PRS38fc7M3BIpznfLtxGtOkk/PbdUDxX1feox5k9V2354KKNeG/GPjBvb9go0xBxxwSv/7oMI1Ttbr2mQNg37+PIiNWY0zSz+jZIfx1GfwCs2vYmrLXvgiIM37x/BCNWz4FPA2yinlJ3z0oUZSYhOVcAazdXWOpqi7lCpN5JBRwbw8FIiNKceMTl6MK5sQP4wVqUIic+Djm6zmjsYFRrlF+ak4DEAmM0crWEerHK29i3W4o+r/rBkB8sDpiBjzM/w+rXLVVTP/R8yZNTyJIQmynmN3/V7c2hKCMeSXkG/H5g/y/7QcPFFWUgPikPBs6NYV+lkrjCVMRliuDgaguDKnVXfV03UFwRMuKTkGfAH+f2D3OcKyBLikWm2PGFbBdq2vbVlnPFyIxPQI7QGm5u1tq7DA0NtUEP4ykFC8+TIgStmIv1GdZw0ClBarYtXlv8ETo3xPtIhBBCyGNoAMFCBQ4KBSAWU9hICCGEPIoGFCwQQggh5HHQZTYhhBBCavXEdxaSkpKgVGXgIM+EQCBQddmtHSJ1jeq3blA9PjqhUAhOlSTsOfG8rQ95PCKRCC4uLtqhh/fEwYKXlxfy8vK0Q+S/5u7ujri4OO0QqWvuHh6Ii43VDpHHZWZmBpmsnnb485Q8b/seHQv1gyl/LEbfuqUdenhPHCz88tvvKCmhjnQIIYSQ552Bvj7ee2eqdujh0TMLhBBCCKnVU7qzUIa85Fgk5pRD39YN7vbGmiQmpVKkpuehHAIIdYxhaWMBA9WIivKKNREIYWDlBGvDilhGgfyMXAitbGCkkCKNn7bsvrUWQM/SEeaKTKTnlaFyNgawdLKBJC9VXa6ar46xFawtDDTrQ54SDqqvNlXfcT6cR52+YVB/P8zXSU21Uv34muqygdUx/2E5vmZq/Lg1jX/U8meqpm1aUzl5IppK1Q68uB73zkLdBwuKNATtCkCCaVN42kpQEB/O/90XY3q7QJh4COtPMTRy1gNTFCE3vRA2Pf3RVXACa08o4dbIQJOwRSCCdbPuaGGnPaUXXcPO1aeAAe9jRKMUhIQkoIgpkRZ5ExKf5rASCmDm5Qer8E04xbnDRb8iCYUNmnX3QemRv3GauYJfLMqLc5BRYIMe/i+hUUXPkqSOKJB+eQ+OR5dCJCyDHC7o6d8H7voKJBxdjxMZYuipNo3AAi0GDUIrC66G6TVza6gUaZex/1g05CIByuWA80uv4qUqlcLl38TJQyFQZXMvL+Zg190f/b30+LrcjSM35dCRMJSVm6D10GFobckfPndOYN+5VDAdDnKhG3qP6AXX+lrHfPsTvPcoouViCMpLIHB5CSN6e+Dex+Xycev4QVzhK081nrPvjuH9vGDE8e3W7sO4VaoLCVeKctO2GDK0DSxRhJgTu3E+lUHC+P3UtS9e6eVaOb9ngkP+zeMIuJLF/1WGYs4e3Ub2h6dRbdu6FJlhp3H0fB5aTB6N1vpKZATvw8noQn4eKgwluWK0nTwW7epjF4bKdITsP47oQu3pjiuGTNIOH4xrU0PbVFkHXF4kjuwLhlQoQnmpPpq9PBLtbV7cy83nJFjgkHtxM47rvYxX25lqrni4Aty8EAXTLn6wuXsYexM6YEQPK/U4Tnoe205bY3i7OOyP84V/r4qELlVxkF7ahUDDRii+KcCAV9vDWD2RHFe27Yf+iFFoJlENK5AUsBNx7Uahp03VuajKdyOhgz+6qxM/cJCd34LT1qMxvGn9Tcf6TCiScOliEVp284bqplDJtS04JBwJ/9YCRB48CsmAIfCqWuU1Tt+Q01QrkBx4AUWtuqOpplKw7YAAo0e10Y7nkHX5OOLc+8BP1WCV3sCuHTkYOdoKe7dL0WNsF5jzb1NmnMSOEHf4DxDgxOYb8B4zGI34ai2+sQO70rvhtd521RxrLz5FciACC1uhq7ch//lKcH3rfghHjEYr7S7FZV7CyTgPvNTRBiL+BBq1Yztye78Gv/S92CnthdFdzPn38SfSk1tx1X00+gmOYmtUM4wa5AodPnCI2rkTGV0noJfdM6w9LhNBx2Ph3qcTrNW7AL9Nc3pjXOd8HKl2W9ugKOo0Lsk9YRt7EWVDxqD9A9EOVxCKvQFl6O3fAfU/nx6HwlA+sC7rA/8OhtW3TfeU4c7B3cjgzx9dbcR8rHkHUdn28HF/cdMDPCfPLJQgNkkCn+baQEFFaAzv7n5wqCYQK8uVgRkZq+8mcHyUX1RYiELVq6gE5Zpwlx+RhbBkE7T0aYXmOrcRLqsYUR0O5SVFmnnwr6KScr7kQWXIlTEYGWvvPpC6I3ZBpx6aE79qX8jKFsBUdeZCOeQCEdjdCFwJuoroDP6KrtbpGzIxnDv31AQKvJLMLAjMLNR/awhh3bG/JlBQEUmgI+H/FuhDT6KAQhv6MwUHib4eWE4sZBbecNSeLA2aNIVeerwqb2W9JHbujO7qQIFXkolsgZk6eKogtOmEvupAQUUEiY5EfWdZwNeVRFGu/QqTQcHpQF+PITdOBnNvJ22Ke0M0Vt3BiS9SDz0zQhv49dcECioiiQRikRBcjdtaCGOf3ujX1u5eqv77KZF+ORL67ds0gECBp0zD5Uh9tGtjxg/U0DZVUKQitswZnlwsQoNCECW1QdMXOFB4EnX7mTk53+Trw1C9E3PIizyC7Vs2Y9u2QwjLUW0C/qro+j5s3rAem9aswJ8XTNG1mz1/yPJX+7fP42jAYc3rSCBiizSbTHn3OrJt2sBRrIsmrU2RdC2j5hSqnAx3zgfcm8+xwBioZ8NH4qF7N2ITv9y/V/yOi6bd0NVee6SROsYh5/p+bPzjN+xMtIG3HR+u8/uFouAuouLk0NVXIvHIZhyPL695esI3/NdxcP3/8MeOJNh422lLH6RAZkgY4N2SP0s2QkePZGz8cTXWrlmFFTvy4e1nC0FxCZi+QeWBLjSAAX+UFt/XItYzXDZCD6zDmt+3I8naBzXtUorMYIQLfNDCRMhXXye4312PFb+uwdpflmNXvg/a2wpQzEdV+vqVzaTQ0IAPQh44oTxLikxcCRPwu4AJuMfd1qW3cSXLBe0bqW/R1nult4OR3cgP6o9ba9vEY/koSArFyaB0vm5FyL20FXuu5z8/2/8/JPqSp/37sYRcuQqFKumCikCAnMhwyJu0gL1EAB3LRvD08oa9NAIxhk3hjjgk6/fGqKGd0KKJCIlxIjRrxUft+TFIkHTDyMEd0KxZM/j4uMNKV3XlX4bYU0cQmpqCmBthiEyUIiu5AA7tvGAmVCD1RjQk3s2gucjig5PYeIi7vYpBHZrDh5+Pt7s1dAWq8iTo9R6Dlzu2RGNxIuJFLdDSSU/zfASpYwIY2HuhZbtOaG0YhpMxNmjWyAJOzdvB280RtraOcHOQ4XqEBM2aqCL7aqZ3ebbfCD8PBAb28GzVDn5tDBF+4g68mjfSjqlQirSgQwgs98WADjYQ5l9FQLApXp40Al18O6CtSwbOni+Be6Ni3E41gw9f1+qTiCoV8Q0FvFq48MeGekb1j8AAdl6t0bZjWxiGHUeMjU/lc0xaZalBOHyhHO0GdoCNhEP+tUMIMRmGicO7oV0HXzhnnMbFEg84F0cj1awZGptpTsHKtHBElXuhuctz0H6UpiL40HmU+w5CexsJWEkCbtS6rTlkR91EmWdzOFaJC4rCT+OmBf+5HXUbQJtYhMjTUTDv5gtHVaUI9Gtpm3hcBiIidNFrbG80sbdHo8Yi3LgkhWcz1UXui0kikaC9r6926OFVhsx1QheNmwARl1Kgis2EqlukuhKIhf/cBYXGLdHOMArBqbX0/lhyC5FlnfD6pIkYP4F/TXwLr7WQIvROqXaCRyWEcQtfGNy8jDTqdLLuldzkT1CJ/PWuhkRfl2+V+T2By0TElZh7t765En776erVPH2DVoJbZ84hqbJS+KPqgTrhZLh1fD+uSzrj5W6N1GmFWX42igztYK49Ceha2vJBeBZKzR2hmxmLXO2lUPndeBRZON2Xzro+Kbl5BhcS71UeVLtU+X3Vx1883DyOg9ck6DSsO/hzPo+hIKsYhnYW/DtUdGFlK0F+lhwW/Ak0Ky5XeyVZjpS4Ipg7ab/meIY42U2cOHANks6voGsjTWJpkeVjbGuuAFG3gabNjJ/5Z/ovcAU3cBtN4aN58I0vqKFtqiCyha1J6b27M5y8BExHr0HU1YPq9s4CH5fq2jlBcvMgDgXFIC05ht8QQYgsckTbNq4wLY7BLZkjvF1Vv3oQwcxchssXiuDuKEPQ6au4HROJ8PAw/hWBdIkrrO4GIs6uO1rbV4TBAuhblCA8UAr3ZtbIevDOwu1zOHMtWn0XQj2fyDRI3F2hk3QLMkcfNDLggxaRGcxkgQgs8oQP3yCQOiTSQWH4IRwPv4u0hEhcucHBp2db2BpIIL91BIeD4pHOlwffYGj+El9uqFv99A9cBTYsIugUhCPgWDhS0uJxIyQKrFlPeNkJEbZrDzLdvFB8bBW23RRCt4i/kuT388hkhlZtvVAedhgnb6QgPfEmrgVGQ6fdS2jl5Ajr0hAcOHmTPx4jcTlSBN8B7WFXT28riHQLEHH4GCJSUpEQGYwo1gzd29hDGLYL+zPc0KTkKH7bEsWfEIqQoGonIpIBJ0942CkQHnAcUfz7km5dRWC0Dtq+1AaOjtYoC9mLU7dSkRwRiBviDujf3u7Z3pVRxOHwL1twS6CLokRVmxmBu3BCE0cnWNW6rf95Z4ErDMOFO5bo1MZBGyjVZxyKws/ijmVXtHbQflqBuPq2SRGMDVtS4NGmCRzFMThyOBQpqdG4dlUKt15d4fIC/2Lkce8sPLUeHDl5HnLySiExsYSZPj0f0HBwKCvIhbREAjMrU+hWOabKC7ORWyyGqZUZ9O6V1zx9Q8aVFiBXVgIdMyuYqCqFS8e5o/Fo0b/TfQ/s3U9bl8UCGFpYwqhK668skSKnQMjXfQOoY64UBbkyyHXMYGmiy18Fcsg4ewTxLQegY20P0HJlKMzNRZHACBaWRlVOnkqUSHNQKDSFpalqfs+3BrWt60j1bVMlrjQPuYVCmJgbQ+cFr9Pnp58FQgghhDyXqLtnQgghhDwVFCwQQgghpFYULBBCCCGkVk8pWChHfloMboRFIDajGA92YKHIz0BmQdXfLpZClp79z85DuBLkpueihC8vk6YiKSEBSYlJSM0uvPdzO3USqsQEJCYmIjktF8X3ZluKvBxV0qpSSFMTkZiQiKSkFGQVlGnHV6VKfHUT4aHhuJNWcK/Tp4plJmpfSUmZmk6eqijLTUJ0eCjCoxIhrfhFJ7/e0pzK+ahwxTnIVb256vqmZqPw3gchhBBCnk91/NNJniIDwTt2IERmADNDDplhJxGYZQNvVxNtJxZFCNv3Bw7EmKF1M1vNE8eKFJz8fS1u23aEt2XlLyeUaaew5u9bsOnsBfmZ7TidyUGZn4P0uDBcvJwGU28PGKefwq5TmeAU+cjmA5SwwKvIMvOCq1E6zhy6AXNPHYRsP4F0pkRBdjoSwi/iwo0S2Ho6w1i1KFXiqx27cSXfCBaGDDkRp3A+1Qre7oZIP7UVpzIYuAIppLm56m6izRrZQvOrGQ6y0N3YGVQAQ3NDiIoSEXI6ApyHF2zFcTh6KBEuPs7Q0f5qSXHrAA6ne8GLna2yvnEIv3AJaabecDenngsJIYQ8Xc9Jp0wcpCEnEOc+Eq8O6Iw2bTqg53B/eGYEI1qunUIahjiDAejKbiCqoPIyXWRnirzwm6j8XUU5EkNzoV+RVEJoCrdOvfFSn77oN3QUXnbNwo0UVZAigIl7R/Tq0wd9BgyD/zAXpF2Lr7zzwBOYuqHDS33wUt8BGDL6Dfh7JuLkhQx+bTnkBp1EQuOK9W2P7q+MQntJGrJVtwX4Zbr6qZbJv1f16tUStvdimVLE3FKg3ch+6Ni2NVp36o8RAzzAqnym6lVd36H8+roi58bd+9aXEEIIeZ7UcbAgR2yCCD4ttd2NqvAn3PajRqC5ulMsDlmhd2HSygctW+jgTqiML9EQGHqjKW7hRr62RNV7o9wdPiaVHYoo1EmiCpCXcQdhaQZwsf7n6ldNTlU9IUyat4BBagwKuH9LfFVbYiod2FrIERV8B5lFmlO92L4lWjr++x0CrlyOYtU8ZRmICU2Dvkt12TYJIYSQ50PdnqO4YhTDAEaV3yTcT3kXYVk2aMWfUHU9W8Mk6Roy732xrwvPVgaIC1V1rcohPyIaQm+fKnnopYg+q0oSxb+On0c8LGEuUa1+TcmpaiEwgL6gBPJ/S3xVU2IqNRGc+/iji2EKrhzepk5StfXAFaRX90jEfTjIos+o53fk6HFcjAMsVX30FqchJjIcEeHhiIzLwr/OhhBCCPmP1G2wIDSEIQohe+BMJ0+Pw91CDmWxV3E7LRbHNq3Hxi3nkZZ+A1fvdYLPn35d28Iy7TrSFTkISzJCyyZVEqoKLdFsgD9GvjoKo8a/hXHeKTh/VaYaAes2wzBuwkSMHdUZNrp6MP23bsvKZSgQmsJYzAc299ZXCGPv3nhlxEj0si1COr++EFrAp59mmarX8N7eqOhSXI3/vI6te2LQq6/htQnjMdDuJo4H5fIjxHwoobzvqwWmZKpF8ISwaD4Aw/n5+Y8ej0njfZBy7iryleXqzq3kqpdcoU2VSwghhDx7dRssQBdNGjNEXE6tPFHyV+cRZ64gW1CK6Igy+E2apEkKNeF1TJrQErLQO5VX0UI7tHGS4fplfnqbdnAS19IBu0DA/7t//EMlp0IJEs6FQ9LMG3qPkPjqH7hsXNpzBPGVKw99I31wpfychNawVqYi8d4DGOVIuVsOC7vq7neoPofqaxgXtGjvh/Z+fvD1sefXjBBCCHk+1H13z5wUkYf2IDjPFHbmYhTnyqDXYjD6u8dhzzFdvOzfqspXC3kI3nYEuoM6Iv3kXXR8pQuMi69h++pINH5nPHxNFLi2+xCMhr4MvaO/YW+6CSx1VKdXBoVOI3Qf2hNOmYexN6EDRvSwUkc+XOYZbD5riRHDTXBuVyzaDvfAlT92IcPECqr7FIwDjDx7on8nF8168Ot74/AeXJYa8+urA3m+FIUiV3R/uTNEp/+HPdplqglt0G5YP3irfw7BoTD6GPYG5sDQ2hz6XD4ycgzQbsQQNDcVojThJHacSFVnshMXpiPXuBNGDPSBfvJB/LEnA8aWEnWQwCl00KjnMHR3pbTMhBBCnq7nLjeEOplJPgdDS0sYvgC/CnzsxFdcKQqlMhSrks9YGOK+j6pU9beQD2ZgAYuqWX0IIYSQZ+C5yw0h0jeHje2LESioCPVMYW1r8+gZMoW6MLK0hc2DgYKKSB/mNrYUKBBCCHmhPbVggRBCCCH1AwULhBBCCKkVBQuEEEIIqdVTe8BRlSwqV2AFG3UCBhVVQqd05JfxCxXpwMjSBhYGmnGqhE3peWX3+hYQCA1g6WQDQ20o8895/VPVacpkmSjSs4G5utdILa4IOVLw88xDZjXLkuRp1oEvgI6xFawtDO7v2EmRj4xcAaxsjO8vL5MhOTYBueUGsHXzgJ16HSs+672lQGhgBUcbQ4rOCCGEPDPP2QOORYg4sg6bAqIqcz0o0nH58EnciLmDmFuhuHhgPbacTkAZFEgPPIBTEXcQGxOjfsXEpqPwXghTzbz+4f5pWMpZHAjMRGXXzEB53CkcD8+vYVmqdTiE05H8ut2JRtiF/di06RQSK7JI8orCA7Bxw2HcrLISivRL2L4pADelHFhpKi5v34DTSXzAofqsB08gQruMWP4zx6UXUEdLhBBCXkhPJVioKVmUwMQDfuqETgPx8quvwCX1KuJVvTfVkrCppnlV9eA0up5tYJ58Hen3+mYqRUxkEVxbW0JY07L48opEVf2HjsJQlzRcU68cj5MiItYA/boBUTcKNEEIl4vgkwloPGI0+nVui9bte2LoqA6QpGWrU1PfS16lXU6Plna1d0FNCCGEPKeeQrBQc7Ko+5TlQsaMYKzuLLGmhE0PM69qppG4oY1tOsKStSf74pu4pfBEC3PVx60tOVSFMnU6aiPNyoHLuo67Jq3g3aoFdG6HQqZ6Q0kMksXN1B0wVRAa+6Crn4MmKFCWQ16kWUZhYRFKyqutBUIIIeS5V/fBQi3JorisaziwaT02bfgTv/zvAky7dYe6B+SaEjbVmnhKq9ppRHBo4wxpeDxUoUDBjTsQefvAUDV9TcviMhG6d6M6IdTfK37HRdNu6GqvWjklUkKzYd3GCWJdT7QyTURohhKcvAQw0D6DwOXhxtGt2LZlM7YfDkUuPz9OdhsXtMs4GnAEl2OKqglKCCGEkOef6Eue9u/HEnLlKhSKypRJZTGncOx6KlJiIhEemQhZRjIKHHzhaVqA2CR99BozDH4tm0CcGAth81Zw0mPIi42HuNurGNShOXyaNYO3uzV0+Yv6GuelvkOgUdM0Xg4WKAwNQrGHHZKC0+HWxQcWIq6GZanKk6DXewxe7tgSjcWJiBe1QEsnPQjKYnDm6DWkpdxBZHgEkqWZSM53QDsvBW6GydG4hQMkAh1YNvKCV1N7SCPvwNDTGtlJYnR5dQjaN2/GL8cHbta6taTNJoQQQp4+iUSC9r6+2qGHV8d3Fkr+PVmUitAYzdsZ4tblVPX3+9V7mHnVMo3QFC2aKBB1OQSpJi3h+tCdKAph3MIXBjcvI41fuZJbESjr+CYmqufPvyZPQAvZdcTAE40RjqAUdQoqiCQ60JGIn8KtGkIIIeTZqtNzG5cfgZusKZqbVM5WaNUWTeThuFmkLdDSce8Il4xA3CzmB7hshB3YiI0b1mtem44gKi3sX+dV+/KEMPLxBguKhUVrp8qHC6tZ1k1VOuqqdNzRoVE6Lt/IQORNDl4tTCorSmiF1k3kiIwWoc3ADig+thabdh7A4f07sHXDPqRZe8GKn5jLDsUhVSpu7XK2HI3Cg4shhBBCXgRPrZ+FhoODPC8beaUSmFia41FTSxBCCCH/lecukVTDIYSeqQ1sbShQIIQQUj9RsEAIIYSQWj3x1xA/rVyFkmLVgwfkmRAIgCfbhKQ2VL91g+rxkalq63n6BdXztj7k8RgYGODDaR9ohx7eEwcLdnZ2kEql2iHyX2vZsiXCw8O1Q6SutWzVCuFhYdoh8risbWyQlZmpHSIPo1Xr1ggLDdUOPXut+GMhjI6FF56FpSXSUlO1Qw/viYMFQgghhNRv9MwCIYQQQmpFwQIhhBBCavWUvoYoRsqV87gcVwADNz/0aO8MA+0YldL0cFy4dAtSHSe06doRHupkTBxkcdcRnVnOr5UIOsZ2cPdyhqk2d0Tc9WhoRunA2M4dXs6m6o6WOFkcrkfnw9KnJcyyNO9nAiEkhtZw83SDhY5qiVWUpiP8wiXckurAqU1XdPQwVUdMmvlkohwCiHSMYefuBWf1wkld4pRKQCSiKLWO1VSvj1reMHHQVMcDtcEpoeRbmQeLayz/z9Ww3jWWk9pRfdZKFSzUqcIr7KehrkxPKGGGpoZMItRjHuM2sDiFamQRC/1lBGtsIGQSA1NmpMP/b92ZzT6cxpSshO173Ybxm0MVvPAvATNwfZktDylkrGQfe91GqC3nXwID5vrycqYZ9Tqzkbiy907K/vF+iWVrNvGPcH6pGkWhv7ARjQ2YUGLATI10+P+tWefZh1maUjsfYcV7+XjDwJW9vDyE8Ysgj0zKTs/rxtw8xrONOZoSeeQa9oavIzOSiJhRo77sq7NSVnpuHvNr5MScnCpezsxr6l7NGxocGQtbP4318nJlPb4K0ZZV+Gd9VpAF/sBGNLNkOgIh07Vpw8b/Hs4fSTWXKxJ2seldHZmBSLUderE5B1P4Y68ekIWx9dN6MS/XHuyrkHJtoYb09DzWzc2DjX+w8vg6D/xhBGtmqcNfX+gymzbj2e/hfC3JAtkPI5oxSx0BE+rasDbjf2eqYr7y2K7pXZmjgYiJjBqxXnMOspRnUnmF7NqqsayVlWa9bdtNZuujVZ9ZwRJ2TWddHQ2YSGTEGvWaww7eW8EH969Sdm6eH2t079jjX85ebOpe1Qet32Rh69m0Xl7MtcdX2pKa6q22+mx46jhYKGcRi/yYnsSDvb49gd8dS1jE0h7MWOzGPjglZ4qob1lnfQnzmLiVxcn5TZF9gX3eyZiJXaawwwWaYEHiNpUdSM1giUE/ssHWImbmv5nJ1MGChLlNPcBSMxJZ0I+DmbXIjPlvlv0jWJC4TGZ7UzNZ6q3T7KcRrkyi25p9rmo8FFHs2876TOIxkW3VLJxd+LwTv24ubMrhAu183NjUA6ksIzGI/TjYmonM/Bm/CPJIlCxt1xvMTSJgAt3+7LdMvkgRx1b0NmFmnWeyDQc3s7kDmjO/mYeZ7O5ZtuHX1Wz16tXsl6/9WWOJhPnMuaSZTUOizGC7p3gyQ4ke0xWLmefMC9oRKtXUZwVFLFvWXZ8Zt5/G1h7czRYNsmNi20nsQGEN5SU5bNsYGyZ2GMwW79jCPu1pySTOb7HDL3hErMzYzaZ48hcmerpMLPZkMy+Uasfw49J2sTfcJEwg0GX976s8VfUtY931jVn7aWvZwd2L2CA7MbOdtJdFLevO9I3bs2lrD7LdiwYxO7Etm3SghOVsG8NsxA5s8OIdbMunPZmlxJm99QwqTxGznPUwMGRt31nD9m2axTqZiJnjlAAmz9nGxtiImcPgxWzHlk9ZT0sJc37rMCusdv9SsLtnN7Bf+WNv9epf2Nf+jZlE4sPmXKqsu/pHyTJ2T2GehhKmpytmYs+ZmuKa6q2mcs27Ghz+QrwOcSk4fuw6lF6j8cHwRtCBHppP/R1HT+3ArDYi3D0agCsKH4ybMRJuuoDIsgtmTH0JeqnHcSi4VDMPoS5MLG3g4ukFByMBysvL1Zf6mlEmsLRxgaeXA4wE5fy4ijFV8O83trCGvVdPfLDobbTlbiDgyG1wd48i4IoCPuNmYKRm4egyYype0kvF8UPBFW+GroklbFw84eVgBAG/7OoWQWqmjPsb70w/C9/XesNE+6NsLvsYDl0So/ugVki/FA6dId9j06KBMHXsjvHvvIt3352MDvLbSDIagJnTOmje1JAIreA3fBZWnfoLr1nf/0v26urzHpE7Zh5LQ/zBGWhpKIZYxO+/zm5w1q2hXBmEY+ekcBj2EWb6j8G8d/vAKP0iTkfcl+bthSO08sPwWatw6q/XcF/1KePw9zvTcdb3NfT+R+Wpqm8mjqXF4+CMljAUiyHi2w5nN1c0mXkMafEHMaOlIcRiEd+kOMPNWYmgY+cgdRiGj2b6Y8y8d9HHKB0XT0fcnyTvPyCwGoal+wOw8ds3MdR/KDrYCFBaWgp50DGckzpg2Ecz4T9mHt7tY4T0i6cRoahu/xLBsft4vPMuf/xN7gD57SQYDZiJaR0e/N62PhHCym84Zq06hb9es77XZ0RpDfV29UIN9fliHy6PrY6DhVzkyhgEltawrpizqRc6dWsHVzMgN1cGJuBPxjaVizWwtoIJkyEnV6keVib+iVecbGDhOBRrsprizSkDYaIZg8Q/X4GTjQUch65BVtM3MWWgZkxNRHY2sBQy5Eul/KrlQsYEfLBhU/mhDaxhZcIgy8nVDCsT8ecrTrCxcMTQNVlo+uYU/MsiSFWlYVj25nzE+v+BnwdVHoxccjJSy6U4/P2X2HpyH36dMRT9PzmJe115FRzFr2tvwmH0NIxxrNtd8sUghMPAt/GGr+n9nd7UUJ/30TWFWf52vN9vKOYcKkTz/j3hIq6hXMAfn1LAgj/mVE/jSPhjwRx5fNkLHhELHTDw7Tfga1q1hkoRtuxNzI/1xx8/D7o/iKhC19QM+dvfR7+hc3CosDn693SBGLowNcvH9vf7YeicQyhs3h89XQR8+6WuPFhpKg825kAeX/Zf157Q1B1+vbvB27QYYb98g81Jrhg1vickfBsnhQWsNSvIt7PqFYSUvyasdv/SKjj6K9bedMDoaWNQ3w8/ocNAvP2GL6ruKsoa6i2nxvpUv63BqdtdQ2gHez5K4O7GIUGVuZnHpZ7AygULsPp0FuwdbCHm7iI+XqEZCQ65iUmQCmzgYK9q4fhZWHbH+4sXYYqfCX+y74XhPa21KymEZff3sXjRFPiZiGDXazh63otIqiePiESMko+gGzlDaO8AWzGHu/HxuLf03EQkSQWwcbDXFAgt0f39xVg0xQ8mIjv0Gt6zMugh/4JD5sb5+Pp8IXIDPkSfjwNQUHYJi8ctQQgn5LeeMYasuIIrl0Lw52uWSL54Dne0GyJn31rsyfTC2Dd7wVBTRGqrz4orGy4TkWdOIUTwNk7lZuDSp164vmwB1senV1+ebABjvoIL8wr4ufONZF4eCmAEE+MazqQvMC5zI+Z/fR6FuQH4sM/HCCgow6XF47DkXuWpponEmVMhELx9CrkZl/Cp13UsW7AWV8PP4FSIAG+fykXGpU/hdX0ZFqxPhoGm8lCgqTzw1QgjE+Pqg7injcvAqQVD0P/TW+i0bDu+62sKoZExf/wU8uulXkHkaVYQtW/eHOxbuweZXmPxZq+GefTVVG8mj1Wf9VcdBws2GDiiB4wSNuLTz7Yj5GYodi+ehdmL1yKszAQ2L49BP9M4bPh8EQ6ExSDq3P/w8U9noWw6Av6+mttfAiNP9J04BQu/nAC3xA34YXOyumHjx8DIsy8mTlmILye4IXHDD9icrBlTFZOn4tqxQ9iz7hu8PvUPxFoPxWR/J37VXsaYfqaI2/A5Fh0IQ0zUOfzv459wVtkUI/x9NW8WGMGz70RMWfglJrglYsMPm1HNIki1hNBvNQ6ffzMfH7zxGsb2dIeOyB4dR3RDY682aGkhR3TgKYRFnMXFqAJIrO01gRjf6O3bfhKFLUZibBtNwEhUaq5P18Iz+HHabKwPvYMN7w3AwCmrEJScjvTcEjCOA1ceX325pC382uggMWAd9oSGYNOmU5CZtUWn5vXv1rNQvxXGff4N5n/wBl4b2xPuOiLYdxyBbq6FOPPjNMxeHwFF/Aa8N2AgpqwKQnJ6OnJLGDhOgaSN72HAwClYFZSM9PRclDC+7jgJ2vq1gU5iANbtCUXIpk04JTND207N8Z/XXmEYfh/bDUMWhcN96gK85ZGGC8GJ4Nr6oY1OIgLW7UFoyCZsOiWDWdtOqG3zchn7sP1kIVqMHIuGevjp1FBvbfwevT7rNe2zC3WnPI7tmNaZ2ekImOoXCUJ9Z9b7syMsXf0QqZKlHPqU9XYxYEIBGAQSZtFqAvstVPXIiPYBR4/p7KzqGRtFNPuhuwGT+HzCLso0Dzh6TD/LNKN+YN0NJMznk4tMVt2vIQRCpmPiwFoMmMbWXKt8QlGZcoh92tuFGQg16yaxaMUm/BaqfmBF84CjB5uuWTiL/qE7M5D4sE8uytXvJY+maMdYZqZX8UBeObv111jmaShkAr7edZ36sSWB+erplHd/Y/2NJKzlZ1f4qRq4kkNssr3kgQccNarWZ3nQXNbMsBf7ObGcJe2exnwtJXy9ggnElsx3xgGWplTWUM5YYfD3bICTrno7CI082dg1N+tNvZccmszsJfc/4KhWtIONNdPTPOBYHsTmNjNkvX5O5He+JLZ7mi+zlGjaA7GlL5txII2VJ+1m03wtmUTdRomZpe8MdkBTeez7AU5Mly8XCI2Y59g17OYzqLzSix8zL7H62w/tS8AMhq1jMr4lC/5+AHPS5T8P3wYaeY5la6qu4D/2LyW7+1t/ZiRpyT670pCOvhJ2aLI9k1Q84Fhjvf1LfTYwT627Z0VeCuJSS2Ds7A57owduYHBFyIhPhkxiCzcX8/84MudQlBGPZJkEtm4uMG+oUeIzoMxLRkwag21jF5jRTYTHJt83GT5LG2H3uS/QWlWPpTmIj8sErNzgZq2nmUilpvKyXCTGZUPi6AEHY9X3sQ2IfB8m+yxFo93n8IW68lTVFA9NNbmhsppKkRMfh0xYwc3NGpW1V4bcxDhkSxzh4WCsfvbjeVOWm4i4bAkcPRzQ0Dbvk6ip3qg+NSg3BCGEEEJqRY/vEUIIIaRWFCwQQgghpFYULBBCCCGkVk/pmQVVUqgwROeZoWkrN5gKC5AYFoV0kTNaNXfQPixUivSoMCQq7ODjosBtVRKne2sigMTaE60spQirNbnTg8vRFqsUJyPkXDDiiozQuGMPtHNULbUyWVXloiSw9mwDD3OKmwghhJBqqYKFOld+nX3RWsIEknZsYYTqpybZbJO/BROZDWfrszWTMNkONs5GzGzH72LpDyRxAoTMcsIeJn2g/B/Jnf6xHI3CkGVssIsuE0qMmKmhhAn1PdnETfFMof15Jh8WVC5LaMkm7Kn/yVMIIYSQx/VULqfLgjdh+y0bOFtHYPumayiDJQaPGwLrgtPYcyhLPY30yE4cy7XH0HH9YaoqELlg8t5UZGZmql+3Vw/S3IEQuWHqgVRkJAZhea8iHP5qKfbnqUZUtxyeIhI/vT8fx/QmYk+CFLKcMHzXMRO7l/2Fq9rO20Quk7E3VbOczMzbWD2o8odRhBBCCLnfUwgW5Di/aReSfD/Ad2M9cGfHJlwqBUz7j8Mwx0Kc3nMYWVwuAnYeR57rCIx/SdvFKCtG3Pld2LlzJ//ahfPxFd2y1pTcqfrlcCnHcTxUieZj3scgBzGg642PjmUh7+pXqMiRworjcH6Xajn8a9d53FsUIYQQQv6h7oOFgmPYuDcNrYaMwLCRg+GevBsbTxYBBj0xfqQ7ik7vwcHbh7DzRAE8X30NnXW17+NkuLJhKRYvXsy/lmJjcL6mm+eakjvVsJyKhFHm1qqcEnLsm+IBBwcH2DkNxqp4TbIqTnYFG5aqlsO/lm5EcD716UwIIYTUpM6DhdzDm3AwvRTBn7eAac+fcac8Ffs3H4EMuuj42qvwLj6NtR//iVMlrTB6XBvc68hP5IQJW2KQnJzMv2KxY7KDZuVqSO5U03Ly7VQ5BzikJCZCAQlajf8K37zmBXmWFEWaWIFf1ARsiVEth3/F7sBkh6dwg4UQQgipJ+r2LMmlY9/mY8jzmoTVW7di69Yt+P5VZ0j5E/uBTA7i1uMwqo0c5w+dR6nfGIzzrtLnL5Mj9dpxBAQEqF9HA2NRqCqvLrmToublHMIAjOhphNgNC7D08A0oHX1gp6PU3KXQUiebOq5ZTkDAUQTGqpdECCGEkOpoH3SsE8rEVayPoYS1/uL6veQ08lPvMzexMRvw211+SMFif+zJ9IVGrN/qJKbOLcVTJ3G679cQYDq9VrCYPdUnd/p414+1Lqc8YTeb2d2R6Qm0CaPMvNigOTtZjLyaX0NAh/VaoVo3QgghhFSnHueGUKIwLR7J+Tqwo4RRhBBCyGOjRFKEEEIIqRU92UcIIYSQWj3xnYWmTZsiOztbO0T+a+3bt0dISIh2iNS1Dh06IDg4WDtEHpfq58upqanaIfIw/Pz8EBQUpB169uhYqB9sbGwQFRWlHXp4TxwsSKVScBz1U/CsCAQC1UOq2iFS16h+6wbV46N73uqMtmH9IBQKYW5urh16ePTMAiGEEEJqRc8sEEIIIaRWFCwQQgghpFYULBBCCCGkVhQsEEIIIaRWdfSAoxxpYRdw+VYuRA6t0a2zJ8xF2lHPSFl6FEIT8sEEIuhZe8Db3QL3d+KoQM7Ni7gYmQmhU3v06uQKdbLssnTcjC6DSwsXzXAFpRTRgRcQkQ7Yt+uJTu7GFGkRQghpEJ78fMelYc/Urhg4bzeu3b6Jc6vGofPwX3FLm+Hx2ShF4OLhGP/pavz220p8PbkbWvX/Guek2p94lt7Cukkd0euD9Qi8EYGALweh85Q9SONHl11aAv9PDqJq1urSW+vxZudeeH/dRUSEHcJXg/0wfmOCdiwhhBBSz6nuLDwJZcbvbKDrJHagSFuguMXWffIVO5ShSRNVlBbBzhzYz87ckmoTRymZNOEWSylQDzBWkMJuJfDjlDKWeCuJZaeGspNno/gRSiaLD2bH9x1kF+MqJuYppCz28hG273Awu1uiKVJK41lkfMX8eYo49kPPNmxecEWaKSk7Oa05azH7Ev93KQv5ogNr9uYellbxhoIA9naTbuy7O2Usflkv1nrOZX4qrdIQ9kX75mzyvvR785cHLWYjpm7WDhFCCCH12xPfWRDq28KWXca2dScRlVkKiLww8bvPMchGjtCV/hgw5U+EJMdi93t98fqWZHDKaPzy2lRsTNfcesjd+QHG/ByBspR1mPTScHyw4iSSyuW4/O1QDP1kL26mhWOF/wB8GVwGSM9iwcsjsPBoPFJDvsWwIT8gQqHEnT/fwuurI6FQz5FXcgVX7/qgnU9FCmwzdBncGUVXggH5Sfy+2QRTvxgKu4pPb9QHS8/vwvvuZbh6LRne7Zrd+8pCfvJ/2GL6Nj4fYnvvNoxuh3nY9dtY7RAhhBBSvz351xDGL2P5nk/hGvwjpvRqiiZd38XmGAWUt3/FzLXO+GbrT/j43Y/w3WcdEbJ2PzJkV3Atrzl8nVUPNZQi9EosPNu3BHflKjJ6fIIVi2ZiguNxzN3VAt9vXIRpU+fgp2/HwL5MhvBVn+Jk5xVY88U7eGf+EryqOIQjiYDXxydw5buu907wZZFXEOXcFu30tQU8ZVERSvUNoYy7ikiDtmhvX/Wji2Fmaw0D7gauRDmhnW/FG5WIuxoJ/TbtoZqcy9iOD3p1RZcu3TDkmwvaaQghhJD67QmDBSXK5AqYtBmPr/8+iIs3IvBXh/NYuCoQOYHnkdyuP/wqnhLklGBiCRQRIbjd2BetdfkyZTKuRJqjbTs9RF25BfdeL8GaX6OCS4FIadsDrVTT8Kto1/cDTO0qwZXgBH7cN5gwdizGjl+Aq3bd4G0iUE1UBYfsa2Eob9EODvc+XSHOH7sCl04dwRTl6jsQVd/FZQRh98Ew5GZeQ1hpC7RzqHg6k0HBTw+BZmqh9Qj8cCgAP/cpR7Geg7qMEEIIqe+eLFhQXMfCzp2x4EqptkCo7jvcyNgYIh0JWHEhytTlMpzecRHOfXtCdPMOmFtjGPGl8sitOJDVHO2dZbgaxtCijaa/aoGOGFyh9r3K2/jr3ZnYliqEgaEVOk9fgy1btmDTiukYMcYfvUzzkZ6Rp12OShmuXomFV7uWmjsNnBTX/5iKTy69hPlve0PcuDPaFh/DrpBC9dSqdTu75G18fkIGUegVxHr5aoMUFTE8u7WH/NhOBBfwg0Ix9PTkiAgvQXNfR80khBBCSD33hD+d5JCydwZGfXoeBk0bwzg/BreVfbB087cYbBSIr0Z+jCD3zmiUG4po00n45ZcJcAuehy7vRqBTPzeUp1zB8bJ3cGWLNWb7bsGAyxswUnUnIu88FoycgzDvbnBJD0a0xxxsWDwAhiHfYvSsQLh09URJaCj0p6zDt+wT+PzdE1cPvA1bVeijCMMCv674X7EnHI34AiVg0XYM5n71EV5S3zHgkHZ4HsbOPAyhtxcMs24j1WYiVv71EUxXdkKn1YVo4mioufOg0w6zdnwJi9XjMH0Pg7ePOYqSE1Dq8y5W/PI2WhuoJiKEEELqt7rpZ6FMhpSkNBTq2sPD2Yy/Hq9QitzEROQZuMDNWk9bBhRnxCFT7ARXy/t7PrgPV4i0mGSUmLnB3abyvZBnIjZeBgPnxrBXBQOPq0yKxLgMcJau961bTcqkiYjP4GDu0gg2Bk92Q4YQQgh5kVDWSUIIIYTUii6RCSGEEFIrChYIIYQQUisKFgghhBBSKwoWCCGEEFIrChYIIYQQUisKFgghhBBSKwoWCCGEEFIrChYIIYQQUisKFgghhBBSKwoWCCGEEFIrChYIIYQQUisKFgghhBBSKwoWCCEanBJKTvt3FZxSiWqKCSENCGWdJKSh49Jx5Jt5WHdbAUGJFIrmH+KXBX1hErUGM746hnwdIYrzBOgwezXmdjPTvokQ0pDQnQVCGjhlzEEEO8zDho0bsHnXVkzMXIstSXJEXMzHy79uwcaNW7B7w8u4veGY9h2EkIaGggVCGjiR51v44i1PiNVDEugb6EMi0YHv1BkYaKlpImTRMRA6u6r/JoQ0PBQsEELuKYteh52CwRhhr2kalHHbMHvMYAyYGgSvQc3UZYSQhoeeWSCEqBVF/IX5vxZh3NJp6GCsLayQdxQzZ8Vg+Z/vawsIIQ0J3VkgpMFTIiVgET7ZrI93llcECnkIWL4SwaXqCQB9cxihWDtACGlo6M4CIQ1c2cW5aD/2BBp1bgJDAV8gcsXIRV+hy/VP8cGWQjTxNEdR3B3oDF+GZf4umjcRQhoUChYIITXiijIQn5QHA+fGsDeiG5GENFQULBBCCCGkVnSpQAghhJBaUbBACCGEkFoA/wfnmSXVnmC5FAAAAABJRU5ErkJggg=="/>
        <xdr:cNvSpPr>
          <a:spLocks noChangeAspect="1" noChangeArrowheads="1"/>
        </xdr:cNvSpPr>
      </xdr:nvSpPr>
      <xdr:spPr bwMode="auto">
        <a:xfrm>
          <a:off x="4324350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11355" cy="607997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11355" cy="607997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8"/>
  <sheetViews>
    <sheetView tabSelected="1" workbookViewId="0">
      <selection activeCell="A4" sqref="A4"/>
    </sheetView>
  </sheetViews>
  <sheetFormatPr defaultRowHeight="12.75" x14ac:dyDescent="0.2"/>
  <cols>
    <col min="2" max="2" width="19.7109375" style="1" customWidth="1"/>
    <col min="3" max="9" width="18" customWidth="1"/>
  </cols>
  <sheetData>
    <row r="1" spans="2:9" x14ac:dyDescent="0.2">
      <c r="B1" s="1" t="s">
        <v>0</v>
      </c>
    </row>
    <row r="3" spans="2:9" ht="51" x14ac:dyDescent="0.2">
      <c r="B3" s="2" t="s">
        <v>1</v>
      </c>
      <c r="C3" s="2" t="s">
        <v>2</v>
      </c>
      <c r="D3" s="2" t="s">
        <v>3</v>
      </c>
      <c r="E3" s="2" t="s">
        <v>4</v>
      </c>
      <c r="F3" s="2" t="s">
        <v>39</v>
      </c>
      <c r="G3" s="2" t="s">
        <v>5</v>
      </c>
      <c r="H3" s="2" t="s">
        <v>36</v>
      </c>
      <c r="I3" s="2" t="s">
        <v>6</v>
      </c>
    </row>
    <row r="4" spans="2:9" x14ac:dyDescent="0.2">
      <c r="B4" s="1" t="s">
        <v>7</v>
      </c>
      <c r="C4" s="3">
        <v>409</v>
      </c>
      <c r="D4" s="3">
        <v>1030</v>
      </c>
      <c r="E4" s="3">
        <v>1030</v>
      </c>
      <c r="F4" s="3">
        <v>62500</v>
      </c>
      <c r="G4">
        <v>2017</v>
      </c>
      <c r="H4">
        <f>AVERAGE('Employment per dwelling'!E5:O5)</f>
        <v>1.2852836598212336</v>
      </c>
      <c r="I4" s="4">
        <f t="shared" ref="I4:I25" si="0">SUM(F4/F$28)</f>
        <v>4.4289804132770207E-2</v>
      </c>
    </row>
    <row r="5" spans="2:9" x14ac:dyDescent="0.2">
      <c r="B5" s="1" t="s">
        <v>8</v>
      </c>
      <c r="C5" s="3">
        <v>256</v>
      </c>
      <c r="D5" s="3">
        <v>240</v>
      </c>
      <c r="E5" s="3">
        <v>620</v>
      </c>
      <c r="F5" s="3">
        <v>58400</v>
      </c>
      <c r="G5">
        <v>2009</v>
      </c>
      <c r="H5">
        <f>AVERAGE('Employment per dwelling'!E6:O6)</f>
        <v>1.5053560355156834</v>
      </c>
      <c r="I5" s="4">
        <f t="shared" si="0"/>
        <v>4.1384392981660481E-2</v>
      </c>
    </row>
    <row r="6" spans="2:9" x14ac:dyDescent="0.2">
      <c r="B6" s="1" t="s">
        <v>9</v>
      </c>
      <c r="C6" s="3">
        <v>382</v>
      </c>
      <c r="D6" s="3">
        <v>590</v>
      </c>
      <c r="E6" s="3">
        <v>590</v>
      </c>
      <c r="F6" s="3">
        <v>59310</v>
      </c>
      <c r="G6">
        <v>2017</v>
      </c>
      <c r="H6">
        <f>AVERAGE('Employment per dwelling'!E7:O7)</f>
        <v>1.2525770735572477</v>
      </c>
      <c r="I6" s="4">
        <f t="shared" si="0"/>
        <v>4.2029252529833611E-2</v>
      </c>
    </row>
    <row r="7" spans="2:9" x14ac:dyDescent="0.2">
      <c r="B7" s="1" t="s">
        <v>10</v>
      </c>
      <c r="C7" s="3">
        <v>844</v>
      </c>
      <c r="D7" s="3">
        <v>1000</v>
      </c>
      <c r="E7" s="3">
        <v>2030</v>
      </c>
      <c r="F7" s="3">
        <v>95340</v>
      </c>
      <c r="G7">
        <v>2008</v>
      </c>
      <c r="H7">
        <f>AVERAGE('Employment per dwelling'!E8:O8)</f>
        <v>1.2530210695647028</v>
      </c>
      <c r="I7" s="4">
        <f t="shared" si="0"/>
        <v>6.7561438816292979E-2</v>
      </c>
    </row>
    <row r="8" spans="2:9" x14ac:dyDescent="0.2">
      <c r="B8" s="1" t="s">
        <v>11</v>
      </c>
      <c r="C8" s="3">
        <v>522</v>
      </c>
      <c r="D8" s="3">
        <v>720</v>
      </c>
      <c r="E8" s="3">
        <v>740</v>
      </c>
      <c r="F8" s="3">
        <v>54220</v>
      </c>
      <c r="G8">
        <v>2016</v>
      </c>
      <c r="H8">
        <f>AVERAGE('Employment per dwelling'!E9:O9)</f>
        <v>1.2566069778109918</v>
      </c>
      <c r="I8" s="4">
        <f t="shared" si="0"/>
        <v>3.8422290881260805E-2</v>
      </c>
    </row>
    <row r="9" spans="2:9" x14ac:dyDescent="0.2">
      <c r="B9" s="1" t="s">
        <v>12</v>
      </c>
      <c r="C9" s="3">
        <v>267</v>
      </c>
      <c r="D9" s="3">
        <v>500</v>
      </c>
      <c r="E9" s="3">
        <v>520</v>
      </c>
      <c r="F9" s="3">
        <v>47050</v>
      </c>
      <c r="G9">
        <v>2008</v>
      </c>
      <c r="H9">
        <f>AVERAGE('Employment per dwelling'!E10:O10)</f>
        <v>1.2708419795386725</v>
      </c>
      <c r="I9" s="4">
        <f t="shared" si="0"/>
        <v>3.3341364551149409E-2</v>
      </c>
    </row>
    <row r="10" spans="2:9" x14ac:dyDescent="0.2">
      <c r="B10" s="1" t="s">
        <v>13</v>
      </c>
      <c r="C10" s="3">
        <v>867</v>
      </c>
      <c r="D10" s="3">
        <v>1160</v>
      </c>
      <c r="E10" s="3">
        <v>1160</v>
      </c>
      <c r="F10" s="3">
        <v>77520</v>
      </c>
      <c r="G10">
        <v>2017</v>
      </c>
      <c r="H10">
        <f>AVERAGE('Employment per dwelling'!E11:O11)</f>
        <v>1.3025652482601948</v>
      </c>
      <c r="I10" s="4">
        <f t="shared" si="0"/>
        <v>5.4933529861957542E-2</v>
      </c>
    </row>
    <row r="11" spans="2:9" x14ac:dyDescent="0.2">
      <c r="B11" s="1" t="s">
        <v>14</v>
      </c>
      <c r="C11" s="3">
        <v>608</v>
      </c>
      <c r="D11" s="3">
        <v>950</v>
      </c>
      <c r="E11" s="3">
        <v>950</v>
      </c>
      <c r="F11" s="3">
        <v>71700</v>
      </c>
      <c r="G11">
        <v>2017</v>
      </c>
      <c r="H11">
        <f>AVERAGE('Employment per dwelling'!E12:O12)</f>
        <v>1.2426530710547656</v>
      </c>
      <c r="I11" s="4">
        <f t="shared" si="0"/>
        <v>5.0809263301113974E-2</v>
      </c>
    </row>
    <row r="12" spans="2:9" x14ac:dyDescent="0.2">
      <c r="B12" s="1" t="s">
        <v>15</v>
      </c>
      <c r="C12" s="3">
        <v>870</v>
      </c>
      <c r="D12" s="3">
        <v>1390</v>
      </c>
      <c r="E12" s="3">
        <v>1390</v>
      </c>
      <c r="F12" s="3">
        <v>115370</v>
      </c>
      <c r="G12">
        <v>2017</v>
      </c>
      <c r="H12">
        <f>AVERAGE('Employment per dwelling'!E13:O13)</f>
        <v>1.3121169693301307</v>
      </c>
      <c r="I12" s="4">
        <f t="shared" si="0"/>
        <v>8.1755435244763169E-2</v>
      </c>
    </row>
    <row r="13" spans="2:9" x14ac:dyDescent="0.2">
      <c r="B13" s="1" t="s">
        <v>16</v>
      </c>
      <c r="C13" s="3">
        <v>225</v>
      </c>
      <c r="D13" s="3">
        <v>730</v>
      </c>
      <c r="E13" s="3">
        <v>730</v>
      </c>
      <c r="F13" s="3">
        <v>34070</v>
      </c>
      <c r="G13">
        <v>2017</v>
      </c>
      <c r="H13">
        <f>AVERAGE('Employment per dwelling'!E14:O14)</f>
        <v>1.2231876405456348</v>
      </c>
      <c r="I13" s="4">
        <f t="shared" si="0"/>
        <v>2.4143258028855693E-2</v>
      </c>
    </row>
    <row r="14" spans="2:9" x14ac:dyDescent="0.2">
      <c r="B14" s="1" t="s">
        <v>17</v>
      </c>
      <c r="C14" s="3">
        <v>264</v>
      </c>
      <c r="D14" s="3">
        <v>260</v>
      </c>
      <c r="E14" s="3">
        <v>740</v>
      </c>
      <c r="F14" s="3">
        <v>77730</v>
      </c>
      <c r="G14">
        <v>2012</v>
      </c>
      <c r="H14">
        <f>AVERAGE('Employment per dwelling'!E15:O15)</f>
        <v>1.2883822544095167</v>
      </c>
      <c r="I14" s="4">
        <f t="shared" si="0"/>
        <v>5.5082343603843648E-2</v>
      </c>
    </row>
    <row r="15" spans="2:9" x14ac:dyDescent="0.2">
      <c r="B15" s="1" t="s">
        <v>18</v>
      </c>
      <c r="C15" s="3">
        <v>1338</v>
      </c>
      <c r="D15" s="3">
        <v>1230</v>
      </c>
      <c r="E15" s="3">
        <v>2500</v>
      </c>
      <c r="F15" s="3">
        <v>108740</v>
      </c>
      <c r="G15">
        <v>2008</v>
      </c>
      <c r="H15">
        <f>AVERAGE('Employment per dwelling'!E16:O16)</f>
        <v>1.3153155561350092</v>
      </c>
      <c r="I15" s="4">
        <f t="shared" si="0"/>
        <v>7.705717282235891E-2</v>
      </c>
    </row>
    <row r="16" spans="2:9" x14ac:dyDescent="0.2">
      <c r="B16" s="1" t="s">
        <v>19</v>
      </c>
      <c r="C16" s="3">
        <v>574</v>
      </c>
      <c r="D16" s="3">
        <v>470</v>
      </c>
      <c r="E16" s="3">
        <v>1060</v>
      </c>
      <c r="F16" s="3">
        <v>94830</v>
      </c>
      <c r="G16">
        <v>2008</v>
      </c>
      <c r="H16">
        <f>AVERAGE('Employment per dwelling'!E17:O17)</f>
        <v>1.2495194680357828</v>
      </c>
      <c r="I16" s="4">
        <f t="shared" si="0"/>
        <v>6.7200034014569573E-2</v>
      </c>
    </row>
    <row r="17" spans="2:9" ht="25.5" x14ac:dyDescent="0.2">
      <c r="B17" s="1" t="s">
        <v>20</v>
      </c>
      <c r="C17" s="3">
        <v>268</v>
      </c>
      <c r="D17" s="3">
        <v>580</v>
      </c>
      <c r="E17" s="3">
        <v>580</v>
      </c>
      <c r="F17" s="3">
        <v>37730</v>
      </c>
      <c r="G17">
        <v>2017</v>
      </c>
      <c r="H17">
        <f>AVERAGE('Employment per dwelling'!E18:O18)</f>
        <v>1.3166131833367982</v>
      </c>
      <c r="I17" s="4">
        <f t="shared" si="0"/>
        <v>2.6736868958870716E-2</v>
      </c>
    </row>
    <row r="18" spans="2:9" x14ac:dyDescent="0.2">
      <c r="B18" s="1" t="s">
        <v>21</v>
      </c>
      <c r="C18" s="3">
        <v>117</v>
      </c>
      <c r="D18" s="3">
        <v>200</v>
      </c>
      <c r="E18" s="3">
        <v>300</v>
      </c>
      <c r="F18" s="3">
        <v>34350</v>
      </c>
      <c r="G18">
        <v>2016</v>
      </c>
      <c r="H18">
        <f>AVERAGE('Employment per dwelling'!E19:O19)</f>
        <v>1.1823764397204348</v>
      </c>
      <c r="I18" s="4">
        <f t="shared" si="0"/>
        <v>2.4341676351370505E-2</v>
      </c>
    </row>
    <row r="19" spans="2:9" x14ac:dyDescent="0.2">
      <c r="B19" s="1" t="s">
        <v>22</v>
      </c>
      <c r="C19" s="3">
        <v>528</v>
      </c>
      <c r="D19" s="3">
        <v>860</v>
      </c>
      <c r="E19" s="3">
        <v>1020</v>
      </c>
      <c r="F19" s="3">
        <v>52000</v>
      </c>
      <c r="G19">
        <v>2014</v>
      </c>
      <c r="H19">
        <f>AVERAGE('Employment per dwelling'!E20:O20)</f>
        <v>1.4334412514113695</v>
      </c>
      <c r="I19" s="4">
        <f t="shared" si="0"/>
        <v>3.6849117038464808E-2</v>
      </c>
    </row>
    <row r="20" spans="2:9" x14ac:dyDescent="0.2">
      <c r="B20" s="1" t="s">
        <v>23</v>
      </c>
      <c r="C20" s="3">
        <v>297</v>
      </c>
      <c r="D20" s="3">
        <v>140</v>
      </c>
      <c r="E20" s="3">
        <v>740</v>
      </c>
      <c r="F20" s="3">
        <v>36940</v>
      </c>
      <c r="G20">
        <v>2008</v>
      </c>
      <c r="H20">
        <f>AVERAGE('Employment per dwelling'!E21:O21)</f>
        <v>1.2498952620198835</v>
      </c>
      <c r="I20" s="4">
        <f t="shared" si="0"/>
        <v>2.6177045834632501E-2</v>
      </c>
    </row>
    <row r="21" spans="2:9" x14ac:dyDescent="0.2">
      <c r="B21" s="1" t="s">
        <v>24</v>
      </c>
      <c r="C21" s="3">
        <v>315</v>
      </c>
      <c r="D21" s="3">
        <v>500</v>
      </c>
      <c r="E21" s="3">
        <v>570</v>
      </c>
      <c r="F21" s="3">
        <v>61010</v>
      </c>
      <c r="G21">
        <v>2016</v>
      </c>
      <c r="H21">
        <f>AVERAGE('Employment per dwelling'!E22:O22)</f>
        <v>1.2870356766386915</v>
      </c>
      <c r="I21" s="4">
        <f t="shared" si="0"/>
        <v>4.3233935202244965E-2</v>
      </c>
    </row>
    <row r="22" spans="2:9" x14ac:dyDescent="0.2">
      <c r="B22" s="1" t="s">
        <v>25</v>
      </c>
      <c r="C22" s="3">
        <v>604</v>
      </c>
      <c r="D22" s="3">
        <v>520</v>
      </c>
      <c r="E22" s="3">
        <v>770</v>
      </c>
      <c r="F22" s="3">
        <v>74420</v>
      </c>
      <c r="G22">
        <v>2012</v>
      </c>
      <c r="H22">
        <f>AVERAGE('Employment per dwelling'!E23:O23)</f>
        <v>1.2827651689783943</v>
      </c>
      <c r="I22" s="4">
        <f t="shared" si="0"/>
        <v>5.2736755576972133E-2</v>
      </c>
    </row>
    <row r="23" spans="2:9" x14ac:dyDescent="0.2">
      <c r="B23" s="1" t="s">
        <v>26</v>
      </c>
      <c r="C23" s="3">
        <v>150</v>
      </c>
      <c r="D23" s="3">
        <v>380</v>
      </c>
      <c r="E23" s="3">
        <v>380</v>
      </c>
      <c r="F23" s="3">
        <v>56430</v>
      </c>
      <c r="G23">
        <v>2017</v>
      </c>
      <c r="H23">
        <f>AVERAGE('Employment per dwelling'!E24:O24)</f>
        <v>1.2415262024961971</v>
      </c>
      <c r="I23" s="4">
        <f t="shared" si="0"/>
        <v>3.9988378355395558E-2</v>
      </c>
    </row>
    <row r="24" spans="2:9" x14ac:dyDescent="0.2">
      <c r="B24" s="1" t="s">
        <v>27</v>
      </c>
      <c r="C24" s="3">
        <v>371</v>
      </c>
      <c r="D24" s="3">
        <v>520</v>
      </c>
      <c r="E24" s="3">
        <v>720</v>
      </c>
      <c r="F24" s="3">
        <v>65180</v>
      </c>
      <c r="G24">
        <v>2015</v>
      </c>
      <c r="H24">
        <f>AVERAGE('Employment per dwelling'!E25:O25)</f>
        <v>1.3008355571238825</v>
      </c>
      <c r="I24" s="4">
        <f t="shared" si="0"/>
        <v>4.618895093398339E-2</v>
      </c>
    </row>
    <row r="25" spans="2:9" x14ac:dyDescent="0.2">
      <c r="B25" s="1" t="s">
        <v>28</v>
      </c>
      <c r="C25" s="3">
        <v>203</v>
      </c>
      <c r="D25" s="3">
        <v>360</v>
      </c>
      <c r="E25" s="3">
        <v>370</v>
      </c>
      <c r="F25" s="3">
        <v>36320</v>
      </c>
      <c r="G25">
        <v>2008</v>
      </c>
      <c r="H25">
        <f>AVERAGE('Employment per dwelling'!E26:O26)</f>
        <v>1.2999356318141908</v>
      </c>
      <c r="I25" s="4">
        <f t="shared" si="0"/>
        <v>2.5737690977635421E-2</v>
      </c>
    </row>
    <row r="26" spans="2:9" x14ac:dyDescent="0.2">
      <c r="C26" s="3"/>
      <c r="D26" s="3"/>
      <c r="E26" s="3"/>
      <c r="F26" s="3"/>
      <c r="I26" s="4"/>
    </row>
    <row r="27" spans="2:9" x14ac:dyDescent="0.2">
      <c r="B27" s="1" t="s">
        <v>29</v>
      </c>
      <c r="C27" s="3">
        <f>AVERAGE(C4:C9,C10:C18,C19:C25)</f>
        <v>467.22727272727275</v>
      </c>
      <c r="D27" s="3">
        <f>AVERAGE(D4:D9,D10:D18,D19:D25)</f>
        <v>651.36363636363637</v>
      </c>
      <c r="E27" s="3">
        <f>AVERAGE(E4:E9,E10:E18,E19:E25)</f>
        <v>886.81818181818187</v>
      </c>
      <c r="F27" s="3"/>
      <c r="G27" s="5"/>
      <c r="H27" s="5"/>
    </row>
    <row r="28" spans="2:9" x14ac:dyDescent="0.2">
      <c r="B28" s="1" t="s">
        <v>30</v>
      </c>
      <c r="C28" s="3">
        <f>SUM(C4:C9,C10:C18,C19:C25)</f>
        <v>10279</v>
      </c>
      <c r="D28" s="3">
        <f>SUM(D4:D9,D10:D18,D19:D25)</f>
        <v>14330</v>
      </c>
      <c r="E28" s="3">
        <f>SUM(E4:E9,E10:E18,E19:E25)</f>
        <v>19510</v>
      </c>
      <c r="F28" s="3">
        <f>SUM(F4:F9,F10:F18,F19:F25)</f>
        <v>1411160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28"/>
  <sheetViews>
    <sheetView workbookViewId="0">
      <pane xSplit="1" topLeftCell="D1" activePane="topRight" state="frozen"/>
      <selection pane="topRight" activeCell="N5" sqref="N5:N26"/>
    </sheetView>
  </sheetViews>
  <sheetFormatPr defaultColWidth="8.85546875" defaultRowHeight="12" x14ac:dyDescent="0.2"/>
  <cols>
    <col min="1" max="1" width="25.85546875" style="7" bestFit="1" customWidth="1"/>
    <col min="2" max="48" width="10.85546875" style="7" customWidth="1"/>
    <col min="49" max="16384" width="8.85546875" style="7"/>
  </cols>
  <sheetData>
    <row r="1" spans="1:48" x14ac:dyDescent="0.2">
      <c r="A1" s="6" t="s">
        <v>38</v>
      </c>
    </row>
    <row r="3" spans="1:48" x14ac:dyDescent="0.2">
      <c r="A3" s="6" t="s">
        <v>34</v>
      </c>
    </row>
    <row r="4" spans="1:48" x14ac:dyDescent="0.2">
      <c r="A4" s="8" t="s">
        <v>31</v>
      </c>
      <c r="B4" s="9">
        <v>2004</v>
      </c>
      <c r="C4" s="9">
        <v>2005</v>
      </c>
      <c r="D4" s="9">
        <v>2006</v>
      </c>
      <c r="E4" s="9">
        <v>2007</v>
      </c>
      <c r="F4" s="9">
        <v>2008</v>
      </c>
      <c r="G4" s="9">
        <v>2009</v>
      </c>
      <c r="H4" s="9">
        <v>2010</v>
      </c>
      <c r="I4" s="9">
        <v>2011</v>
      </c>
      <c r="J4" s="9">
        <v>2012</v>
      </c>
      <c r="K4" s="9">
        <v>2013</v>
      </c>
      <c r="L4" s="9">
        <v>2014</v>
      </c>
      <c r="M4" s="9">
        <v>2015</v>
      </c>
      <c r="N4" s="9">
        <v>2016</v>
      </c>
      <c r="O4" s="9">
        <v>2017</v>
      </c>
      <c r="P4" s="9">
        <v>2018</v>
      </c>
      <c r="Q4" s="9">
        <v>2019</v>
      </c>
      <c r="R4" s="9">
        <v>2020</v>
      </c>
      <c r="S4" s="9">
        <v>2021</v>
      </c>
      <c r="T4" s="9">
        <v>2022</v>
      </c>
      <c r="U4" s="9">
        <v>2023</v>
      </c>
      <c r="V4" s="9">
        <v>2024</v>
      </c>
      <c r="W4" s="9">
        <v>2025</v>
      </c>
      <c r="X4" s="9">
        <v>2026</v>
      </c>
      <c r="Y4" s="9">
        <v>2027</v>
      </c>
      <c r="Z4" s="9">
        <v>2028</v>
      </c>
      <c r="AA4" s="9">
        <v>2029</v>
      </c>
      <c r="AB4" s="9">
        <v>2030</v>
      </c>
      <c r="AC4" s="9">
        <v>2031</v>
      </c>
      <c r="AD4" s="9">
        <v>2032</v>
      </c>
      <c r="AE4" s="9">
        <v>2033</v>
      </c>
      <c r="AF4" s="9">
        <v>2034</v>
      </c>
      <c r="AG4" s="9">
        <v>2035</v>
      </c>
      <c r="AH4" s="9">
        <v>2036</v>
      </c>
      <c r="AI4" s="9">
        <v>2037</v>
      </c>
      <c r="AJ4" s="9">
        <v>2038</v>
      </c>
      <c r="AK4" s="9">
        <v>2039</v>
      </c>
      <c r="AL4" s="9">
        <v>2040</v>
      </c>
      <c r="AM4" s="9">
        <v>2041</v>
      </c>
      <c r="AN4" s="9">
        <v>2042</v>
      </c>
      <c r="AO4" s="9">
        <v>2043</v>
      </c>
      <c r="AP4" s="9">
        <v>2044</v>
      </c>
      <c r="AQ4" s="9">
        <v>2045</v>
      </c>
      <c r="AR4" s="9">
        <v>2046</v>
      </c>
      <c r="AS4" s="9">
        <v>2047</v>
      </c>
      <c r="AT4" s="9">
        <v>2048</v>
      </c>
      <c r="AU4" s="9">
        <v>2049</v>
      </c>
      <c r="AV4" s="9">
        <v>2050</v>
      </c>
    </row>
    <row r="5" spans="1:48" x14ac:dyDescent="0.2">
      <c r="A5" s="10" t="s">
        <v>7</v>
      </c>
      <c r="B5" s="11">
        <v>55670</v>
      </c>
      <c r="C5" s="12">
        <v>56260</v>
      </c>
      <c r="D5" s="12">
        <v>57180</v>
      </c>
      <c r="E5" s="12">
        <v>57900</v>
      </c>
      <c r="F5" s="12">
        <v>58200</v>
      </c>
      <c r="G5" s="11">
        <v>58490</v>
      </c>
      <c r="H5" s="11">
        <v>58790</v>
      </c>
      <c r="I5" s="11">
        <v>59020</v>
      </c>
      <c r="J5" s="11">
        <v>59370</v>
      </c>
      <c r="K5" s="11">
        <v>59720</v>
      </c>
      <c r="L5" s="11">
        <v>60130</v>
      </c>
      <c r="M5" s="11">
        <v>61070</v>
      </c>
      <c r="N5" s="11">
        <v>62500</v>
      </c>
      <c r="O5" s="13">
        <f>SUM(N5+'Baseline data'!$C4)</f>
        <v>62909</v>
      </c>
      <c r="P5" s="13">
        <f>SUM(O5+'Baseline data'!$C4)</f>
        <v>63318</v>
      </c>
      <c r="Q5" s="13">
        <f>SUM(P5+'Baseline data'!$C4)</f>
        <v>63727</v>
      </c>
      <c r="R5" s="13">
        <f>SUM(Q5+'Baseline data'!$C4)</f>
        <v>64136</v>
      </c>
      <c r="S5" s="13">
        <f>SUM(R5+'Baseline data'!$C4)</f>
        <v>64545</v>
      </c>
      <c r="T5" s="13">
        <f>SUM(S5+'Baseline data'!$C4)</f>
        <v>64954</v>
      </c>
      <c r="U5" s="13">
        <f>SUM(T5+'Baseline data'!$C4)</f>
        <v>65363</v>
      </c>
      <c r="V5" s="13">
        <f>SUM(U5+'Baseline data'!$C4)</f>
        <v>65772</v>
      </c>
      <c r="W5" s="13">
        <f>SUM(V5+'Baseline data'!$C4)</f>
        <v>66181</v>
      </c>
      <c r="X5" s="13">
        <f>SUM(W5+'Baseline data'!$C4)</f>
        <v>66590</v>
      </c>
      <c r="Y5" s="13">
        <f>SUM(X5+'Baseline data'!$C4)</f>
        <v>66999</v>
      </c>
      <c r="Z5" s="13">
        <f>SUM(Y5+'Baseline data'!$C4)</f>
        <v>67408</v>
      </c>
      <c r="AA5" s="13">
        <f>SUM(Z5+'Baseline data'!$C4)</f>
        <v>67817</v>
      </c>
      <c r="AB5" s="13">
        <f>SUM(AA5+'Baseline data'!$C4)</f>
        <v>68226</v>
      </c>
      <c r="AC5" s="13">
        <f>SUM(AB5+'Baseline data'!$C4)</f>
        <v>68635</v>
      </c>
      <c r="AD5" s="13">
        <f>SUM(AC5+'Baseline data'!$C4)</f>
        <v>69044</v>
      </c>
      <c r="AE5" s="13">
        <f>SUM(AD5+'Baseline data'!$C4)</f>
        <v>69453</v>
      </c>
      <c r="AF5" s="13">
        <f>SUM(AE5+'Baseline data'!$C4)</f>
        <v>69862</v>
      </c>
      <c r="AG5" s="13">
        <f>SUM(AF5+'Baseline data'!$C4)</f>
        <v>70271</v>
      </c>
      <c r="AH5" s="13">
        <f>SUM(AG5+'Baseline data'!$C4)</f>
        <v>70680</v>
      </c>
      <c r="AI5" s="13">
        <f>SUM(AH5+'Baseline data'!$C4)</f>
        <v>71089</v>
      </c>
      <c r="AJ5" s="13">
        <f>SUM(AI5+'Baseline data'!$C4)</f>
        <v>71498</v>
      </c>
      <c r="AK5" s="13">
        <f>SUM(AJ5+'Baseline data'!$C4)</f>
        <v>71907</v>
      </c>
      <c r="AL5" s="13">
        <f>SUM(AK5+'Baseline data'!$C4)</f>
        <v>72316</v>
      </c>
      <c r="AM5" s="13">
        <f>SUM(AL5+'Baseline data'!$C4)</f>
        <v>72725</v>
      </c>
      <c r="AN5" s="13">
        <f>SUM(AM5+'Baseline data'!$C4)</f>
        <v>73134</v>
      </c>
      <c r="AO5" s="13">
        <f>SUM(AN5+'Baseline data'!$C4)</f>
        <v>73543</v>
      </c>
      <c r="AP5" s="13">
        <f>SUM(AO5+'Baseline data'!$C4)</f>
        <v>73952</v>
      </c>
      <c r="AQ5" s="13">
        <f>SUM(AP5+'Baseline data'!$C4)</f>
        <v>74361</v>
      </c>
      <c r="AR5" s="13">
        <f>SUM(AQ5+'Baseline data'!$C4)</f>
        <v>74770</v>
      </c>
      <c r="AS5" s="13">
        <f>SUM(AR5+'Baseline data'!$C4)</f>
        <v>75179</v>
      </c>
      <c r="AT5" s="13">
        <f>SUM(AS5+'Baseline data'!$C4)</f>
        <v>75588</v>
      </c>
      <c r="AU5" s="13">
        <f>SUM(AT5+'Baseline data'!$C4)</f>
        <v>75997</v>
      </c>
      <c r="AV5" s="13">
        <f>SUM(AU5+'Baseline data'!$C4)</f>
        <v>76406</v>
      </c>
    </row>
    <row r="6" spans="1:48" x14ac:dyDescent="0.2">
      <c r="A6" s="10" t="s">
        <v>32</v>
      </c>
      <c r="B6" s="11">
        <v>53940</v>
      </c>
      <c r="C6" s="12">
        <v>54460</v>
      </c>
      <c r="D6" s="12">
        <v>55260</v>
      </c>
      <c r="E6" s="12">
        <v>55980</v>
      </c>
      <c r="F6" s="12">
        <v>56400</v>
      </c>
      <c r="G6" s="11">
        <v>56960</v>
      </c>
      <c r="H6" s="11">
        <v>57110</v>
      </c>
      <c r="I6" s="11">
        <v>57220</v>
      </c>
      <c r="J6" s="11">
        <v>57480</v>
      </c>
      <c r="K6" s="11">
        <v>57690</v>
      </c>
      <c r="L6" s="11">
        <v>57760</v>
      </c>
      <c r="M6" s="11">
        <v>58030</v>
      </c>
      <c r="N6" s="11">
        <v>58400</v>
      </c>
      <c r="O6" s="13">
        <f>SUM(N6+'Baseline data'!$C5)</f>
        <v>58656</v>
      </c>
      <c r="P6" s="13">
        <f>SUM(O6+'Baseline data'!$C5)</f>
        <v>58912</v>
      </c>
      <c r="Q6" s="13">
        <f>SUM(P6+'Baseline data'!$C5)</f>
        <v>59168</v>
      </c>
      <c r="R6" s="13">
        <f>SUM(Q6+'Baseline data'!$C5)</f>
        <v>59424</v>
      </c>
      <c r="S6" s="13">
        <f>SUM(R6+'Baseline data'!$C5)</f>
        <v>59680</v>
      </c>
      <c r="T6" s="13">
        <f>SUM(S6+'Baseline data'!$C5)</f>
        <v>59936</v>
      </c>
      <c r="U6" s="13">
        <f>SUM(T6+'Baseline data'!$C5)</f>
        <v>60192</v>
      </c>
      <c r="V6" s="13">
        <f>SUM(U6+'Baseline data'!$C5)</f>
        <v>60448</v>
      </c>
      <c r="W6" s="13">
        <f>SUM(V6+'Baseline data'!$C5)</f>
        <v>60704</v>
      </c>
      <c r="X6" s="13">
        <f>SUM(W6+'Baseline data'!$C5)</f>
        <v>60960</v>
      </c>
      <c r="Y6" s="13">
        <f>SUM(X6+'Baseline data'!$C5)</f>
        <v>61216</v>
      </c>
      <c r="Z6" s="13">
        <f>SUM(Y6+'Baseline data'!$C5)</f>
        <v>61472</v>
      </c>
      <c r="AA6" s="13">
        <f>SUM(Z6+'Baseline data'!$C5)</f>
        <v>61728</v>
      </c>
      <c r="AB6" s="13">
        <f>SUM(AA6+'Baseline data'!$C5)</f>
        <v>61984</v>
      </c>
      <c r="AC6" s="13">
        <f>SUM(AB6+'Baseline data'!$C5)</f>
        <v>62240</v>
      </c>
      <c r="AD6" s="13">
        <f>SUM(AC6+'Baseline data'!$C5)</f>
        <v>62496</v>
      </c>
      <c r="AE6" s="13">
        <f>SUM(AD6+'Baseline data'!$C5)</f>
        <v>62752</v>
      </c>
      <c r="AF6" s="13">
        <f>SUM(AE6+'Baseline data'!$C5)</f>
        <v>63008</v>
      </c>
      <c r="AG6" s="13">
        <f>SUM(AF6+'Baseline data'!$C5)</f>
        <v>63264</v>
      </c>
      <c r="AH6" s="13">
        <f>SUM(AG6+'Baseline data'!$C5)</f>
        <v>63520</v>
      </c>
      <c r="AI6" s="13">
        <f>SUM(AH6+'Baseline data'!$C5)</f>
        <v>63776</v>
      </c>
      <c r="AJ6" s="13">
        <f>SUM(AI6+'Baseline data'!$C5)</f>
        <v>64032</v>
      </c>
      <c r="AK6" s="13">
        <f>SUM(AJ6+'Baseline data'!$C5)</f>
        <v>64288</v>
      </c>
      <c r="AL6" s="13">
        <f>SUM(AK6+'Baseline data'!$C5)</f>
        <v>64544</v>
      </c>
      <c r="AM6" s="13">
        <f>SUM(AL6+'Baseline data'!$C5)</f>
        <v>64800</v>
      </c>
      <c r="AN6" s="13">
        <f>SUM(AM6+'Baseline data'!$C5)</f>
        <v>65056</v>
      </c>
      <c r="AO6" s="13">
        <f>SUM(AN6+'Baseline data'!$C5)</f>
        <v>65312</v>
      </c>
      <c r="AP6" s="13">
        <f>SUM(AO6+'Baseline data'!$C5)</f>
        <v>65568</v>
      </c>
      <c r="AQ6" s="13">
        <f>SUM(AP6+'Baseline data'!$C5)</f>
        <v>65824</v>
      </c>
      <c r="AR6" s="13">
        <f>SUM(AQ6+'Baseline data'!$C5)</f>
        <v>66080</v>
      </c>
      <c r="AS6" s="13">
        <f>SUM(AR6+'Baseline data'!$C5)</f>
        <v>66336</v>
      </c>
      <c r="AT6" s="13">
        <f>SUM(AS6+'Baseline data'!$C5)</f>
        <v>66592</v>
      </c>
      <c r="AU6" s="13">
        <f>SUM(AT6+'Baseline data'!$C5)</f>
        <v>66848</v>
      </c>
      <c r="AV6" s="13">
        <f>SUM(AU6+'Baseline data'!$C5)</f>
        <v>67104</v>
      </c>
    </row>
    <row r="7" spans="1:48" x14ac:dyDescent="0.2">
      <c r="A7" s="10" t="s">
        <v>9</v>
      </c>
      <c r="B7" s="11">
        <v>54740</v>
      </c>
      <c r="C7" s="12">
        <v>54930</v>
      </c>
      <c r="D7" s="12">
        <v>55150</v>
      </c>
      <c r="E7" s="12">
        <v>55360</v>
      </c>
      <c r="F7" s="12">
        <v>55900</v>
      </c>
      <c r="G7" s="11">
        <v>56180</v>
      </c>
      <c r="H7" s="11">
        <v>56410</v>
      </c>
      <c r="I7" s="11">
        <v>56640</v>
      </c>
      <c r="J7" s="11">
        <v>57120</v>
      </c>
      <c r="K7" s="11">
        <v>57600</v>
      </c>
      <c r="L7" s="11">
        <v>58110</v>
      </c>
      <c r="M7" s="11">
        <v>58730</v>
      </c>
      <c r="N7" s="11">
        <v>59310</v>
      </c>
      <c r="O7" s="13">
        <f>SUM(N7+'Baseline data'!$C6)</f>
        <v>59692</v>
      </c>
      <c r="P7" s="13">
        <f>SUM(O7+'Baseline data'!$C6)</f>
        <v>60074</v>
      </c>
      <c r="Q7" s="13">
        <f>SUM(P7+'Baseline data'!$C6)</f>
        <v>60456</v>
      </c>
      <c r="R7" s="13">
        <f>SUM(Q7+'Baseline data'!$C6)</f>
        <v>60838</v>
      </c>
      <c r="S7" s="13">
        <f>SUM(R7+'Baseline data'!$C6)</f>
        <v>61220</v>
      </c>
      <c r="T7" s="13">
        <f>SUM(S7+'Baseline data'!$C6)</f>
        <v>61602</v>
      </c>
      <c r="U7" s="13">
        <f>SUM(T7+'Baseline data'!$C6)</f>
        <v>61984</v>
      </c>
      <c r="V7" s="13">
        <f>SUM(U7+'Baseline data'!$C6)</f>
        <v>62366</v>
      </c>
      <c r="W7" s="13">
        <f>SUM(V7+'Baseline data'!$C6)</f>
        <v>62748</v>
      </c>
      <c r="X7" s="13">
        <f>SUM(W7+'Baseline data'!$C6)</f>
        <v>63130</v>
      </c>
      <c r="Y7" s="13">
        <f>SUM(X7+'Baseline data'!$C6)</f>
        <v>63512</v>
      </c>
      <c r="Z7" s="13">
        <f>SUM(Y7+'Baseline data'!$C6)</f>
        <v>63894</v>
      </c>
      <c r="AA7" s="13">
        <f>SUM(Z7+'Baseline data'!$C6)</f>
        <v>64276</v>
      </c>
      <c r="AB7" s="13">
        <f>SUM(AA7+'Baseline data'!$C6)</f>
        <v>64658</v>
      </c>
      <c r="AC7" s="13">
        <f>SUM(AB7+'Baseline data'!$C6)</f>
        <v>65040</v>
      </c>
      <c r="AD7" s="13">
        <f>SUM(AC7+'Baseline data'!$C6)</f>
        <v>65422</v>
      </c>
      <c r="AE7" s="13">
        <f>SUM(AD7+'Baseline data'!$C6)</f>
        <v>65804</v>
      </c>
      <c r="AF7" s="13">
        <f>SUM(AE7+'Baseline data'!$C6)</f>
        <v>66186</v>
      </c>
      <c r="AG7" s="13">
        <f>SUM(AF7+'Baseline data'!$C6)</f>
        <v>66568</v>
      </c>
      <c r="AH7" s="13">
        <f>SUM(AG7+'Baseline data'!$C6)</f>
        <v>66950</v>
      </c>
      <c r="AI7" s="13">
        <f>SUM(AH7+'Baseline data'!$C6)</f>
        <v>67332</v>
      </c>
      <c r="AJ7" s="13">
        <f>SUM(AI7+'Baseline data'!$C6)</f>
        <v>67714</v>
      </c>
      <c r="AK7" s="13">
        <f>SUM(AJ7+'Baseline data'!$C6)</f>
        <v>68096</v>
      </c>
      <c r="AL7" s="13">
        <f>SUM(AK7+'Baseline data'!$C6)</f>
        <v>68478</v>
      </c>
      <c r="AM7" s="13">
        <f>SUM(AL7+'Baseline data'!$C6)</f>
        <v>68860</v>
      </c>
      <c r="AN7" s="13">
        <f>SUM(AM7+'Baseline data'!$C6)</f>
        <v>69242</v>
      </c>
      <c r="AO7" s="13">
        <f>SUM(AN7+'Baseline data'!$C6)</f>
        <v>69624</v>
      </c>
      <c r="AP7" s="13">
        <f>SUM(AO7+'Baseline data'!$C6)</f>
        <v>70006</v>
      </c>
      <c r="AQ7" s="13">
        <f>SUM(AP7+'Baseline data'!$C6)</f>
        <v>70388</v>
      </c>
      <c r="AR7" s="13">
        <f>SUM(AQ7+'Baseline data'!$C6)</f>
        <v>70770</v>
      </c>
      <c r="AS7" s="13">
        <f>SUM(AR7+'Baseline data'!$C6)</f>
        <v>71152</v>
      </c>
      <c r="AT7" s="13">
        <f>SUM(AS7+'Baseline data'!$C6)</f>
        <v>71534</v>
      </c>
      <c r="AU7" s="13">
        <f>SUM(AT7+'Baseline data'!$C6)</f>
        <v>71916</v>
      </c>
      <c r="AV7" s="13">
        <f>SUM(AU7+'Baseline data'!$C6)</f>
        <v>72298</v>
      </c>
    </row>
    <row r="8" spans="1:48" x14ac:dyDescent="0.2">
      <c r="A8" s="10" t="s">
        <v>10</v>
      </c>
      <c r="B8" s="14">
        <v>80590</v>
      </c>
      <c r="C8" s="15">
        <v>82360</v>
      </c>
      <c r="D8" s="15">
        <v>83980</v>
      </c>
      <c r="E8" s="15">
        <v>86300</v>
      </c>
      <c r="F8" s="15">
        <v>88310</v>
      </c>
      <c r="G8" s="14">
        <v>89340</v>
      </c>
      <c r="H8" s="14">
        <v>90280</v>
      </c>
      <c r="I8" s="14">
        <v>91130</v>
      </c>
      <c r="J8" s="14">
        <v>92020</v>
      </c>
      <c r="K8" s="14">
        <v>92620</v>
      </c>
      <c r="L8" s="14">
        <v>93210</v>
      </c>
      <c r="M8" s="14">
        <v>93900</v>
      </c>
      <c r="N8" s="14">
        <v>95340</v>
      </c>
      <c r="O8" s="13">
        <f>SUM(N8+'Baseline data'!$C7)</f>
        <v>96184</v>
      </c>
      <c r="P8" s="13">
        <f>SUM(O8+'Baseline data'!$C7)</f>
        <v>97028</v>
      </c>
      <c r="Q8" s="13">
        <f>SUM(P8+'Baseline data'!$C7)</f>
        <v>97872</v>
      </c>
      <c r="R8" s="13">
        <f>SUM(Q8+'Baseline data'!$C7)</f>
        <v>98716</v>
      </c>
      <c r="S8" s="13">
        <f>SUM(R8+'Baseline data'!$C7)</f>
        <v>99560</v>
      </c>
      <c r="T8" s="13">
        <f>SUM(S8+'Baseline data'!$C7)</f>
        <v>100404</v>
      </c>
      <c r="U8" s="13">
        <f>SUM(T8+'Baseline data'!$C7)</f>
        <v>101248</v>
      </c>
      <c r="V8" s="13">
        <f>SUM(U8+'Baseline data'!$C7)</f>
        <v>102092</v>
      </c>
      <c r="W8" s="13">
        <f>SUM(V8+'Baseline data'!$C7)</f>
        <v>102936</v>
      </c>
      <c r="X8" s="13">
        <f>SUM(W8+'Baseline data'!$C7)</f>
        <v>103780</v>
      </c>
      <c r="Y8" s="13">
        <f>SUM(X8+'Baseline data'!$C7)</f>
        <v>104624</v>
      </c>
      <c r="Z8" s="13">
        <f>SUM(Y8+'Baseline data'!$C7)</f>
        <v>105468</v>
      </c>
      <c r="AA8" s="13">
        <f>SUM(Z8+'Baseline data'!$C7)</f>
        <v>106312</v>
      </c>
      <c r="AB8" s="13">
        <f>SUM(AA8+'Baseline data'!$C7)</f>
        <v>107156</v>
      </c>
      <c r="AC8" s="13">
        <f>SUM(AB8+'Baseline data'!$C7)</f>
        <v>108000</v>
      </c>
      <c r="AD8" s="13">
        <f>SUM(AC8+'Baseline data'!$C7)</f>
        <v>108844</v>
      </c>
      <c r="AE8" s="13">
        <f>SUM(AD8+'Baseline data'!$C7)</f>
        <v>109688</v>
      </c>
      <c r="AF8" s="13">
        <f>SUM(AE8+'Baseline data'!$C7)</f>
        <v>110532</v>
      </c>
      <c r="AG8" s="13">
        <f>SUM(AF8+'Baseline data'!$C7)</f>
        <v>111376</v>
      </c>
      <c r="AH8" s="13">
        <f>SUM(AG8+'Baseline data'!$C7)</f>
        <v>112220</v>
      </c>
      <c r="AI8" s="13">
        <f>SUM(AH8+'Baseline data'!$C7)</f>
        <v>113064</v>
      </c>
      <c r="AJ8" s="13">
        <f>SUM(AI8+'Baseline data'!$C7)</f>
        <v>113908</v>
      </c>
      <c r="AK8" s="13">
        <f>SUM(AJ8+'Baseline data'!$C7)</f>
        <v>114752</v>
      </c>
      <c r="AL8" s="13">
        <f>SUM(AK8+'Baseline data'!$C7)</f>
        <v>115596</v>
      </c>
      <c r="AM8" s="13">
        <f>SUM(AL8+'Baseline data'!$C7)</f>
        <v>116440</v>
      </c>
      <c r="AN8" s="13">
        <f>SUM(AM8+'Baseline data'!$C7)</f>
        <v>117284</v>
      </c>
      <c r="AO8" s="13">
        <f>SUM(AN8+'Baseline data'!$C7)</f>
        <v>118128</v>
      </c>
      <c r="AP8" s="13">
        <f>SUM(AO8+'Baseline data'!$C7)</f>
        <v>118972</v>
      </c>
      <c r="AQ8" s="13">
        <f>SUM(AP8+'Baseline data'!$C7)</f>
        <v>119816</v>
      </c>
      <c r="AR8" s="13">
        <f>SUM(AQ8+'Baseline data'!$C7)</f>
        <v>120660</v>
      </c>
      <c r="AS8" s="13">
        <f>SUM(AR8+'Baseline data'!$C7)</f>
        <v>121504</v>
      </c>
      <c r="AT8" s="13">
        <f>SUM(AS8+'Baseline data'!$C7)</f>
        <v>122348</v>
      </c>
      <c r="AU8" s="13">
        <f>SUM(AT8+'Baseline data'!$C7)</f>
        <v>123192</v>
      </c>
      <c r="AV8" s="13">
        <f>SUM(AU8+'Baseline data'!$C7)</f>
        <v>124036</v>
      </c>
    </row>
    <row r="9" spans="1:48" x14ac:dyDescent="0.2">
      <c r="A9" s="10" t="s">
        <v>11</v>
      </c>
      <c r="B9" s="11">
        <v>47520</v>
      </c>
      <c r="C9" s="12">
        <v>48270</v>
      </c>
      <c r="D9" s="12">
        <v>48910</v>
      </c>
      <c r="E9" s="12">
        <v>49450</v>
      </c>
      <c r="F9" s="12">
        <v>49910</v>
      </c>
      <c r="G9" s="11">
        <v>50240</v>
      </c>
      <c r="H9" s="11">
        <v>50680</v>
      </c>
      <c r="I9" s="11">
        <v>51020</v>
      </c>
      <c r="J9" s="11">
        <v>51400</v>
      </c>
      <c r="K9" s="11">
        <v>51720</v>
      </c>
      <c r="L9" s="11">
        <v>52270</v>
      </c>
      <c r="M9" s="11">
        <v>53090</v>
      </c>
      <c r="N9" s="11">
        <v>54220</v>
      </c>
      <c r="O9" s="13">
        <f>SUM(N9+'Baseline data'!$C8)</f>
        <v>54742</v>
      </c>
      <c r="P9" s="13">
        <f>SUM(O9+'Baseline data'!$C8)</f>
        <v>55264</v>
      </c>
      <c r="Q9" s="13">
        <f>SUM(P9+'Baseline data'!$C8)</f>
        <v>55786</v>
      </c>
      <c r="R9" s="13">
        <f>SUM(Q9+'Baseline data'!$C8)</f>
        <v>56308</v>
      </c>
      <c r="S9" s="13">
        <f>SUM(R9+'Baseline data'!$C8)</f>
        <v>56830</v>
      </c>
      <c r="T9" s="13">
        <f>SUM(S9+'Baseline data'!$C8)</f>
        <v>57352</v>
      </c>
      <c r="U9" s="13">
        <f>SUM(T9+'Baseline data'!$C8)</f>
        <v>57874</v>
      </c>
      <c r="V9" s="13">
        <f>SUM(U9+'Baseline data'!$C8)</f>
        <v>58396</v>
      </c>
      <c r="W9" s="13">
        <f>SUM(V9+'Baseline data'!$C8)</f>
        <v>58918</v>
      </c>
      <c r="X9" s="13">
        <f>SUM(W9+'Baseline data'!$C8)</f>
        <v>59440</v>
      </c>
      <c r="Y9" s="13">
        <f>SUM(X9+'Baseline data'!$C8)</f>
        <v>59962</v>
      </c>
      <c r="Z9" s="13">
        <f>SUM(Y9+'Baseline data'!$C8)</f>
        <v>60484</v>
      </c>
      <c r="AA9" s="13">
        <f>SUM(Z9+'Baseline data'!$C8)</f>
        <v>61006</v>
      </c>
      <c r="AB9" s="13">
        <f>SUM(AA9+'Baseline data'!$C8)</f>
        <v>61528</v>
      </c>
      <c r="AC9" s="13">
        <f>SUM(AB9+'Baseline data'!$C8)</f>
        <v>62050</v>
      </c>
      <c r="AD9" s="13">
        <f>SUM(AC9+'Baseline data'!$C8)</f>
        <v>62572</v>
      </c>
      <c r="AE9" s="13">
        <f>SUM(AD9+'Baseline data'!$C8)</f>
        <v>63094</v>
      </c>
      <c r="AF9" s="13">
        <f>SUM(AE9+'Baseline data'!$C8)</f>
        <v>63616</v>
      </c>
      <c r="AG9" s="13">
        <f>SUM(AF9+'Baseline data'!$C8)</f>
        <v>64138</v>
      </c>
      <c r="AH9" s="13">
        <f>SUM(AG9+'Baseline data'!$C8)</f>
        <v>64660</v>
      </c>
      <c r="AI9" s="13">
        <f>SUM(AH9+'Baseline data'!$C8)</f>
        <v>65182</v>
      </c>
      <c r="AJ9" s="13">
        <f>SUM(AI9+'Baseline data'!$C8)</f>
        <v>65704</v>
      </c>
      <c r="AK9" s="13">
        <f>SUM(AJ9+'Baseline data'!$C8)</f>
        <v>66226</v>
      </c>
      <c r="AL9" s="13">
        <f>SUM(AK9+'Baseline data'!$C8)</f>
        <v>66748</v>
      </c>
      <c r="AM9" s="13">
        <f>SUM(AL9+'Baseline data'!$C8)</f>
        <v>67270</v>
      </c>
      <c r="AN9" s="13">
        <f>SUM(AM9+'Baseline data'!$C8)</f>
        <v>67792</v>
      </c>
      <c r="AO9" s="13">
        <f>SUM(AN9+'Baseline data'!$C8)</f>
        <v>68314</v>
      </c>
      <c r="AP9" s="13">
        <f>SUM(AO9+'Baseline data'!$C8)</f>
        <v>68836</v>
      </c>
      <c r="AQ9" s="13">
        <f>SUM(AP9+'Baseline data'!$C8)</f>
        <v>69358</v>
      </c>
      <c r="AR9" s="13">
        <f>SUM(AQ9+'Baseline data'!$C8)</f>
        <v>69880</v>
      </c>
      <c r="AS9" s="13">
        <f>SUM(AR9+'Baseline data'!$C8)</f>
        <v>70402</v>
      </c>
      <c r="AT9" s="13">
        <f>SUM(AS9+'Baseline data'!$C8)</f>
        <v>70924</v>
      </c>
      <c r="AU9" s="13">
        <f>SUM(AT9+'Baseline data'!$C8)</f>
        <v>71446</v>
      </c>
      <c r="AV9" s="13">
        <f>SUM(AU9+'Baseline data'!$C8)</f>
        <v>71968</v>
      </c>
    </row>
    <row r="10" spans="1:48" x14ac:dyDescent="0.2">
      <c r="A10" s="10" t="s">
        <v>12</v>
      </c>
      <c r="B10" s="11">
        <v>41420</v>
      </c>
      <c r="C10" s="12">
        <v>42010</v>
      </c>
      <c r="D10" s="12">
        <v>42710</v>
      </c>
      <c r="E10" s="12">
        <v>43480</v>
      </c>
      <c r="F10" s="12">
        <v>44320</v>
      </c>
      <c r="G10" s="11">
        <v>44850</v>
      </c>
      <c r="H10" s="11">
        <v>45200</v>
      </c>
      <c r="I10" s="11">
        <v>45580</v>
      </c>
      <c r="J10" s="11">
        <v>45940</v>
      </c>
      <c r="K10" s="11">
        <v>46220</v>
      </c>
      <c r="L10" s="11">
        <v>46400</v>
      </c>
      <c r="M10" s="11">
        <v>46800</v>
      </c>
      <c r="N10" s="11">
        <v>47050</v>
      </c>
      <c r="O10" s="13">
        <f>SUM(N10+'Baseline data'!$C9)</f>
        <v>47317</v>
      </c>
      <c r="P10" s="13">
        <f>SUM(O10+'Baseline data'!$C9)</f>
        <v>47584</v>
      </c>
      <c r="Q10" s="13">
        <f>SUM(P10+'Baseline data'!$C9)</f>
        <v>47851</v>
      </c>
      <c r="R10" s="13">
        <f>SUM(Q10+'Baseline data'!$C9)</f>
        <v>48118</v>
      </c>
      <c r="S10" s="13">
        <f>SUM(R10+'Baseline data'!$C9)</f>
        <v>48385</v>
      </c>
      <c r="T10" s="13">
        <f>SUM(S10+'Baseline data'!$C9)</f>
        <v>48652</v>
      </c>
      <c r="U10" s="13">
        <f>SUM(T10+'Baseline data'!$C9)</f>
        <v>48919</v>
      </c>
      <c r="V10" s="13">
        <f>SUM(U10+'Baseline data'!$C9)</f>
        <v>49186</v>
      </c>
      <c r="W10" s="13">
        <f>SUM(V10+'Baseline data'!$C9)</f>
        <v>49453</v>
      </c>
      <c r="X10" s="13">
        <f>SUM(W10+'Baseline data'!$C9)</f>
        <v>49720</v>
      </c>
      <c r="Y10" s="13">
        <f>SUM(X10+'Baseline data'!$C9)</f>
        <v>49987</v>
      </c>
      <c r="Z10" s="13">
        <f>SUM(Y10+'Baseline data'!$C9)</f>
        <v>50254</v>
      </c>
      <c r="AA10" s="13">
        <f>SUM(Z10+'Baseline data'!$C9)</f>
        <v>50521</v>
      </c>
      <c r="AB10" s="13">
        <f>SUM(AA10+'Baseline data'!$C9)</f>
        <v>50788</v>
      </c>
      <c r="AC10" s="13">
        <f>SUM(AB10+'Baseline data'!$C9)</f>
        <v>51055</v>
      </c>
      <c r="AD10" s="13">
        <f>SUM(AC10+'Baseline data'!$C9)</f>
        <v>51322</v>
      </c>
      <c r="AE10" s="13">
        <f>SUM(AD10+'Baseline data'!$C9)</f>
        <v>51589</v>
      </c>
      <c r="AF10" s="13">
        <f>SUM(AE10+'Baseline data'!$C9)</f>
        <v>51856</v>
      </c>
      <c r="AG10" s="13">
        <f>SUM(AF10+'Baseline data'!$C9)</f>
        <v>52123</v>
      </c>
      <c r="AH10" s="13">
        <f>SUM(AG10+'Baseline data'!$C9)</f>
        <v>52390</v>
      </c>
      <c r="AI10" s="13">
        <f>SUM(AH10+'Baseline data'!$C9)</f>
        <v>52657</v>
      </c>
      <c r="AJ10" s="13">
        <f>SUM(AI10+'Baseline data'!$C9)</f>
        <v>52924</v>
      </c>
      <c r="AK10" s="13">
        <f>SUM(AJ10+'Baseline data'!$C9)</f>
        <v>53191</v>
      </c>
      <c r="AL10" s="13">
        <f>SUM(AK10+'Baseline data'!$C9)</f>
        <v>53458</v>
      </c>
      <c r="AM10" s="13">
        <f>SUM(AL10+'Baseline data'!$C9)</f>
        <v>53725</v>
      </c>
      <c r="AN10" s="13">
        <f>SUM(AM10+'Baseline data'!$C9)</f>
        <v>53992</v>
      </c>
      <c r="AO10" s="13">
        <f>SUM(AN10+'Baseline data'!$C9)</f>
        <v>54259</v>
      </c>
      <c r="AP10" s="13">
        <f>SUM(AO10+'Baseline data'!$C9)</f>
        <v>54526</v>
      </c>
      <c r="AQ10" s="13">
        <f>SUM(AP10+'Baseline data'!$C9)</f>
        <v>54793</v>
      </c>
      <c r="AR10" s="13">
        <f>SUM(AQ10+'Baseline data'!$C9)</f>
        <v>55060</v>
      </c>
      <c r="AS10" s="13">
        <f>SUM(AR10+'Baseline data'!$C9)</f>
        <v>55327</v>
      </c>
      <c r="AT10" s="13">
        <f>SUM(AS10+'Baseline data'!$C9)</f>
        <v>55594</v>
      </c>
      <c r="AU10" s="13">
        <f>SUM(AT10+'Baseline data'!$C9)</f>
        <v>55861</v>
      </c>
      <c r="AV10" s="13">
        <f>SUM(AU10+'Baseline data'!$C9)</f>
        <v>56128</v>
      </c>
    </row>
    <row r="11" spans="1:48" x14ac:dyDescent="0.2">
      <c r="A11" s="10" t="s">
        <v>13</v>
      </c>
      <c r="B11" s="11">
        <v>67890</v>
      </c>
      <c r="C11" s="12">
        <v>68400</v>
      </c>
      <c r="D11" s="12">
        <v>68890</v>
      </c>
      <c r="E11" s="12">
        <v>69350</v>
      </c>
      <c r="F11" s="12">
        <v>70020</v>
      </c>
      <c r="G11" s="11">
        <v>70610</v>
      </c>
      <c r="H11" s="11">
        <v>71250</v>
      </c>
      <c r="I11" s="11">
        <v>71880</v>
      </c>
      <c r="J11" s="11">
        <v>72990</v>
      </c>
      <c r="K11" s="11">
        <v>73920</v>
      </c>
      <c r="L11" s="11">
        <v>74910</v>
      </c>
      <c r="M11" s="11">
        <v>76330</v>
      </c>
      <c r="N11" s="11">
        <v>77520</v>
      </c>
      <c r="O11" s="13">
        <f>SUM(N11+'Baseline data'!$C10)</f>
        <v>78387</v>
      </c>
      <c r="P11" s="13">
        <f>SUM(O11+'Baseline data'!$C10)</f>
        <v>79254</v>
      </c>
      <c r="Q11" s="13">
        <f>SUM(P11+'Baseline data'!$C10)</f>
        <v>80121</v>
      </c>
      <c r="R11" s="13">
        <f>SUM(Q11+'Baseline data'!$C10)</f>
        <v>80988</v>
      </c>
      <c r="S11" s="13">
        <f>SUM(R11+'Baseline data'!$C10)</f>
        <v>81855</v>
      </c>
      <c r="T11" s="13">
        <f>SUM(S11+'Baseline data'!$C10)</f>
        <v>82722</v>
      </c>
      <c r="U11" s="13">
        <f>SUM(T11+'Baseline data'!$C10)</f>
        <v>83589</v>
      </c>
      <c r="V11" s="13">
        <f>SUM(U11+'Baseline data'!$C10)</f>
        <v>84456</v>
      </c>
      <c r="W11" s="13">
        <f>SUM(V11+'Baseline data'!$C10)</f>
        <v>85323</v>
      </c>
      <c r="X11" s="13">
        <f>SUM(W11+'Baseline data'!$C10)</f>
        <v>86190</v>
      </c>
      <c r="Y11" s="13">
        <f>SUM(X11+'Baseline data'!$C10)</f>
        <v>87057</v>
      </c>
      <c r="Z11" s="13">
        <f>SUM(Y11+'Baseline data'!$C10)</f>
        <v>87924</v>
      </c>
      <c r="AA11" s="13">
        <f>SUM(Z11+'Baseline data'!$C10)</f>
        <v>88791</v>
      </c>
      <c r="AB11" s="13">
        <f>SUM(AA11+'Baseline data'!$C10)</f>
        <v>89658</v>
      </c>
      <c r="AC11" s="13">
        <f>SUM(AB11+'Baseline data'!$C10)</f>
        <v>90525</v>
      </c>
      <c r="AD11" s="13">
        <f>SUM(AC11+'Baseline data'!$C10)</f>
        <v>91392</v>
      </c>
      <c r="AE11" s="13">
        <f>SUM(AD11+'Baseline data'!$C10)</f>
        <v>92259</v>
      </c>
      <c r="AF11" s="13">
        <f>SUM(AE11+'Baseline data'!$C10)</f>
        <v>93126</v>
      </c>
      <c r="AG11" s="13">
        <f>SUM(AF11+'Baseline data'!$C10)</f>
        <v>93993</v>
      </c>
      <c r="AH11" s="13">
        <f>SUM(AG11+'Baseline data'!$C10)</f>
        <v>94860</v>
      </c>
      <c r="AI11" s="13">
        <f>SUM(AH11+'Baseline data'!$C10)</f>
        <v>95727</v>
      </c>
      <c r="AJ11" s="13">
        <f>SUM(AI11+'Baseline data'!$C10)</f>
        <v>96594</v>
      </c>
      <c r="AK11" s="13">
        <f>SUM(AJ11+'Baseline data'!$C10)</f>
        <v>97461</v>
      </c>
      <c r="AL11" s="13">
        <f>SUM(AK11+'Baseline data'!$C10)</f>
        <v>98328</v>
      </c>
      <c r="AM11" s="13">
        <f>SUM(AL11+'Baseline data'!$C10)</f>
        <v>99195</v>
      </c>
      <c r="AN11" s="13">
        <f>SUM(AM11+'Baseline data'!$C10)</f>
        <v>100062</v>
      </c>
      <c r="AO11" s="13">
        <f>SUM(AN11+'Baseline data'!$C10)</f>
        <v>100929</v>
      </c>
      <c r="AP11" s="13">
        <f>SUM(AO11+'Baseline data'!$C10)</f>
        <v>101796</v>
      </c>
      <c r="AQ11" s="13">
        <f>SUM(AP11+'Baseline data'!$C10)</f>
        <v>102663</v>
      </c>
      <c r="AR11" s="13">
        <f>SUM(AQ11+'Baseline data'!$C10)</f>
        <v>103530</v>
      </c>
      <c r="AS11" s="13">
        <f>SUM(AR11+'Baseline data'!$C10)</f>
        <v>104397</v>
      </c>
      <c r="AT11" s="13">
        <f>SUM(AS11+'Baseline data'!$C10)</f>
        <v>105264</v>
      </c>
      <c r="AU11" s="13">
        <f>SUM(AT11+'Baseline data'!$C10)</f>
        <v>106131</v>
      </c>
      <c r="AV11" s="13">
        <f>SUM(AU11+'Baseline data'!$C10)</f>
        <v>106998</v>
      </c>
    </row>
    <row r="12" spans="1:48" x14ac:dyDescent="0.2">
      <c r="A12" s="17" t="s">
        <v>14</v>
      </c>
      <c r="B12" s="11">
        <v>61100</v>
      </c>
      <c r="C12" s="12">
        <v>62600</v>
      </c>
      <c r="D12" s="12">
        <v>61600</v>
      </c>
      <c r="E12" s="12">
        <v>62300</v>
      </c>
      <c r="F12" s="12">
        <v>62900</v>
      </c>
      <c r="G12" s="11">
        <v>64500</v>
      </c>
      <c r="H12" s="11">
        <v>66660</v>
      </c>
      <c r="I12" s="11">
        <v>67330</v>
      </c>
      <c r="J12" s="11">
        <v>68250</v>
      </c>
      <c r="K12" s="11">
        <v>68910</v>
      </c>
      <c r="L12" s="11">
        <v>69900</v>
      </c>
      <c r="M12" s="11">
        <v>70730</v>
      </c>
      <c r="N12" s="11">
        <v>71700</v>
      </c>
      <c r="O12" s="13">
        <f>SUM(N12+'Baseline data'!$C11)</f>
        <v>72308</v>
      </c>
      <c r="P12" s="13">
        <f>SUM(O12+'Baseline data'!$C11)</f>
        <v>72916</v>
      </c>
      <c r="Q12" s="13">
        <f>SUM(P12+'Baseline data'!$C11)</f>
        <v>73524</v>
      </c>
      <c r="R12" s="13">
        <f>SUM(Q12+'Baseline data'!$C11)</f>
        <v>74132</v>
      </c>
      <c r="S12" s="13">
        <f>SUM(R12+'Baseline data'!$C11)</f>
        <v>74740</v>
      </c>
      <c r="T12" s="13">
        <f>SUM(S12+'Baseline data'!$C11)</f>
        <v>75348</v>
      </c>
      <c r="U12" s="13">
        <f>SUM(T12+'Baseline data'!$C11)</f>
        <v>75956</v>
      </c>
      <c r="V12" s="13">
        <f>SUM(U12+'Baseline data'!$C11)</f>
        <v>76564</v>
      </c>
      <c r="W12" s="13">
        <f>SUM(V12+'Baseline data'!$C11)</f>
        <v>77172</v>
      </c>
      <c r="X12" s="13">
        <f>SUM(W12+'Baseline data'!$C11)</f>
        <v>77780</v>
      </c>
      <c r="Y12" s="13">
        <f>SUM(X12+'Baseline data'!$C11)</f>
        <v>78388</v>
      </c>
      <c r="Z12" s="13">
        <f>SUM(Y12+'Baseline data'!$C11)</f>
        <v>78996</v>
      </c>
      <c r="AA12" s="13">
        <f>SUM(Z12+'Baseline data'!$C11)</f>
        <v>79604</v>
      </c>
      <c r="AB12" s="13">
        <f>SUM(AA12+'Baseline data'!$C11)</f>
        <v>80212</v>
      </c>
      <c r="AC12" s="13">
        <f>SUM(AB12+'Baseline data'!$C11)</f>
        <v>80820</v>
      </c>
      <c r="AD12" s="13">
        <f>SUM(AC12+'Baseline data'!$C11)</f>
        <v>81428</v>
      </c>
      <c r="AE12" s="13">
        <f>SUM(AD12+'Baseline data'!$C11)</f>
        <v>82036</v>
      </c>
      <c r="AF12" s="13">
        <f>SUM(AE12+'Baseline data'!$C11)</f>
        <v>82644</v>
      </c>
      <c r="AG12" s="13">
        <f>SUM(AF12+'Baseline data'!$C11)</f>
        <v>83252</v>
      </c>
      <c r="AH12" s="13">
        <f>SUM(AG12+'Baseline data'!$C11)</f>
        <v>83860</v>
      </c>
      <c r="AI12" s="13">
        <f>SUM(AH12+'Baseline data'!$C11)</f>
        <v>84468</v>
      </c>
      <c r="AJ12" s="13">
        <f>SUM(AI12+'Baseline data'!$C11)</f>
        <v>85076</v>
      </c>
      <c r="AK12" s="13">
        <f>SUM(AJ12+'Baseline data'!$C11)</f>
        <v>85684</v>
      </c>
      <c r="AL12" s="13">
        <f>SUM(AK12+'Baseline data'!$C11)</f>
        <v>86292</v>
      </c>
      <c r="AM12" s="13">
        <f>SUM(AL12+'Baseline data'!$C11)</f>
        <v>86900</v>
      </c>
      <c r="AN12" s="13">
        <f>SUM(AM12+'Baseline data'!$C11)</f>
        <v>87508</v>
      </c>
      <c r="AO12" s="13">
        <f>SUM(AN12+'Baseline data'!$C11)</f>
        <v>88116</v>
      </c>
      <c r="AP12" s="13">
        <f>SUM(AO12+'Baseline data'!$C11)</f>
        <v>88724</v>
      </c>
      <c r="AQ12" s="13">
        <f>SUM(AP12+'Baseline data'!$C11)</f>
        <v>89332</v>
      </c>
      <c r="AR12" s="13">
        <f>SUM(AQ12+'Baseline data'!$C11)</f>
        <v>89940</v>
      </c>
      <c r="AS12" s="13">
        <f>SUM(AR12+'Baseline data'!$C11)</f>
        <v>90548</v>
      </c>
      <c r="AT12" s="13">
        <f>SUM(AS12+'Baseline data'!$C11)</f>
        <v>91156</v>
      </c>
      <c r="AU12" s="13">
        <f>SUM(AT12+'Baseline data'!$C11)</f>
        <v>91764</v>
      </c>
      <c r="AV12" s="13">
        <f>SUM(AU12+'Baseline data'!$C11)</f>
        <v>92372</v>
      </c>
    </row>
    <row r="13" spans="1:48" x14ac:dyDescent="0.2">
      <c r="A13" s="17" t="s">
        <v>15</v>
      </c>
      <c r="B13" s="11">
        <v>99900</v>
      </c>
      <c r="C13" s="12">
        <v>105600</v>
      </c>
      <c r="D13" s="12">
        <v>102200</v>
      </c>
      <c r="E13" s="12">
        <v>99800</v>
      </c>
      <c r="F13" s="12">
        <v>100000</v>
      </c>
      <c r="G13" s="11">
        <v>96000</v>
      </c>
      <c r="H13" s="11">
        <v>107410</v>
      </c>
      <c r="I13" s="11">
        <v>108690</v>
      </c>
      <c r="J13" s="11">
        <v>109990</v>
      </c>
      <c r="K13" s="11">
        <v>110960</v>
      </c>
      <c r="L13" s="11">
        <v>112220</v>
      </c>
      <c r="M13" s="11">
        <v>113740</v>
      </c>
      <c r="N13" s="11">
        <v>115370</v>
      </c>
      <c r="O13" s="13">
        <f>SUM(N13+'Baseline data'!$C12)</f>
        <v>116240</v>
      </c>
      <c r="P13" s="13">
        <f>SUM(O13+'Baseline data'!$C12)</f>
        <v>117110</v>
      </c>
      <c r="Q13" s="13">
        <f>SUM(P13+'Baseline data'!$C12)</f>
        <v>117980</v>
      </c>
      <c r="R13" s="13">
        <f>SUM(Q13+'Baseline data'!$C12)</f>
        <v>118850</v>
      </c>
      <c r="S13" s="13">
        <f>SUM(R13+'Baseline data'!$C12)</f>
        <v>119720</v>
      </c>
      <c r="T13" s="13">
        <f>SUM(S13+'Baseline data'!$C12)</f>
        <v>120590</v>
      </c>
      <c r="U13" s="13">
        <f>SUM(T13+'Baseline data'!$C12)</f>
        <v>121460</v>
      </c>
      <c r="V13" s="13">
        <f>SUM(U13+'Baseline data'!$C12)</f>
        <v>122330</v>
      </c>
      <c r="W13" s="13">
        <f>SUM(V13+'Baseline data'!$C12)</f>
        <v>123200</v>
      </c>
      <c r="X13" s="13">
        <f>SUM(W13+'Baseline data'!$C12)</f>
        <v>124070</v>
      </c>
      <c r="Y13" s="13">
        <f>SUM(X13+'Baseline data'!$C12)</f>
        <v>124940</v>
      </c>
      <c r="Z13" s="13">
        <f>SUM(Y13+'Baseline data'!$C12)</f>
        <v>125810</v>
      </c>
      <c r="AA13" s="13">
        <f>SUM(Z13+'Baseline data'!$C12)</f>
        <v>126680</v>
      </c>
      <c r="AB13" s="13">
        <f>SUM(AA13+'Baseline data'!$C12)</f>
        <v>127550</v>
      </c>
      <c r="AC13" s="13">
        <f>SUM(AB13+'Baseline data'!$C12)</f>
        <v>128420</v>
      </c>
      <c r="AD13" s="13">
        <f>SUM(AC13+'Baseline data'!$C12)</f>
        <v>129290</v>
      </c>
      <c r="AE13" s="13">
        <f>SUM(AD13+'Baseline data'!$C12)</f>
        <v>130160</v>
      </c>
      <c r="AF13" s="13">
        <f>SUM(AE13+'Baseline data'!$C12)</f>
        <v>131030</v>
      </c>
      <c r="AG13" s="13">
        <f>SUM(AF13+'Baseline data'!$C12)</f>
        <v>131900</v>
      </c>
      <c r="AH13" s="13">
        <f>SUM(AG13+'Baseline data'!$C12)</f>
        <v>132770</v>
      </c>
      <c r="AI13" s="13">
        <f>SUM(AH13+'Baseline data'!$C12)</f>
        <v>133640</v>
      </c>
      <c r="AJ13" s="13">
        <f>SUM(AI13+'Baseline data'!$C12)</f>
        <v>134510</v>
      </c>
      <c r="AK13" s="13">
        <f>SUM(AJ13+'Baseline data'!$C12)</f>
        <v>135380</v>
      </c>
      <c r="AL13" s="13">
        <f>SUM(AK13+'Baseline data'!$C12)</f>
        <v>136250</v>
      </c>
      <c r="AM13" s="13">
        <f>SUM(AL13+'Baseline data'!$C12)</f>
        <v>137120</v>
      </c>
      <c r="AN13" s="13">
        <f>SUM(AM13+'Baseline data'!$C12)</f>
        <v>137990</v>
      </c>
      <c r="AO13" s="13">
        <f>SUM(AN13+'Baseline data'!$C12)</f>
        <v>138860</v>
      </c>
      <c r="AP13" s="13">
        <f>SUM(AO13+'Baseline data'!$C12)</f>
        <v>139730</v>
      </c>
      <c r="AQ13" s="13">
        <f>SUM(AP13+'Baseline data'!$C12)</f>
        <v>140600</v>
      </c>
      <c r="AR13" s="13">
        <f>SUM(AQ13+'Baseline data'!$C12)</f>
        <v>141470</v>
      </c>
      <c r="AS13" s="13">
        <f>SUM(AR13+'Baseline data'!$C12)</f>
        <v>142340</v>
      </c>
      <c r="AT13" s="13">
        <f>SUM(AS13+'Baseline data'!$C12)</f>
        <v>143210</v>
      </c>
      <c r="AU13" s="13">
        <f>SUM(AT13+'Baseline data'!$C12)</f>
        <v>144080</v>
      </c>
      <c r="AV13" s="13">
        <f>SUM(AU13+'Baseline data'!$C12)</f>
        <v>144950</v>
      </c>
    </row>
    <row r="14" spans="1:48" x14ac:dyDescent="0.2">
      <c r="A14" s="10" t="s">
        <v>16</v>
      </c>
      <c r="B14" s="11">
        <v>31010</v>
      </c>
      <c r="C14" s="12">
        <v>31250</v>
      </c>
      <c r="D14" s="12">
        <v>31580</v>
      </c>
      <c r="E14" s="12">
        <v>31840</v>
      </c>
      <c r="F14" s="12">
        <v>32150</v>
      </c>
      <c r="G14" s="11">
        <v>32320</v>
      </c>
      <c r="H14" s="11">
        <v>32480</v>
      </c>
      <c r="I14" s="11">
        <v>32620</v>
      </c>
      <c r="J14" s="11">
        <v>32760</v>
      </c>
      <c r="K14" s="11">
        <v>32880</v>
      </c>
      <c r="L14" s="11">
        <v>33110</v>
      </c>
      <c r="M14" s="11">
        <v>33500</v>
      </c>
      <c r="N14" s="11">
        <v>34070</v>
      </c>
      <c r="O14" s="13">
        <f>SUM(N14+'Baseline data'!$C13)</f>
        <v>34295</v>
      </c>
      <c r="P14" s="13">
        <f>SUM(O14+'Baseline data'!$C13)</f>
        <v>34520</v>
      </c>
      <c r="Q14" s="13">
        <f>SUM(P14+'Baseline data'!$C13)</f>
        <v>34745</v>
      </c>
      <c r="R14" s="13">
        <f>SUM(Q14+'Baseline data'!$C13)</f>
        <v>34970</v>
      </c>
      <c r="S14" s="13">
        <f>SUM(R14+'Baseline data'!$C13)</f>
        <v>35195</v>
      </c>
      <c r="T14" s="13">
        <f>SUM(S14+'Baseline data'!$C13)</f>
        <v>35420</v>
      </c>
      <c r="U14" s="13">
        <f>SUM(T14+'Baseline data'!$C13)</f>
        <v>35645</v>
      </c>
      <c r="V14" s="13">
        <f>SUM(U14+'Baseline data'!$C13)</f>
        <v>35870</v>
      </c>
      <c r="W14" s="13">
        <f>SUM(V14+'Baseline data'!$C13)</f>
        <v>36095</v>
      </c>
      <c r="X14" s="13">
        <f>SUM(W14+'Baseline data'!$C13)</f>
        <v>36320</v>
      </c>
      <c r="Y14" s="13">
        <f>SUM(X14+'Baseline data'!$C13)</f>
        <v>36545</v>
      </c>
      <c r="Z14" s="13">
        <f>SUM(Y14+'Baseline data'!$C13)</f>
        <v>36770</v>
      </c>
      <c r="AA14" s="13">
        <f>SUM(Z14+'Baseline data'!$C13)</f>
        <v>36995</v>
      </c>
      <c r="AB14" s="13">
        <f>SUM(AA14+'Baseline data'!$C13)</f>
        <v>37220</v>
      </c>
      <c r="AC14" s="13">
        <f>SUM(AB14+'Baseline data'!$C13)</f>
        <v>37445</v>
      </c>
      <c r="AD14" s="13">
        <f>SUM(AC14+'Baseline data'!$C13)</f>
        <v>37670</v>
      </c>
      <c r="AE14" s="13">
        <f>SUM(AD14+'Baseline data'!$C13)</f>
        <v>37895</v>
      </c>
      <c r="AF14" s="13">
        <f>SUM(AE14+'Baseline data'!$C13)</f>
        <v>38120</v>
      </c>
      <c r="AG14" s="13">
        <f>SUM(AF14+'Baseline data'!$C13)</f>
        <v>38345</v>
      </c>
      <c r="AH14" s="13">
        <f>SUM(AG14+'Baseline data'!$C13)</f>
        <v>38570</v>
      </c>
      <c r="AI14" s="13">
        <f>SUM(AH14+'Baseline data'!$C13)</f>
        <v>38795</v>
      </c>
      <c r="AJ14" s="13">
        <f>SUM(AI14+'Baseline data'!$C13)</f>
        <v>39020</v>
      </c>
      <c r="AK14" s="13">
        <f>SUM(AJ14+'Baseline data'!$C13)</f>
        <v>39245</v>
      </c>
      <c r="AL14" s="13">
        <f>SUM(AK14+'Baseline data'!$C13)</f>
        <v>39470</v>
      </c>
      <c r="AM14" s="13">
        <f>SUM(AL14+'Baseline data'!$C13)</f>
        <v>39695</v>
      </c>
      <c r="AN14" s="13">
        <f>SUM(AM14+'Baseline data'!$C13)</f>
        <v>39920</v>
      </c>
      <c r="AO14" s="13">
        <f>SUM(AN14+'Baseline data'!$C13)</f>
        <v>40145</v>
      </c>
      <c r="AP14" s="13">
        <f>SUM(AO14+'Baseline data'!$C13)</f>
        <v>40370</v>
      </c>
      <c r="AQ14" s="13">
        <f>SUM(AP14+'Baseline data'!$C13)</f>
        <v>40595</v>
      </c>
      <c r="AR14" s="13">
        <f>SUM(AQ14+'Baseline data'!$C13)</f>
        <v>40820</v>
      </c>
      <c r="AS14" s="13">
        <f>SUM(AR14+'Baseline data'!$C13)</f>
        <v>41045</v>
      </c>
      <c r="AT14" s="13">
        <f>SUM(AS14+'Baseline data'!$C13)</f>
        <v>41270</v>
      </c>
      <c r="AU14" s="13">
        <f>SUM(AT14+'Baseline data'!$C13)</f>
        <v>41495</v>
      </c>
      <c r="AV14" s="13">
        <f>SUM(AU14+'Baseline data'!$C13)</f>
        <v>41720</v>
      </c>
    </row>
    <row r="15" spans="1:48" x14ac:dyDescent="0.2">
      <c r="A15" s="18" t="s">
        <v>17</v>
      </c>
      <c r="B15" s="19">
        <v>73050</v>
      </c>
      <c r="C15" s="15">
        <v>73590</v>
      </c>
      <c r="D15" s="15">
        <v>74150</v>
      </c>
      <c r="E15" s="15">
        <v>74550</v>
      </c>
      <c r="F15" s="15">
        <v>75010</v>
      </c>
      <c r="G15" s="19">
        <v>75430</v>
      </c>
      <c r="H15" s="19">
        <v>75800</v>
      </c>
      <c r="I15" s="19">
        <v>76010</v>
      </c>
      <c r="J15" s="19">
        <v>76370</v>
      </c>
      <c r="K15" s="19">
        <v>76730</v>
      </c>
      <c r="L15" s="19">
        <v>76910</v>
      </c>
      <c r="M15" s="19">
        <v>77100</v>
      </c>
      <c r="N15" s="19">
        <v>77730</v>
      </c>
      <c r="O15" s="13">
        <f>SUM(N15+'Baseline data'!$C14)</f>
        <v>77994</v>
      </c>
      <c r="P15" s="13">
        <f>SUM(O15+'Baseline data'!$C14)</f>
        <v>78258</v>
      </c>
      <c r="Q15" s="13">
        <f>SUM(P15+'Baseline data'!$C14)</f>
        <v>78522</v>
      </c>
      <c r="R15" s="13">
        <f>SUM(Q15+'Baseline data'!$C14)</f>
        <v>78786</v>
      </c>
      <c r="S15" s="13">
        <f>SUM(R15+'Baseline data'!$C14)</f>
        <v>79050</v>
      </c>
      <c r="T15" s="13">
        <f>SUM(S15+'Baseline data'!$C14)</f>
        <v>79314</v>
      </c>
      <c r="U15" s="13">
        <f>SUM(T15+'Baseline data'!$C14)</f>
        <v>79578</v>
      </c>
      <c r="V15" s="13">
        <f>SUM(U15+'Baseline data'!$C14)</f>
        <v>79842</v>
      </c>
      <c r="W15" s="13">
        <f>SUM(V15+'Baseline data'!$C14)</f>
        <v>80106</v>
      </c>
      <c r="X15" s="13">
        <f>SUM(W15+'Baseline data'!$C14)</f>
        <v>80370</v>
      </c>
      <c r="Y15" s="13">
        <f>SUM(X15+'Baseline data'!$C14)</f>
        <v>80634</v>
      </c>
      <c r="Z15" s="13">
        <f>SUM(Y15+'Baseline data'!$C14)</f>
        <v>80898</v>
      </c>
      <c r="AA15" s="13">
        <f>SUM(Z15+'Baseline data'!$C14)</f>
        <v>81162</v>
      </c>
      <c r="AB15" s="13">
        <f>SUM(AA15+'Baseline data'!$C14)</f>
        <v>81426</v>
      </c>
      <c r="AC15" s="13">
        <f>SUM(AB15+'Baseline data'!$C14)</f>
        <v>81690</v>
      </c>
      <c r="AD15" s="13">
        <f>SUM(AC15+'Baseline data'!$C14)</f>
        <v>81954</v>
      </c>
      <c r="AE15" s="13">
        <f>SUM(AD15+'Baseline data'!$C14)</f>
        <v>82218</v>
      </c>
      <c r="AF15" s="13">
        <f>SUM(AE15+'Baseline data'!$C14)</f>
        <v>82482</v>
      </c>
      <c r="AG15" s="13">
        <f>SUM(AF15+'Baseline data'!$C14)</f>
        <v>82746</v>
      </c>
      <c r="AH15" s="13">
        <f>SUM(AG15+'Baseline data'!$C14)</f>
        <v>83010</v>
      </c>
      <c r="AI15" s="13">
        <f>SUM(AH15+'Baseline data'!$C14)</f>
        <v>83274</v>
      </c>
      <c r="AJ15" s="13">
        <f>SUM(AI15+'Baseline data'!$C14)</f>
        <v>83538</v>
      </c>
      <c r="AK15" s="13">
        <f>SUM(AJ15+'Baseline data'!$C14)</f>
        <v>83802</v>
      </c>
      <c r="AL15" s="13">
        <f>SUM(AK15+'Baseline data'!$C14)</f>
        <v>84066</v>
      </c>
      <c r="AM15" s="13">
        <f>SUM(AL15+'Baseline data'!$C14)</f>
        <v>84330</v>
      </c>
      <c r="AN15" s="13">
        <f>SUM(AM15+'Baseline data'!$C14)</f>
        <v>84594</v>
      </c>
      <c r="AO15" s="13">
        <f>SUM(AN15+'Baseline data'!$C14)</f>
        <v>84858</v>
      </c>
      <c r="AP15" s="13">
        <f>SUM(AO15+'Baseline data'!$C14)</f>
        <v>85122</v>
      </c>
      <c r="AQ15" s="13">
        <f>SUM(AP15+'Baseline data'!$C14)</f>
        <v>85386</v>
      </c>
      <c r="AR15" s="13">
        <f>SUM(AQ15+'Baseline data'!$C14)</f>
        <v>85650</v>
      </c>
      <c r="AS15" s="13">
        <f>SUM(AR15+'Baseline data'!$C14)</f>
        <v>85914</v>
      </c>
      <c r="AT15" s="13">
        <f>SUM(AS15+'Baseline data'!$C14)</f>
        <v>86178</v>
      </c>
      <c r="AU15" s="13">
        <f>SUM(AT15+'Baseline data'!$C14)</f>
        <v>86442</v>
      </c>
      <c r="AV15" s="13">
        <f>SUM(AU15+'Baseline data'!$C14)</f>
        <v>86706</v>
      </c>
    </row>
    <row r="16" spans="1:48" x14ac:dyDescent="0.2">
      <c r="A16" s="18" t="s">
        <v>18</v>
      </c>
      <c r="B16" s="19">
        <v>90090</v>
      </c>
      <c r="C16" s="15">
        <v>91490</v>
      </c>
      <c r="D16" s="15">
        <v>93320</v>
      </c>
      <c r="E16" s="15">
        <v>95020</v>
      </c>
      <c r="F16" s="15">
        <v>97350</v>
      </c>
      <c r="G16" s="19">
        <v>99230</v>
      </c>
      <c r="H16" s="19">
        <v>100680</v>
      </c>
      <c r="I16" s="19">
        <v>102010</v>
      </c>
      <c r="J16" s="19">
        <v>103590</v>
      </c>
      <c r="K16" s="19">
        <v>104890</v>
      </c>
      <c r="L16" s="19">
        <v>106130</v>
      </c>
      <c r="M16" s="19">
        <v>107550</v>
      </c>
      <c r="N16" s="19">
        <v>108740</v>
      </c>
      <c r="O16" s="13">
        <f>SUM(N16+'Baseline data'!$C15)</f>
        <v>110078</v>
      </c>
      <c r="P16" s="13">
        <f>SUM(O16+'Baseline data'!$C15)</f>
        <v>111416</v>
      </c>
      <c r="Q16" s="13">
        <f>SUM(P16+'Baseline data'!$C15)</f>
        <v>112754</v>
      </c>
      <c r="R16" s="13">
        <f>SUM(Q16+'Baseline data'!$C15)</f>
        <v>114092</v>
      </c>
      <c r="S16" s="13">
        <f>SUM(R16+'Baseline data'!$C15)</f>
        <v>115430</v>
      </c>
      <c r="T16" s="13">
        <f>SUM(S16+'Baseline data'!$C15)</f>
        <v>116768</v>
      </c>
      <c r="U16" s="13">
        <f>SUM(T16+'Baseline data'!$C15)</f>
        <v>118106</v>
      </c>
      <c r="V16" s="13">
        <f>SUM(U16+'Baseline data'!$C15)</f>
        <v>119444</v>
      </c>
      <c r="W16" s="13">
        <f>SUM(V16+'Baseline data'!$C15)</f>
        <v>120782</v>
      </c>
      <c r="X16" s="13">
        <f>SUM(W16+'Baseline data'!$C15)</f>
        <v>122120</v>
      </c>
      <c r="Y16" s="13">
        <f>SUM(X16+'Baseline data'!$C15)</f>
        <v>123458</v>
      </c>
      <c r="Z16" s="13">
        <f>SUM(Y16+'Baseline data'!$C15)</f>
        <v>124796</v>
      </c>
      <c r="AA16" s="13">
        <f>SUM(Z16+'Baseline data'!$C15)</f>
        <v>126134</v>
      </c>
      <c r="AB16" s="13">
        <f>SUM(AA16+'Baseline data'!$C15)</f>
        <v>127472</v>
      </c>
      <c r="AC16" s="13">
        <f>SUM(AB16+'Baseline data'!$C15)</f>
        <v>128810</v>
      </c>
      <c r="AD16" s="13">
        <f>SUM(AC16+'Baseline data'!$C15)</f>
        <v>130148</v>
      </c>
      <c r="AE16" s="13">
        <f>SUM(AD16+'Baseline data'!$C15)</f>
        <v>131486</v>
      </c>
      <c r="AF16" s="13">
        <f>SUM(AE16+'Baseline data'!$C15)</f>
        <v>132824</v>
      </c>
      <c r="AG16" s="13">
        <f>SUM(AF16+'Baseline data'!$C15)</f>
        <v>134162</v>
      </c>
      <c r="AH16" s="13">
        <f>SUM(AG16+'Baseline data'!$C15)</f>
        <v>135500</v>
      </c>
      <c r="AI16" s="13">
        <f>SUM(AH16+'Baseline data'!$C15)</f>
        <v>136838</v>
      </c>
      <c r="AJ16" s="13">
        <f>SUM(AI16+'Baseline data'!$C15)</f>
        <v>138176</v>
      </c>
      <c r="AK16" s="13">
        <f>SUM(AJ16+'Baseline data'!$C15)</f>
        <v>139514</v>
      </c>
      <c r="AL16" s="13">
        <f>SUM(AK16+'Baseline data'!$C15)</f>
        <v>140852</v>
      </c>
      <c r="AM16" s="13">
        <f>SUM(AL16+'Baseline data'!$C15)</f>
        <v>142190</v>
      </c>
      <c r="AN16" s="13">
        <f>SUM(AM16+'Baseline data'!$C15)</f>
        <v>143528</v>
      </c>
      <c r="AO16" s="13">
        <f>SUM(AN16+'Baseline data'!$C15)</f>
        <v>144866</v>
      </c>
      <c r="AP16" s="13">
        <f>SUM(AO16+'Baseline data'!$C15)</f>
        <v>146204</v>
      </c>
      <c r="AQ16" s="13">
        <f>SUM(AP16+'Baseline data'!$C15)</f>
        <v>147542</v>
      </c>
      <c r="AR16" s="13">
        <f>SUM(AQ16+'Baseline data'!$C15)</f>
        <v>148880</v>
      </c>
      <c r="AS16" s="13">
        <f>SUM(AR16+'Baseline data'!$C15)</f>
        <v>150218</v>
      </c>
      <c r="AT16" s="13">
        <f>SUM(AS16+'Baseline data'!$C15)</f>
        <v>151556</v>
      </c>
      <c r="AU16" s="13">
        <f>SUM(AT16+'Baseline data'!$C15)</f>
        <v>152894</v>
      </c>
      <c r="AV16" s="13">
        <f>SUM(AU16+'Baseline data'!$C15)</f>
        <v>154232</v>
      </c>
    </row>
    <row r="17" spans="1:48" x14ac:dyDescent="0.2">
      <c r="A17" s="10" t="s">
        <v>19</v>
      </c>
      <c r="B17" s="11">
        <v>85590</v>
      </c>
      <c r="C17" s="12">
        <v>86060</v>
      </c>
      <c r="D17" s="12">
        <v>87550</v>
      </c>
      <c r="E17" s="12">
        <v>89330</v>
      </c>
      <c r="F17" s="12">
        <v>90290</v>
      </c>
      <c r="G17" s="11">
        <v>90930</v>
      </c>
      <c r="H17" s="11">
        <v>91220</v>
      </c>
      <c r="I17" s="11">
        <v>91480</v>
      </c>
      <c r="J17" s="11">
        <v>91910</v>
      </c>
      <c r="K17" s="11">
        <v>92420</v>
      </c>
      <c r="L17" s="11">
        <v>93260</v>
      </c>
      <c r="M17" s="11">
        <v>94090</v>
      </c>
      <c r="N17" s="11">
        <v>94830</v>
      </c>
      <c r="O17" s="13">
        <f>SUM(N17+'Baseline data'!$C16)</f>
        <v>95404</v>
      </c>
      <c r="P17" s="13">
        <f>SUM(O17+'Baseline data'!$C16)</f>
        <v>95978</v>
      </c>
      <c r="Q17" s="13">
        <f>SUM(P17+'Baseline data'!$C16)</f>
        <v>96552</v>
      </c>
      <c r="R17" s="13">
        <f>SUM(Q17+'Baseline data'!$C16)</f>
        <v>97126</v>
      </c>
      <c r="S17" s="13">
        <f>SUM(R17+'Baseline data'!$C16)</f>
        <v>97700</v>
      </c>
      <c r="T17" s="13">
        <f>SUM(S17+'Baseline data'!$C16)</f>
        <v>98274</v>
      </c>
      <c r="U17" s="13">
        <f>SUM(T17+'Baseline data'!$C16)</f>
        <v>98848</v>
      </c>
      <c r="V17" s="13">
        <f>SUM(U17+'Baseline data'!$C16)</f>
        <v>99422</v>
      </c>
      <c r="W17" s="13">
        <f>SUM(V17+'Baseline data'!$C16)</f>
        <v>99996</v>
      </c>
      <c r="X17" s="13">
        <f>SUM(W17+'Baseline data'!$C16)</f>
        <v>100570</v>
      </c>
      <c r="Y17" s="13">
        <f>SUM(X17+'Baseline data'!$C16)</f>
        <v>101144</v>
      </c>
      <c r="Z17" s="13">
        <f>SUM(Y17+'Baseline data'!$C16)</f>
        <v>101718</v>
      </c>
      <c r="AA17" s="13">
        <f>SUM(Z17+'Baseline data'!$C16)</f>
        <v>102292</v>
      </c>
      <c r="AB17" s="13">
        <f>SUM(AA17+'Baseline data'!$C16)</f>
        <v>102866</v>
      </c>
      <c r="AC17" s="13">
        <f>SUM(AB17+'Baseline data'!$C16)</f>
        <v>103440</v>
      </c>
      <c r="AD17" s="13">
        <f>SUM(AC17+'Baseline data'!$C16)</f>
        <v>104014</v>
      </c>
      <c r="AE17" s="13">
        <f>SUM(AD17+'Baseline data'!$C16)</f>
        <v>104588</v>
      </c>
      <c r="AF17" s="13">
        <f>SUM(AE17+'Baseline data'!$C16)</f>
        <v>105162</v>
      </c>
      <c r="AG17" s="13">
        <f>SUM(AF17+'Baseline data'!$C16)</f>
        <v>105736</v>
      </c>
      <c r="AH17" s="13">
        <f>SUM(AG17+'Baseline data'!$C16)</f>
        <v>106310</v>
      </c>
      <c r="AI17" s="13">
        <f>SUM(AH17+'Baseline data'!$C16)</f>
        <v>106884</v>
      </c>
      <c r="AJ17" s="13">
        <f>SUM(AI17+'Baseline data'!$C16)</f>
        <v>107458</v>
      </c>
      <c r="AK17" s="13">
        <f>SUM(AJ17+'Baseline data'!$C16)</f>
        <v>108032</v>
      </c>
      <c r="AL17" s="13">
        <f>SUM(AK17+'Baseline data'!$C16)</f>
        <v>108606</v>
      </c>
      <c r="AM17" s="13">
        <f>SUM(AL17+'Baseline data'!$C16)</f>
        <v>109180</v>
      </c>
      <c r="AN17" s="13">
        <f>SUM(AM17+'Baseline data'!$C16)</f>
        <v>109754</v>
      </c>
      <c r="AO17" s="13">
        <f>SUM(AN17+'Baseline data'!$C16)</f>
        <v>110328</v>
      </c>
      <c r="AP17" s="13">
        <f>SUM(AO17+'Baseline data'!$C16)</f>
        <v>110902</v>
      </c>
      <c r="AQ17" s="13">
        <f>SUM(AP17+'Baseline data'!$C16)</f>
        <v>111476</v>
      </c>
      <c r="AR17" s="13">
        <f>SUM(AQ17+'Baseline data'!$C16)</f>
        <v>112050</v>
      </c>
      <c r="AS17" s="13">
        <f>SUM(AR17+'Baseline data'!$C16)</f>
        <v>112624</v>
      </c>
      <c r="AT17" s="13">
        <f>SUM(AS17+'Baseline data'!$C16)</f>
        <v>113198</v>
      </c>
      <c r="AU17" s="13">
        <f>SUM(AT17+'Baseline data'!$C16)</f>
        <v>113772</v>
      </c>
      <c r="AV17" s="13">
        <f>SUM(AU17+'Baseline data'!$C16)</f>
        <v>114346</v>
      </c>
    </row>
    <row r="18" spans="1:48" x14ac:dyDescent="0.2">
      <c r="A18" s="10" t="s">
        <v>20</v>
      </c>
      <c r="B18" s="11">
        <v>34170</v>
      </c>
      <c r="C18" s="12">
        <v>34740</v>
      </c>
      <c r="D18" s="12">
        <v>35000</v>
      </c>
      <c r="E18" s="12">
        <v>35220</v>
      </c>
      <c r="F18" s="12">
        <v>35440</v>
      </c>
      <c r="G18" s="11">
        <v>35640</v>
      </c>
      <c r="H18" s="11">
        <v>35870</v>
      </c>
      <c r="I18" s="11">
        <v>36040</v>
      </c>
      <c r="J18" s="11">
        <v>36370</v>
      </c>
      <c r="K18" s="11">
        <v>36590</v>
      </c>
      <c r="L18" s="11">
        <v>36930</v>
      </c>
      <c r="M18" s="11">
        <v>37270</v>
      </c>
      <c r="N18" s="11">
        <v>37730</v>
      </c>
      <c r="O18" s="13">
        <f>SUM(N18+'Baseline data'!$C17)</f>
        <v>37998</v>
      </c>
      <c r="P18" s="13">
        <f>SUM(O18+'Baseline data'!$C17)</f>
        <v>38266</v>
      </c>
      <c r="Q18" s="13">
        <f>SUM(P18+'Baseline data'!$C17)</f>
        <v>38534</v>
      </c>
      <c r="R18" s="13">
        <f>SUM(Q18+'Baseline data'!$C17)</f>
        <v>38802</v>
      </c>
      <c r="S18" s="13">
        <f>SUM(R18+'Baseline data'!$C17)</f>
        <v>39070</v>
      </c>
      <c r="T18" s="13">
        <f>SUM(S18+'Baseline data'!$C17)</f>
        <v>39338</v>
      </c>
      <c r="U18" s="13">
        <f>SUM(T18+'Baseline data'!$C17)</f>
        <v>39606</v>
      </c>
      <c r="V18" s="13">
        <f>SUM(U18+'Baseline data'!$C17)</f>
        <v>39874</v>
      </c>
      <c r="W18" s="13">
        <f>SUM(V18+'Baseline data'!$C17)</f>
        <v>40142</v>
      </c>
      <c r="X18" s="13">
        <f>SUM(W18+'Baseline data'!$C17)</f>
        <v>40410</v>
      </c>
      <c r="Y18" s="13">
        <f>SUM(X18+'Baseline data'!$C17)</f>
        <v>40678</v>
      </c>
      <c r="Z18" s="13">
        <f>SUM(Y18+'Baseline data'!$C17)</f>
        <v>40946</v>
      </c>
      <c r="AA18" s="13">
        <f>SUM(Z18+'Baseline data'!$C17)</f>
        <v>41214</v>
      </c>
      <c r="AB18" s="13">
        <f>SUM(AA18+'Baseline data'!$C17)</f>
        <v>41482</v>
      </c>
      <c r="AC18" s="13">
        <f>SUM(AB18+'Baseline data'!$C17)</f>
        <v>41750</v>
      </c>
      <c r="AD18" s="13">
        <f>SUM(AC18+'Baseline data'!$C17)</f>
        <v>42018</v>
      </c>
      <c r="AE18" s="13">
        <f>SUM(AD18+'Baseline data'!$C17)</f>
        <v>42286</v>
      </c>
      <c r="AF18" s="13">
        <f>SUM(AE18+'Baseline data'!$C17)</f>
        <v>42554</v>
      </c>
      <c r="AG18" s="13">
        <f>SUM(AF18+'Baseline data'!$C17)</f>
        <v>42822</v>
      </c>
      <c r="AH18" s="13">
        <f>SUM(AG18+'Baseline data'!$C17)</f>
        <v>43090</v>
      </c>
      <c r="AI18" s="13">
        <f>SUM(AH18+'Baseline data'!$C17)</f>
        <v>43358</v>
      </c>
      <c r="AJ18" s="13">
        <f>SUM(AI18+'Baseline data'!$C17)</f>
        <v>43626</v>
      </c>
      <c r="AK18" s="13">
        <f>SUM(AJ18+'Baseline data'!$C17)</f>
        <v>43894</v>
      </c>
      <c r="AL18" s="13">
        <f>SUM(AK18+'Baseline data'!$C17)</f>
        <v>44162</v>
      </c>
      <c r="AM18" s="13">
        <f>SUM(AL18+'Baseline data'!$C17)</f>
        <v>44430</v>
      </c>
      <c r="AN18" s="13">
        <f>SUM(AM18+'Baseline data'!$C17)</f>
        <v>44698</v>
      </c>
      <c r="AO18" s="13">
        <f>SUM(AN18+'Baseline data'!$C17)</f>
        <v>44966</v>
      </c>
      <c r="AP18" s="13">
        <f>SUM(AO18+'Baseline data'!$C17)</f>
        <v>45234</v>
      </c>
      <c r="AQ18" s="13">
        <f>SUM(AP18+'Baseline data'!$C17)</f>
        <v>45502</v>
      </c>
      <c r="AR18" s="13">
        <f>SUM(AQ18+'Baseline data'!$C17)</f>
        <v>45770</v>
      </c>
      <c r="AS18" s="13">
        <f>SUM(AR18+'Baseline data'!$C17)</f>
        <v>46038</v>
      </c>
      <c r="AT18" s="13">
        <f>SUM(AS18+'Baseline data'!$C17)</f>
        <v>46306</v>
      </c>
      <c r="AU18" s="13">
        <f>SUM(AT18+'Baseline data'!$C17)</f>
        <v>46574</v>
      </c>
      <c r="AV18" s="13">
        <f>SUM(AU18+'Baseline data'!$C17)</f>
        <v>46842</v>
      </c>
    </row>
    <row r="19" spans="1:48" x14ac:dyDescent="0.2">
      <c r="A19" s="10" t="s">
        <v>21</v>
      </c>
      <c r="B19" s="11">
        <v>31240</v>
      </c>
      <c r="C19" s="12">
        <v>31480</v>
      </c>
      <c r="D19" s="12">
        <v>31800</v>
      </c>
      <c r="E19" s="12">
        <v>32160</v>
      </c>
      <c r="F19" s="12">
        <v>32610</v>
      </c>
      <c r="G19" s="11">
        <v>32880</v>
      </c>
      <c r="H19" s="11">
        <v>33000</v>
      </c>
      <c r="I19" s="11">
        <v>33080</v>
      </c>
      <c r="J19" s="11">
        <v>33220</v>
      </c>
      <c r="K19" s="11">
        <v>33340</v>
      </c>
      <c r="L19" s="11">
        <v>33590</v>
      </c>
      <c r="M19" s="11">
        <v>33970</v>
      </c>
      <c r="N19" s="11">
        <v>34350</v>
      </c>
      <c r="O19" s="13">
        <f>SUM(N19+'Baseline data'!$C18)</f>
        <v>34467</v>
      </c>
      <c r="P19" s="13">
        <f>SUM(O19+'Baseline data'!$C18)</f>
        <v>34584</v>
      </c>
      <c r="Q19" s="13">
        <f>SUM(P19+'Baseline data'!$C18)</f>
        <v>34701</v>
      </c>
      <c r="R19" s="13">
        <f>SUM(Q19+'Baseline data'!$C18)</f>
        <v>34818</v>
      </c>
      <c r="S19" s="13">
        <f>SUM(R19+'Baseline data'!$C18)</f>
        <v>34935</v>
      </c>
      <c r="T19" s="13">
        <f>SUM(S19+'Baseline data'!$C18)</f>
        <v>35052</v>
      </c>
      <c r="U19" s="13">
        <f>SUM(T19+'Baseline data'!$C18)</f>
        <v>35169</v>
      </c>
      <c r="V19" s="13">
        <f>SUM(U19+'Baseline data'!$C18)</f>
        <v>35286</v>
      </c>
      <c r="W19" s="13">
        <f>SUM(V19+'Baseline data'!$C18)</f>
        <v>35403</v>
      </c>
      <c r="X19" s="13">
        <f>SUM(W19+'Baseline data'!$C18)</f>
        <v>35520</v>
      </c>
      <c r="Y19" s="13">
        <f>SUM(X19+'Baseline data'!$C18)</f>
        <v>35637</v>
      </c>
      <c r="Z19" s="13">
        <f>SUM(Y19+'Baseline data'!$C18)</f>
        <v>35754</v>
      </c>
      <c r="AA19" s="13">
        <f>SUM(Z19+'Baseline data'!$C18)</f>
        <v>35871</v>
      </c>
      <c r="AB19" s="13">
        <f>SUM(AA19+'Baseline data'!$C18)</f>
        <v>35988</v>
      </c>
      <c r="AC19" s="13">
        <f>SUM(AB19+'Baseline data'!$C18)</f>
        <v>36105</v>
      </c>
      <c r="AD19" s="13">
        <f>SUM(AC19+'Baseline data'!$C18)</f>
        <v>36222</v>
      </c>
      <c r="AE19" s="13">
        <f>SUM(AD19+'Baseline data'!$C18)</f>
        <v>36339</v>
      </c>
      <c r="AF19" s="13">
        <f>SUM(AE19+'Baseline data'!$C18)</f>
        <v>36456</v>
      </c>
      <c r="AG19" s="13">
        <f>SUM(AF19+'Baseline data'!$C18)</f>
        <v>36573</v>
      </c>
      <c r="AH19" s="13">
        <f>SUM(AG19+'Baseline data'!$C18)</f>
        <v>36690</v>
      </c>
      <c r="AI19" s="13">
        <f>SUM(AH19+'Baseline data'!$C18)</f>
        <v>36807</v>
      </c>
      <c r="AJ19" s="13">
        <f>SUM(AI19+'Baseline data'!$C18)</f>
        <v>36924</v>
      </c>
      <c r="AK19" s="13">
        <f>SUM(AJ19+'Baseline data'!$C18)</f>
        <v>37041</v>
      </c>
      <c r="AL19" s="13">
        <f>SUM(AK19+'Baseline data'!$C18)</f>
        <v>37158</v>
      </c>
      <c r="AM19" s="13">
        <f>SUM(AL19+'Baseline data'!$C18)</f>
        <v>37275</v>
      </c>
      <c r="AN19" s="13">
        <f>SUM(AM19+'Baseline data'!$C18)</f>
        <v>37392</v>
      </c>
      <c r="AO19" s="13">
        <f>SUM(AN19+'Baseline data'!$C18)</f>
        <v>37509</v>
      </c>
      <c r="AP19" s="13">
        <f>SUM(AO19+'Baseline data'!$C18)</f>
        <v>37626</v>
      </c>
      <c r="AQ19" s="13">
        <f>SUM(AP19+'Baseline data'!$C18)</f>
        <v>37743</v>
      </c>
      <c r="AR19" s="13">
        <f>SUM(AQ19+'Baseline data'!$C18)</f>
        <v>37860</v>
      </c>
      <c r="AS19" s="13">
        <f>SUM(AR19+'Baseline data'!$C18)</f>
        <v>37977</v>
      </c>
      <c r="AT19" s="13">
        <f>SUM(AS19+'Baseline data'!$C18)</f>
        <v>38094</v>
      </c>
      <c r="AU19" s="13">
        <f>SUM(AT19+'Baseline data'!$C18)</f>
        <v>38211</v>
      </c>
      <c r="AV19" s="13">
        <f>SUM(AU19+'Baseline data'!$C18)</f>
        <v>38328</v>
      </c>
    </row>
    <row r="20" spans="1:48" x14ac:dyDescent="0.2">
      <c r="A20" s="10" t="s">
        <v>22</v>
      </c>
      <c r="B20" s="11">
        <v>44390</v>
      </c>
      <c r="C20" s="12">
        <v>45010</v>
      </c>
      <c r="D20" s="12">
        <v>45750</v>
      </c>
      <c r="E20" s="12">
        <v>46440</v>
      </c>
      <c r="F20" s="12">
        <v>46970</v>
      </c>
      <c r="G20" s="11">
        <v>47580</v>
      </c>
      <c r="H20" s="11">
        <v>47880</v>
      </c>
      <c r="I20" s="11">
        <v>48290</v>
      </c>
      <c r="J20" s="11">
        <v>48620</v>
      </c>
      <c r="K20" s="11">
        <v>49100</v>
      </c>
      <c r="L20" s="11">
        <v>50400</v>
      </c>
      <c r="M20" s="11">
        <v>51120</v>
      </c>
      <c r="N20" s="11">
        <v>52000</v>
      </c>
      <c r="O20" s="13">
        <f>SUM(N20+'Baseline data'!$C19)</f>
        <v>52528</v>
      </c>
      <c r="P20" s="13">
        <f>SUM(O20+'Baseline data'!$C19)</f>
        <v>53056</v>
      </c>
      <c r="Q20" s="13">
        <f>SUM(P20+'Baseline data'!$C19)</f>
        <v>53584</v>
      </c>
      <c r="R20" s="13">
        <f>SUM(Q20+'Baseline data'!$C19)</f>
        <v>54112</v>
      </c>
      <c r="S20" s="13">
        <f>SUM(R20+'Baseline data'!$C19)</f>
        <v>54640</v>
      </c>
      <c r="T20" s="13">
        <f>SUM(S20+'Baseline data'!$C19)</f>
        <v>55168</v>
      </c>
      <c r="U20" s="13">
        <f>SUM(T20+'Baseline data'!$C19)</f>
        <v>55696</v>
      </c>
      <c r="V20" s="13">
        <f>SUM(U20+'Baseline data'!$C19)</f>
        <v>56224</v>
      </c>
      <c r="W20" s="13">
        <f>SUM(V20+'Baseline data'!$C19)</f>
        <v>56752</v>
      </c>
      <c r="X20" s="13">
        <f>SUM(W20+'Baseline data'!$C19)</f>
        <v>57280</v>
      </c>
      <c r="Y20" s="13">
        <f>SUM(X20+'Baseline data'!$C19)</f>
        <v>57808</v>
      </c>
      <c r="Z20" s="13">
        <f>SUM(Y20+'Baseline data'!$C19)</f>
        <v>58336</v>
      </c>
      <c r="AA20" s="13">
        <f>SUM(Z20+'Baseline data'!$C19)</f>
        <v>58864</v>
      </c>
      <c r="AB20" s="13">
        <f>SUM(AA20+'Baseline data'!$C19)</f>
        <v>59392</v>
      </c>
      <c r="AC20" s="13">
        <f>SUM(AB20+'Baseline data'!$C19)</f>
        <v>59920</v>
      </c>
      <c r="AD20" s="13">
        <f>SUM(AC20+'Baseline data'!$C19)</f>
        <v>60448</v>
      </c>
      <c r="AE20" s="13">
        <f>SUM(AD20+'Baseline data'!$C19)</f>
        <v>60976</v>
      </c>
      <c r="AF20" s="13">
        <f>SUM(AE20+'Baseline data'!$C19)</f>
        <v>61504</v>
      </c>
      <c r="AG20" s="13">
        <f>SUM(AF20+'Baseline data'!$C19)</f>
        <v>62032</v>
      </c>
      <c r="AH20" s="13">
        <f>SUM(AG20+'Baseline data'!$C19)</f>
        <v>62560</v>
      </c>
      <c r="AI20" s="13">
        <f>SUM(AH20+'Baseline data'!$C19)</f>
        <v>63088</v>
      </c>
      <c r="AJ20" s="13">
        <f>SUM(AI20+'Baseline data'!$C19)</f>
        <v>63616</v>
      </c>
      <c r="AK20" s="13">
        <f>SUM(AJ20+'Baseline data'!$C19)</f>
        <v>64144</v>
      </c>
      <c r="AL20" s="13">
        <f>SUM(AK20+'Baseline data'!$C19)</f>
        <v>64672</v>
      </c>
      <c r="AM20" s="13">
        <f>SUM(AL20+'Baseline data'!$C19)</f>
        <v>65200</v>
      </c>
      <c r="AN20" s="13">
        <f>SUM(AM20+'Baseline data'!$C19)</f>
        <v>65728</v>
      </c>
      <c r="AO20" s="13">
        <f>SUM(AN20+'Baseline data'!$C19)</f>
        <v>66256</v>
      </c>
      <c r="AP20" s="13">
        <f>SUM(AO20+'Baseline data'!$C19)</f>
        <v>66784</v>
      </c>
      <c r="AQ20" s="13">
        <f>SUM(AP20+'Baseline data'!$C19)</f>
        <v>67312</v>
      </c>
      <c r="AR20" s="13">
        <f>SUM(AQ20+'Baseline data'!$C19)</f>
        <v>67840</v>
      </c>
      <c r="AS20" s="13">
        <f>SUM(AR20+'Baseline data'!$C19)</f>
        <v>68368</v>
      </c>
      <c r="AT20" s="13">
        <f>SUM(AS20+'Baseline data'!$C19)</f>
        <v>68896</v>
      </c>
      <c r="AU20" s="13">
        <f>SUM(AT20+'Baseline data'!$C19)</f>
        <v>69424</v>
      </c>
      <c r="AV20" s="13">
        <f>SUM(AU20+'Baseline data'!$C19)</f>
        <v>69952</v>
      </c>
    </row>
    <row r="21" spans="1:48" x14ac:dyDescent="0.2">
      <c r="A21" s="10" t="s">
        <v>23</v>
      </c>
      <c r="B21" s="11">
        <v>32430</v>
      </c>
      <c r="C21" s="12">
        <v>32780</v>
      </c>
      <c r="D21" s="12">
        <v>33520</v>
      </c>
      <c r="E21" s="12">
        <v>34160</v>
      </c>
      <c r="F21" s="12">
        <v>34860</v>
      </c>
      <c r="G21" s="11">
        <v>35280</v>
      </c>
      <c r="H21" s="11">
        <v>35430</v>
      </c>
      <c r="I21" s="11">
        <v>35750</v>
      </c>
      <c r="J21" s="11">
        <v>36120</v>
      </c>
      <c r="K21" s="11">
        <v>36410</v>
      </c>
      <c r="L21" s="11">
        <v>36600</v>
      </c>
      <c r="M21" s="11">
        <v>36760</v>
      </c>
      <c r="N21" s="11">
        <v>36940</v>
      </c>
      <c r="O21" s="13">
        <f>SUM(N21+'Baseline data'!$C20)</f>
        <v>37237</v>
      </c>
      <c r="P21" s="13">
        <f>SUM(O21+'Baseline data'!$C20)</f>
        <v>37534</v>
      </c>
      <c r="Q21" s="13">
        <f>SUM(P21+'Baseline data'!$C20)</f>
        <v>37831</v>
      </c>
      <c r="R21" s="13">
        <f>SUM(Q21+'Baseline data'!$C20)</f>
        <v>38128</v>
      </c>
      <c r="S21" s="13">
        <f>SUM(R21+'Baseline data'!$C20)</f>
        <v>38425</v>
      </c>
      <c r="T21" s="13">
        <f>SUM(S21+'Baseline data'!$C20)</f>
        <v>38722</v>
      </c>
      <c r="U21" s="13">
        <f>SUM(T21+'Baseline data'!$C20)</f>
        <v>39019</v>
      </c>
      <c r="V21" s="13">
        <f>SUM(U21+'Baseline data'!$C20)</f>
        <v>39316</v>
      </c>
      <c r="W21" s="13">
        <f>SUM(V21+'Baseline data'!$C20)</f>
        <v>39613</v>
      </c>
      <c r="X21" s="13">
        <f>SUM(W21+'Baseline data'!$C20)</f>
        <v>39910</v>
      </c>
      <c r="Y21" s="13">
        <f>SUM(X21+'Baseline data'!$C20)</f>
        <v>40207</v>
      </c>
      <c r="Z21" s="13">
        <f>SUM(Y21+'Baseline data'!$C20)</f>
        <v>40504</v>
      </c>
      <c r="AA21" s="13">
        <f>SUM(Z21+'Baseline data'!$C20)</f>
        <v>40801</v>
      </c>
      <c r="AB21" s="13">
        <f>SUM(AA21+'Baseline data'!$C20)</f>
        <v>41098</v>
      </c>
      <c r="AC21" s="13">
        <f>SUM(AB21+'Baseline data'!$C20)</f>
        <v>41395</v>
      </c>
      <c r="AD21" s="13">
        <f>SUM(AC21+'Baseline data'!$C20)</f>
        <v>41692</v>
      </c>
      <c r="AE21" s="13">
        <f>SUM(AD21+'Baseline data'!$C20)</f>
        <v>41989</v>
      </c>
      <c r="AF21" s="13">
        <f>SUM(AE21+'Baseline data'!$C20)</f>
        <v>42286</v>
      </c>
      <c r="AG21" s="13">
        <f>SUM(AF21+'Baseline data'!$C20)</f>
        <v>42583</v>
      </c>
      <c r="AH21" s="13">
        <f>SUM(AG21+'Baseline data'!$C20)</f>
        <v>42880</v>
      </c>
      <c r="AI21" s="13">
        <f>SUM(AH21+'Baseline data'!$C20)</f>
        <v>43177</v>
      </c>
      <c r="AJ21" s="13">
        <f>SUM(AI21+'Baseline data'!$C20)</f>
        <v>43474</v>
      </c>
      <c r="AK21" s="13">
        <f>SUM(AJ21+'Baseline data'!$C20)</f>
        <v>43771</v>
      </c>
      <c r="AL21" s="13">
        <f>SUM(AK21+'Baseline data'!$C20)</f>
        <v>44068</v>
      </c>
      <c r="AM21" s="13">
        <f>SUM(AL21+'Baseline data'!$C20)</f>
        <v>44365</v>
      </c>
      <c r="AN21" s="13">
        <f>SUM(AM21+'Baseline data'!$C20)</f>
        <v>44662</v>
      </c>
      <c r="AO21" s="13">
        <f>SUM(AN21+'Baseline data'!$C20)</f>
        <v>44959</v>
      </c>
      <c r="AP21" s="13">
        <f>SUM(AO21+'Baseline data'!$C20)</f>
        <v>45256</v>
      </c>
      <c r="AQ21" s="13">
        <f>SUM(AP21+'Baseline data'!$C20)</f>
        <v>45553</v>
      </c>
      <c r="AR21" s="13">
        <f>SUM(AQ21+'Baseline data'!$C20)</f>
        <v>45850</v>
      </c>
      <c r="AS21" s="13">
        <f>SUM(AR21+'Baseline data'!$C20)</f>
        <v>46147</v>
      </c>
      <c r="AT21" s="13">
        <f>SUM(AS21+'Baseline data'!$C20)</f>
        <v>46444</v>
      </c>
      <c r="AU21" s="13">
        <f>SUM(AT21+'Baseline data'!$C20)</f>
        <v>46741</v>
      </c>
      <c r="AV21" s="13">
        <f>SUM(AU21+'Baseline data'!$C20)</f>
        <v>47038</v>
      </c>
    </row>
    <row r="22" spans="1:48" x14ac:dyDescent="0.2">
      <c r="A22" s="20" t="s">
        <v>24</v>
      </c>
      <c r="B22" s="19">
        <v>54640</v>
      </c>
      <c r="C22" s="15">
        <v>55040</v>
      </c>
      <c r="D22" s="15">
        <v>55620</v>
      </c>
      <c r="E22" s="15">
        <v>56430</v>
      </c>
      <c r="F22" s="15">
        <v>57020</v>
      </c>
      <c r="G22" s="19">
        <v>57610</v>
      </c>
      <c r="H22" s="19">
        <v>58110</v>
      </c>
      <c r="I22" s="19">
        <v>58350</v>
      </c>
      <c r="J22" s="19">
        <v>58730</v>
      </c>
      <c r="K22" s="19">
        <v>59430</v>
      </c>
      <c r="L22" s="19">
        <v>59790</v>
      </c>
      <c r="M22" s="19">
        <v>60340</v>
      </c>
      <c r="N22" s="19">
        <v>61010</v>
      </c>
      <c r="O22" s="13">
        <f>SUM(N22+'Baseline data'!$C21)</f>
        <v>61325</v>
      </c>
      <c r="P22" s="13">
        <f>SUM(O22+'Baseline data'!$C21)</f>
        <v>61640</v>
      </c>
      <c r="Q22" s="13">
        <f>SUM(P22+'Baseline data'!$C21)</f>
        <v>61955</v>
      </c>
      <c r="R22" s="13">
        <f>SUM(Q22+'Baseline data'!$C21)</f>
        <v>62270</v>
      </c>
      <c r="S22" s="13">
        <f>SUM(R22+'Baseline data'!$C21)</f>
        <v>62585</v>
      </c>
      <c r="T22" s="13">
        <f>SUM(S22+'Baseline data'!$C21)</f>
        <v>62900</v>
      </c>
      <c r="U22" s="13">
        <f>SUM(T22+'Baseline data'!$C21)</f>
        <v>63215</v>
      </c>
      <c r="V22" s="13">
        <f>SUM(U22+'Baseline data'!$C21)</f>
        <v>63530</v>
      </c>
      <c r="W22" s="13">
        <f>SUM(V22+'Baseline data'!$C21)</f>
        <v>63845</v>
      </c>
      <c r="X22" s="13">
        <f>SUM(W22+'Baseline data'!$C21)</f>
        <v>64160</v>
      </c>
      <c r="Y22" s="13">
        <f>SUM(X22+'Baseline data'!$C21)</f>
        <v>64475</v>
      </c>
      <c r="Z22" s="13">
        <f>SUM(Y22+'Baseline data'!$C21)</f>
        <v>64790</v>
      </c>
      <c r="AA22" s="13">
        <f>SUM(Z22+'Baseline data'!$C21)</f>
        <v>65105</v>
      </c>
      <c r="AB22" s="13">
        <f>SUM(AA22+'Baseline data'!$C21)</f>
        <v>65420</v>
      </c>
      <c r="AC22" s="13">
        <f>SUM(AB22+'Baseline data'!$C21)</f>
        <v>65735</v>
      </c>
      <c r="AD22" s="13">
        <f>SUM(AC22+'Baseline data'!$C21)</f>
        <v>66050</v>
      </c>
      <c r="AE22" s="13">
        <f>SUM(AD22+'Baseline data'!$C21)</f>
        <v>66365</v>
      </c>
      <c r="AF22" s="13">
        <f>SUM(AE22+'Baseline data'!$C21)</f>
        <v>66680</v>
      </c>
      <c r="AG22" s="13">
        <f>SUM(AF22+'Baseline data'!$C21)</f>
        <v>66995</v>
      </c>
      <c r="AH22" s="13">
        <f>SUM(AG22+'Baseline data'!$C21)</f>
        <v>67310</v>
      </c>
      <c r="AI22" s="13">
        <f>SUM(AH22+'Baseline data'!$C21)</f>
        <v>67625</v>
      </c>
      <c r="AJ22" s="13">
        <f>SUM(AI22+'Baseline data'!$C21)</f>
        <v>67940</v>
      </c>
      <c r="AK22" s="13">
        <f>SUM(AJ22+'Baseline data'!$C21)</f>
        <v>68255</v>
      </c>
      <c r="AL22" s="13">
        <f>SUM(AK22+'Baseline data'!$C21)</f>
        <v>68570</v>
      </c>
      <c r="AM22" s="13">
        <f>SUM(AL22+'Baseline data'!$C21)</f>
        <v>68885</v>
      </c>
      <c r="AN22" s="13">
        <f>SUM(AM22+'Baseline data'!$C21)</f>
        <v>69200</v>
      </c>
      <c r="AO22" s="13">
        <f>SUM(AN22+'Baseline data'!$C21)</f>
        <v>69515</v>
      </c>
      <c r="AP22" s="13">
        <f>SUM(AO22+'Baseline data'!$C21)</f>
        <v>69830</v>
      </c>
      <c r="AQ22" s="13">
        <f>SUM(AP22+'Baseline data'!$C21)</f>
        <v>70145</v>
      </c>
      <c r="AR22" s="13">
        <f>SUM(AQ22+'Baseline data'!$C21)</f>
        <v>70460</v>
      </c>
      <c r="AS22" s="13">
        <f>SUM(AR22+'Baseline data'!$C21)</f>
        <v>70775</v>
      </c>
      <c r="AT22" s="13">
        <f>SUM(AS22+'Baseline data'!$C21)</f>
        <v>71090</v>
      </c>
      <c r="AU22" s="13">
        <f>SUM(AT22+'Baseline data'!$C21)</f>
        <v>71405</v>
      </c>
      <c r="AV22" s="13">
        <f>SUM(AU22+'Baseline data'!$C21)</f>
        <v>71720</v>
      </c>
    </row>
    <row r="23" spans="1:48" x14ac:dyDescent="0.2">
      <c r="A23" s="10" t="s">
        <v>25</v>
      </c>
      <c r="B23" s="11">
        <v>66410</v>
      </c>
      <c r="C23" s="12">
        <v>67060</v>
      </c>
      <c r="D23" s="12">
        <v>67770</v>
      </c>
      <c r="E23" s="12">
        <v>68380</v>
      </c>
      <c r="F23" s="12">
        <v>69090</v>
      </c>
      <c r="G23" s="11">
        <v>69870</v>
      </c>
      <c r="H23" s="11">
        <v>70640</v>
      </c>
      <c r="I23" s="11">
        <v>71400</v>
      </c>
      <c r="J23" s="11">
        <v>72270</v>
      </c>
      <c r="K23" s="11">
        <v>72690</v>
      </c>
      <c r="L23" s="11">
        <v>73370</v>
      </c>
      <c r="M23" s="11">
        <v>73890</v>
      </c>
      <c r="N23" s="11">
        <v>74420</v>
      </c>
      <c r="O23" s="13">
        <f>SUM(N23+'Baseline data'!$C22)</f>
        <v>75024</v>
      </c>
      <c r="P23" s="13">
        <f>SUM(O23+'Baseline data'!$C22)</f>
        <v>75628</v>
      </c>
      <c r="Q23" s="13">
        <f>SUM(P23+'Baseline data'!$C22)</f>
        <v>76232</v>
      </c>
      <c r="R23" s="13">
        <f>SUM(Q23+'Baseline data'!$C22)</f>
        <v>76836</v>
      </c>
      <c r="S23" s="13">
        <f>SUM(R23+'Baseline data'!$C22)</f>
        <v>77440</v>
      </c>
      <c r="T23" s="13">
        <f>SUM(S23+'Baseline data'!$C22)</f>
        <v>78044</v>
      </c>
      <c r="U23" s="13">
        <f>SUM(T23+'Baseline data'!$C22)</f>
        <v>78648</v>
      </c>
      <c r="V23" s="13">
        <f>SUM(U23+'Baseline data'!$C22)</f>
        <v>79252</v>
      </c>
      <c r="W23" s="13">
        <f>SUM(V23+'Baseline data'!$C22)</f>
        <v>79856</v>
      </c>
      <c r="X23" s="13">
        <f>SUM(W23+'Baseline data'!$C22)</f>
        <v>80460</v>
      </c>
      <c r="Y23" s="13">
        <f>SUM(X23+'Baseline data'!$C22)</f>
        <v>81064</v>
      </c>
      <c r="Z23" s="13">
        <f>SUM(Y23+'Baseline data'!$C22)</f>
        <v>81668</v>
      </c>
      <c r="AA23" s="13">
        <f>SUM(Z23+'Baseline data'!$C22)</f>
        <v>82272</v>
      </c>
      <c r="AB23" s="13">
        <f>SUM(AA23+'Baseline data'!$C22)</f>
        <v>82876</v>
      </c>
      <c r="AC23" s="13">
        <f>SUM(AB23+'Baseline data'!$C22)</f>
        <v>83480</v>
      </c>
      <c r="AD23" s="13">
        <f>SUM(AC23+'Baseline data'!$C22)</f>
        <v>84084</v>
      </c>
      <c r="AE23" s="13">
        <f>SUM(AD23+'Baseline data'!$C22)</f>
        <v>84688</v>
      </c>
      <c r="AF23" s="13">
        <f>SUM(AE23+'Baseline data'!$C22)</f>
        <v>85292</v>
      </c>
      <c r="AG23" s="13">
        <f>SUM(AF23+'Baseline data'!$C22)</f>
        <v>85896</v>
      </c>
      <c r="AH23" s="13">
        <f>SUM(AG23+'Baseline data'!$C22)</f>
        <v>86500</v>
      </c>
      <c r="AI23" s="13">
        <f>SUM(AH23+'Baseline data'!$C22)</f>
        <v>87104</v>
      </c>
      <c r="AJ23" s="13">
        <f>SUM(AI23+'Baseline data'!$C22)</f>
        <v>87708</v>
      </c>
      <c r="AK23" s="13">
        <f>SUM(AJ23+'Baseline data'!$C22)</f>
        <v>88312</v>
      </c>
      <c r="AL23" s="13">
        <f>SUM(AK23+'Baseline data'!$C22)</f>
        <v>88916</v>
      </c>
      <c r="AM23" s="13">
        <f>SUM(AL23+'Baseline data'!$C22)</f>
        <v>89520</v>
      </c>
      <c r="AN23" s="13">
        <f>SUM(AM23+'Baseline data'!$C22)</f>
        <v>90124</v>
      </c>
      <c r="AO23" s="13">
        <f>SUM(AN23+'Baseline data'!$C22)</f>
        <v>90728</v>
      </c>
      <c r="AP23" s="13">
        <f>SUM(AO23+'Baseline data'!$C22)</f>
        <v>91332</v>
      </c>
      <c r="AQ23" s="13">
        <f>SUM(AP23+'Baseline data'!$C22)</f>
        <v>91936</v>
      </c>
      <c r="AR23" s="13">
        <f>SUM(AQ23+'Baseline data'!$C22)</f>
        <v>92540</v>
      </c>
      <c r="AS23" s="13">
        <f>SUM(AR23+'Baseline data'!$C22)</f>
        <v>93144</v>
      </c>
      <c r="AT23" s="13">
        <f>SUM(AS23+'Baseline data'!$C22)</f>
        <v>93748</v>
      </c>
      <c r="AU23" s="13">
        <f>SUM(AT23+'Baseline data'!$C22)</f>
        <v>94352</v>
      </c>
      <c r="AV23" s="13">
        <f>SUM(AU23+'Baseline data'!$C22)</f>
        <v>94956</v>
      </c>
    </row>
    <row r="24" spans="1:48" x14ac:dyDescent="0.2">
      <c r="A24" s="10" t="s">
        <v>26</v>
      </c>
      <c r="B24" s="11">
        <v>51620</v>
      </c>
      <c r="C24" s="12">
        <v>52040</v>
      </c>
      <c r="D24" s="12">
        <v>52590</v>
      </c>
      <c r="E24" s="12">
        <v>53180</v>
      </c>
      <c r="F24" s="12">
        <v>53860</v>
      </c>
      <c r="G24" s="11">
        <v>54290</v>
      </c>
      <c r="H24" s="11">
        <v>54580</v>
      </c>
      <c r="I24" s="11">
        <v>54960</v>
      </c>
      <c r="J24" s="11">
        <v>55360</v>
      </c>
      <c r="K24" s="11">
        <v>55650</v>
      </c>
      <c r="L24" s="11">
        <v>55910</v>
      </c>
      <c r="M24" s="11">
        <v>56090</v>
      </c>
      <c r="N24" s="11">
        <v>56430</v>
      </c>
      <c r="O24" s="13">
        <f>SUM(N24+'Baseline data'!$C23)</f>
        <v>56580</v>
      </c>
      <c r="P24" s="13">
        <f>SUM(O24+'Baseline data'!$C23)</f>
        <v>56730</v>
      </c>
      <c r="Q24" s="13">
        <f>SUM(P24+'Baseline data'!$C23)</f>
        <v>56880</v>
      </c>
      <c r="R24" s="13">
        <f>SUM(Q24+'Baseline data'!$C23)</f>
        <v>57030</v>
      </c>
      <c r="S24" s="13">
        <f>SUM(R24+'Baseline data'!$C23)</f>
        <v>57180</v>
      </c>
      <c r="T24" s="13">
        <f>SUM(S24+'Baseline data'!$C23)</f>
        <v>57330</v>
      </c>
      <c r="U24" s="13">
        <f>SUM(T24+'Baseline data'!$C23)</f>
        <v>57480</v>
      </c>
      <c r="V24" s="13">
        <f>SUM(U24+'Baseline data'!$C23)</f>
        <v>57630</v>
      </c>
      <c r="W24" s="13">
        <f>SUM(V24+'Baseline data'!$C23)</f>
        <v>57780</v>
      </c>
      <c r="X24" s="13">
        <f>SUM(W24+'Baseline data'!$C23)</f>
        <v>57930</v>
      </c>
      <c r="Y24" s="13">
        <f>SUM(X24+'Baseline data'!$C23)</f>
        <v>58080</v>
      </c>
      <c r="Z24" s="13">
        <f>SUM(Y24+'Baseline data'!$C23)</f>
        <v>58230</v>
      </c>
      <c r="AA24" s="13">
        <f>SUM(Z24+'Baseline data'!$C23)</f>
        <v>58380</v>
      </c>
      <c r="AB24" s="13">
        <f>SUM(AA24+'Baseline data'!$C23)</f>
        <v>58530</v>
      </c>
      <c r="AC24" s="13">
        <f>SUM(AB24+'Baseline data'!$C23)</f>
        <v>58680</v>
      </c>
      <c r="AD24" s="13">
        <f>SUM(AC24+'Baseline data'!$C23)</f>
        <v>58830</v>
      </c>
      <c r="AE24" s="13">
        <f>SUM(AD24+'Baseline data'!$C23)</f>
        <v>58980</v>
      </c>
      <c r="AF24" s="13">
        <f>SUM(AE24+'Baseline data'!$C23)</f>
        <v>59130</v>
      </c>
      <c r="AG24" s="13">
        <f>SUM(AF24+'Baseline data'!$C23)</f>
        <v>59280</v>
      </c>
      <c r="AH24" s="13">
        <f>SUM(AG24+'Baseline data'!$C23)</f>
        <v>59430</v>
      </c>
      <c r="AI24" s="13">
        <f>SUM(AH24+'Baseline data'!$C23)</f>
        <v>59580</v>
      </c>
      <c r="AJ24" s="13">
        <f>SUM(AI24+'Baseline data'!$C23)</f>
        <v>59730</v>
      </c>
      <c r="AK24" s="13">
        <f>SUM(AJ24+'Baseline data'!$C23)</f>
        <v>59880</v>
      </c>
      <c r="AL24" s="13">
        <f>SUM(AK24+'Baseline data'!$C23)</f>
        <v>60030</v>
      </c>
      <c r="AM24" s="13">
        <f>SUM(AL24+'Baseline data'!$C23)</f>
        <v>60180</v>
      </c>
      <c r="AN24" s="13">
        <f>SUM(AM24+'Baseline data'!$C23)</f>
        <v>60330</v>
      </c>
      <c r="AO24" s="13">
        <f>SUM(AN24+'Baseline data'!$C23)</f>
        <v>60480</v>
      </c>
      <c r="AP24" s="13">
        <f>SUM(AO24+'Baseline data'!$C23)</f>
        <v>60630</v>
      </c>
      <c r="AQ24" s="13">
        <f>SUM(AP24+'Baseline data'!$C23)</f>
        <v>60780</v>
      </c>
      <c r="AR24" s="13">
        <f>SUM(AQ24+'Baseline data'!$C23)</f>
        <v>60930</v>
      </c>
      <c r="AS24" s="13">
        <f>SUM(AR24+'Baseline data'!$C23)</f>
        <v>61080</v>
      </c>
      <c r="AT24" s="13">
        <f>SUM(AS24+'Baseline data'!$C23)</f>
        <v>61230</v>
      </c>
      <c r="AU24" s="13">
        <f>SUM(AT24+'Baseline data'!$C23)</f>
        <v>61380</v>
      </c>
      <c r="AV24" s="13">
        <f>SUM(AU24+'Baseline data'!$C23)</f>
        <v>61530</v>
      </c>
    </row>
    <row r="25" spans="1:48" x14ac:dyDescent="0.2">
      <c r="A25" s="10" t="s">
        <v>27</v>
      </c>
      <c r="B25" s="11">
        <v>55830</v>
      </c>
      <c r="C25" s="12">
        <v>56450</v>
      </c>
      <c r="D25" s="12">
        <v>57370</v>
      </c>
      <c r="E25" s="12">
        <v>58350</v>
      </c>
      <c r="F25" s="12">
        <v>59690</v>
      </c>
      <c r="G25" s="11">
        <v>60350</v>
      </c>
      <c r="H25" s="11">
        <v>61010</v>
      </c>
      <c r="I25" s="11">
        <v>61720</v>
      </c>
      <c r="J25" s="11">
        <v>62420</v>
      </c>
      <c r="K25" s="11">
        <v>63010</v>
      </c>
      <c r="L25" s="11">
        <v>63640</v>
      </c>
      <c r="M25" s="11">
        <v>64510</v>
      </c>
      <c r="N25" s="11">
        <v>65180</v>
      </c>
      <c r="O25" s="13">
        <f>SUM(N25+'Baseline data'!$C24)</f>
        <v>65551</v>
      </c>
      <c r="P25" s="13">
        <f>SUM(O25+'Baseline data'!$C24)</f>
        <v>65922</v>
      </c>
      <c r="Q25" s="13">
        <f>SUM(P25+'Baseline data'!$C24)</f>
        <v>66293</v>
      </c>
      <c r="R25" s="13">
        <f>SUM(Q25+'Baseline data'!$C24)</f>
        <v>66664</v>
      </c>
      <c r="S25" s="13">
        <f>SUM(R25+'Baseline data'!$C24)</f>
        <v>67035</v>
      </c>
      <c r="T25" s="13">
        <f>SUM(S25+'Baseline data'!$C24)</f>
        <v>67406</v>
      </c>
      <c r="U25" s="13">
        <f>SUM(T25+'Baseline data'!$C24)</f>
        <v>67777</v>
      </c>
      <c r="V25" s="13">
        <f>SUM(U25+'Baseline data'!$C24)</f>
        <v>68148</v>
      </c>
      <c r="W25" s="13">
        <f>SUM(V25+'Baseline data'!$C24)</f>
        <v>68519</v>
      </c>
      <c r="X25" s="13">
        <f>SUM(W25+'Baseline data'!$C24)</f>
        <v>68890</v>
      </c>
      <c r="Y25" s="13">
        <f>SUM(X25+'Baseline data'!$C24)</f>
        <v>69261</v>
      </c>
      <c r="Z25" s="13">
        <f>SUM(Y25+'Baseline data'!$C24)</f>
        <v>69632</v>
      </c>
      <c r="AA25" s="13">
        <f>SUM(Z25+'Baseline data'!$C24)</f>
        <v>70003</v>
      </c>
      <c r="AB25" s="13">
        <f>SUM(AA25+'Baseline data'!$C24)</f>
        <v>70374</v>
      </c>
      <c r="AC25" s="13">
        <f>SUM(AB25+'Baseline data'!$C24)</f>
        <v>70745</v>
      </c>
      <c r="AD25" s="13">
        <f>SUM(AC25+'Baseline data'!$C24)</f>
        <v>71116</v>
      </c>
      <c r="AE25" s="13">
        <f>SUM(AD25+'Baseline data'!$C24)</f>
        <v>71487</v>
      </c>
      <c r="AF25" s="13">
        <f>SUM(AE25+'Baseline data'!$C24)</f>
        <v>71858</v>
      </c>
      <c r="AG25" s="13">
        <f>SUM(AF25+'Baseline data'!$C24)</f>
        <v>72229</v>
      </c>
      <c r="AH25" s="13">
        <f>SUM(AG25+'Baseline data'!$C24)</f>
        <v>72600</v>
      </c>
      <c r="AI25" s="13">
        <f>SUM(AH25+'Baseline data'!$C24)</f>
        <v>72971</v>
      </c>
      <c r="AJ25" s="13">
        <f>SUM(AI25+'Baseline data'!$C24)</f>
        <v>73342</v>
      </c>
      <c r="AK25" s="13">
        <f>SUM(AJ25+'Baseline data'!$C24)</f>
        <v>73713</v>
      </c>
      <c r="AL25" s="13">
        <f>SUM(AK25+'Baseline data'!$C24)</f>
        <v>74084</v>
      </c>
      <c r="AM25" s="13">
        <f>SUM(AL25+'Baseline data'!$C24)</f>
        <v>74455</v>
      </c>
      <c r="AN25" s="13">
        <f>SUM(AM25+'Baseline data'!$C24)</f>
        <v>74826</v>
      </c>
      <c r="AO25" s="13">
        <f>SUM(AN25+'Baseline data'!$C24)</f>
        <v>75197</v>
      </c>
      <c r="AP25" s="13">
        <f>SUM(AO25+'Baseline data'!$C24)</f>
        <v>75568</v>
      </c>
      <c r="AQ25" s="13">
        <f>SUM(AP25+'Baseline data'!$C24)</f>
        <v>75939</v>
      </c>
      <c r="AR25" s="13">
        <f>SUM(AQ25+'Baseline data'!$C24)</f>
        <v>76310</v>
      </c>
      <c r="AS25" s="13">
        <f>SUM(AR25+'Baseline data'!$C24)</f>
        <v>76681</v>
      </c>
      <c r="AT25" s="13">
        <f>SUM(AS25+'Baseline data'!$C24)</f>
        <v>77052</v>
      </c>
      <c r="AU25" s="13">
        <f>SUM(AT25+'Baseline data'!$C24)</f>
        <v>77423</v>
      </c>
      <c r="AV25" s="13">
        <f>SUM(AU25+'Baseline data'!$C24)</f>
        <v>77794</v>
      </c>
    </row>
    <row r="26" spans="1:48" x14ac:dyDescent="0.2">
      <c r="A26" s="20" t="s">
        <v>28</v>
      </c>
      <c r="B26" s="19">
        <v>33580</v>
      </c>
      <c r="C26" s="15">
        <v>33750</v>
      </c>
      <c r="D26" s="15">
        <v>33890</v>
      </c>
      <c r="E26" s="15">
        <v>34250</v>
      </c>
      <c r="F26" s="15">
        <v>34640</v>
      </c>
      <c r="G26" s="19">
        <v>35020</v>
      </c>
      <c r="H26" s="19">
        <v>35260</v>
      </c>
      <c r="I26" s="19">
        <v>35570</v>
      </c>
      <c r="J26" s="19">
        <v>35760</v>
      </c>
      <c r="K26" s="19">
        <v>35840</v>
      </c>
      <c r="L26" s="19">
        <v>36020</v>
      </c>
      <c r="M26" s="19">
        <v>36160</v>
      </c>
      <c r="N26" s="19">
        <v>36320</v>
      </c>
      <c r="O26" s="13">
        <f>SUM(N26+'Baseline data'!$C25)</f>
        <v>36523</v>
      </c>
      <c r="P26" s="13">
        <f>SUM(O26+'Baseline data'!$C25)</f>
        <v>36726</v>
      </c>
      <c r="Q26" s="13">
        <f>SUM(P26+'Baseline data'!$C25)</f>
        <v>36929</v>
      </c>
      <c r="R26" s="13">
        <f>SUM(Q26+'Baseline data'!$C25)</f>
        <v>37132</v>
      </c>
      <c r="S26" s="13">
        <f>SUM(R26+'Baseline data'!$C25)</f>
        <v>37335</v>
      </c>
      <c r="T26" s="13">
        <f>SUM(S26+'Baseline data'!$C25)</f>
        <v>37538</v>
      </c>
      <c r="U26" s="13">
        <f>SUM(T26+'Baseline data'!$C25)</f>
        <v>37741</v>
      </c>
      <c r="V26" s="13">
        <f>SUM(U26+'Baseline data'!$C25)</f>
        <v>37944</v>
      </c>
      <c r="W26" s="13">
        <f>SUM(V26+'Baseline data'!$C25)</f>
        <v>38147</v>
      </c>
      <c r="X26" s="13">
        <f>SUM(W26+'Baseline data'!$C25)</f>
        <v>38350</v>
      </c>
      <c r="Y26" s="13">
        <f>SUM(X26+'Baseline data'!$C25)</f>
        <v>38553</v>
      </c>
      <c r="Z26" s="13">
        <f>SUM(Y26+'Baseline data'!$C25)</f>
        <v>38756</v>
      </c>
      <c r="AA26" s="13">
        <f>SUM(Z26+'Baseline data'!$C25)</f>
        <v>38959</v>
      </c>
      <c r="AB26" s="13">
        <f>SUM(AA26+'Baseline data'!$C25)</f>
        <v>39162</v>
      </c>
      <c r="AC26" s="13">
        <f>SUM(AB26+'Baseline data'!$C25)</f>
        <v>39365</v>
      </c>
      <c r="AD26" s="13">
        <f>SUM(AC26+'Baseline data'!$C25)</f>
        <v>39568</v>
      </c>
      <c r="AE26" s="13">
        <f>SUM(AD26+'Baseline data'!$C25)</f>
        <v>39771</v>
      </c>
      <c r="AF26" s="13">
        <f>SUM(AE26+'Baseline data'!$C25)</f>
        <v>39974</v>
      </c>
      <c r="AG26" s="13">
        <f>SUM(AF26+'Baseline data'!$C25)</f>
        <v>40177</v>
      </c>
      <c r="AH26" s="13">
        <f>SUM(AG26+'Baseline data'!$C25)</f>
        <v>40380</v>
      </c>
      <c r="AI26" s="13">
        <f>SUM(AH26+'Baseline data'!$C25)</f>
        <v>40583</v>
      </c>
      <c r="AJ26" s="13">
        <f>SUM(AI26+'Baseline data'!$C25)</f>
        <v>40786</v>
      </c>
      <c r="AK26" s="13">
        <f>SUM(AJ26+'Baseline data'!$C25)</f>
        <v>40989</v>
      </c>
      <c r="AL26" s="13">
        <f>SUM(AK26+'Baseline data'!$C25)</f>
        <v>41192</v>
      </c>
      <c r="AM26" s="13">
        <f>SUM(AL26+'Baseline data'!$C25)</f>
        <v>41395</v>
      </c>
      <c r="AN26" s="13">
        <f>SUM(AM26+'Baseline data'!$C25)</f>
        <v>41598</v>
      </c>
      <c r="AO26" s="13">
        <f>SUM(AN26+'Baseline data'!$C25)</f>
        <v>41801</v>
      </c>
      <c r="AP26" s="13">
        <f>SUM(AO26+'Baseline data'!$C25)</f>
        <v>42004</v>
      </c>
      <c r="AQ26" s="13">
        <f>SUM(AP26+'Baseline data'!$C25)</f>
        <v>42207</v>
      </c>
      <c r="AR26" s="13">
        <f>SUM(AQ26+'Baseline data'!$C25)</f>
        <v>42410</v>
      </c>
      <c r="AS26" s="13">
        <f>SUM(AR26+'Baseline data'!$C25)</f>
        <v>42613</v>
      </c>
      <c r="AT26" s="13">
        <f>SUM(AS26+'Baseline data'!$C25)</f>
        <v>42816</v>
      </c>
      <c r="AU26" s="13">
        <f>SUM(AT26+'Baseline data'!$C25)</f>
        <v>43019</v>
      </c>
      <c r="AV26" s="13">
        <f>SUM(AU26+'Baseline data'!$C25)</f>
        <v>43222</v>
      </c>
    </row>
    <row r="27" spans="1:48" x14ac:dyDescent="0.2">
      <c r="C27" s="16"/>
      <c r="D27" s="16"/>
      <c r="E27" s="16"/>
      <c r="F27" s="16"/>
    </row>
    <row r="28" spans="1:48" x14ac:dyDescent="0.2">
      <c r="A28" s="7" t="s">
        <v>33</v>
      </c>
      <c r="B28" s="13">
        <f>SUM(B5:B26)</f>
        <v>1246820</v>
      </c>
      <c r="C28" s="13">
        <f t="shared" ref="C28:AV28" si="0">SUM(C5:C26)</f>
        <v>1265630</v>
      </c>
      <c r="D28" s="13">
        <f t="shared" si="0"/>
        <v>1275790</v>
      </c>
      <c r="E28" s="13">
        <f t="shared" si="0"/>
        <v>1289230</v>
      </c>
      <c r="F28" s="13">
        <f t="shared" si="0"/>
        <v>1304940</v>
      </c>
      <c r="G28" s="13">
        <f t="shared" si="0"/>
        <v>1313600</v>
      </c>
      <c r="H28" s="13">
        <f t="shared" si="0"/>
        <v>1335750</v>
      </c>
      <c r="I28" s="13">
        <f t="shared" si="0"/>
        <v>1345790</v>
      </c>
      <c r="J28" s="13">
        <f t="shared" si="0"/>
        <v>1358060</v>
      </c>
      <c r="K28" s="13">
        <f t="shared" si="0"/>
        <v>1368340</v>
      </c>
      <c r="L28" s="13">
        <f t="shared" si="0"/>
        <v>1380570</v>
      </c>
      <c r="M28" s="13">
        <f t="shared" si="0"/>
        <v>1394770</v>
      </c>
      <c r="N28" s="13">
        <f t="shared" si="0"/>
        <v>1411160</v>
      </c>
      <c r="O28" s="13">
        <f t="shared" si="0"/>
        <v>1421439</v>
      </c>
      <c r="P28" s="13">
        <f t="shared" si="0"/>
        <v>1431718</v>
      </c>
      <c r="Q28" s="13">
        <f t="shared" si="0"/>
        <v>1441997</v>
      </c>
      <c r="R28" s="13">
        <f t="shared" si="0"/>
        <v>1452276</v>
      </c>
      <c r="S28" s="13">
        <f t="shared" si="0"/>
        <v>1462555</v>
      </c>
      <c r="T28" s="13">
        <f t="shared" si="0"/>
        <v>1472834</v>
      </c>
      <c r="U28" s="13">
        <f t="shared" si="0"/>
        <v>1483113</v>
      </c>
      <c r="V28" s="13">
        <f t="shared" si="0"/>
        <v>1493392</v>
      </c>
      <c r="W28" s="13">
        <f t="shared" si="0"/>
        <v>1503671</v>
      </c>
      <c r="X28" s="13">
        <f t="shared" si="0"/>
        <v>1513950</v>
      </c>
      <c r="Y28" s="13">
        <f t="shared" si="0"/>
        <v>1524229</v>
      </c>
      <c r="Z28" s="13">
        <f t="shared" si="0"/>
        <v>1534508</v>
      </c>
      <c r="AA28" s="13">
        <f t="shared" si="0"/>
        <v>1544787</v>
      </c>
      <c r="AB28" s="13">
        <f t="shared" si="0"/>
        <v>1555066</v>
      </c>
      <c r="AC28" s="13">
        <f t="shared" si="0"/>
        <v>1565345</v>
      </c>
      <c r="AD28" s="13">
        <f t="shared" si="0"/>
        <v>1575624</v>
      </c>
      <c r="AE28" s="13">
        <f t="shared" si="0"/>
        <v>1585903</v>
      </c>
      <c r="AF28" s="13">
        <f t="shared" si="0"/>
        <v>1596182</v>
      </c>
      <c r="AG28" s="13">
        <f t="shared" si="0"/>
        <v>1606461</v>
      </c>
      <c r="AH28" s="13">
        <f t="shared" si="0"/>
        <v>1616740</v>
      </c>
      <c r="AI28" s="13">
        <f t="shared" si="0"/>
        <v>1627019</v>
      </c>
      <c r="AJ28" s="13">
        <f t="shared" si="0"/>
        <v>1637298</v>
      </c>
      <c r="AK28" s="13">
        <f t="shared" si="0"/>
        <v>1647577</v>
      </c>
      <c r="AL28" s="13">
        <f t="shared" si="0"/>
        <v>1657856</v>
      </c>
      <c r="AM28" s="13">
        <f t="shared" si="0"/>
        <v>1668135</v>
      </c>
      <c r="AN28" s="13">
        <f t="shared" si="0"/>
        <v>1678414</v>
      </c>
      <c r="AO28" s="13">
        <f t="shared" si="0"/>
        <v>1688693</v>
      </c>
      <c r="AP28" s="13">
        <f t="shared" si="0"/>
        <v>1698972</v>
      </c>
      <c r="AQ28" s="13">
        <f t="shared" si="0"/>
        <v>1709251</v>
      </c>
      <c r="AR28" s="13">
        <f t="shared" si="0"/>
        <v>1719530</v>
      </c>
      <c r="AS28" s="13">
        <f t="shared" si="0"/>
        <v>1729809</v>
      </c>
      <c r="AT28" s="13">
        <f t="shared" si="0"/>
        <v>1740088</v>
      </c>
      <c r="AU28" s="13">
        <f t="shared" si="0"/>
        <v>1750367</v>
      </c>
      <c r="AV28" s="13">
        <f t="shared" si="0"/>
        <v>1760646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31"/>
  <sheetViews>
    <sheetView workbookViewId="0">
      <pane xSplit="1" topLeftCell="C1" activePane="topRight" state="frozen"/>
      <selection pane="topRight" activeCell="C11" sqref="C11"/>
    </sheetView>
  </sheetViews>
  <sheetFormatPr defaultColWidth="8.85546875" defaultRowHeight="12" customHeight="1" x14ac:dyDescent="0.2"/>
  <cols>
    <col min="1" max="1" width="25.85546875" style="7" bestFit="1" customWidth="1"/>
    <col min="2" max="48" width="10.85546875" style="7" customWidth="1"/>
    <col min="49" max="16384" width="8.85546875" style="7"/>
  </cols>
  <sheetData>
    <row r="1" spans="1:48" ht="12" customHeight="1" x14ac:dyDescent="0.2">
      <c r="A1" s="6" t="s">
        <v>35</v>
      </c>
    </row>
    <row r="3" spans="1:48" ht="12" customHeight="1" x14ac:dyDescent="0.2">
      <c r="A3" s="6" t="s">
        <v>37</v>
      </c>
    </row>
    <row r="4" spans="1:48" ht="12" customHeight="1" x14ac:dyDescent="0.2">
      <c r="A4" s="8" t="s">
        <v>31</v>
      </c>
      <c r="B4" s="9">
        <v>2004</v>
      </c>
      <c r="C4" s="9">
        <v>2005</v>
      </c>
      <c r="D4" s="9">
        <v>2006</v>
      </c>
      <c r="E4" s="9">
        <v>2007</v>
      </c>
      <c r="F4" s="9">
        <v>2008</v>
      </c>
      <c r="G4" s="9">
        <v>2009</v>
      </c>
      <c r="H4" s="9">
        <v>2010</v>
      </c>
      <c r="I4" s="9">
        <v>2011</v>
      </c>
      <c r="J4" s="9">
        <v>2012</v>
      </c>
      <c r="K4" s="9">
        <v>2013</v>
      </c>
      <c r="L4" s="9">
        <v>2014</v>
      </c>
      <c r="M4" s="9">
        <v>2015</v>
      </c>
      <c r="N4" s="9">
        <v>2016</v>
      </c>
      <c r="O4" s="9">
        <v>2017</v>
      </c>
      <c r="P4" s="9">
        <v>2018</v>
      </c>
      <c r="Q4" s="9">
        <v>2019</v>
      </c>
      <c r="R4" s="9">
        <v>2020</v>
      </c>
      <c r="S4" s="9">
        <v>2021</v>
      </c>
      <c r="T4" s="9">
        <v>2022</v>
      </c>
      <c r="U4" s="9">
        <v>2023</v>
      </c>
      <c r="V4" s="9">
        <v>2024</v>
      </c>
      <c r="W4" s="9">
        <v>2025</v>
      </c>
      <c r="X4" s="9">
        <v>2026</v>
      </c>
      <c r="Y4" s="9">
        <v>2027</v>
      </c>
      <c r="Z4" s="9">
        <v>2028</v>
      </c>
      <c r="AA4" s="9">
        <v>2029</v>
      </c>
      <c r="AB4" s="9">
        <v>2030</v>
      </c>
      <c r="AC4" s="9">
        <v>2031</v>
      </c>
      <c r="AD4" s="9">
        <v>2032</v>
      </c>
      <c r="AE4" s="9">
        <v>2033</v>
      </c>
      <c r="AF4" s="9">
        <v>2034</v>
      </c>
      <c r="AG4" s="9">
        <v>2035</v>
      </c>
      <c r="AH4" s="9">
        <v>2036</v>
      </c>
      <c r="AI4" s="9">
        <v>2037</v>
      </c>
      <c r="AJ4" s="9">
        <v>2038</v>
      </c>
      <c r="AK4" s="9">
        <v>2039</v>
      </c>
      <c r="AL4" s="9">
        <v>2040</v>
      </c>
      <c r="AM4" s="9">
        <v>2041</v>
      </c>
      <c r="AN4" s="9">
        <v>2042</v>
      </c>
      <c r="AO4" s="9">
        <v>2043</v>
      </c>
      <c r="AP4" s="9">
        <v>2044</v>
      </c>
      <c r="AQ4" s="9">
        <v>2045</v>
      </c>
      <c r="AR4" s="9">
        <v>2046</v>
      </c>
      <c r="AS4" s="9">
        <v>2047</v>
      </c>
      <c r="AT4" s="9">
        <v>2048</v>
      </c>
      <c r="AU4" s="9">
        <v>2049</v>
      </c>
      <c r="AV4" s="9">
        <v>2050</v>
      </c>
    </row>
    <row r="5" spans="1:48" ht="12" customHeight="1" x14ac:dyDescent="0.2">
      <c r="A5" s="10" t="s">
        <v>7</v>
      </c>
      <c r="B5" s="3">
        <v>76100</v>
      </c>
      <c r="C5" s="3">
        <v>75000</v>
      </c>
      <c r="D5" s="3">
        <v>77900</v>
      </c>
      <c r="E5" s="3">
        <v>77000</v>
      </c>
      <c r="F5" s="3">
        <v>80000</v>
      </c>
      <c r="G5" s="3">
        <v>71700</v>
      </c>
      <c r="H5" s="3">
        <v>74700</v>
      </c>
      <c r="I5" s="3">
        <v>74400</v>
      </c>
      <c r="J5" s="3">
        <v>83300</v>
      </c>
      <c r="K5" s="3">
        <v>78800</v>
      </c>
      <c r="L5" s="3">
        <v>72600</v>
      </c>
      <c r="M5" s="3">
        <v>73200</v>
      </c>
      <c r="N5" s="3">
        <v>75600</v>
      </c>
      <c r="O5" s="3">
        <v>84200</v>
      </c>
      <c r="P5" s="13">
        <f>SUM(O5+('Baseline data'!$C4)*'Baseline data'!$H4)</f>
        <v>84725.681016866889</v>
      </c>
      <c r="Q5" s="13">
        <f>SUM(P5+('Baseline data'!$C4)*'Baseline data'!$H4)</f>
        <v>85251.362033733778</v>
      </c>
      <c r="R5" s="13">
        <f>SUM(Q5+('Baseline data'!$C4)*'Baseline data'!$H4)</f>
        <v>85777.043050600667</v>
      </c>
      <c r="S5" s="13">
        <f>SUM(R5+('Baseline data'!$C4)*'Baseline data'!$H4)</f>
        <v>86302.724067467556</v>
      </c>
      <c r="T5" s="13">
        <f>SUM(S5+('Baseline data'!$C4)*'Baseline data'!$H4)</f>
        <v>86828.405084334445</v>
      </c>
      <c r="U5" s="13">
        <f>SUM(T5+('Baseline data'!$C4)*'Baseline data'!$H4)</f>
        <v>87354.086101201334</v>
      </c>
      <c r="V5" s="13">
        <f>SUM(U5+('Baseline data'!$C4)*'Baseline data'!$H4)</f>
        <v>87879.767118068223</v>
      </c>
      <c r="W5" s="13">
        <f>SUM(V5+('Baseline data'!$C4)*'Baseline data'!$H4)</f>
        <v>88405.448134935112</v>
      </c>
      <c r="X5" s="13">
        <f>SUM(W5+('Baseline data'!$C4)*'Baseline data'!$H4)</f>
        <v>88931.129151802001</v>
      </c>
      <c r="Y5" s="13">
        <f>SUM(X5+('Baseline data'!$C4)*'Baseline data'!$H4)</f>
        <v>89456.81016866889</v>
      </c>
      <c r="Z5" s="13">
        <f>SUM(Y5+('Baseline data'!$C4)*'Baseline data'!$H4)</f>
        <v>89982.491185535779</v>
      </c>
      <c r="AA5" s="13">
        <f>SUM(Z5+('Baseline data'!$C4)*'Baseline data'!$H4)</f>
        <v>90508.172202402668</v>
      </c>
      <c r="AB5" s="13">
        <f>SUM(AA5+('Baseline data'!$C4)*'Baseline data'!$H4)</f>
        <v>91033.853219269557</v>
      </c>
      <c r="AC5" s="13">
        <f>SUM(AB5+('Baseline data'!$C4)*'Baseline data'!$H4)</f>
        <v>91559.534236136446</v>
      </c>
      <c r="AD5" s="13">
        <f>SUM(AC5+('Baseline data'!$C4)*'Baseline data'!$H4)</f>
        <v>92085.215253003335</v>
      </c>
      <c r="AE5" s="13">
        <f>SUM(AD5+('Baseline data'!$C4)*'Baseline data'!$H4)</f>
        <v>92610.896269870223</v>
      </c>
      <c r="AF5" s="13">
        <f>SUM(AE5+('Baseline data'!$C4)*'Baseline data'!$H4)</f>
        <v>93136.577286737112</v>
      </c>
      <c r="AG5" s="13">
        <f>SUM(AF5+('Baseline data'!$C4)*'Baseline data'!$H4)</f>
        <v>93662.258303604001</v>
      </c>
      <c r="AH5" s="13">
        <f>SUM(AG5+('Baseline data'!$C4)*'Baseline data'!$H4)</f>
        <v>94187.93932047089</v>
      </c>
      <c r="AI5" s="13">
        <f>SUM(AH5+('Baseline data'!$C4)*'Baseline data'!$H4)</f>
        <v>94713.620337337779</v>
      </c>
      <c r="AJ5" s="13">
        <f>SUM(AI5+('Baseline data'!$C4)*'Baseline data'!$H4)</f>
        <v>95239.301354204668</v>
      </c>
      <c r="AK5" s="13">
        <f>SUM(AJ5+('Baseline data'!$C4)*'Baseline data'!$H4)</f>
        <v>95764.982371071557</v>
      </c>
      <c r="AL5" s="13">
        <f>SUM(AK5+('Baseline data'!$C4)*'Baseline data'!$H4)</f>
        <v>96290.663387938446</v>
      </c>
      <c r="AM5" s="13">
        <f>SUM(AL5+('Baseline data'!$C4)*'Baseline data'!$H4)</f>
        <v>96816.344404805335</v>
      </c>
      <c r="AN5" s="13">
        <f>SUM(AM5+('Baseline data'!$C4)*'Baseline data'!$H4)</f>
        <v>97342.025421672224</v>
      </c>
      <c r="AO5" s="13">
        <f>SUM(AN5+('Baseline data'!$C4)*'Baseline data'!$H4)</f>
        <v>97867.706438539113</v>
      </c>
      <c r="AP5" s="13">
        <f>SUM(AO5+('Baseline data'!$C4)*'Baseline data'!$H4)</f>
        <v>98393.387455406002</v>
      </c>
      <c r="AQ5" s="13">
        <f>SUM(AP5+('Baseline data'!$C4)*'Baseline data'!$H4)</f>
        <v>98919.068472272891</v>
      </c>
      <c r="AR5" s="13">
        <f>SUM(AQ5+('Baseline data'!$C4)*'Baseline data'!$H4)</f>
        <v>99444.74948913978</v>
      </c>
      <c r="AS5" s="13">
        <f>SUM(AR5+('Baseline data'!$C4)*'Baseline data'!$H4)</f>
        <v>99970.430506006669</v>
      </c>
      <c r="AT5" s="13">
        <f>SUM(AS5+('Baseline data'!$C4)*'Baseline data'!$H4)</f>
        <v>100496.11152287356</v>
      </c>
      <c r="AU5" s="13">
        <f>SUM(AT5+('Baseline data'!$C4)*'Baseline data'!$H4)</f>
        <v>101021.79253974045</v>
      </c>
      <c r="AV5" s="13">
        <f>SUM(AU5+('Baseline data'!$C4)*'Baseline data'!$H4)</f>
        <v>101547.47355660734</v>
      </c>
    </row>
    <row r="6" spans="1:48" ht="12" customHeight="1" x14ac:dyDescent="0.2">
      <c r="A6" s="10" t="s">
        <v>32</v>
      </c>
      <c r="B6" s="3">
        <v>74900</v>
      </c>
      <c r="C6" s="3">
        <v>79100</v>
      </c>
      <c r="D6" s="3">
        <v>76400</v>
      </c>
      <c r="E6" s="3">
        <v>75600</v>
      </c>
      <c r="F6" s="3">
        <v>81500</v>
      </c>
      <c r="G6" s="3">
        <v>78900</v>
      </c>
      <c r="H6" s="3">
        <v>78900</v>
      </c>
      <c r="I6" s="3">
        <v>87000</v>
      </c>
      <c r="J6" s="3">
        <v>85400</v>
      </c>
      <c r="K6" s="3">
        <v>86500</v>
      </c>
      <c r="L6" s="3">
        <v>86700</v>
      </c>
      <c r="M6" s="3">
        <v>100600</v>
      </c>
      <c r="N6" s="3">
        <v>93900</v>
      </c>
      <c r="O6" s="3">
        <v>96700</v>
      </c>
      <c r="P6" s="13">
        <f>SUM(O6+('Baseline data'!$C5)*'Baseline data'!$H5)</f>
        <v>97085.371145092009</v>
      </c>
      <c r="Q6" s="13">
        <f>SUM(P6+('Baseline data'!$C5)*'Baseline data'!$H5)</f>
        <v>97470.742290184018</v>
      </c>
      <c r="R6" s="13">
        <f>SUM(Q6+('Baseline data'!$C5)*'Baseline data'!$H5)</f>
        <v>97856.113435276027</v>
      </c>
      <c r="S6" s="13">
        <f>SUM(R6+('Baseline data'!$C5)*'Baseline data'!$H5)</f>
        <v>98241.484580368036</v>
      </c>
      <c r="T6" s="13">
        <f>SUM(S6+('Baseline data'!$C5)*'Baseline data'!$H5)</f>
        <v>98626.855725460046</v>
      </c>
      <c r="U6" s="13">
        <f>SUM(T6+('Baseline data'!$C5)*'Baseline data'!$H5)</f>
        <v>99012.226870552055</v>
      </c>
      <c r="V6" s="13">
        <f>SUM(U6+('Baseline data'!$C5)*'Baseline data'!$H5)</f>
        <v>99397.598015644064</v>
      </c>
      <c r="W6" s="13">
        <f>SUM(V6+('Baseline data'!$C5)*'Baseline data'!$H5)</f>
        <v>99782.969160736073</v>
      </c>
      <c r="X6" s="13">
        <f>SUM(W6+('Baseline data'!$C5)*'Baseline data'!$H5)</f>
        <v>100168.34030582808</v>
      </c>
      <c r="Y6" s="13">
        <f>SUM(X6+('Baseline data'!$C5)*'Baseline data'!$H5)</f>
        <v>100553.71145092009</v>
      </c>
      <c r="Z6" s="13">
        <f>SUM(Y6+('Baseline data'!$C5)*'Baseline data'!$H5)</f>
        <v>100939.0825960121</v>
      </c>
      <c r="AA6" s="13">
        <f>SUM(Z6+('Baseline data'!$C5)*'Baseline data'!$H5)</f>
        <v>101324.45374110411</v>
      </c>
      <c r="AB6" s="13">
        <f>SUM(AA6+('Baseline data'!$C5)*'Baseline data'!$H5)</f>
        <v>101709.82488619612</v>
      </c>
      <c r="AC6" s="13">
        <f>SUM(AB6+('Baseline data'!$C5)*'Baseline data'!$H5)</f>
        <v>102095.19603128813</v>
      </c>
      <c r="AD6" s="13">
        <f>SUM(AC6+('Baseline data'!$C5)*'Baseline data'!$H5)</f>
        <v>102480.56717638014</v>
      </c>
      <c r="AE6" s="13">
        <f>SUM(AD6+('Baseline data'!$C5)*'Baseline data'!$H5)</f>
        <v>102865.93832147215</v>
      </c>
      <c r="AF6" s="13">
        <f>SUM(AE6+('Baseline data'!$C5)*'Baseline data'!$H5)</f>
        <v>103251.30946656415</v>
      </c>
      <c r="AG6" s="13">
        <f>SUM(AF6+('Baseline data'!$C5)*'Baseline data'!$H5)</f>
        <v>103636.68061165616</v>
      </c>
      <c r="AH6" s="13">
        <f>SUM(AG6+('Baseline data'!$C5)*'Baseline data'!$H5)</f>
        <v>104022.05175674817</v>
      </c>
      <c r="AI6" s="13">
        <f>SUM(AH6+('Baseline data'!$C5)*'Baseline data'!$H5)</f>
        <v>104407.42290184018</v>
      </c>
      <c r="AJ6" s="13">
        <f>SUM(AI6+('Baseline data'!$C5)*'Baseline data'!$H5)</f>
        <v>104792.79404693219</v>
      </c>
      <c r="AK6" s="13">
        <f>SUM(AJ6+('Baseline data'!$C5)*'Baseline data'!$H5)</f>
        <v>105178.1651920242</v>
      </c>
      <c r="AL6" s="13">
        <f>SUM(AK6+('Baseline data'!$C5)*'Baseline data'!$H5)</f>
        <v>105563.53633711621</v>
      </c>
      <c r="AM6" s="13">
        <f>SUM(AL6+('Baseline data'!$C5)*'Baseline data'!$H5)</f>
        <v>105948.90748220822</v>
      </c>
      <c r="AN6" s="13">
        <f>SUM(AM6+('Baseline data'!$C5)*'Baseline data'!$H5)</f>
        <v>106334.27862730023</v>
      </c>
      <c r="AO6" s="13">
        <f>SUM(AN6+('Baseline data'!$C5)*'Baseline data'!$H5)</f>
        <v>106719.64977239224</v>
      </c>
      <c r="AP6" s="13">
        <f>SUM(AO6+('Baseline data'!$C5)*'Baseline data'!$H5)</f>
        <v>107105.02091748425</v>
      </c>
      <c r="AQ6" s="13">
        <f>SUM(AP6+('Baseline data'!$C5)*'Baseline data'!$H5)</f>
        <v>107490.39206257625</v>
      </c>
      <c r="AR6" s="13">
        <f>SUM(AQ6+('Baseline data'!$C5)*'Baseline data'!$H5)</f>
        <v>107875.76320766826</v>
      </c>
      <c r="AS6" s="13">
        <f>SUM(AR6+('Baseline data'!$C5)*'Baseline data'!$H5)</f>
        <v>108261.13435276027</v>
      </c>
      <c r="AT6" s="13">
        <f>SUM(AS6+('Baseline data'!$C5)*'Baseline data'!$H5)</f>
        <v>108646.50549785228</v>
      </c>
      <c r="AU6" s="13">
        <f>SUM(AT6+('Baseline data'!$C5)*'Baseline data'!$H5)</f>
        <v>109031.87664294429</v>
      </c>
      <c r="AV6" s="13">
        <f>SUM(AU6+('Baseline data'!$C5)*'Baseline data'!$H5)</f>
        <v>109417.2477880363</v>
      </c>
    </row>
    <row r="7" spans="1:48" ht="12" customHeight="1" x14ac:dyDescent="0.2">
      <c r="A7" s="10" t="s">
        <v>9</v>
      </c>
      <c r="B7" s="3">
        <v>68200</v>
      </c>
      <c r="C7" s="3">
        <v>68600</v>
      </c>
      <c r="D7" s="3">
        <v>67300</v>
      </c>
      <c r="E7" s="3">
        <v>67500</v>
      </c>
      <c r="F7" s="3">
        <v>70700</v>
      </c>
      <c r="G7" s="3">
        <v>75000</v>
      </c>
      <c r="H7" s="3">
        <v>70100</v>
      </c>
      <c r="I7" s="3">
        <v>71500</v>
      </c>
      <c r="J7" s="3">
        <v>71900</v>
      </c>
      <c r="K7" s="3">
        <v>69500</v>
      </c>
      <c r="L7" s="3">
        <v>75400</v>
      </c>
      <c r="M7" s="3">
        <v>78500</v>
      </c>
      <c r="N7" s="3">
        <v>71300</v>
      </c>
      <c r="O7" s="3">
        <v>68800</v>
      </c>
      <c r="P7" s="13">
        <f>SUM(O7+('Baseline data'!$C6)*'Baseline data'!$H6)</f>
        <v>69278.484442098867</v>
      </c>
      <c r="Q7" s="13">
        <f>SUM(P7+('Baseline data'!$C6)*'Baseline data'!$H6)</f>
        <v>69756.968884197733</v>
      </c>
      <c r="R7" s="13">
        <f>SUM(Q7+('Baseline data'!$C6)*'Baseline data'!$H6)</f>
        <v>70235.4533262966</v>
      </c>
      <c r="S7" s="13">
        <f>SUM(R7+('Baseline data'!$C6)*'Baseline data'!$H6)</f>
        <v>70713.937768395466</v>
      </c>
      <c r="T7" s="13">
        <f>SUM(S7+('Baseline data'!$C6)*'Baseline data'!$H6)</f>
        <v>71192.422210494333</v>
      </c>
      <c r="U7" s="13">
        <f>SUM(T7+('Baseline data'!$C6)*'Baseline data'!$H6)</f>
        <v>71670.906652593199</v>
      </c>
      <c r="V7" s="13">
        <f>SUM(U7+('Baseline data'!$C6)*'Baseline data'!$H6)</f>
        <v>72149.391094692066</v>
      </c>
      <c r="W7" s="13">
        <f>SUM(V7+('Baseline data'!$C6)*'Baseline data'!$H6)</f>
        <v>72627.875536790933</v>
      </c>
      <c r="X7" s="13">
        <f>SUM(W7+('Baseline data'!$C6)*'Baseline data'!$H6)</f>
        <v>73106.359978889799</v>
      </c>
      <c r="Y7" s="13">
        <f>SUM(X7+('Baseline data'!$C6)*'Baseline data'!$H6)</f>
        <v>73584.844420988666</v>
      </c>
      <c r="Z7" s="13">
        <f>SUM(Y7+('Baseline data'!$C6)*'Baseline data'!$H6)</f>
        <v>74063.328863087532</v>
      </c>
      <c r="AA7" s="13">
        <f>SUM(Z7+('Baseline data'!$C6)*'Baseline data'!$H6)</f>
        <v>74541.813305186399</v>
      </c>
      <c r="AB7" s="13">
        <f>SUM(AA7+('Baseline data'!$C6)*'Baseline data'!$H6)</f>
        <v>75020.297747285265</v>
      </c>
      <c r="AC7" s="13">
        <f>SUM(AB7+('Baseline data'!$C6)*'Baseline data'!$H6)</f>
        <v>75498.782189384132</v>
      </c>
      <c r="AD7" s="13">
        <f>SUM(AC7+('Baseline data'!$C6)*'Baseline data'!$H6)</f>
        <v>75977.266631482998</v>
      </c>
      <c r="AE7" s="13">
        <f>SUM(AD7+('Baseline data'!$C6)*'Baseline data'!$H6)</f>
        <v>76455.751073581865</v>
      </c>
      <c r="AF7" s="13">
        <f>SUM(AE7+('Baseline data'!$C6)*'Baseline data'!$H6)</f>
        <v>76934.235515680732</v>
      </c>
      <c r="AG7" s="13">
        <f>SUM(AF7+('Baseline data'!$C6)*'Baseline data'!$H6)</f>
        <v>77412.719957779598</v>
      </c>
      <c r="AH7" s="13">
        <f>SUM(AG7+('Baseline data'!$C6)*'Baseline data'!$H6)</f>
        <v>77891.204399878465</v>
      </c>
      <c r="AI7" s="13">
        <f>SUM(AH7+('Baseline data'!$C6)*'Baseline data'!$H6)</f>
        <v>78369.688841977331</v>
      </c>
      <c r="AJ7" s="13">
        <f>SUM(AI7+('Baseline data'!$C6)*'Baseline data'!$H6)</f>
        <v>78848.173284076198</v>
      </c>
      <c r="AK7" s="13">
        <f>SUM(AJ7+('Baseline data'!$C6)*'Baseline data'!$H6)</f>
        <v>79326.657726175064</v>
      </c>
      <c r="AL7" s="13">
        <f>SUM(AK7+('Baseline data'!$C6)*'Baseline data'!$H6)</f>
        <v>79805.142168273931</v>
      </c>
      <c r="AM7" s="13">
        <f>SUM(AL7+('Baseline data'!$C6)*'Baseline data'!$H6)</f>
        <v>80283.626610372798</v>
      </c>
      <c r="AN7" s="13">
        <f>SUM(AM7+('Baseline data'!$C6)*'Baseline data'!$H6)</f>
        <v>80762.111052471664</v>
      </c>
      <c r="AO7" s="13">
        <f>SUM(AN7+('Baseline data'!$C6)*'Baseline data'!$H6)</f>
        <v>81240.595494570531</v>
      </c>
      <c r="AP7" s="13">
        <f>SUM(AO7+('Baseline data'!$C6)*'Baseline data'!$H6)</f>
        <v>81719.079936669397</v>
      </c>
      <c r="AQ7" s="13">
        <f>SUM(AP7+('Baseline data'!$C6)*'Baseline data'!$H6)</f>
        <v>82197.564378768264</v>
      </c>
      <c r="AR7" s="13">
        <f>SUM(AQ7+('Baseline data'!$C6)*'Baseline data'!$H6)</f>
        <v>82676.04882086713</v>
      </c>
      <c r="AS7" s="13">
        <f>SUM(AR7+('Baseline data'!$C6)*'Baseline data'!$H6)</f>
        <v>83154.533262965997</v>
      </c>
      <c r="AT7" s="13">
        <f>SUM(AS7+('Baseline data'!$C6)*'Baseline data'!$H6)</f>
        <v>83633.017705064864</v>
      </c>
      <c r="AU7" s="13">
        <f>SUM(AT7+('Baseline data'!$C6)*'Baseline data'!$H6)</f>
        <v>84111.50214716373</v>
      </c>
      <c r="AV7" s="13">
        <f>SUM(AU7+('Baseline data'!$C6)*'Baseline data'!$H6)</f>
        <v>84589.986589262597</v>
      </c>
    </row>
    <row r="8" spans="1:48" ht="12" customHeight="1" x14ac:dyDescent="0.2">
      <c r="A8" s="10" t="s">
        <v>10</v>
      </c>
      <c r="B8" s="3">
        <v>102200</v>
      </c>
      <c r="C8" s="3">
        <v>103900</v>
      </c>
      <c r="D8" s="3">
        <v>105200</v>
      </c>
      <c r="E8" s="3">
        <v>111800</v>
      </c>
      <c r="F8" s="3">
        <v>111700</v>
      </c>
      <c r="G8" s="3">
        <v>114800</v>
      </c>
      <c r="H8" s="3">
        <v>113100</v>
      </c>
      <c r="I8" s="3">
        <v>110500</v>
      </c>
      <c r="J8" s="3">
        <v>112500</v>
      </c>
      <c r="K8" s="3">
        <v>114600</v>
      </c>
      <c r="L8" s="3">
        <v>117700</v>
      </c>
      <c r="M8" s="3">
        <v>116000</v>
      </c>
      <c r="N8" s="3">
        <v>120400</v>
      </c>
      <c r="O8" s="3">
        <v>120400</v>
      </c>
      <c r="P8" s="13">
        <f>SUM(O8+('Baseline data'!$C7)*'Baseline data'!$H7)</f>
        <v>121457.54978271261</v>
      </c>
      <c r="Q8" s="13">
        <f>SUM(P8+('Baseline data'!$C7)*'Baseline data'!$H7)</f>
        <v>122515.09956542522</v>
      </c>
      <c r="R8" s="13">
        <f>SUM(Q8+('Baseline data'!$C7)*'Baseline data'!$H7)</f>
        <v>123572.64934813783</v>
      </c>
      <c r="S8" s="13">
        <f>SUM(R8+('Baseline data'!$C7)*'Baseline data'!$H7)</f>
        <v>124630.19913085044</v>
      </c>
      <c r="T8" s="13">
        <f>SUM(S8+('Baseline data'!$C7)*'Baseline data'!$H7)</f>
        <v>125687.74891356305</v>
      </c>
      <c r="U8" s="13">
        <f>SUM(T8+('Baseline data'!$C7)*'Baseline data'!$H7)</f>
        <v>126745.29869627565</v>
      </c>
      <c r="V8" s="13">
        <f>SUM(U8+('Baseline data'!$C7)*'Baseline data'!$H7)</f>
        <v>127802.84847898826</v>
      </c>
      <c r="W8" s="13">
        <f>SUM(V8+('Baseline data'!$C7)*'Baseline data'!$H7)</f>
        <v>128860.39826170087</v>
      </c>
      <c r="X8" s="13">
        <f>SUM(W8+('Baseline data'!$C7)*'Baseline data'!$H7)</f>
        <v>129917.94804441348</v>
      </c>
      <c r="Y8" s="13">
        <f>SUM(X8+('Baseline data'!$C7)*'Baseline data'!$H7)</f>
        <v>130975.49782712609</v>
      </c>
      <c r="Z8" s="13">
        <f>SUM(Y8+('Baseline data'!$C7)*'Baseline data'!$H7)</f>
        <v>132033.04760983872</v>
      </c>
      <c r="AA8" s="13">
        <f>SUM(Z8+('Baseline data'!$C7)*'Baseline data'!$H7)</f>
        <v>133090.59739255131</v>
      </c>
      <c r="AB8" s="13">
        <f>SUM(AA8+('Baseline data'!$C7)*'Baseline data'!$H7)</f>
        <v>134148.1471752639</v>
      </c>
      <c r="AC8" s="13">
        <f>SUM(AB8+('Baseline data'!$C7)*'Baseline data'!$H7)</f>
        <v>135205.6969579765</v>
      </c>
      <c r="AD8" s="13">
        <f>SUM(AC8+('Baseline data'!$C7)*'Baseline data'!$H7)</f>
        <v>136263.24674068909</v>
      </c>
      <c r="AE8" s="13">
        <f>SUM(AD8+('Baseline data'!$C7)*'Baseline data'!$H7)</f>
        <v>137320.79652340169</v>
      </c>
      <c r="AF8" s="13">
        <f>SUM(AE8+('Baseline data'!$C7)*'Baseline data'!$H7)</f>
        <v>138378.34630611428</v>
      </c>
      <c r="AG8" s="13">
        <f>SUM(AF8+('Baseline data'!$C7)*'Baseline data'!$H7)</f>
        <v>139435.89608882688</v>
      </c>
      <c r="AH8" s="13">
        <f>SUM(AG8+('Baseline data'!$C7)*'Baseline data'!$H7)</f>
        <v>140493.44587153947</v>
      </c>
      <c r="AI8" s="13">
        <f>SUM(AH8+('Baseline data'!$C7)*'Baseline data'!$H7)</f>
        <v>141550.99565425207</v>
      </c>
      <c r="AJ8" s="13">
        <f>SUM(AI8+('Baseline data'!$C7)*'Baseline data'!$H7)</f>
        <v>142608.54543696466</v>
      </c>
      <c r="AK8" s="13">
        <f>SUM(AJ8+('Baseline data'!$C7)*'Baseline data'!$H7)</f>
        <v>143666.09521967726</v>
      </c>
      <c r="AL8" s="13">
        <f>SUM(AK8+('Baseline data'!$C7)*'Baseline data'!$H7)</f>
        <v>144723.64500238985</v>
      </c>
      <c r="AM8" s="13">
        <f>SUM(AL8+('Baseline data'!$C7)*'Baseline data'!$H7)</f>
        <v>145781.19478510245</v>
      </c>
      <c r="AN8" s="13">
        <f>SUM(AM8+('Baseline data'!$C7)*'Baseline data'!$H7)</f>
        <v>146838.74456781504</v>
      </c>
      <c r="AO8" s="13">
        <f>SUM(AN8+('Baseline data'!$C7)*'Baseline data'!$H7)</f>
        <v>147896.29435052763</v>
      </c>
      <c r="AP8" s="13">
        <f>SUM(AO8+('Baseline data'!$C7)*'Baseline data'!$H7)</f>
        <v>148953.84413324023</v>
      </c>
      <c r="AQ8" s="13">
        <f>SUM(AP8+('Baseline data'!$C7)*'Baseline data'!$H7)</f>
        <v>150011.39391595282</v>
      </c>
      <c r="AR8" s="13">
        <f>SUM(AQ8+('Baseline data'!$C7)*'Baseline data'!$H7)</f>
        <v>151068.94369866542</v>
      </c>
      <c r="AS8" s="13">
        <f>SUM(AR8+('Baseline data'!$C7)*'Baseline data'!$H7)</f>
        <v>152126.49348137801</v>
      </c>
      <c r="AT8" s="13">
        <f>SUM(AS8+('Baseline data'!$C7)*'Baseline data'!$H7)</f>
        <v>153184.04326409061</v>
      </c>
      <c r="AU8" s="13">
        <f>SUM(AT8+('Baseline data'!$C7)*'Baseline data'!$H7)</f>
        <v>154241.5930468032</v>
      </c>
      <c r="AV8" s="13">
        <f>SUM(AU8+('Baseline data'!$C7)*'Baseline data'!$H7)</f>
        <v>155299.1428295158</v>
      </c>
    </row>
    <row r="9" spans="1:48" ht="12" customHeight="1" x14ac:dyDescent="0.2">
      <c r="A9" s="10" t="s">
        <v>11</v>
      </c>
      <c r="B9" s="3">
        <v>61400</v>
      </c>
      <c r="C9" s="3">
        <v>65300</v>
      </c>
      <c r="D9" s="3">
        <v>64000</v>
      </c>
      <c r="E9" s="3">
        <v>67600</v>
      </c>
      <c r="F9" s="3">
        <v>64900</v>
      </c>
      <c r="G9" s="3">
        <v>63800</v>
      </c>
      <c r="H9" s="3">
        <v>63500</v>
      </c>
      <c r="I9" s="3">
        <v>63000</v>
      </c>
      <c r="J9" s="3">
        <v>65400</v>
      </c>
      <c r="K9" s="3">
        <v>65500</v>
      </c>
      <c r="L9" s="3">
        <v>59600</v>
      </c>
      <c r="M9" s="3">
        <v>64500</v>
      </c>
      <c r="N9" s="3">
        <v>68100</v>
      </c>
      <c r="O9" s="3">
        <v>68300</v>
      </c>
      <c r="P9" s="13">
        <f>SUM(O9+('Baseline data'!$C8)*'Baseline data'!$H8)</f>
        <v>68955.948842417332</v>
      </c>
      <c r="Q9" s="13">
        <f>SUM(P9+('Baseline data'!$C8)*'Baseline data'!$H8)</f>
        <v>69611.897684834665</v>
      </c>
      <c r="R9" s="13">
        <f>SUM(Q9+('Baseline data'!$C8)*'Baseline data'!$H8)</f>
        <v>70267.846527251997</v>
      </c>
      <c r="S9" s="13">
        <f>SUM(R9+('Baseline data'!$C8)*'Baseline data'!$H8)</f>
        <v>70923.795369669329</v>
      </c>
      <c r="T9" s="13">
        <f>SUM(S9+('Baseline data'!$C8)*'Baseline data'!$H8)</f>
        <v>71579.744212086662</v>
      </c>
      <c r="U9" s="13">
        <f>SUM(T9+('Baseline data'!$C8)*'Baseline data'!$H8)</f>
        <v>72235.693054503994</v>
      </c>
      <c r="V9" s="13">
        <f>SUM(U9+('Baseline data'!$C8)*'Baseline data'!$H8)</f>
        <v>72891.641896921326</v>
      </c>
      <c r="W9" s="13">
        <f>SUM(V9+('Baseline data'!$C8)*'Baseline data'!$H8)</f>
        <v>73547.590739338659</v>
      </c>
      <c r="X9" s="13">
        <f>SUM(W9+('Baseline data'!$C8)*'Baseline data'!$H8)</f>
        <v>74203.539581755991</v>
      </c>
      <c r="Y9" s="13">
        <f>SUM(X9+('Baseline data'!$C8)*'Baseline data'!$H8)</f>
        <v>74859.488424173323</v>
      </c>
      <c r="Z9" s="13">
        <f>SUM(Y9+('Baseline data'!$C8)*'Baseline data'!$H8)</f>
        <v>75515.437266590656</v>
      </c>
      <c r="AA9" s="13">
        <f>SUM(Z9+('Baseline data'!$C8)*'Baseline data'!$H8)</f>
        <v>76171.386109007988</v>
      </c>
      <c r="AB9" s="13">
        <f>SUM(AA9+('Baseline data'!$C8)*'Baseline data'!$H8)</f>
        <v>76827.33495142532</v>
      </c>
      <c r="AC9" s="13">
        <f>SUM(AB9+('Baseline data'!$C8)*'Baseline data'!$H8)</f>
        <v>77483.283793842653</v>
      </c>
      <c r="AD9" s="13">
        <f>SUM(AC9+('Baseline data'!$C8)*'Baseline data'!$H8)</f>
        <v>78139.232636259985</v>
      </c>
      <c r="AE9" s="13">
        <f>SUM(AD9+('Baseline data'!$C8)*'Baseline data'!$H8)</f>
        <v>78795.181478677318</v>
      </c>
      <c r="AF9" s="13">
        <f>SUM(AE9+('Baseline data'!$C8)*'Baseline data'!$H8)</f>
        <v>79451.13032109465</v>
      </c>
      <c r="AG9" s="13">
        <f>SUM(AF9+('Baseline data'!$C8)*'Baseline data'!$H8)</f>
        <v>80107.079163511982</v>
      </c>
      <c r="AH9" s="13">
        <f>SUM(AG9+('Baseline data'!$C8)*'Baseline data'!$H8)</f>
        <v>80763.028005929315</v>
      </c>
      <c r="AI9" s="13">
        <f>SUM(AH9+('Baseline data'!$C8)*'Baseline data'!$H8)</f>
        <v>81418.976848346647</v>
      </c>
      <c r="AJ9" s="13">
        <f>SUM(AI9+('Baseline data'!$C8)*'Baseline data'!$H8)</f>
        <v>82074.925690763979</v>
      </c>
      <c r="AK9" s="13">
        <f>SUM(AJ9+('Baseline data'!$C8)*'Baseline data'!$H8)</f>
        <v>82730.874533181312</v>
      </c>
      <c r="AL9" s="13">
        <f>SUM(AK9+('Baseline data'!$C8)*'Baseline data'!$H8)</f>
        <v>83386.823375598644</v>
      </c>
      <c r="AM9" s="13">
        <f>SUM(AL9+('Baseline data'!$C8)*'Baseline data'!$H8)</f>
        <v>84042.772218015976</v>
      </c>
      <c r="AN9" s="13">
        <f>SUM(AM9+('Baseline data'!$C8)*'Baseline data'!$H8)</f>
        <v>84698.721060433309</v>
      </c>
      <c r="AO9" s="13">
        <f>SUM(AN9+('Baseline data'!$C8)*'Baseline data'!$H8)</f>
        <v>85354.669902850641</v>
      </c>
      <c r="AP9" s="13">
        <f>SUM(AO9+('Baseline data'!$C8)*'Baseline data'!$H8)</f>
        <v>86010.618745267973</v>
      </c>
      <c r="AQ9" s="13">
        <f>SUM(AP9+('Baseline data'!$C8)*'Baseline data'!$H8)</f>
        <v>86666.567587685306</v>
      </c>
      <c r="AR9" s="13">
        <f>SUM(AQ9+('Baseline data'!$C8)*'Baseline data'!$H8)</f>
        <v>87322.516430102638</v>
      </c>
      <c r="AS9" s="13">
        <f>SUM(AR9+('Baseline data'!$C8)*'Baseline data'!$H8)</f>
        <v>87978.46527251997</v>
      </c>
      <c r="AT9" s="13">
        <f>SUM(AS9+('Baseline data'!$C8)*'Baseline data'!$H8)</f>
        <v>88634.414114937303</v>
      </c>
      <c r="AU9" s="13">
        <f>SUM(AT9+('Baseline data'!$C8)*'Baseline data'!$H8)</f>
        <v>89290.362957354635</v>
      </c>
      <c r="AV9" s="13">
        <f>SUM(AU9+('Baseline data'!$C8)*'Baseline data'!$H8)</f>
        <v>89946.311799771967</v>
      </c>
    </row>
    <row r="10" spans="1:48" ht="12" customHeight="1" x14ac:dyDescent="0.2">
      <c r="A10" s="10" t="s">
        <v>12</v>
      </c>
      <c r="B10" s="3">
        <v>53200</v>
      </c>
      <c r="C10" s="3">
        <v>56200</v>
      </c>
      <c r="D10" s="3">
        <v>57800</v>
      </c>
      <c r="E10" s="3">
        <v>57400</v>
      </c>
      <c r="F10" s="3">
        <v>59100</v>
      </c>
      <c r="G10" s="3">
        <v>55400</v>
      </c>
      <c r="H10" s="3">
        <v>56300</v>
      </c>
      <c r="I10" s="3">
        <v>59200</v>
      </c>
      <c r="J10" s="3">
        <v>57100</v>
      </c>
      <c r="K10" s="3">
        <v>58800</v>
      </c>
      <c r="L10" s="3">
        <v>58500</v>
      </c>
      <c r="M10" s="3">
        <v>59900</v>
      </c>
      <c r="N10" s="3">
        <v>58100</v>
      </c>
      <c r="O10" s="3">
        <v>59400</v>
      </c>
      <c r="P10" s="13">
        <f>SUM(O10+('Baseline data'!$C9)*'Baseline data'!$H9)</f>
        <v>59739.314808536823</v>
      </c>
      <c r="Q10" s="13">
        <f>SUM(P10+('Baseline data'!$C9)*'Baseline data'!$H9)</f>
        <v>60078.629617073646</v>
      </c>
      <c r="R10" s="13">
        <f>SUM(Q10+('Baseline data'!$C9)*'Baseline data'!$H9)</f>
        <v>60417.944425610469</v>
      </c>
      <c r="S10" s="13">
        <f>SUM(R10+('Baseline data'!$C9)*'Baseline data'!$H9)</f>
        <v>60757.259234147292</v>
      </c>
      <c r="T10" s="13">
        <f>SUM(S10+('Baseline data'!$C9)*'Baseline data'!$H9)</f>
        <v>61096.574042684115</v>
      </c>
      <c r="U10" s="13">
        <f>SUM(T10+('Baseline data'!$C9)*'Baseline data'!$H9)</f>
        <v>61435.888851220938</v>
      </c>
      <c r="V10" s="13">
        <f>SUM(U10+('Baseline data'!$C9)*'Baseline data'!$H9)</f>
        <v>61775.203659757761</v>
      </c>
      <c r="W10" s="13">
        <f>SUM(V10+('Baseline data'!$C9)*'Baseline data'!$H9)</f>
        <v>62114.518468294584</v>
      </c>
      <c r="X10" s="13">
        <f>SUM(W10+('Baseline data'!$C9)*'Baseline data'!$H9)</f>
        <v>62453.833276831407</v>
      </c>
      <c r="Y10" s="13">
        <f>SUM(X10+('Baseline data'!$C9)*'Baseline data'!$H9)</f>
        <v>62793.14808536823</v>
      </c>
      <c r="Z10" s="13">
        <f>SUM(Y10+('Baseline data'!$C9)*'Baseline data'!$H9)</f>
        <v>63132.462893905053</v>
      </c>
      <c r="AA10" s="13">
        <f>SUM(Z10+('Baseline data'!$C9)*'Baseline data'!$H9)</f>
        <v>63471.777702441876</v>
      </c>
      <c r="AB10" s="13">
        <f>SUM(AA10+('Baseline data'!$C9)*'Baseline data'!$H9)</f>
        <v>63811.092510978699</v>
      </c>
      <c r="AC10" s="13">
        <f>SUM(AB10+('Baseline data'!$C9)*'Baseline data'!$H9)</f>
        <v>64150.407319515522</v>
      </c>
      <c r="AD10" s="13">
        <f>SUM(AC10+('Baseline data'!$C9)*'Baseline data'!$H9)</f>
        <v>64489.722128052344</v>
      </c>
      <c r="AE10" s="13">
        <f>SUM(AD10+('Baseline data'!$C9)*'Baseline data'!$H9)</f>
        <v>64829.036936589167</v>
      </c>
      <c r="AF10" s="13">
        <f>SUM(AE10+('Baseline data'!$C9)*'Baseline data'!$H9)</f>
        <v>65168.35174512599</v>
      </c>
      <c r="AG10" s="13">
        <f>SUM(AF10+('Baseline data'!$C9)*'Baseline data'!$H9)</f>
        <v>65507.666553662813</v>
      </c>
      <c r="AH10" s="13">
        <f>SUM(AG10+('Baseline data'!$C9)*'Baseline data'!$H9)</f>
        <v>65846.981362199644</v>
      </c>
      <c r="AI10" s="13">
        <f>SUM(AH10+('Baseline data'!$C9)*'Baseline data'!$H9)</f>
        <v>66186.296170736474</v>
      </c>
      <c r="AJ10" s="13">
        <f>SUM(AI10+('Baseline data'!$C9)*'Baseline data'!$H9)</f>
        <v>66525.610979273304</v>
      </c>
      <c r="AK10" s="13">
        <f>SUM(AJ10+('Baseline data'!$C9)*'Baseline data'!$H9)</f>
        <v>66864.925787810134</v>
      </c>
      <c r="AL10" s="13">
        <f>SUM(AK10+('Baseline data'!$C9)*'Baseline data'!$H9)</f>
        <v>67204.240596346965</v>
      </c>
      <c r="AM10" s="13">
        <f>SUM(AL10+('Baseline data'!$C9)*'Baseline data'!$H9)</f>
        <v>67543.555404883795</v>
      </c>
      <c r="AN10" s="13">
        <f>SUM(AM10+('Baseline data'!$C9)*'Baseline data'!$H9)</f>
        <v>67882.870213420625</v>
      </c>
      <c r="AO10" s="13">
        <f>SUM(AN10+('Baseline data'!$C9)*'Baseline data'!$H9)</f>
        <v>68222.185021957455</v>
      </c>
      <c r="AP10" s="13">
        <f>SUM(AO10+('Baseline data'!$C9)*'Baseline data'!$H9)</f>
        <v>68561.499830494286</v>
      </c>
      <c r="AQ10" s="13">
        <f>SUM(AP10+('Baseline data'!$C9)*'Baseline data'!$H9)</f>
        <v>68900.814639031116</v>
      </c>
      <c r="AR10" s="13">
        <f>SUM(AQ10+('Baseline data'!$C9)*'Baseline data'!$H9)</f>
        <v>69240.129447567946</v>
      </c>
      <c r="AS10" s="13">
        <f>SUM(AR10+('Baseline data'!$C9)*'Baseline data'!$H9)</f>
        <v>69579.444256104776</v>
      </c>
      <c r="AT10" s="13">
        <f>SUM(AS10+('Baseline data'!$C9)*'Baseline data'!$H9)</f>
        <v>69918.759064641607</v>
      </c>
      <c r="AU10" s="13">
        <f>SUM(AT10+('Baseline data'!$C9)*'Baseline data'!$H9)</f>
        <v>70258.073873178437</v>
      </c>
      <c r="AV10" s="13">
        <f>SUM(AU10+('Baseline data'!$C9)*'Baseline data'!$H9)</f>
        <v>70597.388681715267</v>
      </c>
    </row>
    <row r="11" spans="1:48" ht="12" customHeight="1" x14ac:dyDescent="0.2">
      <c r="A11" s="10" t="s">
        <v>13</v>
      </c>
      <c r="B11" s="3">
        <v>91000</v>
      </c>
      <c r="C11" s="3">
        <v>91200</v>
      </c>
      <c r="D11" s="3">
        <v>88300</v>
      </c>
      <c r="E11" s="3">
        <v>85500</v>
      </c>
      <c r="F11" s="3">
        <v>94700</v>
      </c>
      <c r="G11" s="3">
        <v>95200</v>
      </c>
      <c r="H11" s="3">
        <v>91400</v>
      </c>
      <c r="I11" s="3">
        <v>90800</v>
      </c>
      <c r="J11" s="3">
        <v>91700</v>
      </c>
      <c r="K11" s="3">
        <v>92800</v>
      </c>
      <c r="L11" s="3">
        <v>99000</v>
      </c>
      <c r="M11" s="3">
        <v>99700</v>
      </c>
      <c r="N11" s="3">
        <v>103500</v>
      </c>
      <c r="O11" s="3">
        <v>107700</v>
      </c>
      <c r="P11" s="13">
        <f>SUM(O11+('Baseline data'!$C10)*'Baseline data'!$H10)</f>
        <v>108829.32407024159</v>
      </c>
      <c r="Q11" s="13">
        <f>SUM(P11+('Baseline data'!$C10)*'Baseline data'!$H10)</f>
        <v>109958.64814048319</v>
      </c>
      <c r="R11" s="13">
        <f>SUM(Q11+('Baseline data'!$C10)*'Baseline data'!$H10)</f>
        <v>111087.97221072478</v>
      </c>
      <c r="S11" s="13">
        <f>SUM(R11+('Baseline data'!$C10)*'Baseline data'!$H10)</f>
        <v>112217.29628096637</v>
      </c>
      <c r="T11" s="13">
        <f>SUM(S11+('Baseline data'!$C10)*'Baseline data'!$H10)</f>
        <v>113346.62035120797</v>
      </c>
      <c r="U11" s="13">
        <f>SUM(T11+('Baseline data'!$C10)*'Baseline data'!$H10)</f>
        <v>114475.94442144956</v>
      </c>
      <c r="V11" s="13">
        <f>SUM(U11+('Baseline data'!$C10)*'Baseline data'!$H10)</f>
        <v>115605.26849169115</v>
      </c>
      <c r="W11" s="13">
        <f>SUM(V11+('Baseline data'!$C10)*'Baseline data'!$H10)</f>
        <v>116734.59256193275</v>
      </c>
      <c r="X11" s="13">
        <f>SUM(W11+('Baseline data'!$C10)*'Baseline data'!$H10)</f>
        <v>117863.91663217434</v>
      </c>
      <c r="Y11" s="13">
        <f>SUM(X11+('Baseline data'!$C10)*'Baseline data'!$H10)</f>
        <v>118993.24070241593</v>
      </c>
      <c r="Z11" s="13">
        <f>SUM(Y11+('Baseline data'!$C10)*'Baseline data'!$H10)</f>
        <v>120122.56477265753</v>
      </c>
      <c r="AA11" s="13">
        <f>SUM(Z11+('Baseline data'!$C10)*'Baseline data'!$H10)</f>
        <v>121251.88884289912</v>
      </c>
      <c r="AB11" s="13">
        <f>SUM(AA11+('Baseline data'!$C10)*'Baseline data'!$H10)</f>
        <v>122381.21291314071</v>
      </c>
      <c r="AC11" s="13">
        <f>SUM(AB11+('Baseline data'!$C10)*'Baseline data'!$H10)</f>
        <v>123510.53698338231</v>
      </c>
      <c r="AD11" s="13">
        <f>SUM(AC11+('Baseline data'!$C10)*'Baseline data'!$H10)</f>
        <v>124639.8610536239</v>
      </c>
      <c r="AE11" s="13">
        <f>SUM(AD11+('Baseline data'!$C10)*'Baseline data'!$H10)</f>
        <v>125769.18512386549</v>
      </c>
      <c r="AF11" s="13">
        <f>SUM(AE11+('Baseline data'!$C10)*'Baseline data'!$H10)</f>
        <v>126898.50919410709</v>
      </c>
      <c r="AG11" s="13">
        <f>SUM(AF11+('Baseline data'!$C10)*'Baseline data'!$H10)</f>
        <v>128027.83326434868</v>
      </c>
      <c r="AH11" s="13">
        <f>SUM(AG11+('Baseline data'!$C10)*'Baseline data'!$H10)</f>
        <v>129157.15733459027</v>
      </c>
      <c r="AI11" s="13">
        <f>SUM(AH11+('Baseline data'!$C10)*'Baseline data'!$H10)</f>
        <v>130286.48140483187</v>
      </c>
      <c r="AJ11" s="13">
        <f>SUM(AI11+('Baseline data'!$C10)*'Baseline data'!$H10)</f>
        <v>131415.80547507346</v>
      </c>
      <c r="AK11" s="13">
        <f>SUM(AJ11+('Baseline data'!$C10)*'Baseline data'!$H10)</f>
        <v>132545.12954531505</v>
      </c>
      <c r="AL11" s="13">
        <f>SUM(AK11+('Baseline data'!$C10)*'Baseline data'!$H10)</f>
        <v>133674.45361555665</v>
      </c>
      <c r="AM11" s="13">
        <f>SUM(AL11+('Baseline data'!$C10)*'Baseline data'!$H10)</f>
        <v>134803.77768579824</v>
      </c>
      <c r="AN11" s="13">
        <f>SUM(AM11+('Baseline data'!$C10)*'Baseline data'!$H10)</f>
        <v>135933.10175603983</v>
      </c>
      <c r="AO11" s="13">
        <f>SUM(AN11+('Baseline data'!$C10)*'Baseline data'!$H10)</f>
        <v>137062.42582628143</v>
      </c>
      <c r="AP11" s="13">
        <f>SUM(AO11+('Baseline data'!$C10)*'Baseline data'!$H10)</f>
        <v>138191.74989652302</v>
      </c>
      <c r="AQ11" s="13">
        <f>SUM(AP11+('Baseline data'!$C10)*'Baseline data'!$H10)</f>
        <v>139321.07396676461</v>
      </c>
      <c r="AR11" s="13">
        <f>SUM(AQ11+('Baseline data'!$C10)*'Baseline data'!$H10)</f>
        <v>140450.39803700621</v>
      </c>
      <c r="AS11" s="13">
        <f>SUM(AR11+('Baseline data'!$C10)*'Baseline data'!$H10)</f>
        <v>141579.7221072478</v>
      </c>
      <c r="AT11" s="13">
        <f>SUM(AS11+('Baseline data'!$C10)*'Baseline data'!$H10)</f>
        <v>142709.04617748939</v>
      </c>
      <c r="AU11" s="13">
        <f>SUM(AT11+('Baseline data'!$C10)*'Baseline data'!$H10)</f>
        <v>143838.37024773099</v>
      </c>
      <c r="AV11" s="13">
        <f>SUM(AU11+('Baseline data'!$C10)*'Baseline data'!$H10)</f>
        <v>144967.69431797258</v>
      </c>
    </row>
    <row r="12" spans="1:48" ht="12" customHeight="1" x14ac:dyDescent="0.2">
      <c r="A12" s="17" t="s">
        <v>14</v>
      </c>
      <c r="B12" s="3">
        <v>79800</v>
      </c>
      <c r="C12" s="3">
        <v>80900</v>
      </c>
      <c r="D12" s="3">
        <v>78800</v>
      </c>
      <c r="E12" s="3">
        <v>80400</v>
      </c>
      <c r="F12" s="3">
        <v>75500</v>
      </c>
      <c r="G12" s="3">
        <v>82200</v>
      </c>
      <c r="H12" s="3">
        <v>82500</v>
      </c>
      <c r="I12" s="3">
        <v>85000</v>
      </c>
      <c r="J12" s="3">
        <v>85200</v>
      </c>
      <c r="K12" s="3">
        <v>86400</v>
      </c>
      <c r="L12" s="3">
        <v>86200</v>
      </c>
      <c r="M12" s="3">
        <v>86600</v>
      </c>
      <c r="N12" s="3">
        <v>86100</v>
      </c>
      <c r="O12" s="3">
        <v>89900</v>
      </c>
      <c r="P12" s="13">
        <f>SUM(O12+('Baseline data'!$C11)*'Baseline data'!$H11)</f>
        <v>90655.533067201293</v>
      </c>
      <c r="Q12" s="13">
        <f>SUM(P12+('Baseline data'!$C11)*'Baseline data'!$H11)</f>
        <v>91411.066134402587</v>
      </c>
      <c r="R12" s="13">
        <f>SUM(Q12+('Baseline data'!$C11)*'Baseline data'!$H11)</f>
        <v>92166.59920160388</v>
      </c>
      <c r="S12" s="13">
        <f>SUM(R12+('Baseline data'!$C11)*'Baseline data'!$H11)</f>
        <v>92922.132268805173</v>
      </c>
      <c r="T12" s="13">
        <f>SUM(S12+('Baseline data'!$C11)*'Baseline data'!$H11)</f>
        <v>93677.665336006467</v>
      </c>
      <c r="U12" s="13">
        <f>SUM(T12+('Baseline data'!$C11)*'Baseline data'!$H11)</f>
        <v>94433.19840320776</v>
      </c>
      <c r="V12" s="13">
        <f>SUM(U12+('Baseline data'!$C11)*'Baseline data'!$H11)</f>
        <v>95188.731470409053</v>
      </c>
      <c r="W12" s="13">
        <f>SUM(V12+('Baseline data'!$C11)*'Baseline data'!$H11)</f>
        <v>95944.264537610346</v>
      </c>
      <c r="X12" s="13">
        <f>SUM(W12+('Baseline data'!$C11)*'Baseline data'!$H11)</f>
        <v>96699.79760481164</v>
      </c>
      <c r="Y12" s="13">
        <f>SUM(X12+('Baseline data'!$C11)*'Baseline data'!$H11)</f>
        <v>97455.330672012933</v>
      </c>
      <c r="Z12" s="13">
        <f>SUM(Y12+('Baseline data'!$C11)*'Baseline data'!$H11)</f>
        <v>98210.863739214226</v>
      </c>
      <c r="AA12" s="13">
        <f>SUM(Z12+('Baseline data'!$C11)*'Baseline data'!$H11)</f>
        <v>98966.39680641552</v>
      </c>
      <c r="AB12" s="13">
        <f>SUM(AA12+('Baseline data'!$C11)*'Baseline data'!$H11)</f>
        <v>99721.929873616813</v>
      </c>
      <c r="AC12" s="13">
        <f>SUM(AB12+('Baseline data'!$C11)*'Baseline data'!$H11)</f>
        <v>100477.46294081811</v>
      </c>
      <c r="AD12" s="13">
        <f>SUM(AC12+('Baseline data'!$C11)*'Baseline data'!$H11)</f>
        <v>101232.9960080194</v>
      </c>
      <c r="AE12" s="13">
        <f>SUM(AD12+('Baseline data'!$C11)*'Baseline data'!$H11)</f>
        <v>101988.52907522069</v>
      </c>
      <c r="AF12" s="13">
        <f>SUM(AE12+('Baseline data'!$C11)*'Baseline data'!$H11)</f>
        <v>102744.06214242199</v>
      </c>
      <c r="AG12" s="13">
        <f>SUM(AF12+('Baseline data'!$C11)*'Baseline data'!$H11)</f>
        <v>103499.59520962328</v>
      </c>
      <c r="AH12" s="13">
        <f>SUM(AG12+('Baseline data'!$C11)*'Baseline data'!$H11)</f>
        <v>104255.12827682457</v>
      </c>
      <c r="AI12" s="13">
        <f>SUM(AH12+('Baseline data'!$C11)*'Baseline data'!$H11)</f>
        <v>105010.66134402587</v>
      </c>
      <c r="AJ12" s="13">
        <f>SUM(AI12+('Baseline data'!$C11)*'Baseline data'!$H11)</f>
        <v>105766.19441122716</v>
      </c>
      <c r="AK12" s="13">
        <f>SUM(AJ12+('Baseline data'!$C11)*'Baseline data'!$H11)</f>
        <v>106521.72747842845</v>
      </c>
      <c r="AL12" s="13">
        <f>SUM(AK12+('Baseline data'!$C11)*'Baseline data'!$H11)</f>
        <v>107277.26054562975</v>
      </c>
      <c r="AM12" s="13">
        <f>SUM(AL12+('Baseline data'!$C11)*'Baseline data'!$H11)</f>
        <v>108032.79361283104</v>
      </c>
      <c r="AN12" s="13">
        <f>SUM(AM12+('Baseline data'!$C11)*'Baseline data'!$H11)</f>
        <v>108788.32668003233</v>
      </c>
      <c r="AO12" s="13">
        <f>SUM(AN12+('Baseline data'!$C11)*'Baseline data'!$H11)</f>
        <v>109543.85974723363</v>
      </c>
      <c r="AP12" s="13">
        <f>SUM(AO12+('Baseline data'!$C11)*'Baseline data'!$H11)</f>
        <v>110299.39281443492</v>
      </c>
      <c r="AQ12" s="13">
        <f>SUM(AP12+('Baseline data'!$C11)*'Baseline data'!$H11)</f>
        <v>111054.92588163621</v>
      </c>
      <c r="AR12" s="13">
        <f>SUM(AQ12+('Baseline data'!$C11)*'Baseline data'!$H11)</f>
        <v>111810.45894883751</v>
      </c>
      <c r="AS12" s="13">
        <f>SUM(AR12+('Baseline data'!$C11)*'Baseline data'!$H11)</f>
        <v>112565.9920160388</v>
      </c>
      <c r="AT12" s="13">
        <f>SUM(AS12+('Baseline data'!$C11)*'Baseline data'!$H11)</f>
        <v>113321.52508324009</v>
      </c>
      <c r="AU12" s="13">
        <f>SUM(AT12+('Baseline data'!$C11)*'Baseline data'!$H11)</f>
        <v>114077.05815044139</v>
      </c>
      <c r="AV12" s="13">
        <f>SUM(AU12+('Baseline data'!$C11)*'Baseline data'!$H11)</f>
        <v>114832.59121764268</v>
      </c>
    </row>
    <row r="13" spans="1:48" ht="12" customHeight="1" x14ac:dyDescent="0.2">
      <c r="A13" s="17" t="s">
        <v>15</v>
      </c>
      <c r="B13" s="3">
        <v>132200</v>
      </c>
      <c r="C13" s="3">
        <v>128600</v>
      </c>
      <c r="D13" s="3">
        <v>128500</v>
      </c>
      <c r="E13" s="3">
        <v>135400</v>
      </c>
      <c r="F13" s="3">
        <v>141800</v>
      </c>
      <c r="G13" s="3">
        <v>133500</v>
      </c>
      <c r="H13" s="3">
        <v>137200</v>
      </c>
      <c r="I13" s="3">
        <v>139600</v>
      </c>
      <c r="J13" s="3">
        <v>134800</v>
      </c>
      <c r="K13" s="3">
        <v>139200</v>
      </c>
      <c r="L13" s="3">
        <v>149200</v>
      </c>
      <c r="M13" s="3">
        <v>146900</v>
      </c>
      <c r="N13" s="3">
        <v>147600</v>
      </c>
      <c r="O13" s="3">
        <v>154100</v>
      </c>
      <c r="P13" s="13">
        <f>SUM(O13+('Baseline data'!$C12)*'Baseline data'!$H12)</f>
        <v>155241.54176331722</v>
      </c>
      <c r="Q13" s="13">
        <f>SUM(P13+('Baseline data'!$C12)*'Baseline data'!$H12)</f>
        <v>156383.08352663444</v>
      </c>
      <c r="R13" s="13">
        <f>SUM(Q13+('Baseline data'!$C12)*'Baseline data'!$H12)</f>
        <v>157524.62528995165</v>
      </c>
      <c r="S13" s="13">
        <f>SUM(R13+('Baseline data'!$C12)*'Baseline data'!$H12)</f>
        <v>158666.16705326887</v>
      </c>
      <c r="T13" s="13">
        <f>SUM(S13+('Baseline data'!$C12)*'Baseline data'!$H12)</f>
        <v>159807.70881658609</v>
      </c>
      <c r="U13" s="13">
        <f>SUM(T13+('Baseline data'!$C12)*'Baseline data'!$H12)</f>
        <v>160949.25057990331</v>
      </c>
      <c r="V13" s="13">
        <f>SUM(U13+('Baseline data'!$C12)*'Baseline data'!$H12)</f>
        <v>162090.79234322053</v>
      </c>
      <c r="W13" s="13">
        <f>SUM(V13+('Baseline data'!$C12)*'Baseline data'!$H12)</f>
        <v>163232.33410653775</v>
      </c>
      <c r="X13" s="13">
        <f>SUM(W13+('Baseline data'!$C12)*'Baseline data'!$H12)</f>
        <v>164373.87586985496</v>
      </c>
      <c r="Y13" s="13">
        <f>SUM(X13+('Baseline data'!$C12)*'Baseline data'!$H12)</f>
        <v>165515.41763317218</v>
      </c>
      <c r="Z13" s="13">
        <f>SUM(Y13+('Baseline data'!$C12)*'Baseline data'!$H12)</f>
        <v>166656.9593964894</v>
      </c>
      <c r="AA13" s="13">
        <f>SUM(Z13+('Baseline data'!$C12)*'Baseline data'!$H12)</f>
        <v>167798.50115980662</v>
      </c>
      <c r="AB13" s="13">
        <f>SUM(AA13+('Baseline data'!$C12)*'Baseline data'!$H12)</f>
        <v>168940.04292312384</v>
      </c>
      <c r="AC13" s="13">
        <f>SUM(AB13+('Baseline data'!$C12)*'Baseline data'!$H12)</f>
        <v>170081.58468644106</v>
      </c>
      <c r="AD13" s="13">
        <f>SUM(AC13+('Baseline data'!$C12)*'Baseline data'!$H12)</f>
        <v>171223.12644975827</v>
      </c>
      <c r="AE13" s="13">
        <f>SUM(AD13+('Baseline data'!$C12)*'Baseline data'!$H12)</f>
        <v>172364.66821307549</v>
      </c>
      <c r="AF13" s="13">
        <f>SUM(AE13+('Baseline data'!$C12)*'Baseline data'!$H12)</f>
        <v>173506.20997639271</v>
      </c>
      <c r="AG13" s="13">
        <f>SUM(AF13+('Baseline data'!$C12)*'Baseline data'!$H12)</f>
        <v>174647.75173970993</v>
      </c>
      <c r="AH13" s="13">
        <f>SUM(AG13+('Baseline data'!$C12)*'Baseline data'!$H12)</f>
        <v>175789.29350302715</v>
      </c>
      <c r="AI13" s="13">
        <f>SUM(AH13+('Baseline data'!$C12)*'Baseline data'!$H12)</f>
        <v>176930.83526634437</v>
      </c>
      <c r="AJ13" s="13">
        <f>SUM(AI13+('Baseline data'!$C12)*'Baseline data'!$H12)</f>
        <v>178072.37702966158</v>
      </c>
      <c r="AK13" s="13">
        <f>SUM(AJ13+('Baseline data'!$C12)*'Baseline data'!$H12)</f>
        <v>179213.9187929788</v>
      </c>
      <c r="AL13" s="13">
        <f>SUM(AK13+('Baseline data'!$C12)*'Baseline data'!$H12)</f>
        <v>180355.46055629602</v>
      </c>
      <c r="AM13" s="13">
        <f>SUM(AL13+('Baseline data'!$C12)*'Baseline data'!$H12)</f>
        <v>181497.00231961324</v>
      </c>
      <c r="AN13" s="13">
        <f>SUM(AM13+('Baseline data'!$C12)*'Baseline data'!$H12)</f>
        <v>182638.54408293046</v>
      </c>
      <c r="AO13" s="13">
        <f>SUM(AN13+('Baseline data'!$C12)*'Baseline data'!$H12)</f>
        <v>183780.08584624768</v>
      </c>
      <c r="AP13" s="13">
        <f>SUM(AO13+('Baseline data'!$C12)*'Baseline data'!$H12)</f>
        <v>184921.62760956489</v>
      </c>
      <c r="AQ13" s="13">
        <f>SUM(AP13+('Baseline data'!$C12)*'Baseline data'!$H12)</f>
        <v>186063.16937288211</v>
      </c>
      <c r="AR13" s="13">
        <f>SUM(AQ13+('Baseline data'!$C12)*'Baseline data'!$H12)</f>
        <v>187204.71113619933</v>
      </c>
      <c r="AS13" s="13">
        <f>SUM(AR13+('Baseline data'!$C12)*'Baseline data'!$H12)</f>
        <v>188346.25289951655</v>
      </c>
      <c r="AT13" s="13">
        <f>SUM(AS13+('Baseline data'!$C12)*'Baseline data'!$H12)</f>
        <v>189487.79466283377</v>
      </c>
      <c r="AU13" s="13">
        <f>SUM(AT13+('Baseline data'!$C12)*'Baseline data'!$H12)</f>
        <v>190629.33642615099</v>
      </c>
      <c r="AV13" s="13">
        <f>SUM(AU13+('Baseline data'!$C12)*'Baseline data'!$H12)</f>
        <v>191770.8781894682</v>
      </c>
    </row>
    <row r="14" spans="1:48" ht="12" customHeight="1" x14ac:dyDescent="0.2">
      <c r="A14" s="10" t="s">
        <v>16</v>
      </c>
      <c r="B14" s="3">
        <v>38800</v>
      </c>
      <c r="C14" s="3">
        <v>39900</v>
      </c>
      <c r="D14" s="3">
        <v>40800</v>
      </c>
      <c r="E14" s="3">
        <v>40400</v>
      </c>
      <c r="F14" s="3">
        <v>42300</v>
      </c>
      <c r="G14" s="3">
        <v>42600</v>
      </c>
      <c r="H14" s="3">
        <v>39200</v>
      </c>
      <c r="I14" s="3">
        <v>37800</v>
      </c>
      <c r="J14" s="3">
        <v>38000</v>
      </c>
      <c r="K14" s="3">
        <v>39500</v>
      </c>
      <c r="L14" s="3">
        <v>41600</v>
      </c>
      <c r="M14" s="3">
        <v>39000</v>
      </c>
      <c r="N14" s="3">
        <v>41600</v>
      </c>
      <c r="O14" s="3">
        <v>40600</v>
      </c>
      <c r="P14" s="13">
        <f>SUM(O14+('Baseline data'!$C13)*'Baseline data'!$H13)</f>
        <v>40875.217219122766</v>
      </c>
      <c r="Q14" s="13">
        <f>SUM(P14+('Baseline data'!$C13)*'Baseline data'!$H13)</f>
        <v>41150.434438245531</v>
      </c>
      <c r="R14" s="13">
        <f>SUM(Q14+('Baseline data'!$C13)*'Baseline data'!$H13)</f>
        <v>41425.651657368297</v>
      </c>
      <c r="S14" s="13">
        <f>SUM(R14+('Baseline data'!$C13)*'Baseline data'!$H13)</f>
        <v>41700.868876491062</v>
      </c>
      <c r="T14" s="13">
        <f>SUM(S14+('Baseline data'!$C13)*'Baseline data'!$H13)</f>
        <v>41976.086095613828</v>
      </c>
      <c r="U14" s="13">
        <f>SUM(T14+('Baseline data'!$C13)*'Baseline data'!$H13)</f>
        <v>42251.303314736593</v>
      </c>
      <c r="V14" s="13">
        <f>SUM(U14+('Baseline data'!$C13)*'Baseline data'!$H13)</f>
        <v>42526.520533859359</v>
      </c>
      <c r="W14" s="13">
        <f>SUM(V14+('Baseline data'!$C13)*'Baseline data'!$H13)</f>
        <v>42801.737752982124</v>
      </c>
      <c r="X14" s="13">
        <f>SUM(W14+('Baseline data'!$C13)*'Baseline data'!$H13)</f>
        <v>43076.95497210489</v>
      </c>
      <c r="Y14" s="13">
        <f>SUM(X14+('Baseline data'!$C13)*'Baseline data'!$H13)</f>
        <v>43352.172191227655</v>
      </c>
      <c r="Z14" s="13">
        <f>SUM(Y14+('Baseline data'!$C13)*'Baseline data'!$H13)</f>
        <v>43627.389410350421</v>
      </c>
      <c r="AA14" s="13">
        <f>SUM(Z14+('Baseline data'!$C13)*'Baseline data'!$H13)</f>
        <v>43902.606629473186</v>
      </c>
      <c r="AB14" s="13">
        <f>SUM(AA14+('Baseline data'!$C13)*'Baseline data'!$H13)</f>
        <v>44177.823848595952</v>
      </c>
      <c r="AC14" s="13">
        <f>SUM(AB14+('Baseline data'!$C13)*'Baseline data'!$H13)</f>
        <v>44453.041067718717</v>
      </c>
      <c r="AD14" s="13">
        <f>SUM(AC14+('Baseline data'!$C13)*'Baseline data'!$H13)</f>
        <v>44728.258286841483</v>
      </c>
      <c r="AE14" s="13">
        <f>SUM(AD14+('Baseline data'!$C13)*'Baseline data'!$H13)</f>
        <v>45003.475505964248</v>
      </c>
      <c r="AF14" s="13">
        <f>SUM(AE14+('Baseline data'!$C13)*'Baseline data'!$H13)</f>
        <v>45278.692725087014</v>
      </c>
      <c r="AG14" s="13">
        <f>SUM(AF14+('Baseline data'!$C13)*'Baseline data'!$H13)</f>
        <v>45553.909944209779</v>
      </c>
      <c r="AH14" s="13">
        <f>SUM(AG14+('Baseline data'!$C13)*'Baseline data'!$H13)</f>
        <v>45829.127163332545</v>
      </c>
      <c r="AI14" s="13">
        <f>SUM(AH14+('Baseline data'!$C13)*'Baseline data'!$H13)</f>
        <v>46104.344382455311</v>
      </c>
      <c r="AJ14" s="13">
        <f>SUM(AI14+('Baseline data'!$C13)*'Baseline data'!$H13)</f>
        <v>46379.561601578076</v>
      </c>
      <c r="AK14" s="13">
        <f>SUM(AJ14+('Baseline data'!$C13)*'Baseline data'!$H13)</f>
        <v>46654.778820700842</v>
      </c>
      <c r="AL14" s="13">
        <f>SUM(AK14+('Baseline data'!$C13)*'Baseline data'!$H13)</f>
        <v>46929.996039823607</v>
      </c>
      <c r="AM14" s="13">
        <f>SUM(AL14+('Baseline data'!$C13)*'Baseline data'!$H13)</f>
        <v>47205.213258946373</v>
      </c>
      <c r="AN14" s="13">
        <f>SUM(AM14+('Baseline data'!$C13)*'Baseline data'!$H13)</f>
        <v>47480.430478069138</v>
      </c>
      <c r="AO14" s="13">
        <f>SUM(AN14+('Baseline data'!$C13)*'Baseline data'!$H13)</f>
        <v>47755.647697191904</v>
      </c>
      <c r="AP14" s="13">
        <f>SUM(AO14+('Baseline data'!$C13)*'Baseline data'!$H13)</f>
        <v>48030.864916314669</v>
      </c>
      <c r="AQ14" s="13">
        <f>SUM(AP14+('Baseline data'!$C13)*'Baseline data'!$H13)</f>
        <v>48306.082135437435</v>
      </c>
      <c r="AR14" s="13">
        <f>SUM(AQ14+('Baseline data'!$C13)*'Baseline data'!$H13)</f>
        <v>48581.2993545602</v>
      </c>
      <c r="AS14" s="13">
        <f>SUM(AR14+('Baseline data'!$C13)*'Baseline data'!$H13)</f>
        <v>48856.516573682966</v>
      </c>
      <c r="AT14" s="13">
        <f>SUM(AS14+('Baseline data'!$C13)*'Baseline data'!$H13)</f>
        <v>49131.733792805731</v>
      </c>
      <c r="AU14" s="13">
        <f>SUM(AT14+('Baseline data'!$C13)*'Baseline data'!$H13)</f>
        <v>49406.951011928497</v>
      </c>
      <c r="AV14" s="13">
        <f>SUM(AU14+('Baseline data'!$C13)*'Baseline data'!$H13)</f>
        <v>49682.168231051262</v>
      </c>
    </row>
    <row r="15" spans="1:48" ht="12" customHeight="1" x14ac:dyDescent="0.2">
      <c r="A15" s="18" t="s">
        <v>17</v>
      </c>
      <c r="B15" s="3">
        <v>89900</v>
      </c>
      <c r="C15" s="3">
        <v>87800</v>
      </c>
      <c r="D15" s="3">
        <v>91800</v>
      </c>
      <c r="E15" s="3">
        <v>89900</v>
      </c>
      <c r="F15" s="3">
        <v>92300</v>
      </c>
      <c r="G15" s="3">
        <v>92700</v>
      </c>
      <c r="H15" s="3">
        <v>96300</v>
      </c>
      <c r="I15" s="3">
        <v>94300</v>
      </c>
      <c r="J15" s="3">
        <v>98200</v>
      </c>
      <c r="K15" s="3">
        <v>103000</v>
      </c>
      <c r="L15" s="3">
        <v>99100</v>
      </c>
      <c r="M15" s="3">
        <v>102800</v>
      </c>
      <c r="N15" s="3">
        <v>102600</v>
      </c>
      <c r="O15" s="3">
        <v>111200</v>
      </c>
      <c r="P15" s="13">
        <f>SUM(O15+('Baseline data'!$C14)*'Baseline data'!$H14)</f>
        <v>111540.13291516411</v>
      </c>
      <c r="Q15" s="13">
        <f>SUM(P15+('Baseline data'!$C14)*'Baseline data'!$H14)</f>
        <v>111880.26583032822</v>
      </c>
      <c r="R15" s="13">
        <f>SUM(Q15+('Baseline data'!$C14)*'Baseline data'!$H14)</f>
        <v>112220.39874549233</v>
      </c>
      <c r="S15" s="13">
        <f>SUM(R15+('Baseline data'!$C14)*'Baseline data'!$H14)</f>
        <v>112560.53166065644</v>
      </c>
      <c r="T15" s="13">
        <f>SUM(S15+('Baseline data'!$C14)*'Baseline data'!$H14)</f>
        <v>112900.66457582056</v>
      </c>
      <c r="U15" s="13">
        <f>SUM(T15+('Baseline data'!$C14)*'Baseline data'!$H14)</f>
        <v>113240.79749098467</v>
      </c>
      <c r="V15" s="13">
        <f>SUM(U15+('Baseline data'!$C14)*'Baseline data'!$H14)</f>
        <v>113580.93040614878</v>
      </c>
      <c r="W15" s="13">
        <f>SUM(V15+('Baseline data'!$C14)*'Baseline data'!$H14)</f>
        <v>113921.06332131289</v>
      </c>
      <c r="X15" s="13">
        <f>SUM(W15+('Baseline data'!$C14)*'Baseline data'!$H14)</f>
        <v>114261.196236477</v>
      </c>
      <c r="Y15" s="13">
        <f>SUM(X15+('Baseline data'!$C14)*'Baseline data'!$H14)</f>
        <v>114601.32915164111</v>
      </c>
      <c r="Z15" s="13">
        <f>SUM(Y15+('Baseline data'!$C14)*'Baseline data'!$H14)</f>
        <v>114941.46206680522</v>
      </c>
      <c r="AA15" s="13">
        <f>SUM(Z15+('Baseline data'!$C14)*'Baseline data'!$H14)</f>
        <v>115281.59498196933</v>
      </c>
      <c r="AB15" s="13">
        <f>SUM(AA15+('Baseline data'!$C14)*'Baseline data'!$H14)</f>
        <v>115621.72789713345</v>
      </c>
      <c r="AC15" s="13">
        <f>SUM(AB15+('Baseline data'!$C14)*'Baseline data'!$H14)</f>
        <v>115961.86081229756</v>
      </c>
      <c r="AD15" s="13">
        <f>SUM(AC15+('Baseline data'!$C14)*'Baseline data'!$H14)</f>
        <v>116301.99372746167</v>
      </c>
      <c r="AE15" s="13">
        <f>SUM(AD15+('Baseline data'!$C14)*'Baseline data'!$H14)</f>
        <v>116642.12664262578</v>
      </c>
      <c r="AF15" s="13">
        <f>SUM(AE15+('Baseline data'!$C14)*'Baseline data'!$H14)</f>
        <v>116982.25955778989</v>
      </c>
      <c r="AG15" s="13">
        <f>SUM(AF15+('Baseline data'!$C14)*'Baseline data'!$H14)</f>
        <v>117322.392472954</v>
      </c>
      <c r="AH15" s="13">
        <f>SUM(AG15+('Baseline data'!$C14)*'Baseline data'!$H14)</f>
        <v>117662.52538811811</v>
      </c>
      <c r="AI15" s="13">
        <f>SUM(AH15+('Baseline data'!$C14)*'Baseline data'!$H14)</f>
        <v>118002.65830328222</v>
      </c>
      <c r="AJ15" s="13">
        <f>SUM(AI15+('Baseline data'!$C14)*'Baseline data'!$H14)</f>
        <v>118342.79121844633</v>
      </c>
      <c r="AK15" s="13">
        <f>SUM(AJ15+('Baseline data'!$C14)*'Baseline data'!$H14)</f>
        <v>118682.92413361045</v>
      </c>
      <c r="AL15" s="13">
        <f>SUM(AK15+('Baseline data'!$C14)*'Baseline data'!$H14)</f>
        <v>119023.05704877456</v>
      </c>
      <c r="AM15" s="13">
        <f>SUM(AL15+('Baseline data'!$C14)*'Baseline data'!$H14)</f>
        <v>119363.18996393867</v>
      </c>
      <c r="AN15" s="13">
        <f>SUM(AM15+('Baseline data'!$C14)*'Baseline data'!$H14)</f>
        <v>119703.32287910278</v>
      </c>
      <c r="AO15" s="13">
        <f>SUM(AN15+('Baseline data'!$C14)*'Baseline data'!$H14)</f>
        <v>120043.45579426689</v>
      </c>
      <c r="AP15" s="13">
        <f>SUM(AO15+('Baseline data'!$C14)*'Baseline data'!$H14)</f>
        <v>120383.588709431</v>
      </c>
      <c r="AQ15" s="13">
        <f>SUM(AP15+('Baseline data'!$C14)*'Baseline data'!$H14)</f>
        <v>120723.72162459511</v>
      </c>
      <c r="AR15" s="13">
        <f>SUM(AQ15+('Baseline data'!$C14)*'Baseline data'!$H14)</f>
        <v>121063.85453975922</v>
      </c>
      <c r="AS15" s="13">
        <f>SUM(AR15+('Baseline data'!$C14)*'Baseline data'!$H14)</f>
        <v>121403.98745492334</v>
      </c>
      <c r="AT15" s="13">
        <f>SUM(AS15+('Baseline data'!$C14)*'Baseline data'!$H14)</f>
        <v>121744.12037008745</v>
      </c>
      <c r="AU15" s="13">
        <f>SUM(AT15+('Baseline data'!$C14)*'Baseline data'!$H14)</f>
        <v>122084.25328525156</v>
      </c>
      <c r="AV15" s="13">
        <f>SUM(AU15+('Baseline data'!$C14)*'Baseline data'!$H14)</f>
        <v>122424.38620041567</v>
      </c>
    </row>
    <row r="16" spans="1:48" ht="12" customHeight="1" x14ac:dyDescent="0.2">
      <c r="A16" s="18" t="s">
        <v>18</v>
      </c>
      <c r="B16" s="3">
        <v>124300</v>
      </c>
      <c r="C16" s="3">
        <v>127000</v>
      </c>
      <c r="D16" s="3">
        <v>128200</v>
      </c>
      <c r="E16" s="3">
        <v>132300</v>
      </c>
      <c r="F16" s="3">
        <v>133600</v>
      </c>
      <c r="G16" s="3">
        <v>133500</v>
      </c>
      <c r="H16" s="3">
        <v>135500</v>
      </c>
      <c r="I16" s="3">
        <v>135700</v>
      </c>
      <c r="J16" s="3">
        <v>136800</v>
      </c>
      <c r="K16" s="3">
        <v>134500</v>
      </c>
      <c r="L16" s="3">
        <v>135900</v>
      </c>
      <c r="M16" s="3">
        <v>137600</v>
      </c>
      <c r="N16" s="3">
        <v>133400</v>
      </c>
      <c r="O16" s="3">
        <v>142300</v>
      </c>
      <c r="P16" s="13">
        <f>SUM(O16+('Baseline data'!$C15)*'Baseline data'!$H15)</f>
        <v>144059.89221410864</v>
      </c>
      <c r="Q16" s="13">
        <f>SUM(P16+('Baseline data'!$C15)*'Baseline data'!$H15)</f>
        <v>145819.78442821727</v>
      </c>
      <c r="R16" s="13">
        <f>SUM(Q16+('Baseline data'!$C15)*'Baseline data'!$H15)</f>
        <v>147579.67664232591</v>
      </c>
      <c r="S16" s="13">
        <f>SUM(R16+('Baseline data'!$C15)*'Baseline data'!$H15)</f>
        <v>149339.56885643455</v>
      </c>
      <c r="T16" s="13">
        <f>SUM(S16+('Baseline data'!$C15)*'Baseline data'!$H15)</f>
        <v>151099.46107054318</v>
      </c>
      <c r="U16" s="13">
        <f>SUM(T16+('Baseline data'!$C15)*'Baseline data'!$H15)</f>
        <v>152859.35328465182</v>
      </c>
      <c r="V16" s="13">
        <f>SUM(U16+('Baseline data'!$C15)*'Baseline data'!$H15)</f>
        <v>154619.24549876046</v>
      </c>
      <c r="W16" s="13">
        <f>SUM(V16+('Baseline data'!$C15)*'Baseline data'!$H15)</f>
        <v>156379.13771286909</v>
      </c>
      <c r="X16" s="13">
        <f>SUM(W16+('Baseline data'!$C15)*'Baseline data'!$H15)</f>
        <v>158139.02992697773</v>
      </c>
      <c r="Y16" s="13">
        <f>SUM(X16+('Baseline data'!$C15)*'Baseline data'!$H15)</f>
        <v>159898.92214108637</v>
      </c>
      <c r="Z16" s="13">
        <f>SUM(Y16+('Baseline data'!$C15)*'Baseline data'!$H15)</f>
        <v>161658.81435519501</v>
      </c>
      <c r="AA16" s="13">
        <f>SUM(Z16+('Baseline data'!$C15)*'Baseline data'!$H15)</f>
        <v>163418.70656930364</v>
      </c>
      <c r="AB16" s="13">
        <f>SUM(AA16+('Baseline data'!$C15)*'Baseline data'!$H15)</f>
        <v>165178.59878341228</v>
      </c>
      <c r="AC16" s="13">
        <f>SUM(AB16+('Baseline data'!$C15)*'Baseline data'!$H15)</f>
        <v>166938.49099752092</v>
      </c>
      <c r="AD16" s="13">
        <f>SUM(AC16+('Baseline data'!$C15)*'Baseline data'!$H15)</f>
        <v>168698.38321162955</v>
      </c>
      <c r="AE16" s="13">
        <f>SUM(AD16+('Baseline data'!$C15)*'Baseline data'!$H15)</f>
        <v>170458.27542573819</v>
      </c>
      <c r="AF16" s="13">
        <f>SUM(AE16+('Baseline data'!$C15)*'Baseline data'!$H15)</f>
        <v>172218.16763984683</v>
      </c>
      <c r="AG16" s="13">
        <f>SUM(AF16+('Baseline data'!$C15)*'Baseline data'!$H15)</f>
        <v>173978.05985395546</v>
      </c>
      <c r="AH16" s="13">
        <f>SUM(AG16+('Baseline data'!$C15)*'Baseline data'!$H15)</f>
        <v>175737.9520680641</v>
      </c>
      <c r="AI16" s="13">
        <f>SUM(AH16+('Baseline data'!$C15)*'Baseline data'!$H15)</f>
        <v>177497.84428217274</v>
      </c>
      <c r="AJ16" s="13">
        <f>SUM(AI16+('Baseline data'!$C15)*'Baseline data'!$H15)</f>
        <v>179257.73649628137</v>
      </c>
      <c r="AK16" s="13">
        <f>SUM(AJ16+('Baseline data'!$C15)*'Baseline data'!$H15)</f>
        <v>181017.62871039001</v>
      </c>
      <c r="AL16" s="13">
        <f>SUM(AK16+('Baseline data'!$C15)*'Baseline data'!$H15)</f>
        <v>182777.52092449865</v>
      </c>
      <c r="AM16" s="13">
        <f>SUM(AL16+('Baseline data'!$C15)*'Baseline data'!$H15)</f>
        <v>184537.41313860728</v>
      </c>
      <c r="AN16" s="13">
        <f>SUM(AM16+('Baseline data'!$C15)*'Baseline data'!$H15)</f>
        <v>186297.30535271592</v>
      </c>
      <c r="AO16" s="13">
        <f>SUM(AN16+('Baseline data'!$C15)*'Baseline data'!$H15)</f>
        <v>188057.19756682456</v>
      </c>
      <c r="AP16" s="13">
        <f>SUM(AO16+('Baseline data'!$C15)*'Baseline data'!$H15)</f>
        <v>189817.08978093319</v>
      </c>
      <c r="AQ16" s="13">
        <f>SUM(AP16+('Baseline data'!$C15)*'Baseline data'!$H15)</f>
        <v>191576.98199504183</v>
      </c>
      <c r="AR16" s="13">
        <f>SUM(AQ16+('Baseline data'!$C15)*'Baseline data'!$H15)</f>
        <v>193336.87420915047</v>
      </c>
      <c r="AS16" s="13">
        <f>SUM(AR16+('Baseline data'!$C15)*'Baseline data'!$H15)</f>
        <v>195096.76642325911</v>
      </c>
      <c r="AT16" s="13">
        <f>SUM(AS16+('Baseline data'!$C15)*'Baseline data'!$H15)</f>
        <v>196856.65863736774</v>
      </c>
      <c r="AU16" s="13">
        <f>SUM(AT16+('Baseline data'!$C15)*'Baseline data'!$H15)</f>
        <v>198616.55085147638</v>
      </c>
      <c r="AV16" s="13">
        <f>SUM(AU16+('Baseline data'!$C15)*'Baseline data'!$H15)</f>
        <v>200376.44306558502</v>
      </c>
    </row>
    <row r="17" spans="1:48" ht="12" customHeight="1" x14ac:dyDescent="0.2">
      <c r="A17" s="10" t="s">
        <v>19</v>
      </c>
      <c r="B17" s="3">
        <v>105000</v>
      </c>
      <c r="C17" s="3">
        <v>104100</v>
      </c>
      <c r="D17" s="3">
        <v>107200</v>
      </c>
      <c r="E17" s="3">
        <v>112200</v>
      </c>
      <c r="F17" s="3">
        <v>112800</v>
      </c>
      <c r="G17" s="3">
        <v>117200</v>
      </c>
      <c r="H17" s="3">
        <v>111200</v>
      </c>
      <c r="I17" s="3">
        <v>114500</v>
      </c>
      <c r="J17" s="3">
        <v>112400</v>
      </c>
      <c r="K17" s="3">
        <v>115700</v>
      </c>
      <c r="L17" s="3">
        <v>118100</v>
      </c>
      <c r="M17" s="3">
        <v>118500</v>
      </c>
      <c r="N17" s="3">
        <v>119900</v>
      </c>
      <c r="O17" s="3">
        <v>115900</v>
      </c>
      <c r="P17" s="13">
        <f>SUM(O17+('Baseline data'!$C16)*'Baseline data'!$H16)</f>
        <v>116617.22417465254</v>
      </c>
      <c r="Q17" s="13">
        <f>SUM(P17+('Baseline data'!$C16)*'Baseline data'!$H16)</f>
        <v>117334.44834930508</v>
      </c>
      <c r="R17" s="13">
        <f>SUM(Q17+('Baseline data'!$C16)*'Baseline data'!$H16)</f>
        <v>118051.67252395762</v>
      </c>
      <c r="S17" s="13">
        <f>SUM(R17+('Baseline data'!$C16)*'Baseline data'!$H16)</f>
        <v>118768.89669861016</v>
      </c>
      <c r="T17" s="13">
        <f>SUM(S17+('Baseline data'!$C16)*'Baseline data'!$H16)</f>
        <v>119486.1208732627</v>
      </c>
      <c r="U17" s="13">
        <f>SUM(T17+('Baseline data'!$C16)*'Baseline data'!$H16)</f>
        <v>120203.34504791524</v>
      </c>
      <c r="V17" s="13">
        <f>SUM(U17+('Baseline data'!$C16)*'Baseline data'!$H16)</f>
        <v>120920.56922256778</v>
      </c>
      <c r="W17" s="13">
        <f>SUM(V17+('Baseline data'!$C16)*'Baseline data'!$H16)</f>
        <v>121637.79339722032</v>
      </c>
      <c r="X17" s="13">
        <f>SUM(W17+('Baseline data'!$C16)*'Baseline data'!$H16)</f>
        <v>122355.01757187286</v>
      </c>
      <c r="Y17" s="13">
        <f>SUM(X17+('Baseline data'!$C16)*'Baseline data'!$H16)</f>
        <v>123072.2417465254</v>
      </c>
      <c r="Z17" s="13">
        <f>SUM(Y17+('Baseline data'!$C16)*'Baseline data'!$H16)</f>
        <v>123789.46592117794</v>
      </c>
      <c r="AA17" s="13">
        <f>SUM(Z17+('Baseline data'!$C16)*'Baseline data'!$H16)</f>
        <v>124506.69009583048</v>
      </c>
      <c r="AB17" s="13">
        <f>SUM(AA17+('Baseline data'!$C16)*'Baseline data'!$H16)</f>
        <v>125223.91427048302</v>
      </c>
      <c r="AC17" s="13">
        <f>SUM(AB17+('Baseline data'!$C16)*'Baseline data'!$H16)</f>
        <v>125941.13844513556</v>
      </c>
      <c r="AD17" s="13">
        <f>SUM(AC17+('Baseline data'!$C16)*'Baseline data'!$H16)</f>
        <v>126658.36261978809</v>
      </c>
      <c r="AE17" s="13">
        <f>SUM(AD17+('Baseline data'!$C16)*'Baseline data'!$H16)</f>
        <v>127375.58679444063</v>
      </c>
      <c r="AF17" s="13">
        <f>SUM(AE17+('Baseline data'!$C16)*'Baseline data'!$H16)</f>
        <v>128092.81096909317</v>
      </c>
      <c r="AG17" s="13">
        <f>SUM(AF17+('Baseline data'!$C16)*'Baseline data'!$H16)</f>
        <v>128810.03514374571</v>
      </c>
      <c r="AH17" s="13">
        <f>SUM(AG17+('Baseline data'!$C16)*'Baseline data'!$H16)</f>
        <v>129527.25931839825</v>
      </c>
      <c r="AI17" s="13">
        <f>SUM(AH17+('Baseline data'!$C16)*'Baseline data'!$H16)</f>
        <v>130244.48349305079</v>
      </c>
      <c r="AJ17" s="13">
        <f>SUM(AI17+('Baseline data'!$C16)*'Baseline data'!$H16)</f>
        <v>130961.70766770333</v>
      </c>
      <c r="AK17" s="13">
        <f>SUM(AJ17+('Baseline data'!$C16)*'Baseline data'!$H16)</f>
        <v>131678.93184235587</v>
      </c>
      <c r="AL17" s="13">
        <f>SUM(AK17+('Baseline data'!$C16)*'Baseline data'!$H16)</f>
        <v>132396.15601700841</v>
      </c>
      <c r="AM17" s="13">
        <f>SUM(AL17+('Baseline data'!$C16)*'Baseline data'!$H16)</f>
        <v>133113.38019166095</v>
      </c>
      <c r="AN17" s="13">
        <f>SUM(AM17+('Baseline data'!$C16)*'Baseline data'!$H16)</f>
        <v>133830.60436631349</v>
      </c>
      <c r="AO17" s="13">
        <f>SUM(AN17+('Baseline data'!$C16)*'Baseline data'!$H16)</f>
        <v>134547.82854096603</v>
      </c>
      <c r="AP17" s="13">
        <f>SUM(AO17+('Baseline data'!$C16)*'Baseline data'!$H16)</f>
        <v>135265.05271561857</v>
      </c>
      <c r="AQ17" s="13">
        <f>SUM(AP17+('Baseline data'!$C16)*'Baseline data'!$H16)</f>
        <v>135982.27689027111</v>
      </c>
      <c r="AR17" s="13">
        <f>SUM(AQ17+('Baseline data'!$C16)*'Baseline data'!$H16)</f>
        <v>136699.50106492365</v>
      </c>
      <c r="AS17" s="13">
        <f>SUM(AR17+('Baseline data'!$C16)*'Baseline data'!$H16)</f>
        <v>137416.72523957619</v>
      </c>
      <c r="AT17" s="13">
        <f>SUM(AS17+('Baseline data'!$C16)*'Baseline data'!$H16)</f>
        <v>138133.94941422873</v>
      </c>
      <c r="AU17" s="13">
        <f>SUM(AT17+('Baseline data'!$C16)*'Baseline data'!$H16)</f>
        <v>138851.17358888127</v>
      </c>
      <c r="AV17" s="13">
        <f>SUM(AU17+('Baseline data'!$C16)*'Baseline data'!$H16)</f>
        <v>139568.39776353381</v>
      </c>
    </row>
    <row r="18" spans="1:48" ht="12" customHeight="1" x14ac:dyDescent="0.2">
      <c r="A18" s="10" t="s">
        <v>20</v>
      </c>
      <c r="B18" s="3">
        <v>47400</v>
      </c>
      <c r="C18" s="3">
        <v>49000</v>
      </c>
      <c r="D18" s="3">
        <v>50700</v>
      </c>
      <c r="E18" s="3">
        <v>49500</v>
      </c>
      <c r="F18" s="3">
        <v>47200</v>
      </c>
      <c r="G18" s="3">
        <v>43900</v>
      </c>
      <c r="H18" s="3">
        <v>47000</v>
      </c>
      <c r="I18" s="3">
        <v>46100</v>
      </c>
      <c r="J18" s="3">
        <v>49700</v>
      </c>
      <c r="K18" s="3">
        <v>53300</v>
      </c>
      <c r="L18" s="3">
        <v>49400</v>
      </c>
      <c r="M18" s="3">
        <v>44400</v>
      </c>
      <c r="N18" s="3">
        <v>47200</v>
      </c>
      <c r="O18" s="3">
        <v>50200</v>
      </c>
      <c r="P18" s="13">
        <f>SUM(O18+('Baseline data'!$C17)*'Baseline data'!$H17)</f>
        <v>50552.852333134259</v>
      </c>
      <c r="Q18" s="13">
        <f>SUM(P18+('Baseline data'!$C17)*'Baseline data'!$H17)</f>
        <v>50905.704666268517</v>
      </c>
      <c r="R18" s="13">
        <f>SUM(Q18+('Baseline data'!$C17)*'Baseline data'!$H17)</f>
        <v>51258.556999402776</v>
      </c>
      <c r="S18" s="13">
        <f>SUM(R18+('Baseline data'!$C17)*'Baseline data'!$H17)</f>
        <v>51611.409332537034</v>
      </c>
      <c r="T18" s="13">
        <f>SUM(S18+('Baseline data'!$C17)*'Baseline data'!$H17)</f>
        <v>51964.261665671293</v>
      </c>
      <c r="U18" s="13">
        <f>SUM(T18+('Baseline data'!$C17)*'Baseline data'!$H17)</f>
        <v>52317.113998805551</v>
      </c>
      <c r="V18" s="13">
        <f>SUM(U18+('Baseline data'!$C17)*'Baseline data'!$H17)</f>
        <v>52669.96633193981</v>
      </c>
      <c r="W18" s="13">
        <f>SUM(V18+('Baseline data'!$C17)*'Baseline data'!$H17)</f>
        <v>53022.818665074068</v>
      </c>
      <c r="X18" s="13">
        <f>SUM(W18+('Baseline data'!$C17)*'Baseline data'!$H17)</f>
        <v>53375.670998208327</v>
      </c>
      <c r="Y18" s="13">
        <f>SUM(X18+('Baseline data'!$C17)*'Baseline data'!$H17)</f>
        <v>53728.523331342585</v>
      </c>
      <c r="Z18" s="13">
        <f>SUM(Y18+('Baseline data'!$C17)*'Baseline data'!$H17)</f>
        <v>54081.375664476844</v>
      </c>
      <c r="AA18" s="13">
        <f>SUM(Z18+('Baseline data'!$C17)*'Baseline data'!$H17)</f>
        <v>54434.227997611102</v>
      </c>
      <c r="AB18" s="13">
        <f>SUM(AA18+('Baseline data'!$C17)*'Baseline data'!$H17)</f>
        <v>54787.080330745361</v>
      </c>
      <c r="AC18" s="13">
        <f>SUM(AB18+('Baseline data'!$C17)*'Baseline data'!$H17)</f>
        <v>55139.932663879619</v>
      </c>
      <c r="AD18" s="13">
        <f>SUM(AC18+('Baseline data'!$C17)*'Baseline data'!$H17)</f>
        <v>55492.784997013878</v>
      </c>
      <c r="AE18" s="13">
        <f>SUM(AD18+('Baseline data'!$C17)*'Baseline data'!$H17)</f>
        <v>55845.637330148136</v>
      </c>
      <c r="AF18" s="13">
        <f>SUM(AE18+('Baseline data'!$C17)*'Baseline data'!$H17)</f>
        <v>56198.489663282395</v>
      </c>
      <c r="AG18" s="13">
        <f>SUM(AF18+('Baseline data'!$C17)*'Baseline data'!$H17)</f>
        <v>56551.341996416653</v>
      </c>
      <c r="AH18" s="13">
        <f>SUM(AG18+('Baseline data'!$C17)*'Baseline data'!$H17)</f>
        <v>56904.194329550912</v>
      </c>
      <c r="AI18" s="13">
        <f>SUM(AH18+('Baseline data'!$C17)*'Baseline data'!$H17)</f>
        <v>57257.04666268517</v>
      </c>
      <c r="AJ18" s="13">
        <f>SUM(AI18+('Baseline data'!$C17)*'Baseline data'!$H17)</f>
        <v>57609.898995819429</v>
      </c>
      <c r="AK18" s="13">
        <f>SUM(AJ18+('Baseline data'!$C17)*'Baseline data'!$H17)</f>
        <v>57962.751328953687</v>
      </c>
      <c r="AL18" s="13">
        <f>SUM(AK18+('Baseline data'!$C17)*'Baseline data'!$H17)</f>
        <v>58315.603662087946</v>
      </c>
      <c r="AM18" s="13">
        <f>SUM(AL18+('Baseline data'!$C17)*'Baseline data'!$H17)</f>
        <v>58668.455995222204</v>
      </c>
      <c r="AN18" s="13">
        <f>SUM(AM18+('Baseline data'!$C17)*'Baseline data'!$H17)</f>
        <v>59021.308328356463</v>
      </c>
      <c r="AO18" s="13">
        <f>SUM(AN18+('Baseline data'!$C17)*'Baseline data'!$H17)</f>
        <v>59374.160661490721</v>
      </c>
      <c r="AP18" s="13">
        <f>SUM(AO18+('Baseline data'!$C17)*'Baseline data'!$H17)</f>
        <v>59727.01299462498</v>
      </c>
      <c r="AQ18" s="13">
        <f>SUM(AP18+('Baseline data'!$C17)*'Baseline data'!$H17)</f>
        <v>60079.865327759238</v>
      </c>
      <c r="AR18" s="13">
        <f>SUM(AQ18+('Baseline data'!$C17)*'Baseline data'!$H17)</f>
        <v>60432.717660893497</v>
      </c>
      <c r="AS18" s="13">
        <f>SUM(AR18+('Baseline data'!$C17)*'Baseline data'!$H17)</f>
        <v>60785.569994027755</v>
      </c>
      <c r="AT18" s="13">
        <f>SUM(AS18+('Baseline data'!$C17)*'Baseline data'!$H17)</f>
        <v>61138.422327162014</v>
      </c>
      <c r="AU18" s="13">
        <f>SUM(AT18+('Baseline data'!$C17)*'Baseline data'!$H17)</f>
        <v>61491.274660296272</v>
      </c>
      <c r="AV18" s="13">
        <f>SUM(AU18+('Baseline data'!$C17)*'Baseline data'!$H17)</f>
        <v>61844.126993430531</v>
      </c>
    </row>
    <row r="19" spans="1:48" ht="12" customHeight="1" x14ac:dyDescent="0.2">
      <c r="A19" s="10" t="s">
        <v>21</v>
      </c>
      <c r="B19" s="3">
        <v>38900</v>
      </c>
      <c r="C19" s="3">
        <v>39500</v>
      </c>
      <c r="D19" s="3">
        <v>40200</v>
      </c>
      <c r="E19" s="3">
        <v>39800</v>
      </c>
      <c r="F19" s="3">
        <v>39600</v>
      </c>
      <c r="G19" s="3">
        <v>39900</v>
      </c>
      <c r="H19" s="3">
        <v>40500</v>
      </c>
      <c r="I19" s="3">
        <v>42400</v>
      </c>
      <c r="J19" s="3">
        <v>37200</v>
      </c>
      <c r="K19" s="3">
        <v>38500</v>
      </c>
      <c r="L19" s="3">
        <v>38200</v>
      </c>
      <c r="M19" s="3">
        <v>37200</v>
      </c>
      <c r="N19" s="3">
        <v>37900</v>
      </c>
      <c r="O19" s="3">
        <v>42100</v>
      </c>
      <c r="P19" s="13">
        <f>SUM(O19+('Baseline data'!$C18)*'Baseline data'!$H18)</f>
        <v>42238.338043447293</v>
      </c>
      <c r="Q19" s="13">
        <f>SUM(P19+('Baseline data'!$C18)*'Baseline data'!$H18)</f>
        <v>42376.676086894586</v>
      </c>
      <c r="R19" s="13">
        <f>SUM(Q19+('Baseline data'!$C18)*'Baseline data'!$H18)</f>
        <v>42515.014130341879</v>
      </c>
      <c r="S19" s="13">
        <f>SUM(R19+('Baseline data'!$C18)*'Baseline data'!$H18)</f>
        <v>42653.352173789172</v>
      </c>
      <c r="T19" s="13">
        <f>SUM(S19+('Baseline data'!$C18)*'Baseline data'!$H18)</f>
        <v>42791.690217236464</v>
      </c>
      <c r="U19" s="13">
        <f>SUM(T19+('Baseline data'!$C18)*'Baseline data'!$H18)</f>
        <v>42930.028260683757</v>
      </c>
      <c r="V19" s="13">
        <f>SUM(U19+('Baseline data'!$C18)*'Baseline data'!$H18)</f>
        <v>43068.36630413105</v>
      </c>
      <c r="W19" s="13">
        <f>SUM(V19+('Baseline data'!$C18)*'Baseline data'!$H18)</f>
        <v>43206.704347578343</v>
      </c>
      <c r="X19" s="13">
        <f>SUM(W19+('Baseline data'!$C18)*'Baseline data'!$H18)</f>
        <v>43345.042391025636</v>
      </c>
      <c r="Y19" s="13">
        <f>SUM(X19+('Baseline data'!$C18)*'Baseline data'!$H18)</f>
        <v>43483.380434472929</v>
      </c>
      <c r="Z19" s="13">
        <f>SUM(Y19+('Baseline data'!$C18)*'Baseline data'!$H18)</f>
        <v>43621.718477920222</v>
      </c>
      <c r="AA19" s="13">
        <f>SUM(Z19+('Baseline data'!$C18)*'Baseline data'!$H18)</f>
        <v>43760.056521367515</v>
      </c>
      <c r="AB19" s="13">
        <f>SUM(AA19+('Baseline data'!$C18)*'Baseline data'!$H18)</f>
        <v>43898.394564814807</v>
      </c>
      <c r="AC19" s="13">
        <f>SUM(AB19+('Baseline data'!$C18)*'Baseline data'!$H18)</f>
        <v>44036.7326082621</v>
      </c>
      <c r="AD19" s="13">
        <f>SUM(AC19+('Baseline data'!$C18)*'Baseline data'!$H18)</f>
        <v>44175.070651709393</v>
      </c>
      <c r="AE19" s="13">
        <f>SUM(AD19+('Baseline data'!$C18)*'Baseline data'!$H18)</f>
        <v>44313.408695156686</v>
      </c>
      <c r="AF19" s="13">
        <f>SUM(AE19+('Baseline data'!$C18)*'Baseline data'!$H18)</f>
        <v>44451.746738603979</v>
      </c>
      <c r="AG19" s="13">
        <f>SUM(AF19+('Baseline data'!$C18)*'Baseline data'!$H18)</f>
        <v>44590.084782051272</v>
      </c>
      <c r="AH19" s="13">
        <f>SUM(AG19+('Baseline data'!$C18)*'Baseline data'!$H18)</f>
        <v>44728.422825498565</v>
      </c>
      <c r="AI19" s="13">
        <f>SUM(AH19+('Baseline data'!$C18)*'Baseline data'!$H18)</f>
        <v>44866.760868945858</v>
      </c>
      <c r="AJ19" s="13">
        <f>SUM(AI19+('Baseline data'!$C18)*'Baseline data'!$H18)</f>
        <v>45005.09891239315</v>
      </c>
      <c r="AK19" s="13">
        <f>SUM(AJ19+('Baseline data'!$C18)*'Baseline data'!$H18)</f>
        <v>45143.436955840443</v>
      </c>
      <c r="AL19" s="13">
        <f>SUM(AK19+('Baseline data'!$C18)*'Baseline data'!$H18)</f>
        <v>45281.774999287736</v>
      </c>
      <c r="AM19" s="13">
        <f>SUM(AL19+('Baseline data'!$C18)*'Baseline data'!$H18)</f>
        <v>45420.113042735029</v>
      </c>
      <c r="AN19" s="13">
        <f>SUM(AM19+('Baseline data'!$C18)*'Baseline data'!$H18)</f>
        <v>45558.451086182322</v>
      </c>
      <c r="AO19" s="13">
        <f>SUM(AN19+('Baseline data'!$C18)*'Baseline data'!$H18)</f>
        <v>45696.789129629615</v>
      </c>
      <c r="AP19" s="13">
        <f>SUM(AO19+('Baseline data'!$C18)*'Baseline data'!$H18)</f>
        <v>45835.127173076908</v>
      </c>
      <c r="AQ19" s="13">
        <f>SUM(AP19+('Baseline data'!$C18)*'Baseline data'!$H18)</f>
        <v>45973.465216524201</v>
      </c>
      <c r="AR19" s="13">
        <f>SUM(AQ19+('Baseline data'!$C18)*'Baseline data'!$H18)</f>
        <v>46111.803259971493</v>
      </c>
      <c r="AS19" s="13">
        <f>SUM(AR19+('Baseline data'!$C18)*'Baseline data'!$H18)</f>
        <v>46250.141303418786</v>
      </c>
      <c r="AT19" s="13">
        <f>SUM(AS19+('Baseline data'!$C18)*'Baseline data'!$H18)</f>
        <v>46388.479346866079</v>
      </c>
      <c r="AU19" s="13">
        <f>SUM(AT19+('Baseline data'!$C18)*'Baseline data'!$H18)</f>
        <v>46526.817390313372</v>
      </c>
      <c r="AV19" s="13">
        <f>SUM(AU19+('Baseline data'!$C18)*'Baseline data'!$H18)</f>
        <v>46665.155433760665</v>
      </c>
    </row>
    <row r="20" spans="1:48" ht="12" customHeight="1" x14ac:dyDescent="0.2">
      <c r="A20" s="10" t="s">
        <v>22</v>
      </c>
      <c r="B20" s="3">
        <v>62500</v>
      </c>
      <c r="C20" s="3">
        <v>64100</v>
      </c>
      <c r="D20" s="3">
        <v>65200</v>
      </c>
      <c r="E20" s="3">
        <v>60700</v>
      </c>
      <c r="F20" s="3">
        <v>60300</v>
      </c>
      <c r="G20" s="3">
        <v>64600</v>
      </c>
      <c r="H20" s="3">
        <v>68300</v>
      </c>
      <c r="I20" s="3">
        <v>71300</v>
      </c>
      <c r="J20" s="3">
        <v>73700</v>
      </c>
      <c r="K20" s="3">
        <v>75100</v>
      </c>
      <c r="L20" s="3">
        <v>77200</v>
      </c>
      <c r="M20" s="3">
        <v>78500</v>
      </c>
      <c r="N20" s="3">
        <v>75500</v>
      </c>
      <c r="O20" s="3">
        <v>71000</v>
      </c>
      <c r="P20" s="13">
        <f>SUM(O20+('Baseline data'!$C19)*'Baseline data'!$H19)</f>
        <v>71756.8569807452</v>
      </c>
      <c r="Q20" s="13">
        <f>SUM(P20+('Baseline data'!$C19)*'Baseline data'!$H19)</f>
        <v>72513.713961490401</v>
      </c>
      <c r="R20" s="13">
        <f>SUM(Q20+('Baseline data'!$C19)*'Baseline data'!$H19)</f>
        <v>73270.570942235601</v>
      </c>
      <c r="S20" s="13">
        <f>SUM(R20+('Baseline data'!$C19)*'Baseline data'!$H19)</f>
        <v>74027.427922980802</v>
      </c>
      <c r="T20" s="13">
        <f>SUM(S20+('Baseline data'!$C19)*'Baseline data'!$H19)</f>
        <v>74784.284903726002</v>
      </c>
      <c r="U20" s="13">
        <f>SUM(T20+('Baseline data'!$C19)*'Baseline data'!$H19)</f>
        <v>75541.141884471203</v>
      </c>
      <c r="V20" s="13">
        <f>SUM(U20+('Baseline data'!$C19)*'Baseline data'!$H19)</f>
        <v>76297.998865216403</v>
      </c>
      <c r="W20" s="13">
        <f>SUM(V20+('Baseline data'!$C19)*'Baseline data'!$H19)</f>
        <v>77054.855845961603</v>
      </c>
      <c r="X20" s="13">
        <f>SUM(W20+('Baseline data'!$C19)*'Baseline data'!$H19)</f>
        <v>77811.712826706804</v>
      </c>
      <c r="Y20" s="13">
        <f>SUM(X20+('Baseline data'!$C19)*'Baseline data'!$H19)</f>
        <v>78568.569807452004</v>
      </c>
      <c r="Z20" s="13">
        <f>SUM(Y20+('Baseline data'!$C19)*'Baseline data'!$H19)</f>
        <v>79325.426788197205</v>
      </c>
      <c r="AA20" s="13">
        <f>SUM(Z20+('Baseline data'!$C19)*'Baseline data'!$H19)</f>
        <v>80082.283768942405</v>
      </c>
      <c r="AB20" s="13">
        <f>SUM(AA20+('Baseline data'!$C19)*'Baseline data'!$H19)</f>
        <v>80839.140749687605</v>
      </c>
      <c r="AC20" s="13">
        <f>SUM(AB20+('Baseline data'!$C19)*'Baseline data'!$H19)</f>
        <v>81595.997730432806</v>
      </c>
      <c r="AD20" s="13">
        <f>SUM(AC20+('Baseline data'!$C19)*'Baseline data'!$H19)</f>
        <v>82352.854711178006</v>
      </c>
      <c r="AE20" s="13">
        <f>SUM(AD20+('Baseline data'!$C19)*'Baseline data'!$H19)</f>
        <v>83109.711691923207</v>
      </c>
      <c r="AF20" s="13">
        <f>SUM(AE20+('Baseline data'!$C19)*'Baseline data'!$H19)</f>
        <v>83866.568672668407</v>
      </c>
      <c r="AG20" s="13">
        <f>SUM(AF20+('Baseline data'!$C19)*'Baseline data'!$H19)</f>
        <v>84623.425653413608</v>
      </c>
      <c r="AH20" s="13">
        <f>SUM(AG20+('Baseline data'!$C19)*'Baseline data'!$H19)</f>
        <v>85380.282634158808</v>
      </c>
      <c r="AI20" s="13">
        <f>SUM(AH20+('Baseline data'!$C19)*'Baseline data'!$H19)</f>
        <v>86137.139614904008</v>
      </c>
      <c r="AJ20" s="13">
        <f>SUM(AI20+('Baseline data'!$C19)*'Baseline data'!$H19)</f>
        <v>86893.996595649209</v>
      </c>
      <c r="AK20" s="13">
        <f>SUM(AJ20+('Baseline data'!$C19)*'Baseline data'!$H19)</f>
        <v>87650.853576394409</v>
      </c>
      <c r="AL20" s="13">
        <f>SUM(AK20+('Baseline data'!$C19)*'Baseline data'!$H19)</f>
        <v>88407.71055713961</v>
      </c>
      <c r="AM20" s="13">
        <f>SUM(AL20+('Baseline data'!$C19)*'Baseline data'!$H19)</f>
        <v>89164.56753788481</v>
      </c>
      <c r="AN20" s="13">
        <f>SUM(AM20+('Baseline data'!$C19)*'Baseline data'!$H19)</f>
        <v>89921.42451863001</v>
      </c>
      <c r="AO20" s="13">
        <f>SUM(AN20+('Baseline data'!$C19)*'Baseline data'!$H19)</f>
        <v>90678.281499375211</v>
      </c>
      <c r="AP20" s="13">
        <f>SUM(AO20+('Baseline data'!$C19)*'Baseline data'!$H19)</f>
        <v>91435.138480120411</v>
      </c>
      <c r="AQ20" s="13">
        <f>SUM(AP20+('Baseline data'!$C19)*'Baseline data'!$H19)</f>
        <v>92191.995460865612</v>
      </c>
      <c r="AR20" s="13">
        <f>SUM(AQ20+('Baseline data'!$C19)*'Baseline data'!$H19)</f>
        <v>92948.852441610812</v>
      </c>
      <c r="AS20" s="13">
        <f>SUM(AR20+('Baseline data'!$C19)*'Baseline data'!$H19)</f>
        <v>93705.709422356013</v>
      </c>
      <c r="AT20" s="13">
        <f>SUM(AS20+('Baseline data'!$C19)*'Baseline data'!$H19)</f>
        <v>94462.566403101213</v>
      </c>
      <c r="AU20" s="13">
        <f>SUM(AT20+('Baseline data'!$C19)*'Baseline data'!$H19)</f>
        <v>95219.423383846413</v>
      </c>
      <c r="AV20" s="13">
        <f>SUM(AU20+('Baseline data'!$C19)*'Baseline data'!$H19)</f>
        <v>95976.280364591614</v>
      </c>
    </row>
    <row r="21" spans="1:48" ht="12" customHeight="1" x14ac:dyDescent="0.2">
      <c r="A21" s="10" t="s">
        <v>23</v>
      </c>
      <c r="B21" s="3">
        <v>40600</v>
      </c>
      <c r="C21" s="3">
        <v>42000</v>
      </c>
      <c r="D21" s="3">
        <v>42400</v>
      </c>
      <c r="E21" s="3">
        <v>38800</v>
      </c>
      <c r="F21" s="3">
        <v>46600</v>
      </c>
      <c r="G21" s="3">
        <v>44300</v>
      </c>
      <c r="H21" s="3">
        <v>44800</v>
      </c>
      <c r="I21" s="3">
        <v>46100</v>
      </c>
      <c r="J21" s="3">
        <v>45400</v>
      </c>
      <c r="K21" s="3">
        <v>44200</v>
      </c>
      <c r="L21" s="3">
        <v>43800</v>
      </c>
      <c r="M21" s="3">
        <v>45000</v>
      </c>
      <c r="N21" s="3">
        <v>47200</v>
      </c>
      <c r="O21" s="3">
        <v>48300</v>
      </c>
      <c r="P21" s="13">
        <f>SUM(O21+('Baseline data'!$C20)*'Baseline data'!$H20)</f>
        <v>48671.218892819903</v>
      </c>
      <c r="Q21" s="13">
        <f>SUM(P21+('Baseline data'!$C20)*'Baseline data'!$H20)</f>
        <v>49042.437785639806</v>
      </c>
      <c r="R21" s="13">
        <f>SUM(Q21+('Baseline data'!$C20)*'Baseline data'!$H20)</f>
        <v>49413.656678459709</v>
      </c>
      <c r="S21" s="13">
        <f>SUM(R21+('Baseline data'!$C20)*'Baseline data'!$H20)</f>
        <v>49784.875571279612</v>
      </c>
      <c r="T21" s="13">
        <f>SUM(S21+('Baseline data'!$C20)*'Baseline data'!$H20)</f>
        <v>50156.094464099515</v>
      </c>
      <c r="U21" s="13">
        <f>SUM(T21+('Baseline data'!$C20)*'Baseline data'!$H20)</f>
        <v>50527.313356919418</v>
      </c>
      <c r="V21" s="13">
        <f>SUM(U21+('Baseline data'!$C20)*'Baseline data'!$H20)</f>
        <v>50898.532249739321</v>
      </c>
      <c r="W21" s="13">
        <f>SUM(V21+('Baseline data'!$C20)*'Baseline data'!$H20)</f>
        <v>51269.751142559224</v>
      </c>
      <c r="X21" s="13">
        <f>SUM(W21+('Baseline data'!$C20)*'Baseline data'!$H20)</f>
        <v>51640.970035379127</v>
      </c>
      <c r="Y21" s="13">
        <f>SUM(X21+('Baseline data'!$C20)*'Baseline data'!$H20)</f>
        <v>52012.18892819903</v>
      </c>
      <c r="Z21" s="13">
        <f>SUM(Y21+('Baseline data'!$C20)*'Baseline data'!$H20)</f>
        <v>52383.407821018933</v>
      </c>
      <c r="AA21" s="13">
        <f>SUM(Z21+('Baseline data'!$C20)*'Baseline data'!$H20)</f>
        <v>52754.626713838836</v>
      </c>
      <c r="AB21" s="13">
        <f>SUM(AA21+('Baseline data'!$C20)*'Baseline data'!$H20)</f>
        <v>53125.845606658739</v>
      </c>
      <c r="AC21" s="13">
        <f>SUM(AB21+('Baseline data'!$C20)*'Baseline data'!$H20)</f>
        <v>53497.064499478642</v>
      </c>
      <c r="AD21" s="13">
        <f>SUM(AC21+('Baseline data'!$C20)*'Baseline data'!$H20)</f>
        <v>53868.283392298545</v>
      </c>
      <c r="AE21" s="13">
        <f>SUM(AD21+('Baseline data'!$C20)*'Baseline data'!$H20)</f>
        <v>54239.502285118448</v>
      </c>
      <c r="AF21" s="13">
        <f>SUM(AE21+('Baseline data'!$C20)*'Baseline data'!$H20)</f>
        <v>54610.721177938351</v>
      </c>
      <c r="AG21" s="13">
        <f>SUM(AF21+('Baseline data'!$C20)*'Baseline data'!$H20)</f>
        <v>54981.940070758254</v>
      </c>
      <c r="AH21" s="13">
        <f>SUM(AG21+('Baseline data'!$C20)*'Baseline data'!$H20)</f>
        <v>55353.158963578157</v>
      </c>
      <c r="AI21" s="13">
        <f>SUM(AH21+('Baseline data'!$C20)*'Baseline data'!$H20)</f>
        <v>55724.37785639806</v>
      </c>
      <c r="AJ21" s="13">
        <f>SUM(AI21+('Baseline data'!$C20)*'Baseline data'!$H20)</f>
        <v>56095.596749217962</v>
      </c>
      <c r="AK21" s="13">
        <f>SUM(AJ21+('Baseline data'!$C20)*'Baseline data'!$H20)</f>
        <v>56466.815642037865</v>
      </c>
      <c r="AL21" s="13">
        <f>SUM(AK21+('Baseline data'!$C20)*'Baseline data'!$H20)</f>
        <v>56838.034534857768</v>
      </c>
      <c r="AM21" s="13">
        <f>SUM(AL21+('Baseline data'!$C20)*'Baseline data'!$H20)</f>
        <v>57209.253427677671</v>
      </c>
      <c r="AN21" s="13">
        <f>SUM(AM21+('Baseline data'!$C20)*'Baseline data'!$H20)</f>
        <v>57580.472320497574</v>
      </c>
      <c r="AO21" s="13">
        <f>SUM(AN21+('Baseline data'!$C20)*'Baseline data'!$H20)</f>
        <v>57951.691213317477</v>
      </c>
      <c r="AP21" s="13">
        <f>SUM(AO21+('Baseline data'!$C20)*'Baseline data'!$H20)</f>
        <v>58322.91010613738</v>
      </c>
      <c r="AQ21" s="13">
        <f>SUM(AP21+('Baseline data'!$C20)*'Baseline data'!$H20)</f>
        <v>58694.128998957283</v>
      </c>
      <c r="AR21" s="13">
        <f>SUM(AQ21+('Baseline data'!$C20)*'Baseline data'!$H20)</f>
        <v>59065.347891777186</v>
      </c>
      <c r="AS21" s="13">
        <f>SUM(AR21+('Baseline data'!$C20)*'Baseline data'!$H20)</f>
        <v>59436.566784597089</v>
      </c>
      <c r="AT21" s="13">
        <f>SUM(AS21+('Baseline data'!$C20)*'Baseline data'!$H20)</f>
        <v>59807.785677416992</v>
      </c>
      <c r="AU21" s="13">
        <f>SUM(AT21+('Baseline data'!$C20)*'Baseline data'!$H20)</f>
        <v>60179.004570236895</v>
      </c>
      <c r="AV21" s="13">
        <f>SUM(AU21+('Baseline data'!$C20)*'Baseline data'!$H20)</f>
        <v>60550.223463056798</v>
      </c>
    </row>
    <row r="22" spans="1:48" ht="12" customHeight="1" x14ac:dyDescent="0.2">
      <c r="A22" s="20" t="s">
        <v>24</v>
      </c>
      <c r="B22" s="3">
        <v>71500</v>
      </c>
      <c r="C22" s="3">
        <v>71500</v>
      </c>
      <c r="D22" s="3">
        <v>67200</v>
      </c>
      <c r="E22" s="3">
        <v>71600</v>
      </c>
      <c r="F22" s="3">
        <v>76800</v>
      </c>
      <c r="G22" s="3">
        <v>72800</v>
      </c>
      <c r="H22" s="3">
        <v>73600</v>
      </c>
      <c r="I22" s="3">
        <v>70300</v>
      </c>
      <c r="J22" s="3">
        <v>78400</v>
      </c>
      <c r="K22" s="3">
        <v>76600</v>
      </c>
      <c r="L22" s="3">
        <v>77300</v>
      </c>
      <c r="M22" s="3">
        <v>82900</v>
      </c>
      <c r="N22" s="3">
        <v>77000</v>
      </c>
      <c r="O22" s="3">
        <v>76900</v>
      </c>
      <c r="P22" s="13">
        <f>SUM(O22+('Baseline data'!$C21)*'Baseline data'!$H21)</f>
        <v>77305.416238141188</v>
      </c>
      <c r="Q22" s="13">
        <f>SUM(P22+('Baseline data'!$C21)*'Baseline data'!$H21)</f>
        <v>77710.832476282376</v>
      </c>
      <c r="R22" s="13">
        <f>SUM(Q22+('Baseline data'!$C21)*'Baseline data'!$H21)</f>
        <v>78116.248714423564</v>
      </c>
      <c r="S22" s="13">
        <f>SUM(R22+('Baseline data'!$C21)*'Baseline data'!$H21)</f>
        <v>78521.664952564752</v>
      </c>
      <c r="T22" s="13">
        <f>SUM(S22+('Baseline data'!$C21)*'Baseline data'!$H21)</f>
        <v>78927.08119070594</v>
      </c>
      <c r="U22" s="13">
        <f>SUM(T22+('Baseline data'!$C21)*'Baseline data'!$H21)</f>
        <v>79332.497428847128</v>
      </c>
      <c r="V22" s="13">
        <f>SUM(U22+('Baseline data'!$C21)*'Baseline data'!$H21)</f>
        <v>79737.913666988316</v>
      </c>
      <c r="W22" s="13">
        <f>SUM(V22+('Baseline data'!$C21)*'Baseline data'!$H21)</f>
        <v>80143.329905129503</v>
      </c>
      <c r="X22" s="13">
        <f>SUM(W22+('Baseline data'!$C21)*'Baseline data'!$H21)</f>
        <v>80548.746143270691</v>
      </c>
      <c r="Y22" s="13">
        <f>SUM(X22+('Baseline data'!$C21)*'Baseline data'!$H21)</f>
        <v>80954.162381411879</v>
      </c>
      <c r="Z22" s="13">
        <f>SUM(Y22+('Baseline data'!$C21)*'Baseline data'!$H21)</f>
        <v>81359.578619553067</v>
      </c>
      <c r="AA22" s="13">
        <f>SUM(Z22+('Baseline data'!$C21)*'Baseline data'!$H21)</f>
        <v>81764.994857694255</v>
      </c>
      <c r="AB22" s="13">
        <f>SUM(AA22+('Baseline data'!$C21)*'Baseline data'!$H21)</f>
        <v>82170.411095835443</v>
      </c>
      <c r="AC22" s="13">
        <f>SUM(AB22+('Baseline data'!$C21)*'Baseline data'!$H21)</f>
        <v>82575.827333976631</v>
      </c>
      <c r="AD22" s="13">
        <f>SUM(AC22+('Baseline data'!$C21)*'Baseline data'!$H21)</f>
        <v>82981.243572117819</v>
      </c>
      <c r="AE22" s="13">
        <f>SUM(AD22+('Baseline data'!$C21)*'Baseline data'!$H21)</f>
        <v>83386.659810259007</v>
      </c>
      <c r="AF22" s="13">
        <f>SUM(AE22+('Baseline data'!$C21)*'Baseline data'!$H21)</f>
        <v>83792.076048400195</v>
      </c>
      <c r="AG22" s="13">
        <f>SUM(AF22+('Baseline data'!$C21)*'Baseline data'!$H21)</f>
        <v>84197.492286541383</v>
      </c>
      <c r="AH22" s="13">
        <f>SUM(AG22+('Baseline data'!$C21)*'Baseline data'!$H21)</f>
        <v>84602.908524682571</v>
      </c>
      <c r="AI22" s="13">
        <f>SUM(AH22+('Baseline data'!$C21)*'Baseline data'!$H21)</f>
        <v>85008.324762823759</v>
      </c>
      <c r="AJ22" s="13">
        <f>SUM(AI22+('Baseline data'!$C21)*'Baseline data'!$H21)</f>
        <v>85413.741000964947</v>
      </c>
      <c r="AK22" s="13">
        <f>SUM(AJ22+('Baseline data'!$C21)*'Baseline data'!$H21)</f>
        <v>85819.157239106135</v>
      </c>
      <c r="AL22" s="13">
        <f>SUM(AK22+('Baseline data'!$C21)*'Baseline data'!$H21)</f>
        <v>86224.573477247322</v>
      </c>
      <c r="AM22" s="13">
        <f>SUM(AL22+('Baseline data'!$C21)*'Baseline data'!$H21)</f>
        <v>86629.98971538851</v>
      </c>
      <c r="AN22" s="13">
        <f>SUM(AM22+('Baseline data'!$C21)*'Baseline data'!$H21)</f>
        <v>87035.405953529698</v>
      </c>
      <c r="AO22" s="13">
        <f>SUM(AN22+('Baseline data'!$C21)*'Baseline data'!$H21)</f>
        <v>87440.822191670886</v>
      </c>
      <c r="AP22" s="13">
        <f>SUM(AO22+('Baseline data'!$C21)*'Baseline data'!$H21)</f>
        <v>87846.238429812074</v>
      </c>
      <c r="AQ22" s="13">
        <f>SUM(AP22+('Baseline data'!$C21)*'Baseline data'!$H21)</f>
        <v>88251.654667953262</v>
      </c>
      <c r="AR22" s="13">
        <f>SUM(AQ22+('Baseline data'!$C21)*'Baseline data'!$H21)</f>
        <v>88657.07090609445</v>
      </c>
      <c r="AS22" s="13">
        <f>SUM(AR22+('Baseline data'!$C21)*'Baseline data'!$H21)</f>
        <v>89062.487144235638</v>
      </c>
      <c r="AT22" s="13">
        <f>SUM(AS22+('Baseline data'!$C21)*'Baseline data'!$H21)</f>
        <v>89467.903382376826</v>
      </c>
      <c r="AU22" s="13">
        <f>SUM(AT22+('Baseline data'!$C21)*'Baseline data'!$H21)</f>
        <v>89873.319620518014</v>
      </c>
      <c r="AV22" s="13">
        <f>SUM(AU22+('Baseline data'!$C21)*'Baseline data'!$H21)</f>
        <v>90278.735858659202</v>
      </c>
    </row>
    <row r="23" spans="1:48" ht="12" customHeight="1" x14ac:dyDescent="0.2">
      <c r="A23" s="10" t="s">
        <v>25</v>
      </c>
      <c r="B23" s="21">
        <v>89300</v>
      </c>
      <c r="C23" s="21">
        <v>89100</v>
      </c>
      <c r="D23" s="21">
        <v>90200</v>
      </c>
      <c r="E23" s="21">
        <v>89300</v>
      </c>
      <c r="F23" s="21">
        <v>91900</v>
      </c>
      <c r="G23" s="21">
        <v>91600</v>
      </c>
      <c r="H23" s="21">
        <v>88900</v>
      </c>
      <c r="I23" s="21">
        <v>88300</v>
      </c>
      <c r="J23" s="21">
        <v>93500</v>
      </c>
      <c r="K23" s="21">
        <v>91700</v>
      </c>
      <c r="L23" s="21">
        <v>99300</v>
      </c>
      <c r="M23" s="21">
        <v>98000</v>
      </c>
      <c r="N23" s="21">
        <v>91700</v>
      </c>
      <c r="O23" s="21">
        <v>90100</v>
      </c>
      <c r="P23" s="13">
        <f>SUM(O23+('Baseline data'!$C22)*'Baseline data'!$H22)</f>
        <v>90874.790162062956</v>
      </c>
      <c r="Q23" s="13">
        <f>SUM(P23+('Baseline data'!$C22)*'Baseline data'!$H22)</f>
        <v>91649.580324125913</v>
      </c>
      <c r="R23" s="13">
        <f>SUM(Q23+('Baseline data'!$C22)*'Baseline data'!$H22)</f>
        <v>92424.370486188869</v>
      </c>
      <c r="S23" s="13">
        <f>SUM(R23+('Baseline data'!$C22)*'Baseline data'!$H22)</f>
        <v>93199.160648251825</v>
      </c>
      <c r="T23" s="13">
        <f>SUM(S23+('Baseline data'!$C22)*'Baseline data'!$H22)</f>
        <v>93973.950810314782</v>
      </c>
      <c r="U23" s="13">
        <f>SUM(T23+('Baseline data'!$C22)*'Baseline data'!$H22)</f>
        <v>94748.740972377738</v>
      </c>
      <c r="V23" s="13">
        <f>SUM(U23+('Baseline data'!$C22)*'Baseline data'!$H22)</f>
        <v>95523.531134440695</v>
      </c>
      <c r="W23" s="13">
        <f>SUM(V23+('Baseline data'!$C22)*'Baseline data'!$H22)</f>
        <v>96298.321296503651</v>
      </c>
      <c r="X23" s="13">
        <f>SUM(W23+('Baseline data'!$C22)*'Baseline data'!$H22)</f>
        <v>97073.111458566607</v>
      </c>
      <c r="Y23" s="13">
        <f>SUM(X23+('Baseline data'!$C22)*'Baseline data'!$H22)</f>
        <v>97847.901620629564</v>
      </c>
      <c r="Z23" s="13">
        <f>SUM(Y23+('Baseline data'!$C22)*'Baseline data'!$H22)</f>
        <v>98622.69178269252</v>
      </c>
      <c r="AA23" s="13">
        <f>SUM(Z23+('Baseline data'!$C22)*'Baseline data'!$H22)</f>
        <v>99397.481944755476</v>
      </c>
      <c r="AB23" s="13">
        <f>SUM(AA23+('Baseline data'!$C22)*'Baseline data'!$H22)</f>
        <v>100172.27210681843</v>
      </c>
      <c r="AC23" s="13">
        <f>SUM(AB23+('Baseline data'!$C22)*'Baseline data'!$H22)</f>
        <v>100947.06226888139</v>
      </c>
      <c r="AD23" s="13">
        <f>SUM(AC23+('Baseline data'!$C22)*'Baseline data'!$H22)</f>
        <v>101721.85243094435</v>
      </c>
      <c r="AE23" s="13">
        <f>SUM(AD23+('Baseline data'!$C22)*'Baseline data'!$H22)</f>
        <v>102496.6425930073</v>
      </c>
      <c r="AF23" s="13">
        <f>SUM(AE23+('Baseline data'!$C22)*'Baseline data'!$H22)</f>
        <v>103271.43275507026</v>
      </c>
      <c r="AG23" s="13">
        <f>SUM(AF23+('Baseline data'!$C22)*'Baseline data'!$H22)</f>
        <v>104046.22291713321</v>
      </c>
      <c r="AH23" s="13">
        <f>SUM(AG23+('Baseline data'!$C22)*'Baseline data'!$H22)</f>
        <v>104821.01307919617</v>
      </c>
      <c r="AI23" s="13">
        <f>SUM(AH23+('Baseline data'!$C22)*'Baseline data'!$H22)</f>
        <v>105595.80324125913</v>
      </c>
      <c r="AJ23" s="13">
        <f>SUM(AI23+('Baseline data'!$C22)*'Baseline data'!$H22)</f>
        <v>106370.59340332208</v>
      </c>
      <c r="AK23" s="13">
        <f>SUM(AJ23+('Baseline data'!$C22)*'Baseline data'!$H22)</f>
        <v>107145.38356538504</v>
      </c>
      <c r="AL23" s="13">
        <f>SUM(AK23+('Baseline data'!$C22)*'Baseline data'!$H22)</f>
        <v>107920.173727448</v>
      </c>
      <c r="AM23" s="13">
        <f>SUM(AL23+('Baseline data'!$C22)*'Baseline data'!$H22)</f>
        <v>108694.96388951095</v>
      </c>
      <c r="AN23" s="13">
        <f>SUM(AM23+('Baseline data'!$C22)*'Baseline data'!$H22)</f>
        <v>109469.75405157391</v>
      </c>
      <c r="AO23" s="13">
        <f>SUM(AN23+('Baseline data'!$C22)*'Baseline data'!$H22)</f>
        <v>110244.54421363687</v>
      </c>
      <c r="AP23" s="13">
        <f>SUM(AO23+('Baseline data'!$C22)*'Baseline data'!$H22)</f>
        <v>111019.33437569982</v>
      </c>
      <c r="AQ23" s="13">
        <f>SUM(AP23+('Baseline data'!$C22)*'Baseline data'!$H22)</f>
        <v>111794.12453776278</v>
      </c>
      <c r="AR23" s="13">
        <f>SUM(AQ23+('Baseline data'!$C22)*'Baseline data'!$H22)</f>
        <v>112568.91469982573</v>
      </c>
      <c r="AS23" s="13">
        <f>SUM(AR23+('Baseline data'!$C22)*'Baseline data'!$H22)</f>
        <v>113343.70486188869</v>
      </c>
      <c r="AT23" s="13">
        <f>SUM(AS23+('Baseline data'!$C22)*'Baseline data'!$H22)</f>
        <v>114118.49502395165</v>
      </c>
      <c r="AU23" s="13">
        <f>SUM(AT23+('Baseline data'!$C22)*'Baseline data'!$H22)</f>
        <v>114893.2851860146</v>
      </c>
      <c r="AV23" s="13">
        <f>SUM(AU23+('Baseline data'!$C22)*'Baseline data'!$H22)</f>
        <v>115668.07534807756</v>
      </c>
    </row>
    <row r="24" spans="1:48" ht="12" customHeight="1" x14ac:dyDescent="0.2">
      <c r="A24" s="10" t="s">
        <v>26</v>
      </c>
      <c r="B24" s="3">
        <v>66100</v>
      </c>
      <c r="C24" s="3">
        <v>63600</v>
      </c>
      <c r="D24" s="3">
        <v>64000</v>
      </c>
      <c r="E24" s="3">
        <v>66400</v>
      </c>
      <c r="F24" s="3">
        <v>65600</v>
      </c>
      <c r="G24" s="3">
        <v>66500</v>
      </c>
      <c r="H24" s="3">
        <v>68700</v>
      </c>
      <c r="I24" s="3">
        <v>67500</v>
      </c>
      <c r="J24" s="3">
        <v>64300</v>
      </c>
      <c r="K24" s="3">
        <v>68300</v>
      </c>
      <c r="L24" s="3">
        <v>70500</v>
      </c>
      <c r="M24" s="3">
        <v>71800</v>
      </c>
      <c r="N24" s="3">
        <v>75400</v>
      </c>
      <c r="O24" s="3">
        <v>68600</v>
      </c>
      <c r="P24" s="13">
        <f>SUM(O24+('Baseline data'!$C23)*'Baseline data'!$H23)</f>
        <v>68786.228930374433</v>
      </c>
      <c r="Q24" s="13">
        <f>SUM(P24+('Baseline data'!$C23)*'Baseline data'!$H23)</f>
        <v>68972.457860748866</v>
      </c>
      <c r="R24" s="13">
        <f>SUM(Q24+('Baseline data'!$C23)*'Baseline data'!$H23)</f>
        <v>69158.686791123298</v>
      </c>
      <c r="S24" s="13">
        <f>SUM(R24+('Baseline data'!$C23)*'Baseline data'!$H23)</f>
        <v>69344.915721497731</v>
      </c>
      <c r="T24" s="13">
        <f>SUM(S24+('Baseline data'!$C23)*'Baseline data'!$H23)</f>
        <v>69531.144651872164</v>
      </c>
      <c r="U24" s="13">
        <f>SUM(T24+('Baseline data'!$C23)*'Baseline data'!$H23)</f>
        <v>69717.373582246597</v>
      </c>
      <c r="V24" s="13">
        <f>SUM(U24+('Baseline data'!$C23)*'Baseline data'!$H23)</f>
        <v>69903.60251262103</v>
      </c>
      <c r="W24" s="13">
        <f>SUM(V24+('Baseline data'!$C23)*'Baseline data'!$H23)</f>
        <v>70089.831442995463</v>
      </c>
      <c r="X24" s="13">
        <f>SUM(W24+('Baseline data'!$C23)*'Baseline data'!$H23)</f>
        <v>70276.060373369895</v>
      </c>
      <c r="Y24" s="13">
        <f>SUM(X24+('Baseline data'!$C23)*'Baseline data'!$H23)</f>
        <v>70462.289303744328</v>
      </c>
      <c r="Z24" s="13">
        <f>SUM(Y24+('Baseline data'!$C23)*'Baseline data'!$H23)</f>
        <v>70648.518234118761</v>
      </c>
      <c r="AA24" s="13">
        <f>SUM(Z24+('Baseline data'!$C23)*'Baseline data'!$H23)</f>
        <v>70834.747164493194</v>
      </c>
      <c r="AB24" s="13">
        <f>SUM(AA24+('Baseline data'!$C23)*'Baseline data'!$H23)</f>
        <v>71020.976094867627</v>
      </c>
      <c r="AC24" s="13">
        <f>SUM(AB24+('Baseline data'!$C23)*'Baseline data'!$H23)</f>
        <v>71207.205025242059</v>
      </c>
      <c r="AD24" s="13">
        <f>SUM(AC24+('Baseline data'!$C23)*'Baseline data'!$H23)</f>
        <v>71393.433955616492</v>
      </c>
      <c r="AE24" s="13">
        <f>SUM(AD24+('Baseline data'!$C23)*'Baseline data'!$H23)</f>
        <v>71579.662885990925</v>
      </c>
      <c r="AF24" s="13">
        <f>SUM(AE24+('Baseline data'!$C23)*'Baseline data'!$H23)</f>
        <v>71765.891816365358</v>
      </c>
      <c r="AG24" s="13">
        <f>SUM(AF24+('Baseline data'!$C23)*'Baseline data'!$H23)</f>
        <v>71952.120746739791</v>
      </c>
      <c r="AH24" s="13">
        <f>SUM(AG24+('Baseline data'!$C23)*'Baseline data'!$H23)</f>
        <v>72138.349677114224</v>
      </c>
      <c r="AI24" s="13">
        <f>SUM(AH24+('Baseline data'!$C23)*'Baseline data'!$H23)</f>
        <v>72324.578607488656</v>
      </c>
      <c r="AJ24" s="13">
        <f>SUM(AI24+('Baseline data'!$C23)*'Baseline data'!$H23)</f>
        <v>72510.807537863089</v>
      </c>
      <c r="AK24" s="13">
        <f>SUM(AJ24+('Baseline data'!$C23)*'Baseline data'!$H23)</f>
        <v>72697.036468237522</v>
      </c>
      <c r="AL24" s="13">
        <f>SUM(AK24+('Baseline data'!$C23)*'Baseline data'!$H23)</f>
        <v>72883.265398611955</v>
      </c>
      <c r="AM24" s="13">
        <f>SUM(AL24+('Baseline data'!$C23)*'Baseline data'!$H23)</f>
        <v>73069.494328986388</v>
      </c>
      <c r="AN24" s="13">
        <f>SUM(AM24+('Baseline data'!$C23)*'Baseline data'!$H23)</f>
        <v>73255.723259360821</v>
      </c>
      <c r="AO24" s="13">
        <f>SUM(AN24+('Baseline data'!$C23)*'Baseline data'!$H23)</f>
        <v>73441.952189735253</v>
      </c>
      <c r="AP24" s="13">
        <f>SUM(AO24+('Baseline data'!$C23)*'Baseline data'!$H23)</f>
        <v>73628.181120109686</v>
      </c>
      <c r="AQ24" s="13">
        <f>SUM(AP24+('Baseline data'!$C23)*'Baseline data'!$H23)</f>
        <v>73814.410050484119</v>
      </c>
      <c r="AR24" s="13">
        <f>SUM(AQ24+('Baseline data'!$C23)*'Baseline data'!$H23)</f>
        <v>74000.638980858552</v>
      </c>
      <c r="AS24" s="13">
        <f>SUM(AR24+('Baseline data'!$C23)*'Baseline data'!$H23)</f>
        <v>74186.867911232985</v>
      </c>
      <c r="AT24" s="13">
        <f>SUM(AS24+('Baseline data'!$C23)*'Baseline data'!$H23)</f>
        <v>74373.096841607417</v>
      </c>
      <c r="AU24" s="13">
        <f>SUM(AT24+('Baseline data'!$C23)*'Baseline data'!$H23)</f>
        <v>74559.32577198185</v>
      </c>
      <c r="AV24" s="13">
        <f>SUM(AU24+('Baseline data'!$C23)*'Baseline data'!$H23)</f>
        <v>74745.554702356283</v>
      </c>
    </row>
    <row r="25" spans="1:48" ht="12" customHeight="1" x14ac:dyDescent="0.2">
      <c r="A25" s="10" t="s">
        <v>27</v>
      </c>
      <c r="B25" s="3">
        <v>76700</v>
      </c>
      <c r="C25" s="3">
        <v>77600</v>
      </c>
      <c r="D25" s="3">
        <v>74600</v>
      </c>
      <c r="E25" s="3">
        <v>77700</v>
      </c>
      <c r="F25" s="3">
        <v>79400</v>
      </c>
      <c r="G25" s="3">
        <v>78500</v>
      </c>
      <c r="H25" s="3">
        <v>78000</v>
      </c>
      <c r="I25" s="3">
        <v>83800</v>
      </c>
      <c r="J25" s="3">
        <v>80600</v>
      </c>
      <c r="K25" s="3">
        <v>77900</v>
      </c>
      <c r="L25" s="3">
        <v>80200</v>
      </c>
      <c r="M25" s="3">
        <v>83200</v>
      </c>
      <c r="N25" s="3">
        <v>85900</v>
      </c>
      <c r="O25" s="3">
        <v>86200</v>
      </c>
      <c r="P25" s="13">
        <f>SUM(O25+('Baseline data'!$C24)*'Baseline data'!$H24)</f>
        <v>86682.609991692967</v>
      </c>
      <c r="Q25" s="13">
        <f>SUM(P25+('Baseline data'!$C24)*'Baseline data'!$H24)</f>
        <v>87165.219983385934</v>
      </c>
      <c r="R25" s="13">
        <f>SUM(Q25+('Baseline data'!$C24)*'Baseline data'!$H24)</f>
        <v>87647.829975078901</v>
      </c>
      <c r="S25" s="13">
        <f>SUM(R25+('Baseline data'!$C24)*'Baseline data'!$H24)</f>
        <v>88130.439966771868</v>
      </c>
      <c r="T25" s="13">
        <f>SUM(S25+('Baseline data'!$C24)*'Baseline data'!$H24)</f>
        <v>88613.049958464835</v>
      </c>
      <c r="U25" s="13">
        <f>SUM(T25+('Baseline data'!$C24)*'Baseline data'!$H24)</f>
        <v>89095.659950157802</v>
      </c>
      <c r="V25" s="13">
        <f>SUM(U25+('Baseline data'!$C24)*'Baseline data'!$H24)</f>
        <v>89578.269941850769</v>
      </c>
      <c r="W25" s="13">
        <f>SUM(V25+('Baseline data'!$C24)*'Baseline data'!$H24)</f>
        <v>90060.879933543736</v>
      </c>
      <c r="X25" s="13">
        <f>SUM(W25+('Baseline data'!$C24)*'Baseline data'!$H24)</f>
        <v>90543.489925236703</v>
      </c>
      <c r="Y25" s="13">
        <f>SUM(X25+('Baseline data'!$C24)*'Baseline data'!$H24)</f>
        <v>91026.09991692967</v>
      </c>
      <c r="Z25" s="13">
        <f>SUM(Y25+('Baseline data'!$C24)*'Baseline data'!$H24)</f>
        <v>91508.709908622637</v>
      </c>
      <c r="AA25" s="13">
        <f>SUM(Z25+('Baseline data'!$C24)*'Baseline data'!$H24)</f>
        <v>91991.319900315604</v>
      </c>
      <c r="AB25" s="13">
        <f>SUM(AA25+('Baseline data'!$C24)*'Baseline data'!$H24)</f>
        <v>92473.929892008571</v>
      </c>
      <c r="AC25" s="13">
        <f>SUM(AB25+('Baseline data'!$C24)*'Baseline data'!$H24)</f>
        <v>92956.539883701538</v>
      </c>
      <c r="AD25" s="13">
        <f>SUM(AC25+('Baseline data'!$C24)*'Baseline data'!$H24)</f>
        <v>93439.149875394505</v>
      </c>
      <c r="AE25" s="13">
        <f>SUM(AD25+('Baseline data'!$C24)*'Baseline data'!$H24)</f>
        <v>93921.759867087472</v>
      </c>
      <c r="AF25" s="13">
        <f>SUM(AE25+('Baseline data'!$C24)*'Baseline data'!$H24)</f>
        <v>94404.369858780439</v>
      </c>
      <c r="AG25" s="13">
        <f>SUM(AF25+('Baseline data'!$C24)*'Baseline data'!$H24)</f>
        <v>94886.979850473406</v>
      </c>
      <c r="AH25" s="13">
        <f>SUM(AG25+('Baseline data'!$C24)*'Baseline data'!$H24)</f>
        <v>95369.589842166373</v>
      </c>
      <c r="AI25" s="13">
        <f>SUM(AH25+('Baseline data'!$C24)*'Baseline data'!$H24)</f>
        <v>95852.19983385934</v>
      </c>
      <c r="AJ25" s="13">
        <f>SUM(AI25+('Baseline data'!$C24)*'Baseline data'!$H24)</f>
        <v>96334.809825552307</v>
      </c>
      <c r="AK25" s="13">
        <f>SUM(AJ25+('Baseline data'!$C24)*'Baseline data'!$H24)</f>
        <v>96817.419817245274</v>
      </c>
      <c r="AL25" s="13">
        <f>SUM(AK25+('Baseline data'!$C24)*'Baseline data'!$H24)</f>
        <v>97300.029808938241</v>
      </c>
      <c r="AM25" s="13">
        <f>SUM(AL25+('Baseline data'!$C24)*'Baseline data'!$H24)</f>
        <v>97782.639800631208</v>
      </c>
      <c r="AN25" s="13">
        <f>SUM(AM25+('Baseline data'!$C24)*'Baseline data'!$H24)</f>
        <v>98265.249792324175</v>
      </c>
      <c r="AO25" s="13">
        <f>SUM(AN25+('Baseline data'!$C24)*'Baseline data'!$H24)</f>
        <v>98747.859784017142</v>
      </c>
      <c r="AP25" s="13">
        <f>SUM(AO25+('Baseline data'!$C24)*'Baseline data'!$H24)</f>
        <v>99230.469775710109</v>
      </c>
      <c r="AQ25" s="13">
        <f>SUM(AP25+('Baseline data'!$C24)*'Baseline data'!$H24)</f>
        <v>99713.079767403076</v>
      </c>
      <c r="AR25" s="13">
        <f>SUM(AQ25+('Baseline data'!$C24)*'Baseline data'!$H24)</f>
        <v>100195.68975909604</v>
      </c>
      <c r="AS25" s="13">
        <f>SUM(AR25+('Baseline data'!$C24)*'Baseline data'!$H24)</f>
        <v>100678.29975078901</v>
      </c>
      <c r="AT25" s="13">
        <f>SUM(AS25+('Baseline data'!$C24)*'Baseline data'!$H24)</f>
        <v>101160.90974248198</v>
      </c>
      <c r="AU25" s="13">
        <f>SUM(AT25+('Baseline data'!$C24)*'Baseline data'!$H24)</f>
        <v>101643.51973417494</v>
      </c>
      <c r="AV25" s="13">
        <f>SUM(AU25+('Baseline data'!$C24)*'Baseline data'!$H24)</f>
        <v>102126.12972586791</v>
      </c>
    </row>
    <row r="26" spans="1:48" ht="12" customHeight="1" x14ac:dyDescent="0.2">
      <c r="A26" s="20" t="s">
        <v>28</v>
      </c>
      <c r="B26" s="3">
        <v>43200</v>
      </c>
      <c r="C26" s="3">
        <v>44100</v>
      </c>
      <c r="D26" s="3">
        <v>42600</v>
      </c>
      <c r="E26" s="3">
        <v>45200</v>
      </c>
      <c r="F26" s="3">
        <v>46600</v>
      </c>
      <c r="G26" s="3">
        <v>44200</v>
      </c>
      <c r="H26" s="3">
        <v>46600</v>
      </c>
      <c r="I26" s="3">
        <v>43600</v>
      </c>
      <c r="J26" s="3">
        <v>46500</v>
      </c>
      <c r="K26" s="3">
        <v>47300</v>
      </c>
      <c r="L26" s="3">
        <v>45500</v>
      </c>
      <c r="M26" s="3">
        <v>48400</v>
      </c>
      <c r="N26" s="3">
        <v>48500</v>
      </c>
      <c r="O26" s="3">
        <v>46300</v>
      </c>
      <c r="P26" s="13">
        <f>SUM(O26+('Baseline data'!$C25)*'Baseline data'!$H25)</f>
        <v>46563.886933258284</v>
      </c>
      <c r="Q26" s="13">
        <f>SUM(P26+('Baseline data'!$C25)*'Baseline data'!$H25)</f>
        <v>46827.773866516567</v>
      </c>
      <c r="R26" s="13">
        <f>SUM(Q26+('Baseline data'!$C25)*'Baseline data'!$H25)</f>
        <v>47091.660799774851</v>
      </c>
      <c r="S26" s="13">
        <f>SUM(R26+('Baseline data'!$C25)*'Baseline data'!$H25)</f>
        <v>47355.547733033134</v>
      </c>
      <c r="T26" s="13">
        <f>SUM(S26+('Baseline data'!$C25)*'Baseline data'!$H25)</f>
        <v>47619.434666291418</v>
      </c>
      <c r="U26" s="13">
        <f>SUM(T26+('Baseline data'!$C25)*'Baseline data'!$H25)</f>
        <v>47883.321599549701</v>
      </c>
      <c r="V26" s="13">
        <f>SUM(U26+('Baseline data'!$C25)*'Baseline data'!$H25)</f>
        <v>48147.208532807985</v>
      </c>
      <c r="W26" s="13">
        <f>SUM(V26+('Baseline data'!$C25)*'Baseline data'!$H25)</f>
        <v>48411.095466066268</v>
      </c>
      <c r="X26" s="13">
        <f>SUM(W26+('Baseline data'!$C25)*'Baseline data'!$H25)</f>
        <v>48674.982399324552</v>
      </c>
      <c r="Y26" s="13">
        <f>SUM(X26+('Baseline data'!$C25)*'Baseline data'!$H25)</f>
        <v>48938.869332582835</v>
      </c>
      <c r="Z26" s="13">
        <f>SUM(Y26+('Baseline data'!$C25)*'Baseline data'!$H25)</f>
        <v>49202.756265841119</v>
      </c>
      <c r="AA26" s="13">
        <f>SUM(Z26+('Baseline data'!$C25)*'Baseline data'!$H25)</f>
        <v>49466.643199099402</v>
      </c>
      <c r="AB26" s="13">
        <f>SUM(AA26+('Baseline data'!$C25)*'Baseline data'!$H25)</f>
        <v>49730.530132357686</v>
      </c>
      <c r="AC26" s="13">
        <f>SUM(AB26+('Baseline data'!$C25)*'Baseline data'!$H25)</f>
        <v>49994.417065615969</v>
      </c>
      <c r="AD26" s="13">
        <f>SUM(AC26+('Baseline data'!$C25)*'Baseline data'!$H25)</f>
        <v>50258.303998874253</v>
      </c>
      <c r="AE26" s="13">
        <f>SUM(AD26+('Baseline data'!$C25)*'Baseline data'!$H25)</f>
        <v>50522.190932132537</v>
      </c>
      <c r="AF26" s="13">
        <f>SUM(AE26+('Baseline data'!$C25)*'Baseline data'!$H25)</f>
        <v>50786.07786539082</v>
      </c>
      <c r="AG26" s="13">
        <f>SUM(AF26+('Baseline data'!$C25)*'Baseline data'!$H25)</f>
        <v>51049.964798649104</v>
      </c>
      <c r="AH26" s="13">
        <f>SUM(AG26+('Baseline data'!$C25)*'Baseline data'!$H25)</f>
        <v>51313.851731907387</v>
      </c>
      <c r="AI26" s="13">
        <f>SUM(AH26+('Baseline data'!$C25)*'Baseline data'!$H25)</f>
        <v>51577.738665165671</v>
      </c>
      <c r="AJ26" s="13">
        <f>SUM(AI26+('Baseline data'!$C25)*'Baseline data'!$H25)</f>
        <v>51841.625598423954</v>
      </c>
      <c r="AK26" s="13">
        <f>SUM(AJ26+('Baseline data'!$C25)*'Baseline data'!$H25)</f>
        <v>52105.512531682238</v>
      </c>
      <c r="AL26" s="13">
        <f>SUM(AK26+('Baseline data'!$C25)*'Baseline data'!$H25)</f>
        <v>52369.399464940521</v>
      </c>
      <c r="AM26" s="13">
        <f>SUM(AL26+('Baseline data'!$C25)*'Baseline data'!$H25)</f>
        <v>52633.286398198805</v>
      </c>
      <c r="AN26" s="13">
        <f>SUM(AM26+('Baseline data'!$C25)*'Baseline data'!$H25)</f>
        <v>52897.173331457088</v>
      </c>
      <c r="AO26" s="13">
        <f>SUM(AN26+('Baseline data'!$C25)*'Baseline data'!$H25)</f>
        <v>53161.060264715372</v>
      </c>
      <c r="AP26" s="13">
        <f>SUM(AO26+('Baseline data'!$C25)*'Baseline data'!$H25)</f>
        <v>53424.947197973655</v>
      </c>
      <c r="AQ26" s="13">
        <f>SUM(AP26+('Baseline data'!$C25)*'Baseline data'!$H25)</f>
        <v>53688.834131231939</v>
      </c>
      <c r="AR26" s="13">
        <f>SUM(AQ26+('Baseline data'!$C25)*'Baseline data'!$H25)</f>
        <v>53952.721064490222</v>
      </c>
      <c r="AS26" s="13">
        <f>SUM(AR26+('Baseline data'!$C25)*'Baseline data'!$H25)</f>
        <v>54216.607997748506</v>
      </c>
      <c r="AT26" s="13">
        <f>SUM(AS26+('Baseline data'!$C25)*'Baseline data'!$H25)</f>
        <v>54480.49493100679</v>
      </c>
      <c r="AU26" s="13">
        <f>SUM(AT26+('Baseline data'!$C25)*'Baseline data'!$H25)</f>
        <v>54744.381864265073</v>
      </c>
      <c r="AV26" s="13">
        <f>SUM(AU26+('Baseline data'!$C25)*'Baseline data'!$H25)</f>
        <v>55008.268797523357</v>
      </c>
    </row>
    <row r="27" spans="1:48" ht="12" customHeight="1" x14ac:dyDescent="0.2">
      <c r="C27" s="16"/>
      <c r="D27" s="16"/>
      <c r="E27" s="16"/>
      <c r="F27" s="16"/>
    </row>
    <row r="28" spans="1:48" ht="12" customHeight="1" x14ac:dyDescent="0.2">
      <c r="A28" s="7" t="s">
        <v>33</v>
      </c>
      <c r="B28" s="13">
        <f>SUM(B5:B26)</f>
        <v>1633200</v>
      </c>
      <c r="C28" s="13">
        <f t="shared" ref="C28:AV28" si="0">SUM(C5:C26)</f>
        <v>1648100</v>
      </c>
      <c r="D28" s="13">
        <f t="shared" si="0"/>
        <v>1649300</v>
      </c>
      <c r="E28" s="13">
        <f t="shared" si="0"/>
        <v>1672000</v>
      </c>
      <c r="F28" s="13">
        <f t="shared" si="0"/>
        <v>1714900</v>
      </c>
      <c r="G28" s="13">
        <f t="shared" si="0"/>
        <v>1702800</v>
      </c>
      <c r="H28" s="13">
        <f t="shared" si="0"/>
        <v>1706300</v>
      </c>
      <c r="I28" s="13">
        <f t="shared" si="0"/>
        <v>1722700</v>
      </c>
      <c r="J28" s="13">
        <f t="shared" si="0"/>
        <v>1742000</v>
      </c>
      <c r="K28" s="13">
        <f t="shared" si="0"/>
        <v>1757700</v>
      </c>
      <c r="L28" s="13">
        <f t="shared" si="0"/>
        <v>1781000</v>
      </c>
      <c r="M28" s="13">
        <f t="shared" si="0"/>
        <v>1813200</v>
      </c>
      <c r="N28" s="13">
        <f t="shared" si="0"/>
        <v>1808400</v>
      </c>
      <c r="O28" s="13">
        <f t="shared" si="0"/>
        <v>1839200</v>
      </c>
      <c r="P28" s="13">
        <f t="shared" si="0"/>
        <v>1852493.4139672092</v>
      </c>
      <c r="Q28" s="13">
        <f t="shared" si="0"/>
        <v>1865786.8279344183</v>
      </c>
      <c r="R28" s="13">
        <f t="shared" si="0"/>
        <v>1879080.2419016275</v>
      </c>
      <c r="S28" s="13">
        <f t="shared" si="0"/>
        <v>1892373.6558688367</v>
      </c>
      <c r="T28" s="13">
        <f t="shared" si="0"/>
        <v>1905667.0698360458</v>
      </c>
      <c r="U28" s="13">
        <f t="shared" si="0"/>
        <v>1918960.4838032557</v>
      </c>
      <c r="V28" s="13">
        <f t="shared" si="0"/>
        <v>1932253.8977704644</v>
      </c>
      <c r="W28" s="13">
        <f t="shared" si="0"/>
        <v>1945547.3117376738</v>
      </c>
      <c r="X28" s="13">
        <f t="shared" si="0"/>
        <v>1958840.7257048823</v>
      </c>
      <c r="Y28" s="13">
        <f t="shared" si="0"/>
        <v>1972134.1396720912</v>
      </c>
      <c r="Z28" s="13">
        <f t="shared" si="0"/>
        <v>1985427.5536393009</v>
      </c>
      <c r="AA28" s="13">
        <f t="shared" si="0"/>
        <v>1998720.9676065098</v>
      </c>
      <c r="AB28" s="13">
        <f t="shared" si="0"/>
        <v>2012014.3815737192</v>
      </c>
      <c r="AC28" s="13">
        <f t="shared" si="0"/>
        <v>2025307.7955409281</v>
      </c>
      <c r="AD28" s="13">
        <f t="shared" si="0"/>
        <v>2038601.2095081375</v>
      </c>
      <c r="AE28" s="13">
        <f t="shared" si="0"/>
        <v>2051894.6234753465</v>
      </c>
      <c r="AF28" s="13">
        <f t="shared" si="0"/>
        <v>2065188.0374425559</v>
      </c>
      <c r="AG28" s="13">
        <f t="shared" si="0"/>
        <v>2078481.4514097648</v>
      </c>
      <c r="AH28" s="13">
        <f t="shared" si="0"/>
        <v>2091774.8653769742</v>
      </c>
      <c r="AI28" s="13">
        <f t="shared" si="0"/>
        <v>2105068.2793441839</v>
      </c>
      <c r="AJ28" s="13">
        <f t="shared" si="0"/>
        <v>2118361.6933113928</v>
      </c>
      <c r="AK28" s="13">
        <f t="shared" si="0"/>
        <v>2131655.1072786022</v>
      </c>
      <c r="AL28" s="13">
        <f t="shared" si="0"/>
        <v>2144948.5212458111</v>
      </c>
      <c r="AM28" s="13">
        <f t="shared" si="0"/>
        <v>2158241.9352130196</v>
      </c>
      <c r="AN28" s="13">
        <f t="shared" si="0"/>
        <v>2171535.349180229</v>
      </c>
      <c r="AO28" s="13">
        <f t="shared" si="0"/>
        <v>2184828.7631474379</v>
      </c>
      <c r="AP28" s="13">
        <f t="shared" si="0"/>
        <v>2198122.1771146473</v>
      </c>
      <c r="AQ28" s="13">
        <f t="shared" si="0"/>
        <v>2211415.5910818563</v>
      </c>
      <c r="AR28" s="13">
        <f t="shared" si="0"/>
        <v>2224709.0050490657</v>
      </c>
      <c r="AS28" s="13">
        <f t="shared" si="0"/>
        <v>2238002.4190162746</v>
      </c>
      <c r="AT28" s="13">
        <f t="shared" si="0"/>
        <v>2251295.832983484</v>
      </c>
      <c r="AU28" s="13">
        <f t="shared" si="0"/>
        <v>2264589.246950693</v>
      </c>
      <c r="AV28" s="13">
        <f t="shared" si="0"/>
        <v>2277882.6609179028</v>
      </c>
    </row>
    <row r="31" spans="1:48" ht="12" customHeight="1" x14ac:dyDescent="0.2">
      <c r="AQ31" s="13"/>
      <c r="AR31" s="13"/>
      <c r="AS31" s="13"/>
      <c r="AT31" s="13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28"/>
  <sheetViews>
    <sheetView workbookViewId="0">
      <pane xSplit="1" topLeftCell="M1" activePane="topRight" state="frozen"/>
      <selection pane="topRight" activeCell="O5" sqref="O5"/>
    </sheetView>
  </sheetViews>
  <sheetFormatPr defaultColWidth="8.85546875" defaultRowHeight="12" x14ac:dyDescent="0.2"/>
  <cols>
    <col min="1" max="1" width="25.85546875" style="7" bestFit="1" customWidth="1"/>
    <col min="2" max="48" width="10.85546875" style="7" customWidth="1"/>
    <col min="49" max="16384" width="8.85546875" style="7"/>
  </cols>
  <sheetData>
    <row r="1" spans="1:48" x14ac:dyDescent="0.2">
      <c r="A1" s="6" t="s">
        <v>35</v>
      </c>
    </row>
    <row r="3" spans="1:48" x14ac:dyDescent="0.2">
      <c r="A3" s="6" t="s">
        <v>34</v>
      </c>
    </row>
    <row r="4" spans="1:48" x14ac:dyDescent="0.2">
      <c r="A4" s="8" t="s">
        <v>31</v>
      </c>
      <c r="B4" s="9">
        <v>2004</v>
      </c>
      <c r="C4" s="9">
        <v>2005</v>
      </c>
      <c r="D4" s="9">
        <v>2006</v>
      </c>
      <c r="E4" s="9">
        <v>2007</v>
      </c>
      <c r="F4" s="9">
        <v>2008</v>
      </c>
      <c r="G4" s="9">
        <v>2009</v>
      </c>
      <c r="H4" s="9">
        <v>2010</v>
      </c>
      <c r="I4" s="9">
        <v>2011</v>
      </c>
      <c r="J4" s="9">
        <v>2012</v>
      </c>
      <c r="K4" s="9">
        <v>2013</v>
      </c>
      <c r="L4" s="9">
        <v>2014</v>
      </c>
      <c r="M4" s="9">
        <v>2015</v>
      </c>
      <c r="N4" s="9">
        <v>2016</v>
      </c>
      <c r="O4" s="9">
        <v>2017</v>
      </c>
      <c r="P4" s="9">
        <v>2018</v>
      </c>
      <c r="Q4" s="9">
        <v>2019</v>
      </c>
      <c r="R4" s="9">
        <v>2020</v>
      </c>
      <c r="S4" s="9">
        <v>2021</v>
      </c>
      <c r="T4" s="9">
        <v>2022</v>
      </c>
      <c r="U4" s="9">
        <v>2023</v>
      </c>
      <c r="V4" s="9">
        <v>2024</v>
      </c>
      <c r="W4" s="9">
        <v>2025</v>
      </c>
      <c r="X4" s="9">
        <v>2026</v>
      </c>
      <c r="Y4" s="9">
        <v>2027</v>
      </c>
      <c r="Z4" s="9">
        <v>2028</v>
      </c>
      <c r="AA4" s="9">
        <v>2029</v>
      </c>
      <c r="AB4" s="9">
        <v>2030</v>
      </c>
      <c r="AC4" s="9">
        <v>2031</v>
      </c>
      <c r="AD4" s="9">
        <v>2032</v>
      </c>
      <c r="AE4" s="9">
        <v>2033</v>
      </c>
      <c r="AF4" s="9">
        <v>2034</v>
      </c>
      <c r="AG4" s="9">
        <v>2035</v>
      </c>
      <c r="AH4" s="9">
        <v>2036</v>
      </c>
      <c r="AI4" s="9">
        <v>2037</v>
      </c>
      <c r="AJ4" s="9">
        <v>2038</v>
      </c>
      <c r="AK4" s="9">
        <v>2039</v>
      </c>
      <c r="AL4" s="9">
        <v>2040</v>
      </c>
      <c r="AM4" s="9">
        <v>2041</v>
      </c>
      <c r="AN4" s="9">
        <v>2042</v>
      </c>
      <c r="AO4" s="9">
        <v>2043</v>
      </c>
      <c r="AP4" s="9">
        <v>2044</v>
      </c>
      <c r="AQ4" s="9">
        <v>2045</v>
      </c>
      <c r="AR4" s="9">
        <v>2046</v>
      </c>
      <c r="AS4" s="9">
        <v>2047</v>
      </c>
      <c r="AT4" s="9">
        <v>2048</v>
      </c>
      <c r="AU4" s="9">
        <v>2049</v>
      </c>
      <c r="AV4" s="9">
        <v>2050</v>
      </c>
    </row>
    <row r="5" spans="1:48" ht="12.75" x14ac:dyDescent="0.2">
      <c r="A5" s="10" t="s">
        <v>7</v>
      </c>
      <c r="B5">
        <f>SUM('Employment baseline'!B5/'Projection dwelling baseline'!B5)</f>
        <v>1.3669840129333573</v>
      </c>
      <c r="C5">
        <f>SUM('Employment baseline'!C5/'Projection dwelling baseline'!C5)</f>
        <v>1.3330963384287238</v>
      </c>
      <c r="D5">
        <f>SUM('Employment baseline'!D5/'Projection dwelling baseline'!D5)</f>
        <v>1.3623644630989857</v>
      </c>
      <c r="E5">
        <f>SUM('Employment baseline'!E5/'Projection dwelling baseline'!E5)</f>
        <v>1.3298791018998273</v>
      </c>
      <c r="F5">
        <f>SUM('Employment baseline'!F5/'Projection dwelling baseline'!F5)</f>
        <v>1.3745704467353952</v>
      </c>
      <c r="G5">
        <f>SUM('Employment baseline'!G5/'Projection dwelling baseline'!G5)</f>
        <v>1.2258505727474782</v>
      </c>
      <c r="H5">
        <f>SUM('Employment baseline'!H5/'Projection dwelling baseline'!H5)</f>
        <v>1.2706242558258207</v>
      </c>
      <c r="I5">
        <f>SUM('Employment baseline'!I5/'Projection dwelling baseline'!I5)</f>
        <v>1.2605896306336835</v>
      </c>
      <c r="J5">
        <f>SUM('Employment baseline'!J5/'Projection dwelling baseline'!J5)</f>
        <v>1.4030655213070575</v>
      </c>
      <c r="K5">
        <f>SUM('Employment baseline'!K5/'Projection dwelling baseline'!K5)</f>
        <v>1.3194909578030811</v>
      </c>
      <c r="L5">
        <f>SUM('Employment baseline'!L5/'Projection dwelling baseline'!L5)</f>
        <v>1.2073840013304507</v>
      </c>
      <c r="M5">
        <f>SUM('Employment baseline'!M5/'Projection dwelling baseline'!M5)</f>
        <v>1.1986245292287538</v>
      </c>
      <c r="N5">
        <f>SUM('Employment baseline'!N5/'Projection dwelling baseline'!N5)</f>
        <v>1.2096</v>
      </c>
      <c r="O5">
        <f>SUM('Employment baseline'!O5/'Projection dwelling baseline'!O5)</f>
        <v>1.3384412405220238</v>
      </c>
      <c r="P5"/>
      <c r="Q5"/>
      <c r="R5"/>
      <c r="S5"/>
      <c r="T5"/>
      <c r="U5"/>
      <c r="V5"/>
      <c r="W5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</row>
    <row r="6" spans="1:48" ht="12.75" x14ac:dyDescent="0.2">
      <c r="A6" s="10" t="s">
        <v>32</v>
      </c>
      <c r="B6">
        <f>SUM('Employment baseline'!B6/'Projection dwelling baseline'!B6)</f>
        <v>1.3885799035965889</v>
      </c>
      <c r="C6">
        <f>SUM('Employment baseline'!C6/'Projection dwelling baseline'!C6)</f>
        <v>1.4524421593830334</v>
      </c>
      <c r="D6">
        <f>SUM('Employment baseline'!D6/'Projection dwelling baseline'!D6)</f>
        <v>1.3825551936301121</v>
      </c>
      <c r="E6">
        <f>SUM('Employment baseline'!E6/'Projection dwelling baseline'!E6)</f>
        <v>1.3504823151125402</v>
      </c>
      <c r="F6">
        <f>SUM('Employment baseline'!F6/'Projection dwelling baseline'!F6)</f>
        <v>1.4450354609929077</v>
      </c>
      <c r="G6">
        <f>SUM('Employment baseline'!G6/'Projection dwelling baseline'!G6)</f>
        <v>1.385182584269663</v>
      </c>
      <c r="H6">
        <f>SUM('Employment baseline'!H6/'Projection dwelling baseline'!H6)</f>
        <v>1.3815443880231133</v>
      </c>
      <c r="I6">
        <f>SUM('Employment baseline'!I6/'Projection dwelling baseline'!I6)</f>
        <v>1.5204473960153793</v>
      </c>
      <c r="J6">
        <f>SUM('Employment baseline'!J6/'Projection dwelling baseline'!J6)</f>
        <v>1.4857341684064023</v>
      </c>
      <c r="K6">
        <f>SUM('Employment baseline'!K6/'Projection dwelling baseline'!K6)</f>
        <v>1.4993933090656959</v>
      </c>
      <c r="L6">
        <f>SUM('Employment baseline'!L6/'Projection dwelling baseline'!L6)</f>
        <v>1.5010387811634349</v>
      </c>
      <c r="M6">
        <f>SUM('Employment baseline'!M6/'Projection dwelling baseline'!M6)</f>
        <v>1.7335860761674995</v>
      </c>
      <c r="N6">
        <f>SUM('Employment baseline'!N6/'Projection dwelling baseline'!N6)</f>
        <v>1.6078767123287672</v>
      </c>
      <c r="O6">
        <f>SUM('Employment baseline'!O6/'Projection dwelling baseline'!O6)</f>
        <v>1.6485951991271139</v>
      </c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</row>
    <row r="7" spans="1:48" ht="12.75" x14ac:dyDescent="0.2">
      <c r="A7" s="10" t="s">
        <v>9</v>
      </c>
      <c r="B7">
        <f>SUM('Employment baseline'!B7/'Projection dwelling baseline'!B7)</f>
        <v>1.2458896602119109</v>
      </c>
      <c r="C7">
        <f>SUM('Employment baseline'!C7/'Projection dwelling baseline'!C7)</f>
        <v>1.2488621882395776</v>
      </c>
      <c r="D7">
        <f>SUM('Employment baseline'!D7/'Projection dwelling baseline'!D7)</f>
        <v>1.2203082502266547</v>
      </c>
      <c r="E7">
        <f>SUM('Employment baseline'!E7/'Projection dwelling baseline'!E7)</f>
        <v>1.2192919075144508</v>
      </c>
      <c r="F7">
        <f>SUM('Employment baseline'!F7/'Projection dwelling baseline'!F7)</f>
        <v>1.2647584973166368</v>
      </c>
      <c r="G7">
        <f>SUM('Employment baseline'!G7/'Projection dwelling baseline'!G7)</f>
        <v>1.33499466002136</v>
      </c>
      <c r="H7">
        <f>SUM('Employment baseline'!H7/'Projection dwelling baseline'!H7)</f>
        <v>1.2426874667612124</v>
      </c>
      <c r="I7">
        <f>SUM('Employment baseline'!I7/'Projection dwelling baseline'!I7)</f>
        <v>1.2623587570621468</v>
      </c>
      <c r="J7">
        <f>SUM('Employment baseline'!J7/'Projection dwelling baseline'!J7)</f>
        <v>1.2587535014005602</v>
      </c>
      <c r="K7">
        <f>SUM('Employment baseline'!K7/'Projection dwelling baseline'!K7)</f>
        <v>1.2065972222222223</v>
      </c>
      <c r="L7">
        <f>SUM('Employment baseline'!L7/'Projection dwelling baseline'!L7)</f>
        <v>1.2975391498881432</v>
      </c>
      <c r="M7">
        <f>SUM('Employment baseline'!M7/'Projection dwelling baseline'!M7)</f>
        <v>1.3366252341222544</v>
      </c>
      <c r="N7">
        <f>SUM('Employment baseline'!N7/'Projection dwelling baseline'!N7)</f>
        <v>1.2021581520822795</v>
      </c>
      <c r="O7">
        <f>SUM('Employment baseline'!O7/'Projection dwelling baseline'!O7)</f>
        <v>1.1525832607384574</v>
      </c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</row>
    <row r="8" spans="1:48" ht="12.75" x14ac:dyDescent="0.2">
      <c r="A8" s="10" t="s">
        <v>10</v>
      </c>
      <c r="B8">
        <f>SUM('Employment baseline'!B8/'Projection dwelling baseline'!B8)</f>
        <v>1.268147412830376</v>
      </c>
      <c r="C8">
        <f>SUM('Employment baseline'!C8/'Projection dwelling baseline'!C8)</f>
        <v>1.2615347255949489</v>
      </c>
      <c r="D8">
        <f>SUM('Employment baseline'!D8/'Projection dwelling baseline'!D8)</f>
        <v>1.2526792093355561</v>
      </c>
      <c r="E8">
        <f>SUM('Employment baseline'!E8/'Projection dwelling baseline'!E8)</f>
        <v>1.2954808806488991</v>
      </c>
      <c r="F8">
        <f>SUM('Employment baseline'!F8/'Projection dwelling baseline'!F8)</f>
        <v>1.2648624164873741</v>
      </c>
      <c r="G8">
        <f>SUM('Employment baseline'!G8/'Projection dwelling baseline'!G8)</f>
        <v>1.2849787329303783</v>
      </c>
      <c r="H8">
        <f>SUM('Employment baseline'!H8/'Projection dwelling baseline'!H8)</f>
        <v>1.2527691626052282</v>
      </c>
      <c r="I8">
        <f>SUM('Employment baseline'!I8/'Projection dwelling baseline'!I8)</f>
        <v>1.2125534950071326</v>
      </c>
      <c r="J8">
        <f>SUM('Employment baseline'!J8/'Projection dwelling baseline'!J8)</f>
        <v>1.2225603129754401</v>
      </c>
      <c r="K8">
        <f>SUM('Employment baseline'!K8/'Projection dwelling baseline'!K8)</f>
        <v>1.2373137551284821</v>
      </c>
      <c r="L8">
        <f>SUM('Employment baseline'!L8/'Projection dwelling baseline'!L8)</f>
        <v>1.262740049350928</v>
      </c>
      <c r="M8">
        <f>SUM('Employment baseline'!M8/'Projection dwelling baseline'!M8)</f>
        <v>1.2353567625133119</v>
      </c>
      <c r="N8">
        <f>SUM('Employment baseline'!N8/'Projection dwelling baseline'!N8)</f>
        <v>1.262848751835536</v>
      </c>
      <c r="O8">
        <f>SUM('Employment baseline'!O8/'Projection dwelling baseline'!O8)</f>
        <v>1.2517674457290193</v>
      </c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</row>
    <row r="9" spans="1:48" ht="12.75" x14ac:dyDescent="0.2">
      <c r="A9" s="10" t="s">
        <v>11</v>
      </c>
      <c r="B9">
        <f>SUM('Employment baseline'!B9/'Projection dwelling baseline'!B9)</f>
        <v>1.2920875420875422</v>
      </c>
      <c r="C9">
        <f>SUM('Employment baseline'!C9/'Projection dwelling baseline'!C9)</f>
        <v>1.3528071265796562</v>
      </c>
      <c r="D9">
        <f>SUM('Employment baseline'!D9/'Projection dwelling baseline'!D9)</f>
        <v>1.3085258638315274</v>
      </c>
      <c r="E9">
        <f>SUM('Employment baseline'!E9/'Projection dwelling baseline'!E9)</f>
        <v>1.3670374115267947</v>
      </c>
      <c r="F9">
        <f>SUM('Employment baseline'!F9/'Projection dwelling baseline'!F9)</f>
        <v>1.3003406131035864</v>
      </c>
      <c r="G9">
        <f>SUM('Employment baseline'!G9/'Projection dwelling baseline'!G9)</f>
        <v>1.269904458598726</v>
      </c>
      <c r="H9">
        <f>SUM('Employment baseline'!H9/'Projection dwelling baseline'!H9)</f>
        <v>1.2529597474348855</v>
      </c>
      <c r="I9">
        <f>SUM('Employment baseline'!I9/'Projection dwelling baseline'!I9)</f>
        <v>1.2348098784790278</v>
      </c>
      <c r="J9">
        <f>SUM('Employment baseline'!J9/'Projection dwelling baseline'!J9)</f>
        <v>1.272373540856031</v>
      </c>
      <c r="K9">
        <f>SUM('Employment baseline'!K9/'Projection dwelling baseline'!K9)</f>
        <v>1.2664346481051818</v>
      </c>
      <c r="L9">
        <f>SUM('Employment baseline'!L9/'Projection dwelling baseline'!L9)</f>
        <v>1.1402334034819208</v>
      </c>
      <c r="M9">
        <f>SUM('Employment baseline'!M9/'Projection dwelling baseline'!M9)</f>
        <v>1.2149180636654737</v>
      </c>
      <c r="N9">
        <f>SUM('Employment baseline'!N9/'Projection dwelling baseline'!N9)</f>
        <v>1.2559940981187754</v>
      </c>
      <c r="O9">
        <f>SUM('Employment baseline'!O9/'Projection dwelling baseline'!O9)</f>
        <v>1.2476708925505096</v>
      </c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</row>
    <row r="10" spans="1:48" ht="12.75" x14ac:dyDescent="0.2">
      <c r="A10" s="10" t="s">
        <v>12</v>
      </c>
      <c r="B10">
        <f>SUM('Employment baseline'!B10/'Projection dwelling baseline'!B10)</f>
        <v>1.2844036697247707</v>
      </c>
      <c r="C10">
        <f>SUM('Employment baseline'!C10/'Projection dwelling baseline'!C10)</f>
        <v>1.3377767198286121</v>
      </c>
      <c r="D10">
        <f>SUM('Employment baseline'!D10/'Projection dwelling baseline'!D10)</f>
        <v>1.3533130414422851</v>
      </c>
      <c r="E10">
        <f>SUM('Employment baseline'!E10/'Projection dwelling baseline'!E10)</f>
        <v>1.3201471941122356</v>
      </c>
      <c r="F10">
        <f>SUM('Employment baseline'!F10/'Projection dwelling baseline'!F10)</f>
        <v>1.3334837545126355</v>
      </c>
      <c r="G10">
        <f>SUM('Employment baseline'!G10/'Projection dwelling baseline'!G10)</f>
        <v>1.2352285395763656</v>
      </c>
      <c r="H10">
        <f>SUM('Employment baseline'!H10/'Projection dwelling baseline'!H10)</f>
        <v>1.2455752212389382</v>
      </c>
      <c r="I10">
        <f>SUM('Employment baseline'!I10/'Projection dwelling baseline'!I10)</f>
        <v>1.2988152698551996</v>
      </c>
      <c r="J10">
        <f>SUM('Employment baseline'!J10/'Projection dwelling baseline'!J10)</f>
        <v>1.2429255550718328</v>
      </c>
      <c r="K10">
        <f>SUM('Employment baseline'!K10/'Projection dwelling baseline'!K10)</f>
        <v>1.2721765469493727</v>
      </c>
      <c r="L10">
        <f>SUM('Employment baseline'!L10/'Projection dwelling baseline'!L10)</f>
        <v>1.2607758620689655</v>
      </c>
      <c r="M10">
        <f>SUM('Employment baseline'!M10/'Projection dwelling baseline'!M10)</f>
        <v>1.2799145299145298</v>
      </c>
      <c r="N10">
        <f>SUM('Employment baseline'!N10/'Projection dwelling baseline'!N10)</f>
        <v>1.2348565356004251</v>
      </c>
      <c r="O10">
        <f>SUM('Employment baseline'!O10/'Projection dwelling baseline'!O10)</f>
        <v>1.2553627660248958</v>
      </c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</row>
    <row r="11" spans="1:48" ht="12.75" x14ac:dyDescent="0.2">
      <c r="A11" s="10" t="s">
        <v>13</v>
      </c>
      <c r="B11">
        <f>SUM('Employment baseline'!B11/'Projection dwelling baseline'!B11)</f>
        <v>1.3404035940491972</v>
      </c>
      <c r="C11">
        <f>SUM('Employment baseline'!C11/'Projection dwelling baseline'!C11)</f>
        <v>1.3333333333333333</v>
      </c>
      <c r="D11">
        <f>SUM('Employment baseline'!D11/'Projection dwelling baseline'!D11)</f>
        <v>1.2817535201045145</v>
      </c>
      <c r="E11">
        <f>SUM('Employment baseline'!E11/'Projection dwelling baseline'!E11)</f>
        <v>1.2328767123287672</v>
      </c>
      <c r="F11">
        <f>SUM('Employment baseline'!F11/'Projection dwelling baseline'!F11)</f>
        <v>1.3524707226506711</v>
      </c>
      <c r="G11">
        <f>SUM('Employment baseline'!G11/'Projection dwelling baseline'!G11)</f>
        <v>1.3482509559552471</v>
      </c>
      <c r="H11">
        <f>SUM('Employment baseline'!H11/'Projection dwelling baseline'!H11)</f>
        <v>1.2828070175438597</v>
      </c>
      <c r="I11">
        <f>SUM('Employment baseline'!I11/'Projection dwelling baseline'!I11)</f>
        <v>1.2632164718976071</v>
      </c>
      <c r="J11">
        <f>SUM('Employment baseline'!J11/'Projection dwelling baseline'!J11)</f>
        <v>1.2563364844499247</v>
      </c>
      <c r="K11">
        <f>SUM('Employment baseline'!K11/'Projection dwelling baseline'!K11)</f>
        <v>1.2554112554112553</v>
      </c>
      <c r="L11">
        <f>SUM('Employment baseline'!L11/'Projection dwelling baseline'!L11)</f>
        <v>1.3215859030837005</v>
      </c>
      <c r="M11">
        <f>SUM('Employment baseline'!M11/'Projection dwelling baseline'!M11)</f>
        <v>1.3061705751342854</v>
      </c>
      <c r="N11">
        <f>SUM('Employment baseline'!N11/'Projection dwelling baseline'!N11)</f>
        <v>1.335139318885449</v>
      </c>
      <c r="O11">
        <f>SUM('Employment baseline'!O11/'Projection dwelling baseline'!O11)</f>
        <v>1.3739523135213747</v>
      </c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</row>
    <row r="12" spans="1:48" ht="12.75" x14ac:dyDescent="0.2">
      <c r="A12" s="17" t="s">
        <v>14</v>
      </c>
      <c r="B12">
        <f>SUM('Employment baseline'!B12/'Projection dwelling baseline'!B12)</f>
        <v>1.3060556464811783</v>
      </c>
      <c r="C12">
        <f>SUM('Employment baseline'!C12/'Projection dwelling baseline'!C12)</f>
        <v>1.2923322683706071</v>
      </c>
      <c r="D12">
        <f>SUM('Employment baseline'!D12/'Projection dwelling baseline'!D12)</f>
        <v>1.2792207792207793</v>
      </c>
      <c r="E12">
        <f>SUM('Employment baseline'!E12/'Projection dwelling baseline'!E12)</f>
        <v>1.290529695024077</v>
      </c>
      <c r="F12">
        <f>SUM('Employment baseline'!F12/'Projection dwelling baseline'!F12)</f>
        <v>1.2003179650238474</v>
      </c>
      <c r="G12">
        <f>SUM('Employment baseline'!G12/'Projection dwelling baseline'!G12)</f>
        <v>1.2744186046511627</v>
      </c>
      <c r="H12">
        <f>SUM('Employment baseline'!H12/'Projection dwelling baseline'!H12)</f>
        <v>1.2376237623762376</v>
      </c>
      <c r="I12">
        <f>SUM('Employment baseline'!I12/'Projection dwelling baseline'!I12)</f>
        <v>1.2624387345908212</v>
      </c>
      <c r="J12">
        <f>SUM('Employment baseline'!J12/'Projection dwelling baseline'!J12)</f>
        <v>1.2483516483516484</v>
      </c>
      <c r="K12">
        <f>SUM('Employment baseline'!K12/'Projection dwelling baseline'!K12)</f>
        <v>1.2538093164997823</v>
      </c>
      <c r="L12">
        <f>SUM('Employment baseline'!L12/'Projection dwelling baseline'!L12)</f>
        <v>1.2331902718168812</v>
      </c>
      <c r="M12">
        <f>SUM('Employment baseline'!M12/'Projection dwelling baseline'!M12)</f>
        <v>1.2243743814505867</v>
      </c>
      <c r="N12">
        <f>SUM('Employment baseline'!N12/'Projection dwelling baseline'!N12)</f>
        <v>1.2008368200836821</v>
      </c>
      <c r="O12">
        <f>SUM('Employment baseline'!O12/'Projection dwelling baseline'!O12)</f>
        <v>1.2432925817336948</v>
      </c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</row>
    <row r="13" spans="1:48" ht="12.75" x14ac:dyDescent="0.2">
      <c r="A13" s="17" t="s">
        <v>15</v>
      </c>
      <c r="B13">
        <f>SUM('Employment baseline'!B13/'Projection dwelling baseline'!B13)</f>
        <v>1.3233233233233233</v>
      </c>
      <c r="C13">
        <f>SUM('Employment baseline'!C13/'Projection dwelling baseline'!C13)</f>
        <v>1.2178030303030303</v>
      </c>
      <c r="D13">
        <f>SUM('Employment baseline'!D13/'Projection dwelling baseline'!D13)</f>
        <v>1.2573385518590998</v>
      </c>
      <c r="E13">
        <f>SUM('Employment baseline'!E13/'Projection dwelling baseline'!E13)</f>
        <v>1.3567134268537073</v>
      </c>
      <c r="F13">
        <f>SUM('Employment baseline'!F13/'Projection dwelling baseline'!F13)</f>
        <v>1.4179999999999999</v>
      </c>
      <c r="G13">
        <f>SUM('Employment baseline'!G13/'Projection dwelling baseline'!G13)</f>
        <v>1.390625</v>
      </c>
      <c r="H13">
        <f>SUM('Employment baseline'!H13/'Projection dwelling baseline'!H13)</f>
        <v>1.2773484777953636</v>
      </c>
      <c r="I13">
        <f>SUM('Employment baseline'!I13/'Projection dwelling baseline'!I13)</f>
        <v>1.2843867881129818</v>
      </c>
      <c r="J13">
        <f>SUM('Employment baseline'!J13/'Projection dwelling baseline'!J13)</f>
        <v>1.2255659605418674</v>
      </c>
      <c r="K13">
        <f>SUM('Employment baseline'!K13/'Projection dwelling baseline'!K13)</f>
        <v>1.2545061283345349</v>
      </c>
      <c r="L13">
        <f>SUM('Employment baseline'!L13/'Projection dwelling baseline'!L13)</f>
        <v>1.329531277847086</v>
      </c>
      <c r="M13">
        <f>SUM('Employment baseline'!M13/'Projection dwelling baseline'!M13)</f>
        <v>1.2915421135924037</v>
      </c>
      <c r="N13">
        <f>SUM('Employment baseline'!N13/'Projection dwelling baseline'!N13)</f>
        <v>1.2793620525266534</v>
      </c>
      <c r="O13">
        <f>SUM('Employment baseline'!O13/'Projection dwelling baseline'!O13)</f>
        <v>1.3257054370268411</v>
      </c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</row>
    <row r="14" spans="1:48" ht="12.75" x14ac:dyDescent="0.2">
      <c r="A14" s="10" t="s">
        <v>16</v>
      </c>
      <c r="B14">
        <f>SUM('Employment baseline'!B14/'Projection dwelling baseline'!B14)</f>
        <v>1.2512092873266689</v>
      </c>
      <c r="C14">
        <f>SUM('Employment baseline'!C14/'Projection dwelling baseline'!C14)</f>
        <v>1.2767999999999999</v>
      </c>
      <c r="D14">
        <f>SUM('Employment baseline'!D14/'Projection dwelling baseline'!D14)</f>
        <v>1.2919569347688411</v>
      </c>
      <c r="E14">
        <f>SUM('Employment baseline'!E14/'Projection dwelling baseline'!E14)</f>
        <v>1.2688442211055277</v>
      </c>
      <c r="F14">
        <f>SUM('Employment baseline'!F14/'Projection dwelling baseline'!F14)</f>
        <v>1.3157076205287714</v>
      </c>
      <c r="G14">
        <f>SUM('Employment baseline'!G14/'Projection dwelling baseline'!G14)</f>
        <v>1.318069306930693</v>
      </c>
      <c r="H14">
        <f>SUM('Employment baseline'!H14/'Projection dwelling baseline'!H14)</f>
        <v>1.2068965517241379</v>
      </c>
      <c r="I14">
        <f>SUM('Employment baseline'!I14/'Projection dwelling baseline'!I14)</f>
        <v>1.1587982832618027</v>
      </c>
      <c r="J14">
        <f>SUM('Employment baseline'!J14/'Projection dwelling baseline'!J14)</f>
        <v>1.15995115995116</v>
      </c>
      <c r="K14">
        <f>SUM('Employment baseline'!K14/'Projection dwelling baseline'!K14)</f>
        <v>1.2013381995133821</v>
      </c>
      <c r="L14">
        <f>SUM('Employment baseline'!L14/'Projection dwelling baseline'!L14)</f>
        <v>1.2564180006040471</v>
      </c>
      <c r="M14">
        <f>SUM('Employment baseline'!M14/'Projection dwelling baseline'!M14)</f>
        <v>1.164179104477612</v>
      </c>
      <c r="N14">
        <f>SUM('Employment baseline'!N14/'Projection dwelling baseline'!N14)</f>
        <v>1.2210155562078076</v>
      </c>
      <c r="O14">
        <f>SUM('Employment baseline'!O14/'Projection dwelling baseline'!O14)</f>
        <v>1.1838460416970404</v>
      </c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</row>
    <row r="15" spans="1:48" ht="12.75" x14ac:dyDescent="0.2">
      <c r="A15" s="18" t="s">
        <v>17</v>
      </c>
      <c r="B15">
        <f>SUM('Employment baseline'!B15/'Projection dwelling baseline'!B15)</f>
        <v>1.2306639288158796</v>
      </c>
      <c r="C15">
        <f>SUM('Employment baseline'!C15/'Projection dwelling baseline'!C15)</f>
        <v>1.1930968881641528</v>
      </c>
      <c r="D15">
        <f>SUM('Employment baseline'!D15/'Projection dwelling baseline'!D15)</f>
        <v>1.2380310182063385</v>
      </c>
      <c r="E15">
        <f>SUM('Employment baseline'!E15/'Projection dwelling baseline'!E15)</f>
        <v>1.2059020791415158</v>
      </c>
      <c r="F15">
        <f>SUM('Employment baseline'!F15/'Projection dwelling baseline'!F15)</f>
        <v>1.2305025996533796</v>
      </c>
      <c r="G15">
        <f>SUM('Employment baseline'!G15/'Projection dwelling baseline'!G15)</f>
        <v>1.2289539970833885</v>
      </c>
      <c r="H15">
        <f>SUM('Employment baseline'!H15/'Projection dwelling baseline'!H15)</f>
        <v>1.2704485488126649</v>
      </c>
      <c r="I15">
        <f>SUM('Employment baseline'!I15/'Projection dwelling baseline'!I15)</f>
        <v>1.2406262333903433</v>
      </c>
      <c r="J15">
        <f>SUM('Employment baseline'!J15/'Projection dwelling baseline'!J15)</f>
        <v>1.2858452271834491</v>
      </c>
      <c r="K15">
        <f>SUM('Employment baseline'!K15/'Projection dwelling baseline'!K15)</f>
        <v>1.3423693470611233</v>
      </c>
      <c r="L15">
        <f>SUM('Employment baseline'!L15/'Projection dwelling baseline'!L15)</f>
        <v>1.2885190482382005</v>
      </c>
      <c r="M15">
        <f>SUM('Employment baseline'!M15/'Projection dwelling baseline'!M15)</f>
        <v>1.3333333333333333</v>
      </c>
      <c r="N15">
        <f>SUM('Employment baseline'!N15/'Projection dwelling baseline'!N15)</f>
        <v>1.3199536858355847</v>
      </c>
      <c r="O15">
        <f>SUM('Employment baseline'!O15/'Projection dwelling baseline'!O15)</f>
        <v>1.4257506987717004</v>
      </c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</row>
    <row r="16" spans="1:48" ht="12.75" x14ac:dyDescent="0.2">
      <c r="A16" s="18" t="s">
        <v>18</v>
      </c>
      <c r="B16">
        <f>SUM('Employment baseline'!B16/'Projection dwelling baseline'!B16)</f>
        <v>1.3797313797313797</v>
      </c>
      <c r="C16">
        <f>SUM('Employment baseline'!C16/'Projection dwelling baseline'!C16)</f>
        <v>1.3881298502568586</v>
      </c>
      <c r="D16">
        <f>SUM('Employment baseline'!D16/'Projection dwelling baseline'!D16)</f>
        <v>1.3737676810972996</v>
      </c>
      <c r="E16">
        <f>SUM('Employment baseline'!E16/'Projection dwelling baseline'!E16)</f>
        <v>1.3923384550620921</v>
      </c>
      <c r="F16">
        <f>SUM('Employment baseline'!F16/'Projection dwelling baseline'!F16)</f>
        <v>1.3723677452491012</v>
      </c>
      <c r="G16">
        <f>SUM('Employment baseline'!G16/'Projection dwelling baseline'!G16)</f>
        <v>1.345359266350902</v>
      </c>
      <c r="H16">
        <f>SUM('Employment baseline'!H16/'Projection dwelling baseline'!H16)</f>
        <v>1.3458482320222487</v>
      </c>
      <c r="I16">
        <f>SUM('Employment baseline'!I16/'Projection dwelling baseline'!I16)</f>
        <v>1.3302617390451916</v>
      </c>
      <c r="J16">
        <f>SUM('Employment baseline'!J16/'Projection dwelling baseline'!J16)</f>
        <v>1.3205907906168548</v>
      </c>
      <c r="K16">
        <f>SUM('Employment baseline'!K16/'Projection dwelling baseline'!K16)</f>
        <v>1.2822957383926017</v>
      </c>
      <c r="L16">
        <f>SUM('Employment baseline'!L16/'Projection dwelling baseline'!L16)</f>
        <v>1.2805050409874681</v>
      </c>
      <c r="M16">
        <f>SUM('Employment baseline'!M16/'Projection dwelling baseline'!M16)</f>
        <v>1.2794049279404929</v>
      </c>
      <c r="N16">
        <f>SUM('Employment baseline'!N16/'Projection dwelling baseline'!N16)</f>
        <v>1.2267794739746183</v>
      </c>
      <c r="O16">
        <f>SUM('Employment baseline'!O16/'Projection dwelling baseline'!O16)</f>
        <v>1.2927197078435291</v>
      </c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</row>
    <row r="17" spans="1:48" ht="12.75" x14ac:dyDescent="0.2">
      <c r="A17" s="10" t="s">
        <v>19</v>
      </c>
      <c r="B17">
        <f>SUM('Employment baseline'!B17/'Projection dwelling baseline'!B17)</f>
        <v>1.2267788293024886</v>
      </c>
      <c r="C17">
        <f>SUM('Employment baseline'!C17/'Projection dwelling baseline'!C17)</f>
        <v>1.2096211945154542</v>
      </c>
      <c r="D17">
        <f>SUM('Employment baseline'!D17/'Projection dwelling baseline'!D17)</f>
        <v>1.2244431753283838</v>
      </c>
      <c r="E17">
        <f>SUM('Employment baseline'!E17/'Projection dwelling baseline'!E17)</f>
        <v>1.2560170155602821</v>
      </c>
      <c r="F17">
        <f>SUM('Employment baseline'!F17/'Projection dwelling baseline'!F17)</f>
        <v>1.2493077860228154</v>
      </c>
      <c r="G17">
        <f>SUM('Employment baseline'!G17/'Projection dwelling baseline'!G17)</f>
        <v>1.2889035521829979</v>
      </c>
      <c r="H17">
        <f>SUM('Employment baseline'!H17/'Projection dwelling baseline'!H17)</f>
        <v>1.2190309142731857</v>
      </c>
      <c r="I17">
        <f>SUM('Employment baseline'!I17/'Projection dwelling baseline'!I17)</f>
        <v>1.2516397026672497</v>
      </c>
      <c r="J17">
        <f>SUM('Employment baseline'!J17/'Projection dwelling baseline'!J17)</f>
        <v>1.2229354803612229</v>
      </c>
      <c r="K17">
        <f>SUM('Employment baseline'!K17/'Projection dwelling baseline'!K17)</f>
        <v>1.2518935295390607</v>
      </c>
      <c r="L17">
        <f>SUM('Employment baseline'!L17/'Projection dwelling baseline'!L17)</f>
        <v>1.2663521338194295</v>
      </c>
      <c r="M17">
        <f>SUM('Employment baseline'!M17/'Projection dwelling baseline'!M17)</f>
        <v>1.259432458284621</v>
      </c>
      <c r="N17">
        <f>SUM('Employment baseline'!N17/'Projection dwelling baseline'!N17)</f>
        <v>1.264367816091954</v>
      </c>
      <c r="O17">
        <f>SUM('Employment baseline'!O17/'Projection dwelling baseline'!O17)</f>
        <v>1.2148337595907928</v>
      </c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</row>
    <row r="18" spans="1:48" ht="12.75" x14ac:dyDescent="0.2">
      <c r="A18" s="10" t="s">
        <v>20</v>
      </c>
      <c r="B18">
        <f>SUM('Employment baseline'!B18/'Projection dwelling baseline'!B18)</f>
        <v>1.3871817383669887</v>
      </c>
      <c r="C18">
        <f>SUM('Employment baseline'!C18/'Projection dwelling baseline'!C18)</f>
        <v>1.4104778353483016</v>
      </c>
      <c r="D18">
        <f>SUM('Employment baseline'!D18/'Projection dwelling baseline'!D18)</f>
        <v>1.4485714285714286</v>
      </c>
      <c r="E18">
        <f>SUM('Employment baseline'!E18/'Projection dwelling baseline'!E18)</f>
        <v>1.405451448040886</v>
      </c>
      <c r="F18">
        <f>SUM('Employment baseline'!F18/'Projection dwelling baseline'!F18)</f>
        <v>1.3318284424379232</v>
      </c>
      <c r="G18">
        <f>SUM('Employment baseline'!G18/'Projection dwelling baseline'!G18)</f>
        <v>1.2317620650953984</v>
      </c>
      <c r="H18">
        <f>SUM('Employment baseline'!H18/'Projection dwelling baseline'!H18)</f>
        <v>1.3102871480345692</v>
      </c>
      <c r="I18">
        <f>SUM('Employment baseline'!I18/'Projection dwelling baseline'!I18)</f>
        <v>1.2791342952275249</v>
      </c>
      <c r="J18">
        <f>SUM('Employment baseline'!J18/'Projection dwelling baseline'!J18)</f>
        <v>1.3665108605993952</v>
      </c>
      <c r="K18">
        <f>SUM('Employment baseline'!K18/'Projection dwelling baseline'!K18)</f>
        <v>1.4566821535938781</v>
      </c>
      <c r="L18">
        <f>SUM('Employment baseline'!L18/'Projection dwelling baseline'!L18)</f>
        <v>1.3376658543189819</v>
      </c>
      <c r="M18">
        <f>SUM('Employment baseline'!M18/'Projection dwelling baseline'!M18)</f>
        <v>1.1913066809766568</v>
      </c>
      <c r="N18">
        <f>SUM('Employment baseline'!N18/'Projection dwelling baseline'!N18)</f>
        <v>1.2509939040551286</v>
      </c>
      <c r="O18">
        <f>SUM('Employment baseline'!O18/'Projection dwelling baseline'!O18)</f>
        <v>1.3211221643244382</v>
      </c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</row>
    <row r="19" spans="1:48" ht="12.75" x14ac:dyDescent="0.2">
      <c r="A19" s="10" t="s">
        <v>21</v>
      </c>
      <c r="B19">
        <f>SUM('Employment baseline'!B19/'Projection dwelling baseline'!B19)</f>
        <v>1.2451984635083226</v>
      </c>
      <c r="C19">
        <f>SUM('Employment baseline'!C19/'Projection dwelling baseline'!C19)</f>
        <v>1.2547649301143584</v>
      </c>
      <c r="D19">
        <f>SUM('Employment baseline'!D19/'Projection dwelling baseline'!D19)</f>
        <v>1.2641509433962264</v>
      </c>
      <c r="E19">
        <f>SUM('Employment baseline'!E19/'Projection dwelling baseline'!E19)</f>
        <v>1.2375621890547264</v>
      </c>
      <c r="F19">
        <f>SUM('Employment baseline'!F19/'Projection dwelling baseline'!F19)</f>
        <v>1.2143514259429622</v>
      </c>
      <c r="G19">
        <f>SUM('Employment baseline'!G19/'Projection dwelling baseline'!G19)</f>
        <v>1.2135036496350364</v>
      </c>
      <c r="H19">
        <f>SUM('Employment baseline'!H19/'Projection dwelling baseline'!H19)</f>
        <v>1.2272727272727273</v>
      </c>
      <c r="I19">
        <f>SUM('Employment baseline'!I19/'Projection dwelling baseline'!I19)</f>
        <v>1.2817412333736398</v>
      </c>
      <c r="J19">
        <f>SUM('Employment baseline'!J19/'Projection dwelling baseline'!J19)</f>
        <v>1.1198073449729078</v>
      </c>
      <c r="K19">
        <f>SUM('Employment baseline'!K19/'Projection dwelling baseline'!K19)</f>
        <v>1.1547690461907618</v>
      </c>
      <c r="L19">
        <f>SUM('Employment baseline'!L19/'Projection dwelling baseline'!L19)</f>
        <v>1.1372432271509378</v>
      </c>
      <c r="M19">
        <f>SUM('Employment baseline'!M19/'Projection dwelling baseline'!M19)</f>
        <v>1.0950838975566677</v>
      </c>
      <c r="N19">
        <f>SUM('Employment baseline'!N19/'Projection dwelling baseline'!N19)</f>
        <v>1.1033478893740902</v>
      </c>
      <c r="O19">
        <f>SUM('Employment baseline'!O19/'Projection dwelling baseline'!O19)</f>
        <v>1.221458206400325</v>
      </c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</row>
    <row r="20" spans="1:48" ht="12.75" x14ac:dyDescent="0.2">
      <c r="A20" s="10" t="s">
        <v>22</v>
      </c>
      <c r="B20">
        <f>SUM('Employment baseline'!B20/'Projection dwelling baseline'!B20)</f>
        <v>1.4079747690921378</v>
      </c>
      <c r="C20">
        <f>SUM('Employment baseline'!C20/'Projection dwelling baseline'!C20)</f>
        <v>1.4241279715618751</v>
      </c>
      <c r="D20">
        <f>SUM('Employment baseline'!D20/'Projection dwelling baseline'!D20)</f>
        <v>1.4251366120218578</v>
      </c>
      <c r="E20">
        <f>SUM('Employment baseline'!E20/'Projection dwelling baseline'!E20)</f>
        <v>1.3070628768303187</v>
      </c>
      <c r="F20">
        <f>SUM('Employment baseline'!F20/'Projection dwelling baseline'!F20)</f>
        <v>1.2837981690440707</v>
      </c>
      <c r="G20">
        <f>SUM('Employment baseline'!G20/'Projection dwelling baseline'!G20)</f>
        <v>1.3577133249264397</v>
      </c>
      <c r="H20">
        <f>SUM('Employment baseline'!H20/'Projection dwelling baseline'!H20)</f>
        <v>1.4264828738512949</v>
      </c>
      <c r="I20">
        <f>SUM('Employment baseline'!I20/'Projection dwelling baseline'!I20)</f>
        <v>1.4764961689790848</v>
      </c>
      <c r="J20">
        <f>SUM('Employment baseline'!J20/'Projection dwelling baseline'!J20)</f>
        <v>1.5158371040723981</v>
      </c>
      <c r="K20">
        <f>SUM('Employment baseline'!K20/'Projection dwelling baseline'!K20)</f>
        <v>1.5295315682281059</v>
      </c>
      <c r="L20">
        <f>SUM('Employment baseline'!L20/'Projection dwelling baseline'!L20)</f>
        <v>1.5317460317460319</v>
      </c>
      <c r="M20">
        <f>SUM('Employment baseline'!M20/'Projection dwelling baseline'!M20)</f>
        <v>1.5356025039123631</v>
      </c>
      <c r="N20">
        <f>SUM('Employment baseline'!N20/'Projection dwelling baseline'!N20)</f>
        <v>1.4519230769230769</v>
      </c>
      <c r="O20">
        <f>SUM('Employment baseline'!O20/'Projection dwelling baseline'!O20)</f>
        <v>1.3516600670118795</v>
      </c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</row>
    <row r="21" spans="1:48" ht="12.75" x14ac:dyDescent="0.2">
      <c r="A21" s="10" t="s">
        <v>23</v>
      </c>
      <c r="B21">
        <f>SUM('Employment baseline'!B21/'Projection dwelling baseline'!B21)</f>
        <v>1.2519272278754241</v>
      </c>
      <c r="C21">
        <f>SUM('Employment baseline'!C21/'Projection dwelling baseline'!C21)</f>
        <v>1.2812690665039659</v>
      </c>
      <c r="D21">
        <f>SUM('Employment baseline'!D21/'Projection dwelling baseline'!D21)</f>
        <v>1.2649164677804297</v>
      </c>
      <c r="E21">
        <f>SUM('Employment baseline'!E21/'Projection dwelling baseline'!E21)</f>
        <v>1.135831381733021</v>
      </c>
      <c r="F21">
        <f>SUM('Employment baseline'!F21/'Projection dwelling baseline'!F21)</f>
        <v>1.3367756741250718</v>
      </c>
      <c r="G21">
        <f>SUM('Employment baseline'!G21/'Projection dwelling baseline'!G21)</f>
        <v>1.2556689342403629</v>
      </c>
      <c r="H21">
        <f>SUM('Employment baseline'!H21/'Projection dwelling baseline'!H21)</f>
        <v>1.2644651425345752</v>
      </c>
      <c r="I21">
        <f>SUM('Employment baseline'!I21/'Projection dwelling baseline'!I21)</f>
        <v>1.2895104895104894</v>
      </c>
      <c r="J21">
        <f>SUM('Employment baseline'!J21/'Projection dwelling baseline'!J21)</f>
        <v>1.2569213732004429</v>
      </c>
      <c r="K21">
        <f>SUM('Employment baseline'!K21/'Projection dwelling baseline'!K21)</f>
        <v>1.213952210931063</v>
      </c>
      <c r="L21">
        <f>SUM('Employment baseline'!L21/'Projection dwelling baseline'!L21)</f>
        <v>1.1967213114754098</v>
      </c>
      <c r="M21">
        <f>SUM('Employment baseline'!M21/'Projection dwelling baseline'!M21)</f>
        <v>1.2241566920565832</v>
      </c>
      <c r="N21">
        <f>SUM('Employment baseline'!N21/'Projection dwelling baseline'!N21)</f>
        <v>1.2777476989713048</v>
      </c>
      <c r="O21">
        <f>SUM('Employment baseline'!O21/'Projection dwelling baseline'!O21)</f>
        <v>1.2970969734403952</v>
      </c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</row>
    <row r="22" spans="1:48" ht="12.75" x14ac:dyDescent="0.2">
      <c r="A22" s="20" t="s">
        <v>24</v>
      </c>
      <c r="B22">
        <f>SUM('Employment baseline'!B22/'Projection dwelling baseline'!B22)</f>
        <v>1.3085651537335286</v>
      </c>
      <c r="C22">
        <f>SUM('Employment baseline'!C22/'Projection dwelling baseline'!C22)</f>
        <v>1.2990552325581395</v>
      </c>
      <c r="D22">
        <f>SUM('Employment baseline'!D22/'Projection dwelling baseline'!D22)</f>
        <v>1.2081984897518878</v>
      </c>
      <c r="E22">
        <f>SUM('Employment baseline'!E22/'Projection dwelling baseline'!E22)</f>
        <v>1.26882863724969</v>
      </c>
      <c r="F22">
        <f>SUM('Employment baseline'!F22/'Projection dwelling baseline'!F22)</f>
        <v>1.3468958260259558</v>
      </c>
      <c r="G22">
        <f>SUM('Employment baseline'!G22/'Projection dwelling baseline'!G22)</f>
        <v>1.2636695018226003</v>
      </c>
      <c r="H22">
        <f>SUM('Employment baseline'!H22/'Projection dwelling baseline'!H22)</f>
        <v>1.2665634142144209</v>
      </c>
      <c r="I22">
        <f>SUM('Employment baseline'!I22/'Projection dwelling baseline'!I22)</f>
        <v>1.2047986289631534</v>
      </c>
      <c r="J22">
        <f>SUM('Employment baseline'!J22/'Projection dwelling baseline'!J22)</f>
        <v>1.3349225268176401</v>
      </c>
      <c r="K22">
        <f>SUM('Employment baseline'!K22/'Projection dwelling baseline'!K22)</f>
        <v>1.2889113242470134</v>
      </c>
      <c r="L22">
        <f>SUM('Employment baseline'!L22/'Projection dwelling baseline'!L22)</f>
        <v>1.2928583375146345</v>
      </c>
      <c r="M22">
        <f>SUM('Employment baseline'!M22/'Projection dwelling baseline'!M22)</f>
        <v>1.3738813390785549</v>
      </c>
      <c r="N22">
        <f>SUM('Employment baseline'!N22/'Projection dwelling baseline'!N22)</f>
        <v>1.2620881822652024</v>
      </c>
      <c r="O22">
        <f>SUM('Employment baseline'!O22/'Projection dwelling baseline'!O22)</f>
        <v>1.2539747248267428</v>
      </c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</row>
    <row r="23" spans="1:48" ht="12.75" x14ac:dyDescent="0.2">
      <c r="A23" s="10" t="s">
        <v>25</v>
      </c>
      <c r="B23">
        <f>SUM('Employment baseline'!B23/'Projection dwelling baseline'!B23)</f>
        <v>1.3446770064749285</v>
      </c>
      <c r="C23">
        <f>SUM('Employment baseline'!C23/'Projection dwelling baseline'!C23)</f>
        <v>1.3286609006859529</v>
      </c>
      <c r="D23">
        <f>SUM('Employment baseline'!D23/'Projection dwelling baseline'!D23)</f>
        <v>1.3309724066696178</v>
      </c>
      <c r="E23">
        <f>SUM('Employment baseline'!E23/'Projection dwelling baseline'!E23)</f>
        <v>1.3059374085990056</v>
      </c>
      <c r="F23">
        <f>SUM('Employment baseline'!F23/'Projection dwelling baseline'!F23)</f>
        <v>1.3301490809089593</v>
      </c>
      <c r="G23">
        <f>SUM('Employment baseline'!G23/'Projection dwelling baseline'!G23)</f>
        <v>1.3110061542865321</v>
      </c>
      <c r="H23">
        <f>SUM('Employment baseline'!H23/'Projection dwelling baseline'!H23)</f>
        <v>1.2584937712344282</v>
      </c>
      <c r="I23">
        <f>SUM('Employment baseline'!I23/'Projection dwelling baseline'!I23)</f>
        <v>1.2366946778711485</v>
      </c>
      <c r="J23">
        <f>SUM('Employment baseline'!J23/'Projection dwelling baseline'!J23)</f>
        <v>1.2937595129375952</v>
      </c>
      <c r="K23">
        <f>SUM('Employment baseline'!K23/'Projection dwelling baseline'!K23)</f>
        <v>1.2615215297840143</v>
      </c>
      <c r="L23">
        <f>SUM('Employment baseline'!L23/'Projection dwelling baseline'!L23)</f>
        <v>1.353414201989914</v>
      </c>
      <c r="M23">
        <f>SUM('Employment baseline'!M23/'Projection dwelling baseline'!M23)</f>
        <v>1.3262958451752604</v>
      </c>
      <c r="N23">
        <f>SUM('Employment baseline'!N23/'Projection dwelling baseline'!N23)</f>
        <v>1.2321956463316313</v>
      </c>
      <c r="O23">
        <f>SUM('Employment baseline'!O23/'Projection dwelling baseline'!O23)</f>
        <v>1.2009490296438472</v>
      </c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</row>
    <row r="24" spans="1:48" ht="12.75" x14ac:dyDescent="0.2">
      <c r="A24" s="10" t="s">
        <v>26</v>
      </c>
      <c r="B24">
        <f>SUM('Employment baseline'!B24/'Projection dwelling baseline'!B24)</f>
        <v>1.2805114296784192</v>
      </c>
      <c r="C24">
        <f>SUM('Employment baseline'!C24/'Projection dwelling baseline'!C24)</f>
        <v>1.2221368178324366</v>
      </c>
      <c r="D24">
        <f>SUM('Employment baseline'!D24/'Projection dwelling baseline'!D24)</f>
        <v>1.2169613995056094</v>
      </c>
      <c r="E24">
        <f>SUM('Employment baseline'!E24/'Projection dwelling baseline'!E24)</f>
        <v>1.2485896953742008</v>
      </c>
      <c r="F24">
        <f>SUM('Employment baseline'!F24/'Projection dwelling baseline'!F24)</f>
        <v>1.2179725213516523</v>
      </c>
      <c r="G24">
        <f>SUM('Employment baseline'!G24/'Projection dwelling baseline'!G24)</f>
        <v>1.2249032971081231</v>
      </c>
      <c r="H24">
        <f>SUM('Employment baseline'!H24/'Projection dwelling baseline'!H24)</f>
        <v>1.258702821546354</v>
      </c>
      <c r="I24">
        <f>SUM('Employment baseline'!I24/'Projection dwelling baseline'!I24)</f>
        <v>1.2281659388646289</v>
      </c>
      <c r="J24">
        <f>SUM('Employment baseline'!J24/'Projection dwelling baseline'!J24)</f>
        <v>1.1614884393063585</v>
      </c>
      <c r="K24">
        <f>SUM('Employment baseline'!K24/'Projection dwelling baseline'!K24)</f>
        <v>1.2273135669362085</v>
      </c>
      <c r="L24">
        <f>SUM('Employment baseline'!L24/'Projection dwelling baseline'!L24)</f>
        <v>1.2609551064210338</v>
      </c>
      <c r="M24">
        <f>SUM('Employment baseline'!M24/'Projection dwelling baseline'!M24)</f>
        <v>1.2800855767516492</v>
      </c>
      <c r="N24">
        <f>SUM('Employment baseline'!N24/'Projection dwelling baseline'!N24)</f>
        <v>1.3361687045897572</v>
      </c>
      <c r="O24">
        <f>SUM('Employment baseline'!O24/'Projection dwelling baseline'!O24)</f>
        <v>1.2124425592082009</v>
      </c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</row>
    <row r="25" spans="1:48" ht="12.75" x14ac:dyDescent="0.2">
      <c r="A25" s="10" t="s">
        <v>27</v>
      </c>
      <c r="B25">
        <f>SUM('Employment baseline'!B25/'Projection dwelling baseline'!B25)</f>
        <v>1.3738133619917607</v>
      </c>
      <c r="C25">
        <f>SUM('Employment baseline'!C25/'Projection dwelling baseline'!C25)</f>
        <v>1.37466784765279</v>
      </c>
      <c r="D25">
        <f>SUM('Employment baseline'!D25/'Projection dwelling baseline'!D25)</f>
        <v>1.300331183545407</v>
      </c>
      <c r="E25">
        <f>SUM('Employment baseline'!E25/'Projection dwelling baseline'!E25)</f>
        <v>1.3316195372750643</v>
      </c>
      <c r="F25">
        <f>SUM('Employment baseline'!F25/'Projection dwelling baseline'!F25)</f>
        <v>1.3302060646674485</v>
      </c>
      <c r="G25">
        <f>SUM('Employment baseline'!G25/'Projection dwelling baseline'!G25)</f>
        <v>1.3007456503728252</v>
      </c>
      <c r="H25">
        <f>SUM('Employment baseline'!H25/'Projection dwelling baseline'!H25)</f>
        <v>1.2784789378790362</v>
      </c>
      <c r="I25">
        <f>SUM('Employment baseline'!I25/'Projection dwelling baseline'!I25)</f>
        <v>1.3577446532728452</v>
      </c>
      <c r="J25">
        <f>SUM('Employment baseline'!J25/'Projection dwelling baseline'!J25)</f>
        <v>1.2912528035885933</v>
      </c>
      <c r="K25">
        <f>SUM('Employment baseline'!K25/'Projection dwelling baseline'!K25)</f>
        <v>1.2363116965561023</v>
      </c>
      <c r="L25">
        <f>SUM('Employment baseline'!L25/'Projection dwelling baseline'!L25)</f>
        <v>1.2602137020741673</v>
      </c>
      <c r="M25">
        <f>SUM('Employment baseline'!M25/'Projection dwelling baseline'!M25)</f>
        <v>1.2897225236397458</v>
      </c>
      <c r="N25">
        <f>SUM('Employment baseline'!N25/'Projection dwelling baseline'!N25)</f>
        <v>1.3178889229825099</v>
      </c>
      <c r="O25">
        <f>SUM('Employment baseline'!O25/'Projection dwelling baseline'!O25)</f>
        <v>1.31500663605437</v>
      </c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</row>
    <row r="26" spans="1:48" ht="12.75" x14ac:dyDescent="0.2">
      <c r="A26" s="20" t="s">
        <v>28</v>
      </c>
      <c r="B26">
        <f>SUM('Employment baseline'!B26/'Projection dwelling baseline'!B26)</f>
        <v>1.2864800476474092</v>
      </c>
      <c r="C26">
        <f>SUM('Employment baseline'!C26/'Projection dwelling baseline'!C26)</f>
        <v>1.3066666666666666</v>
      </c>
      <c r="D26">
        <f>SUM('Employment baseline'!D26/'Projection dwelling baseline'!D26)</f>
        <v>1.2570079669519032</v>
      </c>
      <c r="E26">
        <f>SUM('Employment baseline'!E26/'Projection dwelling baseline'!E26)</f>
        <v>1.3197080291970802</v>
      </c>
      <c r="F26">
        <f>SUM('Employment baseline'!F26/'Projection dwelling baseline'!F26)</f>
        <v>1.3452655889145497</v>
      </c>
      <c r="G26">
        <f>SUM('Employment baseline'!G26/'Projection dwelling baseline'!G26)</f>
        <v>1.2621359223300972</v>
      </c>
      <c r="H26">
        <f>SUM('Employment baseline'!H26/'Projection dwelling baseline'!H26)</f>
        <v>1.3216108905275099</v>
      </c>
      <c r="I26">
        <f>SUM('Employment baseline'!I26/'Projection dwelling baseline'!I26)</f>
        <v>1.2257520382344673</v>
      </c>
      <c r="J26">
        <f>SUM('Employment baseline'!J26/'Projection dwelling baseline'!J26)</f>
        <v>1.3003355704697988</v>
      </c>
      <c r="K26">
        <f>SUM('Employment baseline'!K26/'Projection dwelling baseline'!K26)</f>
        <v>1.3197544642857142</v>
      </c>
      <c r="L26">
        <f>SUM('Employment baseline'!L26/'Projection dwelling baseline'!L26)</f>
        <v>1.2631871182676291</v>
      </c>
      <c r="M26">
        <f>SUM('Employment baseline'!M26/'Projection dwelling baseline'!M26)</f>
        <v>1.3384955752212389</v>
      </c>
      <c r="N26">
        <f>SUM('Employment baseline'!N26/'Projection dwelling baseline'!N26)</f>
        <v>1.3353524229074889</v>
      </c>
      <c r="O26">
        <f>SUM('Employment baseline'!O26/'Projection dwelling baseline'!O26)</f>
        <v>1.2676943296005256</v>
      </c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</row>
    <row r="27" spans="1:48" x14ac:dyDescent="0.2">
      <c r="C27" s="16"/>
      <c r="D27" s="16"/>
      <c r="E27" s="16"/>
      <c r="F27" s="16"/>
    </row>
    <row r="28" spans="1:48" x14ac:dyDescent="0.2">
      <c r="A28" s="7" t="s">
        <v>33</v>
      </c>
      <c r="B28" s="13">
        <f>SUM(B5:B26)</f>
        <v>28.790587388783582</v>
      </c>
      <c r="C28" s="13">
        <f t="shared" ref="C28:AV28" si="0">SUM(C5:C26)</f>
        <v>28.799463091922476</v>
      </c>
      <c r="D28" s="13">
        <f t="shared" si="0"/>
        <v>28.542504580344747</v>
      </c>
      <c r="E28" s="13">
        <f t="shared" si="0"/>
        <v>28.446131619244714</v>
      </c>
      <c r="F28" s="13">
        <f t="shared" si="0"/>
        <v>28.858968421695714</v>
      </c>
      <c r="G28" s="13">
        <f t="shared" si="0"/>
        <v>28.351828731115781</v>
      </c>
      <c r="H28" s="13">
        <f t="shared" si="0"/>
        <v>28.098521473531811</v>
      </c>
      <c r="I28" s="13">
        <f t="shared" si="0"/>
        <v>28.160980504315557</v>
      </c>
      <c r="J28" s="13">
        <f t="shared" si="0"/>
        <v>28.24582488743858</v>
      </c>
      <c r="K28" s="13">
        <f t="shared" si="0"/>
        <v>28.331777514778636</v>
      </c>
      <c r="L28" s="13">
        <f t="shared" si="0"/>
        <v>28.27981781463939</v>
      </c>
      <c r="M28" s="13">
        <f t="shared" si="0"/>
        <v>28.512092724193867</v>
      </c>
      <c r="N28" s="13">
        <f t="shared" si="0"/>
        <v>28.188495421971723</v>
      </c>
      <c r="O28" s="13">
        <f t="shared" si="0"/>
        <v>28.395926035387721</v>
      </c>
      <c r="P28" s="13">
        <f t="shared" si="0"/>
        <v>0</v>
      </c>
      <c r="Q28" s="13">
        <f t="shared" si="0"/>
        <v>0</v>
      </c>
      <c r="R28" s="13">
        <f t="shared" si="0"/>
        <v>0</v>
      </c>
      <c r="S28" s="13">
        <f t="shared" si="0"/>
        <v>0</v>
      </c>
      <c r="T28" s="13">
        <f t="shared" si="0"/>
        <v>0</v>
      </c>
      <c r="U28" s="13">
        <f t="shared" si="0"/>
        <v>0</v>
      </c>
      <c r="V28" s="13">
        <f t="shared" si="0"/>
        <v>0</v>
      </c>
      <c r="W28" s="13">
        <f t="shared" si="0"/>
        <v>0</v>
      </c>
      <c r="X28" s="13">
        <f t="shared" si="0"/>
        <v>0</v>
      </c>
      <c r="Y28" s="13">
        <f t="shared" si="0"/>
        <v>0</v>
      </c>
      <c r="Z28" s="13">
        <f t="shared" si="0"/>
        <v>0</v>
      </c>
      <c r="AA28" s="13">
        <f t="shared" si="0"/>
        <v>0</v>
      </c>
      <c r="AB28" s="13">
        <f t="shared" si="0"/>
        <v>0</v>
      </c>
      <c r="AC28" s="13">
        <f t="shared" si="0"/>
        <v>0</v>
      </c>
      <c r="AD28" s="13">
        <f t="shared" si="0"/>
        <v>0</v>
      </c>
      <c r="AE28" s="13">
        <f t="shared" si="0"/>
        <v>0</v>
      </c>
      <c r="AF28" s="13">
        <f t="shared" si="0"/>
        <v>0</v>
      </c>
      <c r="AG28" s="13">
        <f t="shared" si="0"/>
        <v>0</v>
      </c>
      <c r="AH28" s="13">
        <f t="shared" si="0"/>
        <v>0</v>
      </c>
      <c r="AI28" s="13">
        <f t="shared" si="0"/>
        <v>0</v>
      </c>
      <c r="AJ28" s="13">
        <f t="shared" si="0"/>
        <v>0</v>
      </c>
      <c r="AK28" s="13">
        <f t="shared" si="0"/>
        <v>0</v>
      </c>
      <c r="AL28" s="13">
        <f t="shared" si="0"/>
        <v>0</v>
      </c>
      <c r="AM28" s="13">
        <f t="shared" si="0"/>
        <v>0</v>
      </c>
      <c r="AN28" s="13">
        <f t="shared" si="0"/>
        <v>0</v>
      </c>
      <c r="AO28" s="13">
        <f t="shared" si="0"/>
        <v>0</v>
      </c>
      <c r="AP28" s="13">
        <f t="shared" si="0"/>
        <v>0</v>
      </c>
      <c r="AQ28" s="13">
        <f t="shared" si="0"/>
        <v>0</v>
      </c>
      <c r="AR28" s="13">
        <f t="shared" si="0"/>
        <v>0</v>
      </c>
      <c r="AS28" s="13">
        <f t="shared" si="0"/>
        <v>0</v>
      </c>
      <c r="AT28" s="13">
        <f t="shared" si="0"/>
        <v>0</v>
      </c>
      <c r="AU28" s="13">
        <f t="shared" si="0"/>
        <v>0</v>
      </c>
      <c r="AV28" s="13">
        <f t="shared" si="0"/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2</vt:i4>
      </vt:variant>
    </vt:vector>
  </HeadingPairs>
  <TitlesOfParts>
    <vt:vector size="6" baseType="lpstr">
      <vt:lpstr>Baseline data</vt:lpstr>
      <vt:lpstr>Projection dwelling baseline</vt:lpstr>
      <vt:lpstr>Employment baseline</vt:lpstr>
      <vt:lpstr>Employment per dwelling</vt:lpstr>
      <vt:lpstr>Baseline dwellings chart</vt:lpstr>
      <vt:lpstr>Baseline employment chart</vt:lpstr>
    </vt:vector>
  </TitlesOfParts>
  <Company>University of Southampton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 Hickford</dc:creator>
  <cp:lastModifiedBy>Adrian Hickford</cp:lastModifiedBy>
  <dcterms:created xsi:type="dcterms:W3CDTF">2019-03-13T11:06:06Z</dcterms:created>
  <dcterms:modified xsi:type="dcterms:W3CDTF">2019-04-01T11:17:35Z</dcterms:modified>
</cp:coreProperties>
</file>