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IA Summary" sheetId="8" r:id="rId11"/>
    <sheet state="visible" name="IR Summary" sheetId="9" r:id="rId12"/>
    <sheet state="visible" name="MA Summary" sheetId="10" r:id="rId13"/>
    <sheet state="visible" name="MP Summary" sheetId="11" r:id="rId14"/>
    <sheet state="visible" name="PE Summary" sheetId="12" r:id="rId15"/>
    <sheet state="visible" name="PL Summary" sheetId="13" r:id="rId16"/>
    <sheet state="visible" name="PS Summary" sheetId="14" r:id="rId17"/>
    <sheet state="visible" name="RA Summary" sheetId="15" r:id="rId18"/>
    <sheet state="visible" name="SA Summary" sheetId="16" r:id="rId19"/>
    <sheet state="visible" name="SC Summary" sheetId="17" r:id="rId20"/>
    <sheet state="visible" name="SI Summary" sheetId="18" r:id="rId21"/>
    <sheet state="visible" name="SR Summary" sheetId="19" r:id="rId22"/>
    <sheet state="visible" name="AC" sheetId="20" r:id="rId23"/>
    <sheet state="visible" name="AT" sheetId="21" r:id="rId24"/>
    <sheet state="visible" name="AU" sheetId="22" r:id="rId25"/>
    <sheet state="visible" name="CA" sheetId="23" r:id="rId26"/>
    <sheet state="visible" name="CM" sheetId="24" r:id="rId27"/>
    <sheet state="visible" name="CP" sheetId="25" r:id="rId28"/>
    <sheet state="visible" name="IA" sheetId="26" r:id="rId29"/>
    <sheet state="visible" name="IR" sheetId="27" r:id="rId30"/>
    <sheet state="visible" name="MA" sheetId="28" r:id="rId31"/>
    <sheet state="visible" name="MP" sheetId="29" r:id="rId32"/>
    <sheet state="visible" name="PE" sheetId="30" r:id="rId33"/>
    <sheet state="visible" name="PL" sheetId="31" r:id="rId34"/>
    <sheet state="visible" name="PS" sheetId="32" r:id="rId35"/>
    <sheet state="visible" name="RA" sheetId="33" r:id="rId36"/>
    <sheet state="visible" name="SA" sheetId="34" r:id="rId37"/>
    <sheet state="visible" name="SC" sheetId="35" r:id="rId38"/>
    <sheet state="visible" name="SI" sheetId="36" r:id="rId39"/>
    <sheet state="visible" name="SR" sheetId="37" r:id="rId40"/>
  </sheets>
  <definedNames>
    <definedName hidden="1" localSheetId="19" name="_xlnm._FilterDatabase">AC!$A$1:$I$88</definedName>
    <definedName hidden="1" localSheetId="20" name="_xlnm._FilterDatabase">AT!$A$1:$J$22</definedName>
    <definedName hidden="1" localSheetId="21" name="_xlnm._FilterDatabase">AU!$A$1:$I$36</definedName>
    <definedName hidden="1" localSheetId="22" name="_xlnm._FilterDatabase">CA!$A$1:$I$49</definedName>
    <definedName hidden="1" localSheetId="23" name="_xlnm._FilterDatabase">CM!$A$1:$I$70</definedName>
    <definedName hidden="1" localSheetId="24" name="_xlnm._FilterDatabase">CP!$A$1:$I$63</definedName>
    <definedName hidden="1" localSheetId="25" name="_xlnm._FilterDatabase">IA!$A$1:$I$61</definedName>
    <definedName hidden="1" localSheetId="26" name="_xlnm._FilterDatabase">IR!$A$1:$I$45</definedName>
    <definedName hidden="1" localSheetId="27" name="_xlnm._FilterDatabase">MA!$A$1:$I$32</definedName>
    <definedName hidden="1" localSheetId="28" name="_xlnm._FilterDatabase">MP!$A$1:$I$23</definedName>
    <definedName hidden="1" localSheetId="29" name="_xlnm._FilterDatabase">PE!$A$1:$I$58</definedName>
    <definedName hidden="1" localSheetId="30" name="_xlnm._FilterDatabase">PL!$A$1:$I$48</definedName>
    <definedName hidden="1" localSheetId="31" name="_xlnm._FilterDatabase">PS!$A$1:$I$36</definedName>
    <definedName hidden="1" localSheetId="32" name="_xlnm._FilterDatabase">RA!$A$1:$I$33</definedName>
    <definedName hidden="1" localSheetId="33" name="_xlnm._FilterDatabase">SA!$A$1:$I$88</definedName>
    <definedName hidden="1" localSheetId="34" name="_xlnm._FilterDatabase">SC!$A$1:$I$54</definedName>
    <definedName hidden="1" localSheetId="35" name="_xlnm._FilterDatabase">SI!$A$1:$I$59</definedName>
    <definedName hidden="1" localSheetId="36" name="_xlnm._FilterDatabase">SR!$A$1:$I$27</definedName>
  </definedNames>
  <calcPr/>
  <extLst>
    <ext uri="GoogleSheetsCustomDataVersion2">
      <go:sheetsCustomData xmlns:go="http://customooxmlschemas.google.com/" r:id="rId41" roundtripDataChecksum="/8Rovk2vWXf501j0tZ3bycLLpFRqt1Z0OJUaIa+wl8I="/>
    </ext>
  </extLst>
</workbook>
</file>

<file path=xl/sharedStrings.xml><?xml version="1.0" encoding="utf-8"?>
<sst xmlns="http://schemas.openxmlformats.org/spreadsheetml/2006/main" count="6411" uniqueCount="2547">
  <si>
    <t>Assessment Results</t>
  </si>
  <si>
    <t>Assessed Controls</t>
  </si>
  <si>
    <t>Fully Implemented</t>
  </si>
  <si>
    <t>Partially Implemented</t>
  </si>
  <si>
    <t>Not Implemented</t>
  </si>
  <si>
    <t>AC Controls Summary</t>
  </si>
  <si>
    <t>AT Controls Summary</t>
  </si>
  <si>
    <t>AU Controls Summary</t>
  </si>
  <si>
    <t>CA Controls Summary</t>
  </si>
  <si>
    <t>CM Controls Summary</t>
  </si>
  <si>
    <t>CP Controls Summary</t>
  </si>
  <si>
    <t>IA Controls Summary</t>
  </si>
  <si>
    <t>IR Controls Summary</t>
  </si>
  <si>
    <t>MA Controls Summary</t>
  </si>
  <si>
    <t>MP Controls Summary</t>
  </si>
  <si>
    <t>PE Controls Summary</t>
  </si>
  <si>
    <t>PL Controls Summary</t>
  </si>
  <si>
    <t>PS Controls Summary</t>
  </si>
  <si>
    <t>RA Controls Summary</t>
  </si>
  <si>
    <t>SA Controls Summary</t>
  </si>
  <si>
    <t>SC Controls Summary</t>
  </si>
  <si>
    <t>SI Controls Summary</t>
  </si>
  <si>
    <t>SR Controls Summary</t>
  </si>
  <si>
    <t>Access Control Summary</t>
  </si>
  <si>
    <t>AC Test Procedures Summary</t>
  </si>
  <si>
    <t>Test Outcome</t>
  </si>
  <si>
    <t>Count</t>
  </si>
  <si>
    <t>Control Implementation</t>
  </si>
  <si>
    <t>Pass</t>
  </si>
  <si>
    <t>Fail</t>
  </si>
  <si>
    <t>Coverage</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</si>
  <si>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</si>
  <si>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</si>
  <si>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</si>
  <si>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</si>
  <si>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</si>
  <si>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</si>
  <si>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</si>
  <si>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</si>
  <si>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</si>
  <si>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</si>
  <si>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</si>
  <si>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</si>
  <si>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</si>
  <si>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</si>
  <si>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</si>
  <si>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</si>
  <si>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</si>
  <si>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</si>
  <si>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</si>
  <si>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</si>
  <si>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</si>
  <si>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</si>
  <si>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</si>
  <si>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</si>
  <si>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</si>
  <si>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</si>
  <si>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</si>
  <si>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</si>
  <si>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</si>
  <si>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</si>
  <si>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</si>
  <si>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</si>
  <si>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</si>
  <si>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</si>
  <si>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</si>
  <si>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</si>
  <si>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</si>
  <si>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</si>
  <si>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</si>
  <si>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</si>
  <si>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</si>
  <si>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</si>
  <si>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</si>
  <si>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</si>
  <si>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</si>
  <si>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</si>
  <si>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</si>
  <si>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</si>
  <si>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</si>
  <si>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</si>
  <si>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</si>
  <si>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</si>
  <si>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</si>
  <si>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</si>
  <si>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</si>
  <si>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</si>
  <si>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</si>
  <si>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</si>
  <si>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</si>
  <si>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</si>
  <si>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</si>
  <si>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</si>
  <si>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</si>
  <si>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</si>
  <si>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</si>
  <si>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</si>
  <si>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</si>
  <si>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</si>
  <si>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</si>
  <si>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</si>
  <si>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</si>
  <si>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</si>
  <si>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</si>
  <si>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</si>
  <si>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</si>
  <si>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</si>
  <si>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</si>
  <si>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</si>
  <si>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</si>
  <si>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</si>
  <si>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</si>
  <si>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</si>
  <si>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</si>
  <si>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</si>
  <si>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</si>
  <si>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</si>
  <si>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</si>
  <si>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</si>
  <si>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</si>
  <si>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</si>
  <si>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</si>
  <si>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</si>
  <si>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</si>
  <si>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</si>
  <si>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</si>
  <si>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</si>
  <si>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</si>
  <si>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</si>
  <si>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</si>
  <si>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</si>
  <si>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</si>
  <si>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</si>
  <si>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</si>
  <si>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</si>
  <si>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</si>
  <si>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</si>
  <si>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</si>
  <si>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</si>
  <si>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</si>
  <si>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</si>
  <si>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</si>
  <si>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</si>
  <si>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</si>
  <si>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</si>
  <si>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</si>
  <si>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</si>
  <si>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</si>
  <si>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</si>
  <si>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</si>
  <si>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</si>
  <si>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</si>
  <si>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</si>
  <si>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</si>
  <si>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</si>
  <si>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</si>
  <si>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</si>
  <si>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</si>
  <si>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</si>
  <si>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</si>
  <si>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</si>
  <si>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</si>
  <si>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</si>
  <si>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</si>
  <si>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</si>
  <si>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</si>
  <si>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</si>
  <si>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</si>
  <si>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</si>
  <si>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</si>
  <si>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</si>
  <si>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</si>
  <si>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</si>
  <si>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</si>
  <si>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</si>
  <si>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</si>
  <si>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</si>
  <si>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</si>
  <si>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</si>
  <si>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</si>
  <si>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</si>
  <si>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</si>
  <si>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</si>
  <si>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</si>
  <si>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</si>
  <si>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</si>
  <si>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</si>
  <si>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</si>
  <si>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</si>
  <si>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</si>
  <si>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</si>
  <si>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</si>
  <si>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</si>
  <si>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</si>
  <si>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</si>
  <si>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</si>
  <si>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</si>
  <si>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</si>
  <si>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</si>
  <si>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</si>
  <si>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</si>
  <si>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</si>
  <si>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</si>
  <si>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</si>
  <si>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</si>
  <si>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</si>
  <si>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</si>
  <si>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</si>
  <si>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</si>
  <si>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</si>
  <si>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</si>
  <si>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</si>
  <si>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</si>
  <si>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</si>
  <si>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</si>
  <si>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</si>
  <si>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</si>
  <si>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</si>
  <si>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</si>
  <si>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</si>
  <si>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</si>
  <si>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</si>
  <si>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</si>
  <si>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</si>
  <si>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</si>
  <si>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</si>
  <si>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</si>
  <si>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</si>
  <si>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</si>
  <si>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</si>
  <si>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</si>
  <si>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</si>
  <si>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</si>
  <si>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</si>
  <si>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</si>
  <si>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</si>
  <si>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</si>
  <si>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</si>
  <si>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</si>
  <si>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</si>
  <si>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</si>
  <si>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</si>
  <si>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</si>
  <si>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AT-3.2</t>
  </si>
  <si>
    <t>AT-3.3</t>
  </si>
  <si>
    <t>AT-3.4</t>
  </si>
  <si>
    <t>AT-4.1</t>
  </si>
  <si>
    <t>AT-4.2</t>
  </si>
  <si>
    <t>Audit and Accountability Summary</t>
  </si>
  <si>
    <t>AU Test Procedures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</si>
  <si>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</si>
  <si>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</si>
  <si>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</si>
  <si>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</si>
  <si>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</si>
  <si>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</si>
  <si>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</si>
  <si>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</si>
  <si>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</si>
  <si>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</si>
  <si>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</si>
  <si>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</si>
  <si>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</si>
  <si>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</si>
  <si>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</si>
  <si>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</si>
  <si>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</si>
  <si>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</si>
  <si>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</si>
  <si>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</si>
  <si>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</si>
  <si>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</si>
  <si>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</si>
  <si>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</si>
  <si>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</si>
  <si>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</si>
  <si>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</si>
  <si>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</si>
  <si>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</si>
  <si>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</si>
  <si>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</si>
  <si>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</si>
  <si>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</si>
  <si>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</si>
  <si>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</si>
  <si>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</si>
  <si>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</si>
  <si>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</si>
  <si>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</si>
  <si>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</si>
  <si>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</si>
  <si>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</si>
  <si>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</si>
  <si>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</si>
  <si>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</si>
  <si>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</si>
  <si>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</si>
  <si>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</si>
  <si>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</si>
  <si>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</si>
  <si>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</si>
  <si>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</si>
  <si>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</si>
  <si>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</si>
  <si>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</si>
  <si>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</si>
  <si>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</si>
  <si>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</si>
  <si>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</si>
  <si>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</si>
  <si>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</si>
  <si>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</si>
  <si>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</si>
  <si>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</si>
  <si>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</si>
  <si>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</si>
  <si>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</si>
  <si>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</si>
  <si>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</si>
  <si>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</si>
  <si>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</si>
  <si>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</si>
  <si>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</si>
  <si>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</si>
  <si>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</si>
  <si>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</si>
  <si>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</si>
  <si>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</si>
  <si>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</si>
  <si>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</si>
  <si>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</si>
  <si>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</si>
  <si>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</si>
  <si>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</si>
  <si>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</si>
  <si>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</si>
  <si>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</si>
  <si>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</si>
  <si>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</si>
  <si>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</si>
  <si>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</si>
  <si>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</si>
  <si>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</si>
  <si>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</si>
  <si>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</si>
  <si>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</si>
  <si>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</si>
  <si>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</si>
  <si>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</si>
  <si>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</si>
  <si>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</si>
  <si>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</si>
  <si>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</si>
  <si>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</si>
  <si>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</si>
  <si>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</si>
  <si>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</si>
  <si>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</si>
  <si>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</si>
  <si>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</si>
  <si>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</si>
  <si>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</si>
  <si>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</si>
  <si>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</si>
  <si>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</si>
  <si>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</si>
  <si>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</si>
  <si>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</si>
  <si>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</si>
  <si>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</si>
  <si>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</si>
  <si>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</si>
  <si>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</si>
  <si>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</si>
  <si>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</si>
  <si>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</si>
  <si>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</si>
  <si>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</si>
  <si>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</si>
  <si>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</si>
  <si>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</si>
  <si>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</si>
  <si>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</si>
  <si>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</si>
  <si>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</si>
  <si>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</si>
  <si>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</si>
  <si>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</si>
  <si>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</si>
  <si>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</si>
  <si>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</si>
  <si>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</si>
  <si>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</si>
  <si>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</si>
  <si>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</si>
  <si>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</si>
  <si>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</si>
  <si>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</si>
  <si>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</si>
  <si>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</si>
  <si>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</si>
  <si>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</si>
  <si>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</si>
  <si>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</si>
  <si>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</si>
  <si>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</si>
  <si>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</si>
  <si>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</si>
  <si>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</si>
  <si>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</si>
  <si>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</si>
  <si>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</si>
  <si>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</si>
  <si>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</si>
  <si>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</si>
  <si>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</si>
  <si>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</si>
  <si>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</si>
  <si>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</si>
  <si>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</si>
  <si>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</si>
  <si>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</si>
  <si>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</si>
  <si>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</si>
  <si>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</si>
  <si>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</si>
  <si>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</si>
  <si>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</si>
  <si>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</si>
  <si>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</si>
  <si>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</si>
  <si>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</si>
  <si>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</si>
  <si>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</si>
  <si>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</si>
  <si>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</si>
  <si>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</si>
  <si>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</si>
  <si>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</si>
  <si>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</si>
  <si>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</si>
  <si>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</si>
  <si>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</si>
  <si>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</si>
  <si>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</si>
  <si>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</si>
  <si>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</si>
  <si>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</si>
  <si>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</si>
  <si>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</si>
  <si>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</si>
  <si>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</si>
  <si>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</si>
  <si>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</si>
  <si>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</si>
  <si>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</si>
  <si>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</si>
  <si>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</si>
  <si>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</si>
  <si>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</si>
  <si>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</si>
  <si>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</si>
  <si>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</si>
  <si>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</si>
  <si>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</si>
  <si>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</si>
  <si>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</si>
  <si>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</si>
  <si>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</si>
  <si>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</si>
  <si>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</si>
  <si>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</si>
  <si>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</si>
  <si>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</si>
  <si>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</si>
  <si>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</si>
  <si>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</si>
  <si>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</si>
  <si>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</si>
  <si>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</si>
  <si>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</si>
  <si>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</si>
  <si>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</si>
  <si>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</si>
  <si>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</si>
  <si>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</si>
  <si>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</si>
  <si>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</si>
  <si>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</si>
  <si>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</si>
  <si>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</si>
  <si>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</si>
  <si>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</si>
  <si>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</si>
  <si>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</si>
  <si>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</si>
  <si>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</si>
  <si>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</si>
  <si>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</si>
  <si>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</si>
  <si>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</si>
  <si>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</si>
  <si>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</si>
  <si>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</si>
  <si>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</si>
  <si>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</si>
  <si>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</si>
  <si>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</si>
  <si>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</si>
  <si>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</si>
  <si>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</si>
  <si>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</si>
  <si>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</si>
  <si>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</si>
  <si>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</si>
  <si>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</si>
  <si>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</si>
  <si>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</si>
  <si>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</si>
  <si>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</si>
  <si>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</si>
  <si>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</si>
  <si>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</si>
  <si>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</si>
  <si>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</si>
  <si>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</si>
  <si>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</si>
  <si>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</si>
  <si>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</si>
  <si>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</si>
  <si>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</si>
  <si>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</si>
  <si>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</si>
  <si>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</si>
  <si>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</si>
  <si>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</si>
  <si>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</si>
  <si>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</si>
  <si>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</si>
  <si>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</si>
  <si>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</si>
  <si>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</si>
  <si>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</si>
  <si>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</si>
  <si>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</si>
  <si>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</si>
  <si>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</si>
  <si>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</si>
  <si>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</si>
  <si>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</si>
  <si>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</si>
  <si>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</si>
  <si>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</si>
  <si>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</si>
  <si>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</si>
  <si>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</si>
  <si>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</si>
  <si>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</si>
  <si>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</si>
  <si>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</si>
  <si>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</si>
  <si>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</si>
  <si>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</si>
  <si>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</si>
  <si>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</si>
  <si>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</si>
  <si>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</si>
  <si>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</si>
  <si>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</si>
  <si>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</si>
  <si>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</si>
  <si>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</si>
  <si>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</si>
  <si>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</si>
  <si>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</si>
  <si>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</si>
  <si>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</si>
  <si>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</si>
  <si>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</si>
  <si>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</si>
  <si>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</si>
  <si>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</si>
  <si>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</si>
  <si>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</si>
  <si>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</si>
  <si>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</si>
  <si>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</si>
  <si>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</si>
  <si>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</si>
  <si>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</si>
  <si>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</si>
  <si>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</si>
  <si>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</si>
  <si>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</si>
  <si>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</si>
  <si>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</si>
  <si>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</si>
  <si>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</si>
  <si>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</si>
  <si>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</si>
  <si>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</si>
  <si>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</si>
  <si>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</si>
  <si>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</si>
  <si>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</si>
  <si>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</si>
  <si>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</si>
  <si>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</si>
  <si>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</si>
  <si>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</si>
  <si>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</si>
  <si>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</si>
  <si>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</si>
  <si>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</si>
  <si>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</si>
  <si>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</si>
  <si>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</si>
  <si>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</si>
  <si>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</si>
  <si>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</si>
  <si>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</si>
  <si>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</si>
  <si>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</si>
  <si>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</si>
  <si>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</si>
  <si>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</si>
  <si>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</si>
  <si>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</si>
  <si>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Identification and Authenciation Summary</t>
  </si>
  <si>
    <t>IA Test Procedures Summary</t>
  </si>
  <si>
    <t>IA Test Procedures Breakdown</t>
  </si>
  <si>
    <t>IA Controls Breakdown</t>
  </si>
  <si>
    <t>IA-1.1</t>
  </si>
  <si>
    <t>IA-1</t>
  </si>
  <si>
    <t>IA-1.2</t>
  </si>
  <si>
    <t>IA-2</t>
  </si>
  <si>
    <t>Identification and Authentication (Organizational Users)</t>
  </si>
  <si>
    <t>IA-1.3</t>
  </si>
  <si>
    <t>IA-2 (1)</t>
  </si>
  <si>
    <t>Multifactor Authentication to Privileged Accounts</t>
  </si>
  <si>
    <t>IA-1.4</t>
  </si>
  <si>
    <t>IA-2 (2)</t>
  </si>
  <si>
    <t>Multifactor Authentication to Non-Privileged Accounts</t>
  </si>
  <si>
    <t>IA-1.5</t>
  </si>
  <si>
    <t>IA-2 (5)</t>
  </si>
  <si>
    <t>Individual Authentication with Group Authentication</t>
  </si>
  <si>
    <t>IA-1.6</t>
  </si>
  <si>
    <t>IA-2 (6)</t>
  </si>
  <si>
    <t>Access to Accounts - Separate Device</t>
  </si>
  <si>
    <t>IA-1.7</t>
  </si>
  <si>
    <t>IA-2 (8)</t>
  </si>
  <si>
    <t>Access to Accounts - Replay Resistant</t>
  </si>
  <si>
    <t>IA-2.1</t>
  </si>
  <si>
    <t>IA-2 (12)</t>
  </si>
  <si>
    <t>Acceptance of PIV Credentials</t>
  </si>
  <si>
    <t>IA-2.2</t>
  </si>
  <si>
    <t>IA-3</t>
  </si>
  <si>
    <t>Device Identification and Authentication</t>
  </si>
  <si>
    <t>IA-2 (1).1</t>
  </si>
  <si>
    <t>IA-4</t>
  </si>
  <si>
    <t>Identifier Management</t>
  </si>
  <si>
    <t>IA-2 (2).1</t>
  </si>
  <si>
    <t>IA-4 (4)</t>
  </si>
  <si>
    <t>Identify User Status</t>
  </si>
  <si>
    <t>IA-2 (5).1</t>
  </si>
  <si>
    <t>IA-5</t>
  </si>
  <si>
    <t>Authenticator Management</t>
  </si>
  <si>
    <t>IA-2 (6).1</t>
  </si>
  <si>
    <t>IA-5 (1)</t>
  </si>
  <si>
    <t>Password-Based Authentication</t>
  </si>
  <si>
    <t>IA-5 (2)</t>
  </si>
  <si>
    <t>Public-Key Based Authentication</t>
  </si>
  <si>
    <t>IA-2 (8).1</t>
  </si>
  <si>
    <t>IA-5 (6)</t>
  </si>
  <si>
    <t>Protection of Authenticators</t>
  </si>
  <si>
    <t>IA-2 (12).1</t>
  </si>
  <si>
    <t>IA-5 (7)</t>
  </si>
  <si>
    <t>No Embedded Unencrypted Static Authenticators</t>
  </si>
  <si>
    <t>IA-3.1</t>
  </si>
  <si>
    <t>IA-6</t>
  </si>
  <si>
    <t>Authentication Feedback</t>
  </si>
  <si>
    <t>IA-4.1</t>
  </si>
  <si>
    <t>IA-7</t>
  </si>
  <si>
    <t>Cryptographic Module Authentication</t>
  </si>
  <si>
    <t>IA-4.2</t>
  </si>
  <si>
    <t>IA-8</t>
  </si>
  <si>
    <t>Identification and Authentication (Non-Organizational Users)</t>
  </si>
  <si>
    <t>IA-4.3</t>
  </si>
  <si>
    <t>IA-8 (1)</t>
  </si>
  <si>
    <t>Acceptance of PIV Credentials from Other Agencies</t>
  </si>
  <si>
    <t>IA-4.4</t>
  </si>
  <si>
    <t>IA-8 (2)</t>
  </si>
  <si>
    <t>Acceptance of External Authenticators</t>
  </si>
  <si>
    <t>IA-4 (4).1</t>
  </si>
  <si>
    <t>IA-8 (4)</t>
  </si>
  <si>
    <t>User of Defined Profiles</t>
  </si>
  <si>
    <t>IA-5.1</t>
  </si>
  <si>
    <t>IA-11</t>
  </si>
  <si>
    <t>Re-authentication</t>
  </si>
  <si>
    <t>IA-5.2</t>
  </si>
  <si>
    <t>IA-12</t>
  </si>
  <si>
    <t>Identity Proofing</t>
  </si>
  <si>
    <t>IA-5.3</t>
  </si>
  <si>
    <t>IA-12 (2)</t>
  </si>
  <si>
    <t>Identity Evidence</t>
  </si>
  <si>
    <t>IA-5.4</t>
  </si>
  <si>
    <t>IA-12 (3)</t>
  </si>
  <si>
    <t>Identity Evidence Validation and Verification</t>
  </si>
  <si>
    <t>IA-5.5</t>
  </si>
  <si>
    <t>IA-12 (5)</t>
  </si>
  <si>
    <t>Address Configuration</t>
  </si>
  <si>
    <t>IA-5.6</t>
  </si>
  <si>
    <t>IA-5.7</t>
  </si>
  <si>
    <t>IA-5.8</t>
  </si>
  <si>
    <t>IA-5.9</t>
  </si>
  <si>
    <t>IA-5.10</t>
  </si>
  <si>
    <t>IA-5 (1).1</t>
  </si>
  <si>
    <t>IA-5 (1).2</t>
  </si>
  <si>
    <t>IA-5 (1).3</t>
  </si>
  <si>
    <t>IA-5 (1).4</t>
  </si>
  <si>
    <t>IA-5 (1).5</t>
  </si>
  <si>
    <t>IA-5 (1).6</t>
  </si>
  <si>
    <t>IA-5 (1).7</t>
  </si>
  <si>
    <t>IA-5 (1).8</t>
  </si>
  <si>
    <t>IA-5 (2).1</t>
  </si>
  <si>
    <t>IA-5 (2).2</t>
  </si>
  <si>
    <t>IA-5 (2).3</t>
  </si>
  <si>
    <t>IA-5 (2).4</t>
  </si>
  <si>
    <t>IA-5 (6).1</t>
  </si>
  <si>
    <t>IA-5 (7).1</t>
  </si>
  <si>
    <t>IA-6.1</t>
  </si>
  <si>
    <t>IA-7.1</t>
  </si>
  <si>
    <t>IA-8.1</t>
  </si>
  <si>
    <t>IA-8 (1).1</t>
  </si>
  <si>
    <t>IA-8 (2).1</t>
  </si>
  <si>
    <t>IA-8 (2).2</t>
  </si>
  <si>
    <t>IA-8 (4).1</t>
  </si>
  <si>
    <t>IA-11.1</t>
  </si>
  <si>
    <t>IA-12.1</t>
  </si>
  <si>
    <t>IA-12.2</t>
  </si>
  <si>
    <t>IA-12.3</t>
  </si>
  <si>
    <t>IA-12 (2).1</t>
  </si>
  <si>
    <t>IA-12 (3).1</t>
  </si>
  <si>
    <t>IA-12 (5).1</t>
  </si>
  <si>
    <t>Incident Response Summary</t>
  </si>
  <si>
    <t>IR Test Procedures Summary</t>
  </si>
  <si>
    <t>IR Test Procedures Breakdown</t>
  </si>
  <si>
    <t>IR Controls Breakdown</t>
  </si>
  <si>
    <t>IR-1.1</t>
  </si>
  <si>
    <t>IR-1</t>
  </si>
  <si>
    <t>IR-1.2</t>
  </si>
  <si>
    <t>IR-2</t>
  </si>
  <si>
    <t>Incident Response Training</t>
  </si>
  <si>
    <t>IR-1.3</t>
  </si>
  <si>
    <t>IR-3</t>
  </si>
  <si>
    <t>Incident Response Testing</t>
  </si>
  <si>
    <t>IR-1.4</t>
  </si>
  <si>
    <t>IR-3 (2)</t>
  </si>
  <si>
    <t>IR-1.5</t>
  </si>
  <si>
    <t>IR-4</t>
  </si>
  <si>
    <t>Incident Handling</t>
  </si>
  <si>
    <t>IR-1.6</t>
  </si>
  <si>
    <t>IR-4 (1)</t>
  </si>
  <si>
    <t>Automated Incident Handling Processes</t>
  </si>
  <si>
    <t>IR-1.7</t>
  </si>
  <si>
    <t>IR-5</t>
  </si>
  <si>
    <t>Incident Monitoring</t>
  </si>
  <si>
    <t>IR-2.1</t>
  </si>
  <si>
    <t>IR-6</t>
  </si>
  <si>
    <t>Incident Reporting</t>
  </si>
  <si>
    <t>IR-2.2</t>
  </si>
  <si>
    <t>IR-6 (1)</t>
  </si>
  <si>
    <t>Automated Reporting</t>
  </si>
  <si>
    <t>IR-2.3</t>
  </si>
  <si>
    <t>IR-6 (3)</t>
  </si>
  <si>
    <t>Supply Chain Coordination</t>
  </si>
  <si>
    <t>IR-2.4</t>
  </si>
  <si>
    <t>IR-7</t>
  </si>
  <si>
    <t>Incident Response Assistance</t>
  </si>
  <si>
    <t>IR-2.5</t>
  </si>
  <si>
    <t>IR-7 (1)</t>
  </si>
  <si>
    <t>Automation Support for Availability of Information and Support</t>
  </si>
  <si>
    <t>IR-3.1</t>
  </si>
  <si>
    <t>IR-8</t>
  </si>
  <si>
    <t>Incident Response Plan</t>
  </si>
  <si>
    <t>IR-3 (2).1</t>
  </si>
  <si>
    <t>IR-9</t>
  </si>
  <si>
    <t>Information Spillage Response</t>
  </si>
  <si>
    <t>IR-4.1</t>
  </si>
  <si>
    <t>IR-9 (2)</t>
  </si>
  <si>
    <t>Training</t>
  </si>
  <si>
    <t>IR-4.2</t>
  </si>
  <si>
    <t>IR-9 (3)</t>
  </si>
  <si>
    <t>Post-Spill Operations</t>
  </si>
  <si>
    <t>IR-4.3</t>
  </si>
  <si>
    <t>IR-9 (4)</t>
  </si>
  <si>
    <t>Exposure to Unauthorized Personnel</t>
  </si>
  <si>
    <t>IR-4.4</t>
  </si>
  <si>
    <t>IR-4.5</t>
  </si>
  <si>
    <t>IR-4.6</t>
  </si>
  <si>
    <t>IR-4 (1).1</t>
  </si>
  <si>
    <t>IR-5.1</t>
  </si>
  <si>
    <t>IR-6.1</t>
  </si>
  <si>
    <t>IR-6.2</t>
  </si>
  <si>
    <t>IR-6 (1).1</t>
  </si>
  <si>
    <t>IR-6 (3).1</t>
  </si>
  <si>
    <t>IR-7.1</t>
  </si>
  <si>
    <t>IR-7.2</t>
  </si>
  <si>
    <t>IR-7 (1).1</t>
  </si>
  <si>
    <t>IR-8.1</t>
  </si>
  <si>
    <t>IR-8.2</t>
  </si>
  <si>
    <t>IR-8.3</t>
  </si>
  <si>
    <t>IR-8.4</t>
  </si>
  <si>
    <t>IR-8.5</t>
  </si>
  <si>
    <t>IR-9.1</t>
  </si>
  <si>
    <t>IR-9.2</t>
  </si>
  <si>
    <t>IR-9.3</t>
  </si>
  <si>
    <t>IR-9.4</t>
  </si>
  <si>
    <t>IR-9.5</t>
  </si>
  <si>
    <t>IR-9.6</t>
  </si>
  <si>
    <t>IR-9.7</t>
  </si>
  <si>
    <t>IR-9 (2).1</t>
  </si>
  <si>
    <t>IR-9 (3).1</t>
  </si>
  <si>
    <t>IR-9 (4).1</t>
  </si>
  <si>
    <t>Maintenance Summary</t>
  </si>
  <si>
    <t>MA Test Procedures Summary</t>
  </si>
  <si>
    <t>MA Test Procedures Breakdown</t>
  </si>
  <si>
    <t>MA Controls Breakdown</t>
  </si>
  <si>
    <t>MA-1.1</t>
  </si>
  <si>
    <t>MA-1</t>
  </si>
  <si>
    <t>MA-1.2</t>
  </si>
  <si>
    <t>MA-2</t>
  </si>
  <si>
    <t>Controlled Maintenance</t>
  </si>
  <si>
    <t>MA-1.3</t>
  </si>
  <si>
    <t>MA-3</t>
  </si>
  <si>
    <t>Maintenance Tools</t>
  </si>
  <si>
    <t>MA-1.4</t>
  </si>
  <si>
    <t>MA-3 (1)</t>
  </si>
  <si>
    <t>Inspect Tools</t>
  </si>
  <si>
    <t>MA-1.5</t>
  </si>
  <si>
    <t>MA-3 (2)</t>
  </si>
  <si>
    <t>Inspect Media</t>
  </si>
  <si>
    <t>MA-1.6</t>
  </si>
  <si>
    <t>MA-3 (3)</t>
  </si>
  <si>
    <t>Prevent Unauthorized Removal</t>
  </si>
  <si>
    <t>MA-1.7</t>
  </si>
  <si>
    <t>MA-4</t>
  </si>
  <si>
    <t>Nonlocal Maintenance</t>
  </si>
  <si>
    <t>MA-2.1</t>
  </si>
  <si>
    <t>MA-5</t>
  </si>
  <si>
    <t>Maintenance Personnel</t>
  </si>
  <si>
    <t>MA-2.2</t>
  </si>
  <si>
    <t>MA-5 (1)</t>
  </si>
  <si>
    <t>Individuals Without Appropriate Access</t>
  </si>
  <si>
    <t>MA-2.3</t>
  </si>
  <si>
    <t>MA-6</t>
  </si>
  <si>
    <t>Timely Maintenance</t>
  </si>
  <si>
    <t>MA-2.4</t>
  </si>
  <si>
    <t>MA-2.5</t>
  </si>
  <si>
    <t>MA-2.6</t>
  </si>
  <si>
    <t>MA-3.1</t>
  </si>
  <si>
    <t>MA-3.2</t>
  </si>
  <si>
    <t>MA-3 (1).1</t>
  </si>
  <si>
    <t>MA-3 (2).1</t>
  </si>
  <si>
    <t>MA-3 (3).1</t>
  </si>
  <si>
    <t>MA-4.1</t>
  </si>
  <si>
    <t>MA-4.2</t>
  </si>
  <si>
    <t>MA-4.3</t>
  </si>
  <si>
    <t>MA-4.4</t>
  </si>
  <si>
    <t>MA-4.5</t>
  </si>
  <si>
    <t>MA-4.6</t>
  </si>
  <si>
    <t>MA-5.1</t>
  </si>
  <si>
    <t>MA-5.2</t>
  </si>
  <si>
    <t>MA-5.3</t>
  </si>
  <si>
    <t>MA-5 (1).1</t>
  </si>
  <si>
    <t>MA-5 (1).2</t>
  </si>
  <si>
    <t>MA-5 (1).3</t>
  </si>
  <si>
    <t>MA-6.1</t>
  </si>
  <si>
    <t>Media Protection Summary</t>
  </si>
  <si>
    <t>MP Test Procedures Summary</t>
  </si>
  <si>
    <t>MP Test Procedures Breakdown</t>
  </si>
  <si>
    <t>MP Controls Breakdown</t>
  </si>
  <si>
    <t>MP-1.1</t>
  </si>
  <si>
    <t>MP-1</t>
  </si>
  <si>
    <t>MP-1.2</t>
  </si>
  <si>
    <t>MP-2</t>
  </si>
  <si>
    <t>Media Access</t>
  </si>
  <si>
    <t>MP-1.3</t>
  </si>
  <si>
    <t>MP-3</t>
  </si>
  <si>
    <t>Media Marking</t>
  </si>
  <si>
    <t>MP-1.4</t>
  </si>
  <si>
    <t>MP-4</t>
  </si>
  <si>
    <t>Media Storage</t>
  </si>
  <si>
    <t>MP-1.5</t>
  </si>
  <si>
    <t>MP-5</t>
  </si>
  <si>
    <t>Media Transport</t>
  </si>
  <si>
    <t>MP-1.6</t>
  </si>
  <si>
    <t>MP-6</t>
  </si>
  <si>
    <t>Media Sanitization</t>
  </si>
  <si>
    <t>MP-1.7</t>
  </si>
  <si>
    <t>MP-7</t>
  </si>
  <si>
    <t>Media Use</t>
  </si>
  <si>
    <t>MP-2.1</t>
  </si>
  <si>
    <t>MP-2.2</t>
  </si>
  <si>
    <t>MP-3.1</t>
  </si>
  <si>
    <t>MP-4.1</t>
  </si>
  <si>
    <t>MP-4.2</t>
  </si>
  <si>
    <t>MP-4.3</t>
  </si>
  <si>
    <t>MP-5.1</t>
  </si>
  <si>
    <t>MP-5.2</t>
  </si>
  <si>
    <t>MP-5.3</t>
  </si>
  <si>
    <t>MP-5.4</t>
  </si>
  <si>
    <t>MP-5.5</t>
  </si>
  <si>
    <t>MP-6.1</t>
  </si>
  <si>
    <t>MP-6.2</t>
  </si>
  <si>
    <t>MP-7.1</t>
  </si>
  <si>
    <t>MP-7.2</t>
  </si>
  <si>
    <t>Physical and Environmental Protection</t>
  </si>
  <si>
    <t>PE Test Procedures Summary</t>
  </si>
  <si>
    <t>PE Test Procedures Breakdown</t>
  </si>
  <si>
    <t>PE Controls Breakdown</t>
  </si>
  <si>
    <t>PE-1.1</t>
  </si>
  <si>
    <t>PE-1</t>
  </si>
  <si>
    <t>PE-1.2</t>
  </si>
  <si>
    <t>PE-2</t>
  </si>
  <si>
    <t>Physical Access Authorizations</t>
  </si>
  <si>
    <t>PE-1.3</t>
  </si>
  <si>
    <t>PE-3</t>
  </si>
  <si>
    <t>Physical Access Control</t>
  </si>
  <si>
    <t>PE-1.4</t>
  </si>
  <si>
    <t>PE-4</t>
  </si>
  <si>
    <t>Access Control for Transmission</t>
  </si>
  <si>
    <t>PE-1.5</t>
  </si>
  <si>
    <t>PE-5</t>
  </si>
  <si>
    <t>Access Control for Output Devices</t>
  </si>
  <si>
    <t>PE-1.6</t>
  </si>
  <si>
    <t>PE-6</t>
  </si>
  <si>
    <t>Monitoring Physical Access</t>
  </si>
  <si>
    <t>PE-1.7</t>
  </si>
  <si>
    <t>PE-6 (1)</t>
  </si>
  <si>
    <t>Intrusion Alarms and Surveillance Equipment</t>
  </si>
  <si>
    <t>PE-2.1</t>
  </si>
  <si>
    <t>PE-8</t>
  </si>
  <si>
    <t>Visitor Access Records</t>
  </si>
  <si>
    <t>PE-2.2</t>
  </si>
  <si>
    <t>PE-9</t>
  </si>
  <si>
    <t>Power Equipment and Cabling</t>
  </si>
  <si>
    <t>PE-2.3</t>
  </si>
  <si>
    <t>PE-10</t>
  </si>
  <si>
    <t>Emergency Shutoff</t>
  </si>
  <si>
    <t>PE-2.4</t>
  </si>
  <si>
    <t>PE-11</t>
  </si>
  <si>
    <t>Emergency Power</t>
  </si>
  <si>
    <t>PE-3.1</t>
  </si>
  <si>
    <t>PE-12</t>
  </si>
  <si>
    <t>Emergency Lighting</t>
  </si>
  <si>
    <t>PE-3.2</t>
  </si>
  <si>
    <t>PE-13</t>
  </si>
  <si>
    <t>Fire Protection</t>
  </si>
  <si>
    <t>PE-3.3</t>
  </si>
  <si>
    <t>PE-13 (1)</t>
  </si>
  <si>
    <t>Detection Systems - Automatic Activation and Notification</t>
  </si>
  <si>
    <t>PE-3.4</t>
  </si>
  <si>
    <t>PE-13 (2)</t>
  </si>
  <si>
    <t>Suppression Systems - Automatic Activation and Notification</t>
  </si>
  <si>
    <t>PE-3.5</t>
  </si>
  <si>
    <t>PE-14</t>
  </si>
  <si>
    <t>Environmental Controls</t>
  </si>
  <si>
    <t>PE-3.6</t>
  </si>
  <si>
    <t>PE-15</t>
  </si>
  <si>
    <t>Water Damage Protection</t>
  </si>
  <si>
    <t>PE-3.7</t>
  </si>
  <si>
    <t>PE-16</t>
  </si>
  <si>
    <t>Delivery and Removal</t>
  </si>
  <si>
    <t>PE-3.8</t>
  </si>
  <si>
    <t>PE-17</t>
  </si>
  <si>
    <t>Alternate Work Site</t>
  </si>
  <si>
    <t>PE-3.9</t>
  </si>
  <si>
    <t>PE-3.10</t>
  </si>
  <si>
    <t>PE-4.1</t>
  </si>
  <si>
    <t>PE-4.2</t>
  </si>
  <si>
    <t>PE-5.1</t>
  </si>
  <si>
    <t>PE-6.1</t>
  </si>
  <si>
    <t>PE 6-.2</t>
  </si>
  <si>
    <t>PE 6.3</t>
  </si>
  <si>
    <t>PE6.4</t>
  </si>
  <si>
    <t>PE-6 (1).1</t>
  </si>
  <si>
    <t>PE-8.1</t>
  </si>
  <si>
    <t>PE-8.2</t>
  </si>
  <si>
    <t>PE-8.3</t>
  </si>
  <si>
    <t>PE-9.1</t>
  </si>
  <si>
    <t>PE-10.1</t>
  </si>
  <si>
    <t>PE-10.2</t>
  </si>
  <si>
    <t>PE-10.3</t>
  </si>
  <si>
    <t>P11.1</t>
  </si>
  <si>
    <t>PE-12.1</t>
  </si>
  <si>
    <t>PE-12.2</t>
  </si>
  <si>
    <t>PE-13.1</t>
  </si>
  <si>
    <t>PE-13.2</t>
  </si>
  <si>
    <t>PE-13 (1).1</t>
  </si>
  <si>
    <t>PE-13 (1).2</t>
  </si>
  <si>
    <t>PE-13 (2).1</t>
  </si>
  <si>
    <t>PE-13 (2).2</t>
  </si>
  <si>
    <t>PE-13 (2).3</t>
  </si>
  <si>
    <t>PE-14.1</t>
  </si>
  <si>
    <t>PE-14.2</t>
  </si>
  <si>
    <t>PE-15.1</t>
  </si>
  <si>
    <t>PE-15.2</t>
  </si>
  <si>
    <t>PE-16.1</t>
  </si>
  <si>
    <t>PE-16.2</t>
  </si>
  <si>
    <t>PE-16.3</t>
  </si>
  <si>
    <t>PE-17.1</t>
  </si>
  <si>
    <t>PE-17.2</t>
  </si>
  <si>
    <t>PE-17.3</t>
  </si>
  <si>
    <t>PE-17.4</t>
  </si>
  <si>
    <t>Planning</t>
  </si>
  <si>
    <t>PL Test Procedures Summary</t>
  </si>
  <si>
    <t>PL Test Procedures Breakdown</t>
  </si>
  <si>
    <t>PL Controls Breakdown</t>
  </si>
  <si>
    <t>PL-1.1</t>
  </si>
  <si>
    <t>PL-1</t>
  </si>
  <si>
    <t>PL-1.2</t>
  </si>
  <si>
    <t>PL-2</t>
  </si>
  <si>
    <t>PL-1.3</t>
  </si>
  <si>
    <t>PL-4</t>
  </si>
  <si>
    <t>PL-1.4</t>
  </si>
  <si>
    <t>PL-4 (1)</t>
  </si>
  <si>
    <t>PL-1.5</t>
  </si>
  <si>
    <t>PL-8</t>
  </si>
  <si>
    <t>PL-1.6</t>
  </si>
  <si>
    <t>PL-10</t>
  </si>
  <si>
    <t>PL-1.7</t>
  </si>
  <si>
    <t>PL-11</t>
  </si>
  <si>
    <t>PL-2.1</t>
  </si>
  <si>
    <t>PL-2.2</t>
  </si>
  <si>
    <t>PL-2.3</t>
  </si>
  <si>
    <t>PL-2.4</t>
  </si>
  <si>
    <t>PL-2.5</t>
  </si>
  <si>
    <t>PL-2.6</t>
  </si>
  <si>
    <t>PL-2.7</t>
  </si>
  <si>
    <t>PL-2.8</t>
  </si>
  <si>
    <t>PL-2.9</t>
  </si>
  <si>
    <t>PL-2.10</t>
  </si>
  <si>
    <t>PL-2.11</t>
  </si>
  <si>
    <t>PL-2.12</t>
  </si>
  <si>
    <t>PL-2.13</t>
  </si>
  <si>
    <t>PL-2.14</t>
  </si>
  <si>
    <t>PL-2.15</t>
  </si>
  <si>
    <t>PL-2.16</t>
  </si>
  <si>
    <t>PL-2.17</t>
  </si>
  <si>
    <t>PL-2.18</t>
  </si>
  <si>
    <t>PL-2.19</t>
  </si>
  <si>
    <t>PL-2.20</t>
  </si>
  <si>
    <t>PL-2.21</t>
  </si>
  <si>
    <t>PL-2.22</t>
  </si>
  <si>
    <t>PL-2.23</t>
  </si>
  <si>
    <t>PL-2.24</t>
  </si>
  <si>
    <t>PL-4.1</t>
  </si>
  <si>
    <t>PL-4.2</t>
  </si>
  <si>
    <t>PL-4.3</t>
  </si>
  <si>
    <t>PL-4.4</t>
  </si>
  <si>
    <t>PL-4 (1).1</t>
  </si>
  <si>
    <t>PL-4 (1).2</t>
  </si>
  <si>
    <t>PL-4 (1).3</t>
  </si>
  <si>
    <t>PL-8.1</t>
  </si>
  <si>
    <t>PL-8.2</t>
  </si>
  <si>
    <t>PL-8.3</t>
  </si>
  <si>
    <t>PL-8.4</t>
  </si>
  <si>
    <t>PL-8.5</t>
  </si>
  <si>
    <t>PL-8.6</t>
  </si>
  <si>
    <t>PL-8.7</t>
  </si>
  <si>
    <t>PL-10.1</t>
  </si>
  <si>
    <t>PL-11.1</t>
  </si>
  <si>
    <t>Personnel Security</t>
  </si>
  <si>
    <t>PS Test Procedures Summary</t>
  </si>
  <si>
    <t>PS Test Procedures Breakdown</t>
  </si>
  <si>
    <t>PS Controls Breakdown</t>
  </si>
  <si>
    <t>PS-1.1</t>
  </si>
  <si>
    <t>PS-1</t>
  </si>
  <si>
    <t>PS-1.2</t>
  </si>
  <si>
    <t>PS-2</t>
  </si>
  <si>
    <t>PS-1.3</t>
  </si>
  <si>
    <t>PS-3</t>
  </si>
  <si>
    <t>PS-1.4</t>
  </si>
  <si>
    <t>PS-3 (3)</t>
  </si>
  <si>
    <t>PS-1.5</t>
  </si>
  <si>
    <t>PS-4</t>
  </si>
  <si>
    <t>PS-1.6</t>
  </si>
  <si>
    <t>PS-5</t>
  </si>
  <si>
    <t>PS-1.7</t>
  </si>
  <si>
    <t>PS-6</t>
  </si>
  <si>
    <t>PS-2.1</t>
  </si>
  <si>
    <t>PS-7</t>
  </si>
  <si>
    <t>PS-2.2</t>
  </si>
  <si>
    <t>PS-8</t>
  </si>
  <si>
    <t>PS-2.3</t>
  </si>
  <si>
    <t>PS-9</t>
  </si>
  <si>
    <t>PS-3.1</t>
  </si>
  <si>
    <t>PS-3.2</t>
  </si>
  <si>
    <t>PS-3 (3).1</t>
  </si>
  <si>
    <t>PS-3 (3).2</t>
  </si>
  <si>
    <t>PS-4.1</t>
  </si>
  <si>
    <t>PS-4.2</t>
  </si>
  <si>
    <t>PS-4.3</t>
  </si>
  <si>
    <t>PS-4.4</t>
  </si>
  <si>
    <t>PS-4.5</t>
  </si>
  <si>
    <t>PS-5.1</t>
  </si>
  <si>
    <t>PS-5.2</t>
  </si>
  <si>
    <t>PS-5.3</t>
  </si>
  <si>
    <t>PS-5.4</t>
  </si>
  <si>
    <t>PS-6.1</t>
  </si>
  <si>
    <t>PS-6.2</t>
  </si>
  <si>
    <t>PS-6.3</t>
  </si>
  <si>
    <t>PS-6.4</t>
  </si>
  <si>
    <t>PS-7.1</t>
  </si>
  <si>
    <t>PS-7.2</t>
  </si>
  <si>
    <t>PS-7.3</t>
  </si>
  <si>
    <t>PS-7.4</t>
  </si>
  <si>
    <t>PS-7.5</t>
  </si>
  <si>
    <t>PS-8.1</t>
  </si>
  <si>
    <t>PS-8.2</t>
  </si>
  <si>
    <t>PS-9.1</t>
  </si>
  <si>
    <t>Risk Assessment</t>
  </si>
  <si>
    <t>RA Test Procedures Summary</t>
  </si>
  <si>
    <t>RA Test Procedures Breakdown</t>
  </si>
  <si>
    <t>RA Controls Breakdown</t>
  </si>
  <si>
    <t>RA-1.1</t>
  </si>
  <si>
    <t>RA-1</t>
  </si>
  <si>
    <t>RA-1.2</t>
  </si>
  <si>
    <t>RA-2</t>
  </si>
  <si>
    <t>RA-1.3</t>
  </si>
  <si>
    <t>RA-3</t>
  </si>
  <si>
    <t>RA-1.4</t>
  </si>
  <si>
    <t>RA-3 (1)</t>
  </si>
  <si>
    <t>RA-1.5</t>
  </si>
  <si>
    <t>RA-5</t>
  </si>
  <si>
    <t>RA-1.6</t>
  </si>
  <si>
    <t>RA-5 (2)</t>
  </si>
  <si>
    <t>RA-1.7</t>
  </si>
  <si>
    <t>RA-5 (3)</t>
  </si>
  <si>
    <t>RA-2.1</t>
  </si>
  <si>
    <t>RA-5 (5)</t>
  </si>
  <si>
    <t>RA-2.2</t>
  </si>
  <si>
    <t>RA-5 (11)</t>
  </si>
  <si>
    <t>RA-2.3</t>
  </si>
  <si>
    <t>RA-7</t>
  </si>
  <si>
    <t>RA-3.1</t>
  </si>
  <si>
    <t>RA-9</t>
  </si>
  <si>
    <t>RA-3.2</t>
  </si>
  <si>
    <t>RA-3.3</t>
  </si>
  <si>
    <t>RA-3.4</t>
  </si>
  <si>
    <t>RA-3.5</t>
  </si>
  <si>
    <t>RA-3.6</t>
  </si>
  <si>
    <t>RA-3.7</t>
  </si>
  <si>
    <t>RA-3 (1).1</t>
  </si>
  <si>
    <t>RA-3 (1).2</t>
  </si>
  <si>
    <t>RA-5.1</t>
  </si>
  <si>
    <t>RA-5.2</t>
  </si>
  <si>
    <t>RA-5.3</t>
  </si>
  <si>
    <t>RA-5.4</t>
  </si>
  <si>
    <t>RA-5.5</t>
  </si>
  <si>
    <t>RA-5.6</t>
  </si>
  <si>
    <t>RA-5.7</t>
  </si>
  <si>
    <t>RA-5 (2).1</t>
  </si>
  <si>
    <t>RA-5 (3).1</t>
  </si>
  <si>
    <t>RA-5 (5).1</t>
  </si>
  <si>
    <t>RA-5 (11).1</t>
  </si>
  <si>
    <t>RA-7.1</t>
  </si>
  <si>
    <t>RA-9.1</t>
  </si>
  <si>
    <t>System and Services Acquisition</t>
  </si>
  <si>
    <t>SA Test Procedures Summary</t>
  </si>
  <si>
    <t>SA Test Procedures Breakdown</t>
  </si>
  <si>
    <t>SA Controls Breakdown</t>
  </si>
  <si>
    <t>SA-1.1</t>
  </si>
  <si>
    <t>SA-1</t>
  </si>
  <si>
    <t>SA-1.2</t>
  </si>
  <si>
    <t>SA-2</t>
  </si>
  <si>
    <t>SA-1.3</t>
  </si>
  <si>
    <t>SA-3</t>
  </si>
  <si>
    <t>SA-1.4</t>
  </si>
  <si>
    <t>SA-4</t>
  </si>
  <si>
    <t>SA-1.5</t>
  </si>
  <si>
    <t>SA-4 (1)</t>
  </si>
  <si>
    <t>SA-1.6</t>
  </si>
  <si>
    <t>SA-4 (2)</t>
  </si>
  <si>
    <t>SA-1.7</t>
  </si>
  <si>
    <t>SA-4 (9)</t>
  </si>
  <si>
    <t>SA-2.1</t>
  </si>
  <si>
    <t>SA-4 (10)</t>
  </si>
  <si>
    <t>SA-2.2</t>
  </si>
  <si>
    <t>SA-5</t>
  </si>
  <si>
    <t>SA-2.3</t>
  </si>
  <si>
    <t>SA-8</t>
  </si>
  <si>
    <t>SA-2.4</t>
  </si>
  <si>
    <t>SA-9</t>
  </si>
  <si>
    <t>SA-2.5</t>
  </si>
  <si>
    <t>SA-9 (1)</t>
  </si>
  <si>
    <t>SA-2.6</t>
  </si>
  <si>
    <t>SA-9 (2)</t>
  </si>
  <si>
    <t>SA-3.1</t>
  </si>
  <si>
    <t>SA-9 (5)</t>
  </si>
  <si>
    <t>SA-3.2</t>
  </si>
  <si>
    <t>SA-10</t>
  </si>
  <si>
    <t>SA-3.3</t>
  </si>
  <si>
    <t>SA-11</t>
  </si>
  <si>
    <t>SA-3.4</t>
  </si>
  <si>
    <t>SA-11 (1)</t>
  </si>
  <si>
    <t>SA-3.5</t>
  </si>
  <si>
    <t>SA-11 (2)</t>
  </si>
  <si>
    <t>SA-3.6</t>
  </si>
  <si>
    <t>SA-15</t>
  </si>
  <si>
    <t>SA-3.7</t>
  </si>
  <si>
    <t>SA-15 (3)</t>
  </si>
  <si>
    <t>SA-3.8</t>
  </si>
  <si>
    <t>SA-22</t>
  </si>
  <si>
    <t>SA-4.1</t>
  </si>
  <si>
    <t>SA-4.2</t>
  </si>
  <si>
    <t>SA-4.3</t>
  </si>
  <si>
    <t>SA-4.4</t>
  </si>
  <si>
    <t>SA-4.5</t>
  </si>
  <si>
    <t>SA-4.6</t>
  </si>
  <si>
    <t>SA-4.7</t>
  </si>
  <si>
    <t>SA-4.8</t>
  </si>
  <si>
    <t>SA-4 (1).1</t>
  </si>
  <si>
    <t>SA-4 (2).1</t>
  </si>
  <si>
    <t>SA-4 (9).1</t>
  </si>
  <si>
    <t>SA-4 (10).1</t>
  </si>
  <si>
    <t>SA-5.1</t>
  </si>
  <si>
    <t>SA-5.2</t>
  </si>
  <si>
    <t>SA-5.3</t>
  </si>
  <si>
    <t>SA-5.4</t>
  </si>
  <si>
    <t>SA-5.5</t>
  </si>
  <si>
    <t>SA-5.6</t>
  </si>
  <si>
    <t>SA-5.7</t>
  </si>
  <si>
    <t>SA-5.8</t>
  </si>
  <si>
    <t>SA-5.9</t>
  </si>
  <si>
    <t>SA-5.10</t>
  </si>
  <si>
    <t>SA-5.11</t>
  </si>
  <si>
    <t>SA-5.12</t>
  </si>
  <si>
    <t>SA-5.13</t>
  </si>
  <si>
    <t>SA-8.1</t>
  </si>
  <si>
    <t>SA-8.2</t>
  </si>
  <si>
    <t>SA-9.1</t>
  </si>
  <si>
    <t>SA-9.2</t>
  </si>
  <si>
    <t>SA-9.3</t>
  </si>
  <si>
    <t>SA-9.4</t>
  </si>
  <si>
    <t>SA-9.5</t>
  </si>
  <si>
    <t>SA-9.6</t>
  </si>
  <si>
    <t>SA-9 (1).1</t>
  </si>
  <si>
    <t>SA-9 (2).1</t>
  </si>
  <si>
    <t>SA-9 (5).1</t>
  </si>
  <si>
    <t>SA-10.1</t>
  </si>
  <si>
    <t>SA-10.2</t>
  </si>
  <si>
    <t>SA-10.3</t>
  </si>
  <si>
    <t>SA-10.4</t>
  </si>
  <si>
    <t>SA-10.5</t>
  </si>
  <si>
    <t>SA-11.1</t>
  </si>
  <si>
    <t>SA-11.2</t>
  </si>
  <si>
    <t>SA-11.3</t>
  </si>
  <si>
    <t>SA-11.4</t>
  </si>
  <si>
    <t>SA-11.5</t>
  </si>
  <si>
    <t>SA-11.6</t>
  </si>
  <si>
    <t>SA-11 (1).1</t>
  </si>
  <si>
    <t>SA-11 (2).1</t>
  </si>
  <si>
    <t>SA-11 (2).2</t>
  </si>
  <si>
    <t>SA-11 (2).3</t>
  </si>
  <si>
    <t>SA-11 (2).4</t>
  </si>
  <si>
    <t>SA-11 (2).5</t>
  </si>
  <si>
    <t>SA-11 (2).6</t>
  </si>
  <si>
    <t>SA-11 (2).7</t>
  </si>
  <si>
    <t>SA-11 (2).8</t>
  </si>
  <si>
    <t>SA-15.1</t>
  </si>
  <si>
    <t>SA-15.2</t>
  </si>
  <si>
    <t>SA-15.3</t>
  </si>
  <si>
    <t>SA-15.4</t>
  </si>
  <si>
    <t>SA-15.5</t>
  </si>
  <si>
    <t>SA-15.6</t>
  </si>
  <si>
    <t>SA-15.7</t>
  </si>
  <si>
    <t>SA-15 (3).1</t>
  </si>
  <si>
    <t>SA-22.1</t>
  </si>
  <si>
    <t>SA-22.2</t>
  </si>
  <si>
    <t>System and Communications Protection</t>
  </si>
  <si>
    <t>SC Test Procedures Summary</t>
  </si>
  <si>
    <t>SC Test Procedures Breakdown</t>
  </si>
  <si>
    <t>SC Controls Breakdown</t>
  </si>
  <si>
    <t>SC-1.1</t>
  </si>
  <si>
    <t>SC-1</t>
  </si>
  <si>
    <t>SC-1.2</t>
  </si>
  <si>
    <t>SC-2</t>
  </si>
  <si>
    <t>SC-1.3</t>
  </si>
  <si>
    <t>SC-4</t>
  </si>
  <si>
    <t>SC-1.4</t>
  </si>
  <si>
    <t>SC-5</t>
  </si>
  <si>
    <t>SC-1.5</t>
  </si>
  <si>
    <t>SC-7</t>
  </si>
  <si>
    <t>SC-1.6</t>
  </si>
  <si>
    <t>SC-7 (3)</t>
  </si>
  <si>
    <t>SC-1.7</t>
  </si>
  <si>
    <t>SC-7 (4)</t>
  </si>
  <si>
    <t>SC-2.1</t>
  </si>
  <si>
    <t>SC-7 (5)</t>
  </si>
  <si>
    <t>SC-4.1</t>
  </si>
  <si>
    <t>SC-7 (7)</t>
  </si>
  <si>
    <t>SC-5.1</t>
  </si>
  <si>
    <t>SC-7 (8)</t>
  </si>
  <si>
    <t>SC-5.2</t>
  </si>
  <si>
    <t>SC-7 (12)</t>
  </si>
  <si>
    <t>SC-7.1</t>
  </si>
  <si>
    <t>SC-7 (18)</t>
  </si>
  <si>
    <t>SC-7.2</t>
  </si>
  <si>
    <t>SC-8</t>
  </si>
  <si>
    <t>SC-7.3</t>
  </si>
  <si>
    <t>SC-8 (1)</t>
  </si>
  <si>
    <t>SC-7.4</t>
  </si>
  <si>
    <t>SC-10</t>
  </si>
  <si>
    <t>SC-7 (3).1</t>
  </si>
  <si>
    <t>SC-12</t>
  </si>
  <si>
    <t>SC-7 (4).1</t>
  </si>
  <si>
    <t>SC-13</t>
  </si>
  <si>
    <t>SC-7 (4).2</t>
  </si>
  <si>
    <t>SC-15</t>
  </si>
  <si>
    <t>SC-7 (4).3</t>
  </si>
  <si>
    <t>SC-17</t>
  </si>
  <si>
    <t>SC-7 (4).4</t>
  </si>
  <si>
    <t>SC-18</t>
  </si>
  <si>
    <t>SC-7 (4).5</t>
  </si>
  <si>
    <t>SC-20</t>
  </si>
  <si>
    <t>SC-7 (4).6</t>
  </si>
  <si>
    <t>SC-21</t>
  </si>
  <si>
    <t>SC-7 (4).7</t>
  </si>
  <si>
    <t>SC-22</t>
  </si>
  <si>
    <t>SC-7 (4).8</t>
  </si>
  <si>
    <t>SC-23</t>
  </si>
  <si>
    <t>SC-7 (5).1</t>
  </si>
  <si>
    <t>SC-28</t>
  </si>
  <si>
    <t>SC-7 (7).1</t>
  </si>
  <si>
    <t>SC-28 (1)</t>
  </si>
  <si>
    <t>SC-7 (8).1</t>
  </si>
  <si>
    <t>SC-39</t>
  </si>
  <si>
    <t>SC-7 (12).1</t>
  </si>
  <si>
    <t>SC-45</t>
  </si>
  <si>
    <t>SC-7 (18).1</t>
  </si>
  <si>
    <t>SC-45 (1)</t>
  </si>
  <si>
    <t>SC-8.1</t>
  </si>
  <si>
    <t>SC-8 (1).1</t>
  </si>
  <si>
    <t>SC-10.1</t>
  </si>
  <si>
    <t>SC-12.1</t>
  </si>
  <si>
    <t>SC-13.1</t>
  </si>
  <si>
    <t>SC-13.2</t>
  </si>
  <si>
    <t>SC-15.1</t>
  </si>
  <si>
    <t>SC-15.2</t>
  </si>
  <si>
    <t>SC-17.1</t>
  </si>
  <si>
    <t>SC-17.2</t>
  </si>
  <si>
    <t>SC-18.1</t>
  </si>
  <si>
    <t>SC-18.2</t>
  </si>
  <si>
    <t>SC-20.1</t>
  </si>
  <si>
    <t>SC-20.2</t>
  </si>
  <si>
    <t>SC-20.3</t>
  </si>
  <si>
    <t>SC-21.1</t>
  </si>
  <si>
    <t>SC-22.1</t>
  </si>
  <si>
    <t>SC-23.1</t>
  </si>
  <si>
    <t>SC-28.1</t>
  </si>
  <si>
    <t>SC-28 (1).1</t>
  </si>
  <si>
    <t>SC-39.1</t>
  </si>
  <si>
    <t>SC-45.1</t>
  </si>
  <si>
    <t>SC-45 (1).1</t>
  </si>
  <si>
    <t>SC-45 (1).2</t>
  </si>
  <si>
    <t>System and Information Integrity</t>
  </si>
  <si>
    <t>SI Test Procedures Summary</t>
  </si>
  <si>
    <t>SI Test Procedures Breakdown</t>
  </si>
  <si>
    <t>SI Controls Breakdown</t>
  </si>
  <si>
    <t>SI-1.1</t>
  </si>
  <si>
    <t>SI-1</t>
  </si>
  <si>
    <t>SI-1.2</t>
  </si>
  <si>
    <t>SI-2</t>
  </si>
  <si>
    <t>SI-1.3</t>
  </si>
  <si>
    <t>SI-2 (2)</t>
  </si>
  <si>
    <t>SI-1.4</t>
  </si>
  <si>
    <t>SI-2 (3)</t>
  </si>
  <si>
    <t>SI-1.5</t>
  </si>
  <si>
    <t>SI-3</t>
  </si>
  <si>
    <t>SI-1.6</t>
  </si>
  <si>
    <t>SI-4</t>
  </si>
  <si>
    <t>SI-1.7</t>
  </si>
  <si>
    <t>SI-4 (1)</t>
  </si>
  <si>
    <t>SI-2.1</t>
  </si>
  <si>
    <t>SI-4 (2)</t>
  </si>
  <si>
    <t>SI-2.2</t>
  </si>
  <si>
    <t>SI-4 (4)</t>
  </si>
  <si>
    <t>SI-2.3</t>
  </si>
  <si>
    <t>SI-4 (5)</t>
  </si>
  <si>
    <t>SI-2.4</t>
  </si>
  <si>
    <t>SI-4 (16)</t>
  </si>
  <si>
    <t>SI-2 (2).1</t>
  </si>
  <si>
    <t>SI-4 (18)</t>
  </si>
  <si>
    <t>SI-2 (3).1</t>
  </si>
  <si>
    <t>SI-4 (23)</t>
  </si>
  <si>
    <t>SI-2 (3).2</t>
  </si>
  <si>
    <t>SI-5</t>
  </si>
  <si>
    <t>SI-3.1</t>
  </si>
  <si>
    <t>SI-6</t>
  </si>
  <si>
    <t>SI-3.2</t>
  </si>
  <si>
    <t>SI-7</t>
  </si>
  <si>
    <t>SI-3.3</t>
  </si>
  <si>
    <t>SI-7 (1)</t>
  </si>
  <si>
    <t>SI-3.4</t>
  </si>
  <si>
    <t>SI-7 (7)</t>
  </si>
  <si>
    <t>SI-3.5</t>
  </si>
  <si>
    <t>SI-8</t>
  </si>
  <si>
    <t>SI-3.6</t>
  </si>
  <si>
    <t>SI-8 (2)</t>
  </si>
  <si>
    <t>SI-3.7</t>
  </si>
  <si>
    <t>SI-10</t>
  </si>
  <si>
    <t>SI-4.1</t>
  </si>
  <si>
    <t>SI-11</t>
  </si>
  <si>
    <t>SI-4.2</t>
  </si>
  <si>
    <t>SI-12</t>
  </si>
  <si>
    <t>SI-4.3</t>
  </si>
  <si>
    <t>SI-16</t>
  </si>
  <si>
    <t>SI-4.4</t>
  </si>
  <si>
    <t>SI-4.5</t>
  </si>
  <si>
    <t>SI-4.6</t>
  </si>
  <si>
    <t>SI-4.7</t>
  </si>
  <si>
    <t>SI-4.8</t>
  </si>
  <si>
    <t>SI-4.9</t>
  </si>
  <si>
    <t>SI-4 (1).1</t>
  </si>
  <si>
    <t>SI-4 (2).1</t>
  </si>
  <si>
    <t>SI-4 (4).1</t>
  </si>
  <si>
    <t>SI-4 (4).2</t>
  </si>
  <si>
    <t>SI-4 (5).1</t>
  </si>
  <si>
    <t>SI-4 (16).1</t>
  </si>
  <si>
    <t>SI-4 (18).1</t>
  </si>
  <si>
    <t>SI-4 (23).1</t>
  </si>
  <si>
    <t>SI-5.1</t>
  </si>
  <si>
    <t>SI-5.2</t>
  </si>
  <si>
    <t>SI-5.3</t>
  </si>
  <si>
    <t>SI-5.4</t>
  </si>
  <si>
    <t>SI-6.1</t>
  </si>
  <si>
    <t>SI-6.2</t>
  </si>
  <si>
    <t>SI-6.3</t>
  </si>
  <si>
    <t>SI-6.4</t>
  </si>
  <si>
    <t>SI-7.1</t>
  </si>
  <si>
    <t>SI-7.2</t>
  </si>
  <si>
    <t>SI-7 (1).1</t>
  </si>
  <si>
    <t>SI-7 (7).1</t>
  </si>
  <si>
    <t>SI-8.1</t>
  </si>
  <si>
    <t>SI-8.2</t>
  </si>
  <si>
    <t>SI-8 (2).1</t>
  </si>
  <si>
    <t>SI-10.1</t>
  </si>
  <si>
    <t>SI-11.1</t>
  </si>
  <si>
    <t>SI-11.2</t>
  </si>
  <si>
    <t>SI-12.1</t>
  </si>
  <si>
    <t>SI-16.2</t>
  </si>
  <si>
    <t>Supply Chain Risk Management</t>
  </si>
  <si>
    <t>SR Test Procedures Summary</t>
  </si>
  <si>
    <t>SR Test Procedures Breakdown</t>
  </si>
  <si>
    <t>SR Controls Breakdown</t>
  </si>
  <si>
    <t>SR-1.1</t>
  </si>
  <si>
    <t>SR-1</t>
  </si>
  <si>
    <t>SR-1.2</t>
  </si>
  <si>
    <t>SR-2</t>
  </si>
  <si>
    <t>SR-1.3</t>
  </si>
  <si>
    <t>SR-2 (1)</t>
  </si>
  <si>
    <t>SR-1.4</t>
  </si>
  <si>
    <t>SR-3</t>
  </si>
  <si>
    <t>SR-1.5</t>
  </si>
  <si>
    <t>SR-5</t>
  </si>
  <si>
    <t>SR-1.6</t>
  </si>
  <si>
    <t>SR-6</t>
  </si>
  <si>
    <t>SR-1.7</t>
  </si>
  <si>
    <t>SR-8</t>
  </si>
  <si>
    <t>SR-2.1</t>
  </si>
  <si>
    <t>SR-10</t>
  </si>
  <si>
    <t>SR-2.2</t>
  </si>
  <si>
    <t>SR-11</t>
  </si>
  <si>
    <t>SR-2.3</t>
  </si>
  <si>
    <t>SR-11 (1)</t>
  </si>
  <si>
    <t>SR-2.4</t>
  </si>
  <si>
    <t>SR-11 (2)</t>
  </si>
  <si>
    <t>SR-2 (1).1</t>
  </si>
  <si>
    <t>SR-12</t>
  </si>
  <si>
    <t>SR-3.1</t>
  </si>
  <si>
    <t>SR-3.2</t>
  </si>
  <si>
    <t>SR-3.3</t>
  </si>
  <si>
    <t>SR-3.4</t>
  </si>
  <si>
    <t>SR-5.1</t>
  </si>
  <si>
    <t>SR-6.1</t>
  </si>
  <si>
    <t>SR-8.1</t>
  </si>
  <si>
    <t>SR-10.1</t>
  </si>
  <si>
    <t>SR-11.1</t>
  </si>
  <si>
    <t>SR-11.2</t>
  </si>
  <si>
    <t>SR-11.3</t>
  </si>
  <si>
    <t>SR-11 (1).1</t>
  </si>
  <si>
    <t>SR-11 (2).1</t>
  </si>
  <si>
    <t>SR-12.1</t>
  </si>
  <si>
    <t>Family</t>
  </si>
  <si>
    <t>Testing Procedure</t>
  </si>
  <si>
    <t>Source Document(s)</t>
  </si>
  <si>
    <t>Relevant Text</t>
  </si>
  <si>
    <t>Assessment Result</t>
  </si>
  <si>
    <t>Recommendation (if applicable)</t>
  </si>
  <si>
    <t>Example Recommended Text (if applicable)</t>
  </si>
  <si>
    <t>Access Control</t>
  </si>
  <si>
    <t>Determine if an access control policy is developed, documented and disseminated to organization-defined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</si>
  <si>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</si>
  <si>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</si>
  <si>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</si>
  <si>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</si>
  <si>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Determine if the current access control policy is reviewed and updated at least every three (3) years and after significant changes.</t>
  </si>
  <si>
    <t>Determine if the current access control procedures are reviewed and updated at least annually and after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</si>
  <si>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</si>
  <si>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</si>
  <si>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</si>
  <si>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Determine if:
 - authorized users of the system are specified;
 - group and role membership are specified;
 - access authorizations (i.e., privileges) are specified for each account;
 - organization-defined attributes (as required) are specified for each account.</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</si>
  <si>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</si>
  <si>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</si>
  <si>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</si>
  <si>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</si>
  <si>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</si>
  <si>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</si>
  <si>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</si>
  <si>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</si>
  <si>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</si>
  <si>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</si>
  <si>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</si>
  <si>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</si>
  <si>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Automated Temporary and Emergency Account Management</t>
  </si>
  <si>
    <t>Determine if temporary and emergency accounts are automatically disabled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</si>
  <si>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</si>
  <si>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</si>
  <si>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</si>
  <si>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</si>
  <si>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</si>
  <si>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</si>
  <si>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Privileged User Accounts</t>
  </si>
  <si>
    <t>Determine if privileged user accounts are established and administered in accordance with either a role-based access scheme or an attribute-based access scheme.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</si>
  <si>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</si>
  <si>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</si>
  <si>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</si>
  <si>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</si>
  <si>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</si>
  <si>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Account Monitoring for Atypical Usage</t>
  </si>
  <si>
    <t>Determine if system accounts are monitored for organization-defined atypical usage.</t>
  </si>
  <si>
    <t>Determine if atypical usage of system accounts is reported to, at a minimum, the ISSO and/or similar role within the organization.</t>
  </si>
  <si>
    <t>Disable Accounts for High-risk Individuals</t>
  </si>
  <si>
    <t>Determine if accounts of individuals are disabled within one (1) hour of discovery of organization-defined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</si>
  <si>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</si>
  <si>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</si>
  <si>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</si>
  <si>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</si>
  <si>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Determine if organization-defined duties of individuals are identified and documented.</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</si>
  <si>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</si>
  <si>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</si>
  <si>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</si>
  <si>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</si>
  <si>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Determine if access is authorized for organization-defined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</si>
  <si>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</si>
  <si>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</si>
  <si>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</si>
  <si>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</si>
  <si>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</si>
  <si>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</si>
  <si>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</si>
  <si>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</si>
  <si>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</si>
  <si>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</si>
  <si>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</si>
  <si>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</si>
  <si>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Determine if, automatically, the account/node is locked for a minimum of three (3) hours or until unlocked by an administrator when the maximum number of unsuccessful logon attempts is exceeded.</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</si>
  <si>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</si>
  <si>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</si>
  <si>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</si>
  <si>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</si>
  <si>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</si>
  <si>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</si>
  <si>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</si>
  <si>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</si>
  <si>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</si>
  <si>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Determine if organization-defined user actions that can be performed on the system without identification or authentication consistent with organizational mission and business functions are identified</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</si>
  <si>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</si>
  <si>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</si>
  <si>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</si>
  <si>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</si>
  <si>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</si>
  <si>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</si>
  <si>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</si>
  <si>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</si>
  <si>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</si>
  <si>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</si>
  <si>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</si>
  <si>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</si>
  <si>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</si>
  <si>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</si>
  <si>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</si>
  <si>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</si>
  <si>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</si>
  <si>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</si>
  <si>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</si>
  <si>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</si>
  <si>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</si>
  <si>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</si>
  <si>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</si>
  <si>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</si>
  <si>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</si>
  <si>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Determine if the use of organization-defined prohibited types of external systems is prohibited (if applicable).</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</si>
  <si>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</si>
  <si>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</si>
  <si>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</si>
  <si>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</si>
  <si>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</si>
  <si>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</si>
  <si>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</si>
  <si>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</si>
  <si>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</si>
  <si>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</si>
  <si>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</si>
  <si>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</si>
  <si>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</si>
  <si>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</si>
  <si>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</si>
  <si>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</si>
  <si>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</si>
  <si>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</si>
  <si>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</si>
  <si>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</si>
  <si>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Determine if privacy literacy training is provided to system users (including managers, senior executives, and contractors) as part of initial training for new users and at least annually thereafter.</t>
  </si>
  <si>
    <t>Determine if security literacy training is provided to system users (including managers, senior executives, and contractors) when required by system changes or following organization-defined events. 
Additionally, determine if  privacy literacy training is provided to system users (including managers, senior executives, and contractors) when required by system changes or following organization-defined events.</t>
  </si>
  <si>
    <t>Determine if organization-defined awareness techniques are employed to increase the security awareness of system users.
Additionally, determine if organization-defined awareness techniques are employed to increase the privacy awareness of system users.</t>
  </si>
  <si>
    <t>Determine if literacy training and awareness content is updated at least annually and after significant changes. This is different than if the training is being executed - is the content actually being updated?</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</si>
  <si>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</si>
  <si>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</si>
  <si>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</si>
  <si>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role-based security training is provided to organization-defined roles and responsibilities before authorizing access to the system, information, or performing assigned duties and at least annually thereafter.
Additionally, determine if role-based privacy training is provided to organization-defined roles and responsibilities before authorizing access to the system, information, or performing assigned duties and at least annually thereafter.</t>
  </si>
  <si>
    <t>Determine if role-based security training is provided to personnel with assigned security roles and responsibilities when required by system changes.
Additionally, determine if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</si>
  <si>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</si>
  <si>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</si>
  <si>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information security training activities, including security awareness training and specific role-based security training, are documented and monitored.
Additionally, determine if information privacy training activities, including privacy awareness training and specific role-based privacy training, are documented and monitored.</t>
  </si>
  <si>
    <t>Determine if individual security and awareness training records are retained for 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</si>
  <si>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</si>
  <si>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</si>
  <si>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</si>
  <si>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</si>
  <si>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</si>
  <si>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</si>
  <si>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</si>
  <si>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</si>
  <si>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</si>
  <si>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</si>
  <si>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</si>
  <si>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Determine if the specified event types are logged within the system 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</si>
  <si>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</si>
  <si>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</si>
  <si>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</si>
  <si>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</si>
  <si>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</si>
  <si>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</si>
  <si>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Determine if organization-defined personnel or roles are alerted in the event of an audit logging process failure within some organization-defined time period.</t>
  </si>
  <si>
    <t>Determine if overwriting of the oldest audit record is performed in the event of an audit logging process failure.</t>
  </si>
  <si>
    <t>Determine if system audit records are reviewed and analyzed at least weekly for indications of organization-defined inappropriate or unusual activity and the potential impact of the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</si>
  <si>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</si>
  <si>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</si>
  <si>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</si>
  <si>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</si>
  <si>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</si>
  <si>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</si>
  <si>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</si>
  <si>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</si>
  <si>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</si>
  <si>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</si>
  <si>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</si>
  <si>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</si>
  <si>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</si>
  <si>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</si>
  <si>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</si>
  <si>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</si>
  <si>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</si>
  <si>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Determine if audit record generation capability for the event types the system is capable of auditing is provided by 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</si>
  <si>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</si>
  <si>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</si>
  <si>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</si>
  <si>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</si>
  <si>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</si>
  <si>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</si>
  <si>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</si>
  <si>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</si>
  <si>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</si>
  <si>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</si>
  <si>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</si>
  <si>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</si>
  <si>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</si>
  <si>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</si>
  <si>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</si>
  <si>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</si>
  <si>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</si>
  <si>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</si>
  <si>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</si>
  <si>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</si>
  <si>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</si>
  <si>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</si>
  <si>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</si>
  <si>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</si>
  <si>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</si>
  <si>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</si>
  <si>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</si>
  <si>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</si>
  <si>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</si>
  <si>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</si>
  <si>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</si>
  <si>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</si>
  <si>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</si>
  <si>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Determine if a system-level continuous monitoring strategy is developed and implemented in accordance with the organization-level continuous monitoring strategy.</t>
  </si>
  <si>
    <t>Determine if system-level continuous monitoring includes establishment of the following system-level metrics to be monitored: organization-defined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</si>
  <si>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</si>
  <si>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</si>
  <si>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</si>
  <si>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</si>
  <si>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</si>
  <si>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</si>
  <si>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</si>
  <si>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</si>
  <si>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</si>
  <si>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</si>
  <si>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</si>
  <si>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</si>
  <si>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</si>
  <si>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</si>
  <si>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</si>
  <si>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</si>
  <si>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</si>
  <si>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</si>
  <si>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Determine if internal connections of organization-defined system components or classes of components to the system are authorized.</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</si>
  <si>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</si>
  <si>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</si>
  <si>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</si>
  <si>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</si>
  <si>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</si>
  <si>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</si>
  <si>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</si>
  <si>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</si>
  <si>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</si>
  <si>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</si>
  <si>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</si>
  <si>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</si>
  <si>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</si>
  <si>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Determine if the baseline configuration of the system is reviewed and updated when required due to organization-defined circumstances as well as when directed by the FedRAMP Joint Authorization Board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</si>
  <si>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</si>
  <si>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</si>
  <si>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</si>
  <si>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</si>
  <si>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</si>
  <si>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</si>
  <si>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</si>
  <si>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Determine if organization-defined controls are applied to the systems or system components when the individuals return from travel.</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</si>
  <si>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</si>
  <si>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</si>
  <si>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</si>
  <si>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</si>
  <si>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</si>
  <si>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</si>
  <si>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</si>
  <si>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Determine if the configuration control element (e.g., a Configuration Control Board or Change Advisory Board) convenes at the organization-defined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</si>
  <si>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</si>
  <si>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</si>
  <si>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</si>
  <si>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</si>
  <si>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</si>
  <si>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</si>
  <si>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</si>
  <si>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</si>
  <si>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</si>
  <si>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</si>
  <si>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</si>
  <si>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</si>
  <si>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</si>
  <si>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</si>
  <si>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</si>
  <si>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</si>
  <si>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</si>
  <si>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</si>
  <si>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</si>
  <si>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</si>
  <si>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Determine if the system is configured to provide only organization-defined mission-essential capabilities.</t>
  </si>
  <si>
    <t>Determine if the use of organization-defined functions, ports, protocols, software and services is prohibited or restricted.</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</si>
  <si>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</si>
  <si>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</si>
  <si>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</si>
  <si>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</si>
  <si>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</si>
  <si>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Authorized Software - Allow-By-Exception</t>
  </si>
  <si>
    <t>Determine if organization-defined software programs authorized to execute on the system are identified.</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</si>
  <si>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</si>
  <si>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</si>
  <si>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</si>
  <si>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</si>
  <si>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</si>
  <si>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</si>
  <si>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</si>
  <si>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</si>
  <si>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</si>
  <si>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</si>
  <si>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</si>
  <si>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</si>
  <si>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</si>
  <si>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</si>
  <si>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</si>
  <si>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</si>
  <si>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</si>
  <si>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</si>
  <si>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</si>
  <si>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</si>
  <si>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</si>
  <si>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Determine if software installation policies are enforced through organization-defined methods.</t>
  </si>
  <si>
    <t>Determine if compliance with organization-defined policies is monitored continuously.</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</si>
  <si>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</si>
  <si>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</si>
  <si>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</si>
  <si>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</si>
  <si>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</si>
  <si>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</si>
  <si>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</si>
  <si>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</si>
  <si>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</si>
  <si>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</si>
  <si>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</si>
  <si>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</si>
  <si>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</si>
  <si>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</si>
  <si>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</si>
  <si>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</si>
  <si>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</si>
  <si>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</si>
  <si>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</si>
  <si>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</si>
  <si>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</si>
  <si>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</si>
  <si>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Determine if copies of the contingency plan are distributed to organization-defined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</si>
  <si>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</si>
  <si>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</si>
  <si>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</si>
  <si>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</si>
  <si>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</si>
  <si>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</si>
  <si>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</si>
  <si>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</si>
  <si>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</si>
  <si>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</si>
  <si>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</si>
  <si>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</si>
  <si>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</si>
  <si>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</si>
  <si>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</si>
  <si>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Determine if the contingency plan for the system is tested at least annually.</t>
  </si>
  <si>
    <t>Determine if functional exercise are used to determine the effectiveness of and readiness to execute the contingency plan.</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</si>
  <si>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</si>
  <si>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</si>
  <si>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</si>
  <si>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</si>
  <si>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</si>
  <si>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</si>
  <si>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</si>
  <si>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</si>
  <si>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</si>
  <si>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</si>
  <si>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</si>
  <si>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</si>
  <si>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</si>
  <si>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</si>
  <si>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</si>
  <si>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</si>
  <si>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</si>
  <si>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</si>
  <si>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</si>
  <si>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</si>
  <si>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</si>
  <si>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Determine if backups of system-level information contained in the system are conducted daily for incremental backups and weekly for full backups.</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</si>
  <si>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</si>
  <si>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</si>
  <si>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</si>
  <si>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</si>
  <si>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</si>
  <si>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</si>
  <si>
    <t>Identification and Authentication</t>
  </si>
  <si>
    <t>Determine if an identification and authentication policy is developed, documented and disseminated to organization-defined personnel or roles.</t>
  </si>
  <si>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</si>
  <si>
    <t>Determine if the organizational-level, mission/business process-level, or system-level identification and authentication policy addresses purpose, scope, roles, responsibilities, management commitment, coordination among organizational entities, and compliance.</t>
  </si>
  <si>
    <t>Determine if the identification and authentication policy is consistent with applicable laws, Executive Orders, directives, regulations, policies, standards, and guidelines.</t>
  </si>
  <si>
    <t>Determine if the [organization-defined official] is designated to manage the development, documentation, and dissemination of the identification and authentication policy and procedures</t>
  </si>
  <si>
    <t>Determine if the current identification and authentication policy is reviewed and updated at least every three (3) years as well as after significant changes to in-scope systems.</t>
  </si>
  <si>
    <t>Determine if the current identification and authentication procedures are reviewed and updated at least annually as well as after significant changes to in-scope systems.</t>
  </si>
  <si>
    <t>Determine if organizational users are uniquely identified and authenticated.</t>
  </si>
  <si>
    <t>Determine if the unique identification of authenticated organizational users is associated with processes acting on behalf of those users.</t>
  </si>
  <si>
    <t>Multi-factor Authentication to Privileged Accounts</t>
  </si>
  <si>
    <t>Determine if multi-factor authentication is implemented for access to privileged accounts.</t>
  </si>
  <si>
    <t>Multi-factor Authentication to Non-privileged Accounts</t>
  </si>
  <si>
    <t>Determine if multi-factor authentication for access to non-privileged accounts is implemented.</t>
  </si>
  <si>
    <t>Determine if users are required to be individually authenticated before granting access to the shared accounts or resources when shared accounts or authenticators are employed.</t>
  </si>
  <si>
    <t>Determine if multi-factor authentication is implemented for local, network, and remote access to privileged accounts and non-privileged accounts such that one of the factors is provided by a device separate from the system gaining access.</t>
  </si>
  <si>
    <t>Determine if multi-factor authentication is implemented for local, network and remote access to privileged accounts and non-privileged accounts such that the device meets FIPS-validated or NSA-approved cryptography.</t>
  </si>
  <si>
    <t>Determine if replay-resistant authentication mechanisms for access to privileged accounts and non-privileged accounts are implemented.</t>
  </si>
  <si>
    <t>Determine if Personal Identity Verification-compliant credentials are accepted and electronically verified.</t>
  </si>
  <si>
    <t>Determine if organization-defined devices and/or types of devices are uniquely identified and authenticated before establishing a local, network and remote connection to in-scope systems.</t>
  </si>
  <si>
    <t>Determine if system identifiers are managed by receiving authorization from, at a minimum, the Information System Security Officer (ISSO) (or similar role within the organization) to assign to an individual, group, role, or device identifier.</t>
  </si>
  <si>
    <t>Determine if system identifiers are managed by selecting an identifier that identifies an individual, group, role, service, or device.</t>
  </si>
  <si>
    <t>Determine if system identifiers are managed by assigning the identifier to the intended individual, group, role, service, or device.</t>
  </si>
  <si>
    <t>Determine if system identifiers are managed by preventing reuse of identifiers for at least two (2) years.</t>
  </si>
  <si>
    <t>Determine if individual identifiers are managed by uniquely identifying each individual as contractors and foreign nationals.</t>
  </si>
  <si>
    <t>Determine if system authenticators are managed through the verification of the identity of the individual, group, role, service, or device receiving the authenticator as part of the initial authenticator distribution.</t>
  </si>
  <si>
    <t>Determine if system authenticators are managed through the establishment of initial authenticator content for any authenticators issued by the organization.</t>
  </si>
  <si>
    <t>Determine if system authenticators are managed to ensure that authenticators have sufficient strength of mechanism for their intended use.</t>
  </si>
  <si>
    <t>Determine if system authenticators are managed through the establishment and implementation of administrative procedures for initial authenticator distribution; lost, compromised, or damaged authenticators; and the revocation of authenticators.</t>
  </si>
  <si>
    <t>Determine if system authenticators are managed through the change of default authenticators prior to first use.</t>
  </si>
  <si>
    <t>Determine if system authenticators are managed through the change or refreshment of authenticators organization-defined time period by authenticator type or when organization-defined events occur.</t>
  </si>
  <si>
    <t>Determine if system authenticators are managed through the protection of authenticator content from unauthorized disclosure and modification.</t>
  </si>
  <si>
    <t>Determine if system authenticators are managed through the requirement for individuals to take specific controls to protect authenticators.</t>
  </si>
  <si>
    <t>Determine if system authenticators are managed through the requirement for devices to implement specific controls to protect authenticators.</t>
  </si>
  <si>
    <t>Determine if system authenticators are managed through the change of authenticators for group or role accounts when membership to those accounts changes.</t>
  </si>
  <si>
    <t>Password-based Authentication</t>
  </si>
  <si>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</si>
  <si>
    <t>Determine if for password-based authentication when passwords are created or updated by users, the passwords are verified not to be found on the list of commonly used, expected, or compromised passwords in IA-05(01)(a).</t>
  </si>
  <si>
    <t>Determine if for password-based authentication, passwords are only transmitted over cryptographically protected channels.</t>
  </si>
  <si>
    <t>Determine if for password-based authentication, passwords are stored using an approved salted key derivation function, preferably using a keyed hash.</t>
  </si>
  <si>
    <t>Determine if for password-based authentication, immediate selection of a new password is required upon account recovery.</t>
  </si>
  <si>
    <t>Determine if for password-based authentication, user selection of long passwords and passphrases is allowed, including spaces and all printable characters.</t>
  </si>
  <si>
    <t>Determine if for password-based authentication, automated tools are employed to assist the user in selecting strong password authenticators.</t>
  </si>
  <si>
    <t>Determine if for password-based authentication, organization-defined composition and complexity rules are enforced.</t>
  </si>
  <si>
    <t>Public Key-based Authentication</t>
  </si>
  <si>
    <t>Determine if authorized access to the corresponding private key is enforced for public key-based authentication.</t>
  </si>
  <si>
    <t>Determine if the authenticated identity is mapped to the account of the individual or group for public key-based authentication.</t>
  </si>
  <si>
    <t>Determine if when public key infrastructure (PKI) is used, certificates are validated by constructing and verifying a certification path to an accepted trust anchor, including checking certificate status information.</t>
  </si>
  <si>
    <t>Determine if when public key infrastructure (PKI) is used, a local cache of revocation data is implemented to support path discovery and validation.</t>
  </si>
  <si>
    <t>Determine if authenticators are protected commensurate with the security category of the information to which use of the authenticator permits access.</t>
  </si>
  <si>
    <t>Determine if unencrypted static authenticators are not embedded in applications or other forms of static storage.</t>
  </si>
  <si>
    <t>Determine if the feedback of authentication information is obscured during the authentication process to protect the information from possible exploitation and use by unauthorized individuals.</t>
  </si>
  <si>
    <t>Determine if mechanisms for authentication to a cryptographic module are implemented that meet the requirements of applicable laws, executive orders, directives, policies, regulations, standards, and guidelines for such authentication.</t>
  </si>
  <si>
    <t>Identification and Authentication (Non-organizational Users)</t>
  </si>
  <si>
    <t>Determine if non-organizational users or processes acting on behalf of non-organizational users are uniquely identified and authenticated.</t>
  </si>
  <si>
    <t>Determine if Personal Identity Verification-compliant credentials from other federal agencies are accepted and electronically verified.</t>
  </si>
  <si>
    <t>Determine if only external authenticators that are NIST-compliant are accepted.</t>
  </si>
  <si>
    <t>Determine if a list of accepted external authenticators is documented and maintained.</t>
  </si>
  <si>
    <t>Use of Defined Profiles</t>
  </si>
  <si>
    <t>Determine if there is conformance with organization-defined identity management profiles for identity management.</t>
  </si>
  <si>
    <t>Determine if users are required to re-authenticate when organization-defined circumstances or situations occur. The fixed time period to re-authenticate cannot exceed twelve (12) hours or fifteen (15) minutes of inactivity as set at the AAL3 (high baseline) within NIST SP 800-53.</t>
  </si>
  <si>
    <t>Determine if users who require accounts for logical access to systems based on appropriate identity assurance level requirements as specified in applicable standards and guidelines are identity proofed.</t>
  </si>
  <si>
    <t>Determine if user identities are resolved to a unique individual.</t>
  </si>
  <si>
    <t>Determine if identity evidence is collected, validated, and verified.</t>
  </si>
  <si>
    <t>Determine if evidence of individual identification is presented to the registration authority.</t>
  </si>
  <si>
    <t>Determine if the presented identity evidence is validated and verified through organization-defined methods of validation and verification.</t>
  </si>
  <si>
    <t>Address Confirmation</t>
  </si>
  <si>
    <t>Determine if an organization-defined registration code and/or notice of proofing is delivered through an out-of-band channel to verify the user's address (physical or digital) of record.</t>
  </si>
  <si>
    <t>Incident Response</t>
  </si>
  <si>
    <t>Determine if an incident response policy is developed, documented and disseminated to organization-defined personnel or roles.</t>
  </si>
  <si>
    <t>Determine if incident response procedures to facilitate the implementation of the incident response policy and associated incident response controls are developed, documented and disseminated to organization-defined personnel or roles.</t>
  </si>
  <si>
    <t>Determine if the organizational-level, mission/business process-level, or system-level incident response policy addresses purpose, scope, roles, responsibilities, management commitment, coordination among organizational entities, and compliance</t>
  </si>
  <si>
    <t>Determine if the incident response policy is consistent with applicable laws, Executive Orders, directives, regulations, policies, standards, and guidelines</t>
  </si>
  <si>
    <t>Determine if the organization-defined official is designated to manage the development, documentation, and dissemination of the incident response policy and procedures.</t>
  </si>
  <si>
    <t>Determine if the current incident response policy is reviewed and updated at least every three (3) years as well as after significant changes to in-scope systems.</t>
  </si>
  <si>
    <t>Determine if the current incident response procedures are reviewed and updated at least annually as well as after significant changes to in-scope systems.</t>
  </si>
  <si>
    <t>Determine if incident response training is provided to system users consistent with assigned roles and responsibilities within ten (10) days (for privileged users) and thirty (30) days (for Incident Response Roles) of assuming an incident response role or responsibility or acquiring system access.</t>
  </si>
  <si>
    <t>Determine if incident response training is provided to system users consistent with assigned roles and responsibilities when required by system changes.</t>
  </si>
  <si>
    <t>Determine if incident response training is provided to system users consistent with assigned roles and responsibilities at least annually.</t>
  </si>
  <si>
    <t>Determine if incident response training content is reviewed and updated at least annually.</t>
  </si>
  <si>
    <t>Determine if incident response training content is reviewed and updated following organization-defined events.</t>
  </si>
  <si>
    <t>Determine if the effectiveness of the incident response capability for the system is tested functionally at least annually using organization-defined tests.</t>
  </si>
  <si>
    <t>Coordination with Related Plans</t>
  </si>
  <si>
    <t>Determine if incident response testing is coordinated with organizational elements responsible for related plans.</t>
  </si>
  <si>
    <t>Determine if an incident handling capability for incidents is implemented that is consistent with the incident response plan.</t>
  </si>
  <si>
    <t>Determine if the incident handling capability for incidents includes preparation, detection and analysis, containment, eradication, and recovery.</t>
  </si>
  <si>
    <t>Determine if incident handling activities are coordinated with contingency planning activities.</t>
  </si>
  <si>
    <t>Determine if lessons learned from ongoing incident handling activities are incorporated into incident response procedures, training, and testing.</t>
  </si>
  <si>
    <t>Determine if the changes resulting from the incorporated lessons learned are implemented accordingly.</t>
  </si>
  <si>
    <t>Determine if the rigor, intensity, scope, and results of incident handling activities is comparable and predictable across the organization.</t>
  </si>
  <si>
    <t>Determine if the incident handling process is supported using organization-defined automated mechanisms.</t>
  </si>
  <si>
    <t>Determine if incidents are tracked and documented.</t>
  </si>
  <si>
    <t>Determine if personnel is/are required to report suspected incidents to the organizational incident response capability within US-CERT incident reporting timelines as specified in NIST Special Publication 800-61 (as amended).</t>
  </si>
  <si>
    <t>Determine if incident information is reported to organization-defined authorities.</t>
  </si>
  <si>
    <t>Determine if incidents are reported using organization-defined automated mechanisms.</t>
  </si>
  <si>
    <t>Determine if incident information is provided to the provider of the product or service and other organizations involved in the supply chain or supply chain governance for systems or system components related to the incident.</t>
  </si>
  <si>
    <t>Determine if an incident response support resource, integral to the organizational incident response capability, is provided.</t>
  </si>
  <si>
    <t>Determine if the incident response support resource offers advice and assistance to users of the system for the response and reporting of incidents.</t>
  </si>
  <si>
    <t>Determine if the availability of incident response information and support is increased using organization-defined automated mechanisms.</t>
  </si>
  <si>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at least annually.
-explicitly designates responsibility for incident response to organization-defined entities, personnel, and/or roles.</t>
  </si>
  <si>
    <t>Determine if copies of the incident response plan are distributed to organization-defined incident response personnel and organizational elements.</t>
  </si>
  <si>
    <t>Determine if the incident response plan is updated to address system and organizational changes or problems encountered during plan implementation, execution, or testing.</t>
  </si>
  <si>
    <t>Determine if incident response plan changes are communicated to organization-defined incident response personnel and organizational elements.</t>
  </si>
  <si>
    <t>Determine if the incident response plan is protected from unauthorized disclosure and modification.</t>
  </si>
  <si>
    <t>Determine if organization-defined personnel or roles is/are assigned the responsibility to respond to information spills.</t>
  </si>
  <si>
    <t>Determine if the specific information involved in the system contamination is identified in response to information spills.</t>
  </si>
  <si>
    <t>Determine if organization-defined personnel or roles is/are alerted of the information spill using a method of communication not associated with the spill.</t>
  </si>
  <si>
    <t>Determine if the contaminated system or system component is isolated in response to information spills.</t>
  </si>
  <si>
    <t>Determine if the information is eradicated from the contaminated system or component in response to information spills.</t>
  </si>
  <si>
    <t>Determine if other systems or system components that may have been subsequently contaminated are identified in response to information spills.</t>
  </si>
  <si>
    <t>Determine if organization-defined actions are performed in response to information spills.</t>
  </si>
  <si>
    <t>Determine if information spillage response training is provided at least annually.</t>
  </si>
  <si>
    <t>Post-spill Operations</t>
  </si>
  <si>
    <t>Determine if organization-defined procedures are implemented to ensure that organizational personnel impacted by information spills can continue to carry out assigned tasks while contaminated systems are undergoing corrective actions.</t>
  </si>
  <si>
    <t>Determine if organization-defined controls are employed for personnel exposed to information not within assigned access authorizations.</t>
  </si>
  <si>
    <t>Maintenance</t>
  </si>
  <si>
    <t>Determine if a maintenance policy is developed, documented and disseminated to organization-defined personnel or roles.</t>
  </si>
  <si>
    <t>Determine if maintenance procedures to facilitate the implementation of the maintenance policy and associated maintenance controls are developed, documented and disseminated to organization-defined personnel or roles.</t>
  </si>
  <si>
    <t>Determine if the organizational-level, mission/business process-level, or system-level maintenance policy addresses purpose, scope, roles, responsibilities, management commitment, coordination among organizational entities, and compliance.</t>
  </si>
  <si>
    <t>Determine if the maintenance policy is consistent with applicable laws, Executive Orders, directives, regulations, policies, standards, and guidelines.</t>
  </si>
  <si>
    <t>Determine if the organization-defined official is designated to manage the development, documentation, and dissemination of the maintenance policy and procedures.</t>
  </si>
  <si>
    <t>Determine if the current maintenance policy is reviewed and updated at least every three (3) years as well as after significant changes to in-scope systems.</t>
  </si>
  <si>
    <t>Determine if the current maintenance procedures are reviewed and updated at least annually and after organization-defined events.</t>
  </si>
  <si>
    <t>Determine if maintenance, repair, and replacement of system components are scheduled, documented, and reviewed in accordance with manufacturer or vendor specifications and/or organizational requirements.</t>
  </si>
  <si>
    <t>Determine if all maintenance activities, whether performed on site or remotely and whether the system or system components are serviced on site or removed to another location, are approved and monitored.</t>
  </si>
  <si>
    <t>Determine if organization-defined personnel or roles is/are required to explicitly approve the removal of the system or system components from organizational facilities for off-site maintenance, repair, or replacement.</t>
  </si>
  <si>
    <t>Determine if equipment is sanitized to remove organization-defined information from associated media prior to removal from organizational facilities for off-site maintenance, repair, or replacement.</t>
  </si>
  <si>
    <t>Determine if all potentially impacted controls are checked to verify that the controls are still functioning properly following maintenance, repair, or replacement actions.</t>
  </si>
  <si>
    <t>Determine if organization-defined information is included in organizational maintenance records.</t>
  </si>
  <si>
    <t>Determine if the use of system maintenance tools is approved, controlled, and monitored.</t>
  </si>
  <si>
    <t>Determine if previously approved system maintenance tools are reviewed at least annually.</t>
  </si>
  <si>
    <t>Determine if maintenance tools used by maintenance personnel are inspected for improper or unauthorized modifications.</t>
  </si>
  <si>
    <t>Determine if media containing diagnostic and test programs are checked for malicious code before the media are used in the system.</t>
  </si>
  <si>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the information owner explicitly authorizing removal of the equipment from the facility.</t>
  </si>
  <si>
    <t>Determine if nonlocal maintenance and diagnostic activities are approved and monitored.</t>
  </si>
  <si>
    <t>Determine if the use of nonlocal maintenance and diagnostic tools are allowed only as consistent with organizational policy.</t>
  </si>
  <si>
    <t>Determine if the use of nonlocal maintenance and diagnostic tools are documented in the security plan for the system.</t>
  </si>
  <si>
    <t>Determine if strong authentication is employed in the establishment of nonlocal maintenance and diagnostic sessions.</t>
  </si>
  <si>
    <t>Determine if records for nonlocal maintenance and diagnostic activities are maintained.</t>
  </si>
  <si>
    <t>Determine if session and network connections are terminated when nonlocal maintenance is completed.</t>
  </si>
  <si>
    <t>Determine if a process for maintenance personnel authorization is established and a list of authorized maintenance organizations or personnel is maintained.</t>
  </si>
  <si>
    <t>Determine if non-escorted personnel performing maintenance on the system possess the required access authorizations.</t>
  </si>
  <si>
    <t>Determine if organizational personnel with required access authorizations and technical competence is/are designated to supervise the maintenance activities of personnel who do not possess the required access authorizations.</t>
  </si>
  <si>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</si>
  <si>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</si>
  <si>
    <t>Determine if organization-defined alternate controls are developed and implemented in the event that a system cannot be sanitized, removed, or disconnected from the system.</t>
  </si>
  <si>
    <t>Determine if maintenance support and/or spare parts are obtained for organization-defined system components within an organization-defined time period of failure.</t>
  </si>
  <si>
    <t>Media Protection</t>
  </si>
  <si>
    <t>Determine if a media protection policy is developed, documented and disseminated to organization-defined personnel or roles.</t>
  </si>
  <si>
    <t>Determine if media protection procedures to facilitate the implementation of the media protection policy and associated media protection controls are developed, documented and disseminated to organization-defined personnel or roles.</t>
  </si>
  <si>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</si>
  <si>
    <t>Determine if the media protection policy is consistent with applicable laws, Executive Orders, directives, regulations, policies, standards, and guidelines.</t>
  </si>
  <si>
    <t>Determine if the organization-defined official is designated to manage the development, documentation, and dissemination of the media protection policy and procedures.</t>
  </si>
  <si>
    <t>Determine if the current media protection policy is reviewed and updated at least every three (3) years as well as after significant changes to in-scope systems.</t>
  </si>
  <si>
    <t>Determine if the current media protection procedures are reviewed and updated at least annually as well as after significant changes to in-scope systems.</t>
  </si>
  <si>
    <t>Determine if access to all types of digital media containing sensitive information is restricted to organization-defined personnel or roles.</t>
  </si>
  <si>
    <t>Determine if access to all types of non-digital media containing sensitive information is restricted to organization-defined personnel or roles.</t>
  </si>
  <si>
    <t>Determine if system media is marked to indicate distribution limitations, handling caveats, and applicable security markings (if any) of the information.</t>
  </si>
  <si>
    <t>Determine if all types of digital media with sensitive information are physically controlled and securely stored within organization-defined controlled areas within facilities where the information and information system reside.</t>
  </si>
  <si>
    <t>Determine if all types of non-digital media with sensitive information are physically controlled and securely stored within organization-defined controlled areas within facilities where the information and information system reside.</t>
  </si>
  <si>
    <t>Determine if all types of digital and non-digital media with sensitive information are protected until the media are destroyed or sanitized using approved equipment, techniques, and procedures.</t>
  </si>
  <si>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</si>
  <si>
    <t>Determine if accountability for system media is maintained during transport outside of controlled areas.</t>
  </si>
  <si>
    <t>Determine if activities associated with the transport of system media are documented.</t>
  </si>
  <si>
    <t>Determine if personnel authorized to conduct media transport activities is/are identified.</t>
  </si>
  <si>
    <t>Determine if activities associated with the transport of system media are restricted to identified authorized personnel.</t>
  </si>
  <si>
    <t>Determine if organization-defined system media is sanitized using techniques and procedures defined in "IAW NIST SP 800-88 Section 4: Reuse and Disposal of Storage Media and Hardware" prior to 
-disposal
-release from organizational control
-release for reuse.</t>
  </si>
  <si>
    <t>Determine if sanitization mechanisms with strength and integrity commensurate with the security category or classification of the information are employed.</t>
  </si>
  <si>
    <t>Determine if the use of organization-defined types of system media is/are restricted and/or prohibited on organization-defined systems or system components using organization-defined controls.</t>
  </si>
  <si>
    <t>Determine if the use of portable storage devices in organizational systems is prohibited when such devices have no identifiable owner.</t>
  </si>
  <si>
    <t>Determine if a physical and environmental protection policy is developed, documented and disseminated to organization-defined personnel or roles.</t>
  </si>
  <si>
    <t>Determine if physical and environmental protection procedures to facilitate the implementation of the physical and environmental protection policy and associated physical and environmental protection controls are developed, documented and disseminated to organization-defined personnel or roles.</t>
  </si>
  <si>
    <t>Determine if the organizational-level, mission/business process-level, or system-level physical and environmental protection policy addresses purpose, scope, roles, responsibilities, management commitment, coordination among organizational entities, and compliance.</t>
  </si>
  <si>
    <t>Determine if the physical and environmental protection policy is consistent with applicable laws, Executive Orders, directives, regulations, policies, standards, and guidelines.</t>
  </si>
  <si>
    <t>Determine if the organization-defined official is designated to manage the development, documentation, and dissemination of the physical and environmental protection policy and procedures.</t>
  </si>
  <si>
    <t>Determine if the current physical and environmental protection policy is reviewed and updated at least every three (3) years as well as after significant changes to in-scope systems.</t>
  </si>
  <si>
    <t>Determine if the current physical and environmental protection procedures are reviewed and updated at least annually as well as after significant changes to in-scope systems.</t>
  </si>
  <si>
    <t>Determine if a list of individuals with authorized access to the facility where the system resides has been developed, approved, and maintained.</t>
  </si>
  <si>
    <t>Determine if authorization credentials are issued for facility access.</t>
  </si>
  <si>
    <t>Determine if the access list detailing authorized facility access by individuals is reviewed in accordance with at least annually.</t>
  </si>
  <si>
    <t>Determine if individuals are removed from the facility access list when access is no longer required.</t>
  </si>
  <si>
    <t>Determine if physical access authorizations are enforced at organization-defined entry and exit points to the facility where the system resides by verifying individual access authorizations before granting access to the facility.</t>
  </si>
  <si>
    <t>Determine if physical access authorizations are enforced at organization-defined entry and exit points to the facility where the system resides by controlling ingress and egress to the facility using organization-defined physical access control systems or devices and/or guards.</t>
  </si>
  <si>
    <t>Determine if physical access audit logs are maintained for organization-defined entry or exit points.</t>
  </si>
  <si>
    <t>Determine if access to areas within the facility designated as publicly accessible are maintained by implementing organization-defined physical access controls.</t>
  </si>
  <si>
    <t>Determine if visitors are escorted.</t>
  </si>
  <si>
    <t>Determine if visitor activity is controlled during all circumstances within restricted access areas where the information system resides</t>
  </si>
  <si>
    <t>Determine if keys, combinations, and other physical access devices are secured.</t>
  </si>
  <si>
    <t>Determine if organization-defined physical access devices are inventoried at least annually.</t>
  </si>
  <si>
    <t>Determine if combinations are changed at least annually or earlier as required by a security relevant event, when combinations are compromised, or when individuals possessing the combinations are transferred or terminated.</t>
  </si>
  <si>
    <t>Determine if keys are changed at least annually or earlier as required by a security relevant event, when keys are lost, or when individuals possessing the keys are transferred or terminated.</t>
  </si>
  <si>
    <t>Determine if physical access to organization-defined system distribution and transmission lines within organizational facilities is controlled using organization-defined security controls.</t>
  </si>
  <si>
    <t>Determine if physical access to output from organization-defined output devices is controlled to prevent unauthorized individuals from obtaining the output.</t>
  </si>
  <si>
    <t>Determine if physical access to the facility where the system resides is monitored to detect and respond to physical security incidents.</t>
  </si>
  <si>
    <t>Determine if physical access logs are reviewed at least monthly.</t>
  </si>
  <si>
    <t>Determine if physical access logs are reviewed upon occurrence of organization-defined events or potential indications of events.</t>
  </si>
  <si>
    <t>Determine if results of reviews are coordinated with organizational incident response capabilities.</t>
  </si>
  <si>
    <t>Determine if results of investigations are coordinated with organizational incident response capabilities.</t>
  </si>
  <si>
    <t>Determine if physical access to the facility where the system resides is monitored using physical intrusion alarms and physical surveillance equipment.</t>
  </si>
  <si>
    <t>Determine if visitor access records for the facility where the system resides are maintained for a minimum of one (1) year.</t>
  </si>
  <si>
    <t>Determine if visitor access records are reviewed at least monthly.</t>
  </si>
  <si>
    <t>Determine if visitor access records anomalies are reported to organization-defined personnel.</t>
  </si>
  <si>
    <t>Determine if power equipment and power cabling for the system are protected from damage and destruction.</t>
  </si>
  <si>
    <t>Determine if the capability to shut off power to organization-defined system or individual system components in emergency situations is provided.</t>
  </si>
  <si>
    <t>Determine if emergency shutoff switches or devices are placed in near more than one egress point of the IT area to facilitate access for authorized personnel. Additionally, determine if the shutoff switches or devices are labeled and protected by a cover to prevent accidental shut-off.</t>
  </si>
  <si>
    <t>Determine if the emergency power shutoff capability is protected from unauthorized activation.</t>
  </si>
  <si>
    <t>Determine if an uninterruptible power supply is provided to facilitate an orderly shutdown of the system or transition of the system to long-term alternate power in the event of a primary power source loss.</t>
  </si>
  <si>
    <t>Determine if automatic emergency lighting that activates in the event of a power outage or disruption is employed and maintained for the system.</t>
  </si>
  <si>
    <t>Determine if automatic emergency lighting for the system covers emergency exits and evacuation routes within the facility.</t>
  </si>
  <si>
    <t>Determine if fire detection systems are:
-employed
-supported by an independent energy source
-maintained.</t>
  </si>
  <si>
    <t>Determine if fire suppression systems are: 
-employed
-supported by an independent energy source
-maintained.</t>
  </si>
  <si>
    <t>Determine if fire detection systems that activate automatically are employed in the event of a fire.</t>
  </si>
  <si>
    <t>Determine if fire detection systems that notify service provider building maintenance/physical security personnel and service provider emergency responders with incident response responsibilities automatically are employed in the event of a fire.</t>
  </si>
  <si>
    <t>Determine if fire suppression systems that activate automatically are employed.</t>
  </si>
  <si>
    <t>Determine if fire suppression systems that notify organization-defined personnel or roles and organization-defined emergency responders automatically are employed.</t>
  </si>
  <si>
    <t>Determine if an automatic fire suppression capability is employed when the facility is not staffed on a continuous basis.</t>
  </si>
  <si>
    <t>Determine if temperature, humidity, pressure and/or radiation levels are maintained at acceptable levels consistent with American Society of Heating, Refrigerating and Air-conditioning Engineers (ASHRAE) document entitled "Thermal Guidelines for Data Processing Environments" within the facility where the system resides.</t>
  </si>
  <si>
    <t>Determine if environmental control levels are monitored continuously.</t>
  </si>
  <si>
    <t>Determine if the system is protected from damage resulting from water leakage by providing master shutoff or isolation valves.</t>
  </si>
  <si>
    <t>Determine if the master shutoff or isolation valves are accessible, working, and known to key personnel.</t>
  </si>
  <si>
    <t>Determine if all information system components are authorized and controlled when entering the facility.</t>
  </si>
  <si>
    <t>Determine if [all information system components are authorized and controlled when exiting the facility.</t>
  </si>
  <si>
    <t>Determine if records of the system components are maintained.</t>
  </si>
  <si>
    <t>Determine if organization-defined alternate work site] are determined and documented.</t>
  </si>
  <si>
    <t>Determine if organization-defined controls are employed at alternate work sites.</t>
  </si>
  <si>
    <t>Determine if the effectiveness of controls at alternate work sites is assessed.</t>
  </si>
  <si>
    <t>Determine if a means for employees to communicate with information security and privacy personnel in case of incidents is provided.</t>
  </si>
  <si>
    <t>Determine if a planning policy is developed, documented and disseminated to organization-defined personnel or roles.</t>
  </si>
  <si>
    <t>Determine if planning procedures to facilitate the implementation of the planning policy and associated planning controls are developed, documented and disseminated to organization-defined personnel or roles.</t>
  </si>
  <si>
    <t>Determine if the organizational-level, mission/business process-level, or system-level planning policy addresses purpose, scope, roles, responsibilities, management commitment, coordination among organizational entities, and compliance.</t>
  </si>
  <si>
    <t>Determine if the planning policy is consistent with applicable laws, Executive Orders, directives, regulations, policies, standards, and guidelines.</t>
  </si>
  <si>
    <t>Determine if the organization-defined official is designated to manage the development, documentation, and dissemination of the planning policy and procedures.</t>
  </si>
  <si>
    <t>Determine if the current planning policy is reviewed and updated at least every three (3) years as well as after significant changes to in-scope systems.</t>
  </si>
  <si>
    <t>Determine if the current planning procedures are reviewed and updated at least annually as well as after significant changes to in-scope systems.</t>
  </si>
  <si>
    <t>System Security and Privacy Plans</t>
  </si>
  <si>
    <t>Determine if a security plan for the system is developed that is:
-consistent with the organization's enterprise architecture
-explicitly defines the constituent system components
-describes the operational context of the system in terms of mission and business processes.</t>
  </si>
  <si>
    <t>Determine if a privacy plan for the system is developed that is:
-consistent with the organization's enterprise architecture
-explicitly defines the constituent system components
-describes the operational context of the system in terms of mission and business processes.</t>
  </si>
  <si>
    <t>Determine if the security plan for the system identifies the individuals that fulfill system roles and responsibilities.</t>
  </si>
  <si>
    <t>Determine if the privacy plan for the system identifies the individuals that fulfill system roles and responsibilities.</t>
  </si>
  <si>
    <t>Determine if the security and privacy plans identify the information types processed, stored, and transmitted by the system.</t>
  </si>
  <si>
    <t>Determine if the security and privacy plans provide the security categorization of the system, including supporting rationale.</t>
  </si>
  <si>
    <t>Determine if the security and privacy plans describe any specific threats to the system that are of concern to the organization.</t>
  </si>
  <si>
    <t>Determine if the security and privacy plans provide the results of a privacy risk assessment for systems processing personally identifiable information.</t>
  </si>
  <si>
    <t>Determine if the security and privacy plans describe the operational environment for the system and any dependencies on or connections to other systems or system components.</t>
  </si>
  <si>
    <t>Determine if the security plan for the system provides an overview of the security requirements for the system.</t>
  </si>
  <si>
    <t>Determine if a privacy plan for the system is developed that provides an overview of the privacy requirements for the system.</t>
  </si>
  <si>
    <t>Determine if the security and privacy plans identify any relevant control baselines or overlays, if applicable.</t>
  </si>
  <si>
    <t>Determine if the security plan for the system describes the controls in place or planned for meeting the security requirements, including rationale for any tailoring decisions.</t>
  </si>
  <si>
    <t>Determine if the privacy plan for the system describes the controls in place or planned for meeting the privacy requirements, including rationale for any tailoring decisions.</t>
  </si>
  <si>
    <t>Determine if a security plan for the system is developed that includes risk determinations for security architecture and design decisions.</t>
  </si>
  <si>
    <t>Determine if a privacy plan for the system is developed that includes risk determinations for privacy architecture and design decisions.</t>
  </si>
  <si>
    <t>Determine if a security plan for the system is developed that includes security-related activities affecting the system that require planning and coordination with, at least, the chief privacy and information system security officer and/or similar role or designees.</t>
  </si>
  <si>
    <t>Determine if a privacy plan for the system is developed that includes privacy-related activities affecting the system that require planning and coordination with, at least, the chief privacy and information system security officer and/or similar role or designees.</t>
  </si>
  <si>
    <t>Determine if a security plan for the system is developed that is reviewed and approved by the authorizing official or designated representative prior to plan implementation.</t>
  </si>
  <si>
    <t>Determine if a privacy plan for the system is developed that is reviewed and approved by the authorizing official or designated representative prior to plan implementation.</t>
  </si>
  <si>
    <t>Determine if copies of the plans, as well as any subsequent changes to the plans, are distributed to, at least, the chief privacy and information system security officer and/or similar role or designees.</t>
  </si>
  <si>
    <t>Determine if plans are reviewed at least annually.</t>
  </si>
  <si>
    <t>Determine if plans are updated to address:
-changes to the system and environment of operations
-problems identified during implementation
-problems identified during control assessments.</t>
  </si>
  <si>
    <t>Determine if plans are protected from unauthorized disclosure and modification.</t>
  </si>
  <si>
    <t>Rules of Behavior</t>
  </si>
  <si>
    <t>Determine if rules that describe responsibilities and expected behavior for information and system usage, security, and privacy are established for and provided to individuals requiring access to the system.</t>
  </si>
  <si>
    <t>Determine if before authorizing access to information and the system, a documented acknowledgement from such individuals indicating that they have read, understand, and agree to abide by the rules of behavior is received.</t>
  </si>
  <si>
    <t>Determine if rules of behavior are reviewed and updated at least every three (3) years.</t>
  </si>
  <si>
    <t>Determine if individuals who have acknowledged a previous version of the rules of behavior are required to read and reacknowledge at least annually and when the rules are revised or changed.</t>
  </si>
  <si>
    <t>Social Media and External Site/Application Usage Restrictions</t>
  </si>
  <si>
    <t>Determine if the rules of behavior include restrictions on the use of social media, social networking sites, and external sites/applications.</t>
  </si>
  <si>
    <t>Determine if the rules of behavior include restrictions on posting organizational information on public websites.</t>
  </si>
  <si>
    <t>Determine if the rules of behavior include restrictions on the use of organization-provided identifiers (e.g., email addresses) and authentication secrets (e.g., passwords) for creating accounts on external sites/applications.</t>
  </si>
  <si>
    <t>Security and Privacy Architectures</t>
  </si>
  <si>
    <t>Determine if a security architecture for the system describes the requirements and approach to be taken for protecting the confidentiality, integrity, and availability of organizational information.</t>
  </si>
  <si>
    <t>Determine if a privacy architecture describes the requirements and approach to be taken for processing personally identifiable information to minimize privacy risk to individuals.</t>
  </si>
  <si>
    <t>Determine if the security and privacy architectures for the system describes how the architectures are integrated into and support the enterprise architecture.</t>
  </si>
  <si>
    <t>Determine if the security and privacy architectures for the system describe any assumptions about and dependencies on external systems and services.</t>
  </si>
  <si>
    <t>Determine if changes in the enterprise architecture are reviewed and updated at least annually and when a significant change occurs to reflect changes in the enterprise architecture.</t>
  </si>
  <si>
    <t>Determine if planned architecture changes are reflected in the security and privacy plan.</t>
  </si>
  <si>
    <t>Determine if planned architecture changes are reflected in:
-the Concept of Operations (CONOPS)
-criticality analysis
-organizational procedures
-procurements and acquisitions.</t>
  </si>
  <si>
    <t>Baseline Selection</t>
  </si>
  <si>
    <t>Determine if a control baseline for the system is selected.</t>
  </si>
  <si>
    <t>Baseline Tailoring</t>
  </si>
  <si>
    <t>Determine if the selected control baseline is tailored by applying specified tailoring actions.</t>
  </si>
  <si>
    <t>Determine if a personnel security policy is developed, documented and disseminated to organization-defined personnel or roles.</t>
  </si>
  <si>
    <t>Determine if personnel security procedures to facilitate the implementation of the personnel security policy and associated personnel security controls are developed, documented and disseminated to organization-defined personnel or roles.</t>
  </si>
  <si>
    <t>Determine if the organizational-level, mission/business process-level, or system-level personnel security policy addresses purpose, scope, roles, responsibilities, management commitment, coordination among organizational entities, and compliance.</t>
  </si>
  <si>
    <t>Determine if the personnel security policy is consistent with applicable laws, Executive Orders, directives, regulations, policies, standards, and guidelines.</t>
  </si>
  <si>
    <t>Determine if the organization-defined official is designated to manage the development, documentation, and dissemination of the personnel security policy and procedures.</t>
  </si>
  <si>
    <t>Determine if the current personnel security policy is reviewed and updated at least every three (3) years as well as after significant changes to in-scope systems.</t>
  </si>
  <si>
    <t>Determine if the current personnel security procedures are reviewed and updated at least annually as well as after significant changes to in-scope systems.</t>
  </si>
  <si>
    <t>Position Risk Designation</t>
  </si>
  <si>
    <t>Determine if a risk designation is assigned to all organizational positions.</t>
  </si>
  <si>
    <t>Determine if screening criteria are established for individuals filling organizational positions.</t>
  </si>
  <si>
    <t>Determine if position risk designations are reviewed and updated at least every 3 years.</t>
  </si>
  <si>
    <t>Personnel Screening</t>
  </si>
  <si>
    <t>Determine if individuals are screened prior to authorizing access to the system.</t>
  </si>
  <si>
    <t>Determine if where rescreening is so indicated, individuals with national security clearance are rescreened in accordance with a schedule of every five (5) years for top secret security clearance, every ten (10) years for secret security clearance, and every fiften (15) years for confidential security clearance. Additionally, determine if where rescreening is so indicated, if personnel at the moderate risk law enforcement and high impact public trust level are rescreened at least every five (5) years.</t>
  </si>
  <si>
    <t>Information Requiring Special Protective Measures</t>
  </si>
  <si>
    <t>Determine if individuals accessing a system processing, storing, or transmitting information requiring special protection have valid access authorizations that are demonstrated by assigned official government duties.</t>
  </si>
  <si>
    <t>Determine if individuals accessing a system processing, storing, or transmitting information requiring special protection satisfy organizational personnel screening criteria - as required by specific information types.</t>
  </si>
  <si>
    <t>Personnel Termination</t>
  </si>
  <si>
    <t>Determine if upon termination of individual employment, system access is disabled within the same day of termination.</t>
  </si>
  <si>
    <t>Determine if upon termination of individual employment, any authenticators and credentials are terminated or revoked.</t>
  </si>
  <si>
    <t>Determine if upon termination of individual employment, exit interviews that include a discussion of organization-defined information security topics are conducted.</t>
  </si>
  <si>
    <t>Determine if upon termination of individual employment, all security-related organizational system-related property is retrieved.</t>
  </si>
  <si>
    <t>Determine if upon termination of individual employment, access to organizational information and systems formerly controlled by the terminated individual are retained.</t>
  </si>
  <si>
    <t>Personnel Transfer</t>
  </si>
  <si>
    <t>Determine if the ongoing operational need for current logical and physical access authorizations to systems and facilities are reviewed and confirmed when individuals are reassigned or transferred to other positions within the organization.</t>
  </si>
  <si>
    <t>Determine if organization-defined transfer or reassignment actions are initiated within twenty-four (24) hours following the formal transfer action.</t>
  </si>
  <si>
    <t>Determine if access authorization is modified as needed to correspond with any changes in operational need due to reassignment or transfer.</t>
  </si>
  <si>
    <t>Determine if organization-defined personnel or roles, including access control personnel responsible for the in-scope system, are notified within twenty-four (24) hours of relevant personnel transfers.</t>
  </si>
  <si>
    <t>Access Agreements</t>
  </si>
  <si>
    <t>Determine if access agreements are developed and documented for organizational systems.</t>
  </si>
  <si>
    <t>Determine if the access agreements are reviewed and updated at least annually.</t>
  </si>
  <si>
    <t>Determine if individuals requiring access to organizational information and systems sign appropriate access agreements prior to being granted access.</t>
  </si>
  <si>
    <t>Determine if individuals requiring access to organizational information and systems re-sign access agreements to maintain access to organizational systems when access agreements have been updated or at least annually and any time there is a change to the user's level of access.</t>
  </si>
  <si>
    <t>External Personnel Security</t>
  </si>
  <si>
    <t>Determine if personnel security requirements are established, including security roles and responsibilities for external providers.</t>
  </si>
  <si>
    <t>Determine if external providers are required to comply with personnel security policies and procedures established by the organization.</t>
  </si>
  <si>
    <t>Determine if personnel security requirements are documented.</t>
  </si>
  <si>
    <t>Determine if external providers are required to notify, at a minimum, access control personnel responsible for the system and/or facilities of any personnel transfers or terminations of external personnel who possess organizational credentials and/or badges or who have system privileges  within twenty-four (24) hours.</t>
  </si>
  <si>
    <t>Determine if provider compliance with personnel security requirements is monitored.</t>
  </si>
  <si>
    <t>Personnel Sanctions</t>
  </si>
  <si>
    <t>Determine if a formal sanctions process is employed for individuals failing to comply with established information security and privacy policies and procedures.</t>
  </si>
  <si>
    <t>Determine if, at a minimum, the organization's information system security officer and/or similar role within the organization is/are notified within 24 hour when a formal employee sanctions process is initiated, identifying the individual sanctioned and the reason for the sanction.</t>
  </si>
  <si>
    <t>Position Descriptions</t>
  </si>
  <si>
    <t>Determine if security and privacy roles and responsibilities are incorporated into organizational position descriptions.</t>
  </si>
  <si>
    <t>Determine if a risk assessment policy is developed, documented and disseminated to organization-defined personnel or roles.</t>
  </si>
  <si>
    <t>Determine if risk assessment procedures to facilitate the implementation of the risk assessment policy and associated risk assessment controls are developed, documented and disseminated to organization-defined personnel or roles.</t>
  </si>
  <si>
    <t>Determine if the organizational-level, mission/business process-level, or system-level risk assessment policy addresses purpose, scope, roles, responsibilities, management commitment, coordination among organizational entities, and compliance.</t>
  </si>
  <si>
    <t>Determine if the risk assessment policy is consistent with applicable laws, Executive Orders, directives, regulations, policies, standards, and guidelines.</t>
  </si>
  <si>
    <t>Determine if the organization-defined official is designated to manage the development, documentation, and dissemination of the risk assessment policy and procedures.</t>
  </si>
  <si>
    <t>Determine if the current risk assessment policy is reviewed and updated at least every three (3) years as well as after significant changes to in-scope systems.</t>
  </si>
  <si>
    <t>Determine if the current risk assessment procedures are reviewed and updated at least annually as well as after significant changes to in-scope systems.</t>
  </si>
  <si>
    <t>Security Categorization</t>
  </si>
  <si>
    <t>Determine if the system and information it processes, stores, and transmits are categorized.</t>
  </si>
  <si>
    <t>Determine if the security categorization results, including supporting rationale, are documented in the security plan for the system.</t>
  </si>
  <si>
    <t>Determine if the authorizing official or authorizing official designated representative reviews and approves the security categorization decision.</t>
  </si>
  <si>
    <t>Determine if a risk assessment is conducted to identify threats to and vulnerabilities in the system, including the likelihood and magnitude of harm from unauthorized access, use, disclosure, disruption, modification, or destruction of the system; the information it processes, stores, or transmits; and any related information.</t>
  </si>
  <si>
    <t>Determine if a risk assessment is conducted to determine the likelihood and impact of adverse effects on individuals arising from the processing of personally identifiable information.</t>
  </si>
  <si>
    <t>Determine if risk assessment results and risk management decisions from the organization and mission or business process perspectives are integrated with system-level risk assessments.</t>
  </si>
  <si>
    <t>Determine if risk assessment results are documented in security assessment reports.</t>
  </si>
  <si>
    <t>Determine if risk assessment results are reviewed at least every three (3) years and reviewed whenever a significant change occurs</t>
  </si>
  <si>
    <t>Determine if risk assessment results are disseminated to organization-defined personnel or roles.</t>
  </si>
  <si>
    <t>Determine if the risk assessment is updated at least every three (3) years or when there are significant changes to the system, its environment of operation, or other conditions that may impact the security or privacy state of the system.</t>
  </si>
  <si>
    <t>Supply Chain Risk Assessment</t>
  </si>
  <si>
    <t>Determine if supply chain risks associated with organization-defined systems, system components, and system services are assessed.</t>
  </si>
  <si>
    <t>Determine if the supply chain risk assessment is updated at an organizationally-defined frequency, when there are significant changes to the relevant supply chain, or when changes to the system, environments of operation, or other conditions may necessitate a change in the supply chain.</t>
  </si>
  <si>
    <t>Vulnerability Monitoring and Scanning</t>
  </si>
  <si>
    <t>Determine if systems and hosted applications are monitored and scanned for vulnerabilities:
-at a monthly cadence for operating system/infrastructure and a monthly cadence for web applications (including APIs) and databases;
-when new vulnerabilities potentially affecting the system are identified and reported.</t>
  </si>
  <si>
    <t>Determine if vulnerability monitoring tools and techniques are employed to facilitate interoperability among tools.</t>
  </si>
  <si>
    <t>Determine if vulnerability monitoring tools and techniques use standards: 
-for enumeration in regards to platforms, software flaws, and improper configurations
-for formatting checklists and test procedures 
-for measuring vulnerability impact.</t>
  </si>
  <si>
    <t>Determine if vulnerability scan reports and results from vulnerability monitoring are analyzed.</t>
  </si>
  <si>
    <t>Determine if legitimate high-risk vulnerabilities are mitigated within thirty (30) days from date of discovery, if legitimate moderate-risk vulnerabilities are mitigated within ninety (90) days from date of discovery, and if legitimate low-risk vulnerabilities are mitigated within one hundred and eighty (180) days from date of discovery, all in accordance with an organizational assessment of risk.</t>
  </si>
  <si>
    <t>Determine if information obtained from the vulnerability monitoring process and control assessments is shared with organization-defined personnel or roles to help eliminate similar vulnerabilities in other systems.</t>
  </si>
  <si>
    <t>Determine if vulnerability monitoring tools that include the capability to readily update the vulnerabilities to be scanned are employed.</t>
  </si>
  <si>
    <t>Update Vulnerabilities to Be Scanned</t>
  </si>
  <si>
    <t>Determine if the system vulnerabilities to be scanned are updated within 24 hours prior to running scans.</t>
  </si>
  <si>
    <t>Breadth and Depth of Coverage</t>
  </si>
  <si>
    <t>Determine if the breadth and depth of vulnerability scanning coverage are defined.</t>
  </si>
  <si>
    <t>Privileged Access</t>
  </si>
  <si>
    <t>Determine if privileged access authorization is implemented to all components that support authentication for all scans.</t>
  </si>
  <si>
    <t>Public Disclosure Program</t>
  </si>
  <si>
    <t>Determine if a public reporting channel is established for receiving reports of vulnerabilities in organizational systems and system components.</t>
  </si>
  <si>
    <t>Risk Response</t>
  </si>
  <si>
    <t>Determine if findings from security assessments, privacy assessments, monitoring, and audits are responded to in accordance with organizational risk tolerance.</t>
  </si>
  <si>
    <t>Criticality Analysis</t>
  </si>
  <si>
    <t>Determine if critical system components and functions are identified by performing a criticality analysis for organization-defined systems, system components, and system services at organization-defined decision points in the system development life cycle.</t>
  </si>
  <si>
    <t>Determine if a system and services acquisition policy is developed, documented and disseminated to organization-defined personnel or roles.</t>
  </si>
  <si>
    <t>Determine if system and services acquisition procedures to facilitate the implementation of the system and services acquisition policy and associated system and services acquisition controls are developed, documented and disseminated to organization-defined personnel or roles.</t>
  </si>
  <si>
    <t>Determine if the organizational-level, mission/business process-level, or system-level system and services acquisition policy addresses purpose, scope, roles, responsibilities, management commitment, coordination among organizational entities, and compliance.</t>
  </si>
  <si>
    <t>Determine if the system and services acquisition policy is consistent with applicable laws, Executive Orders, directives, regulations, policies, standards, and guidelines.</t>
  </si>
  <si>
    <t>Determine if the organization-defined official is designated to manage the development, documentation, and dissemination of the system and services acquisition policy and procedures.</t>
  </si>
  <si>
    <t>Determine if the current system and services acquisition policy is reviewed and updated at least every three (3) years as well as after significant changes to in-scope systems.</t>
  </si>
  <si>
    <t>Determine if the current system and services acquisition procedures are reviewed and updated are reviewed and updated at least annually as well as after significant changes to in-scope systems.</t>
  </si>
  <si>
    <t>Allocation of Resources</t>
  </si>
  <si>
    <t>Determine if the high-level security requirements for the system or system service are determined in mission and business process planning.</t>
  </si>
  <si>
    <t>Determine if the high-level privacy requirements for the system or system service are determined in mission and business process planning.</t>
  </si>
  <si>
    <t>Determine if the resources required to protect the system or system service are determined and documented as part of the organizational capital planning and investment control process.</t>
  </si>
  <si>
    <t>Determine if the resources required to protect the system or system service are allocated as part of the organizational capital planning and investment control process.</t>
  </si>
  <si>
    <t>Determine if a discrete line item for information security is established in organizational programming and budgeting documentation.</t>
  </si>
  <si>
    <t>Determine if a discrete line item for privacy is established in organizational programming and budgeting documentation.</t>
  </si>
  <si>
    <t>System Development Life Cycle</t>
  </si>
  <si>
    <t>Determine if the system is acquired, developed, and managed using organizationally-defined system development life cycle that incorporates information security considerations.</t>
  </si>
  <si>
    <t>Determine if the system is acquired, developed, and managed using organizationally-defined system development life cycle that incorporates privacy considerations.</t>
  </si>
  <si>
    <t>Determine if information security roles and responsibilities are defined and documented throughout the system development life cycle.</t>
  </si>
  <si>
    <t>Determine if privacy roles and responsibilities are defined and documented throughout the system development life cycle.</t>
  </si>
  <si>
    <t>Determine if individuals with information security roles and responsibilities are identified.</t>
  </si>
  <si>
    <t>Determine if individuals with privacy roles and responsibilities are identified.</t>
  </si>
  <si>
    <t>Determine if organizational information security risk management processes are integrated into system development life cycle activities.</t>
  </si>
  <si>
    <t>Determine if organizational privacy risk management processes are integrated into system development life cycle activities.</t>
  </si>
  <si>
    <t>Acquisition Process</t>
  </si>
  <si>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-security functional requirements, descriptions, and criteria
-security assurance requirements, descriptions, and criteria
-controls needed to satisfy the security requirements, descriptions, and criteria
.</t>
  </si>
  <si>
    <t>Determine if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-privacy functional requirements, descriptions, and criteria
-privacy assurance requirements, descriptions, and criteria
-controls needed to satisfy the privacy requirements, descriptions, and criteria.</t>
  </si>
  <si>
    <t>Determine if strength of mechanism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</si>
  <si>
    <t>Determine if security and privacy documentation requirements,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</si>
  <si>
    <t>Determine if requirements for protecting security and privacy documentation, descriptions, and criteria are included explicitly or by reference using contract language compliant with Federal Acquisition Regulation (FAR) Subpart 7.103, Section 889 of the John S. McCain National Defense Authorization Act (NDAA) for Fiscal Year 2019 (Pub. L. 115-232), and FAR Subpart 4.21</t>
  </si>
  <si>
    <t>Determine if the description of the system development environment and environment in which the system is intended to operate, requirements, and criteria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</si>
  <si>
    <t>Determine if the allocation of responsibility or identification of parties responsible for the following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
-information security requirements, descriptions, and criteria
-privacy requirements, descriptions, and criteria 
-supply chain risk management requirements, description, and criteria.</t>
  </si>
  <si>
    <t>Determine if acceptance criteria requirements and descriptions are included explicitly or by reference using contract language compliant with Federal Acquisition Regulation (FAR) Subpart 7.103, Section 889 of the John S. McCain National Defense Authorization Act (NDAA) for Fiscal Year 2019 (Pub. L. 115-232), and FAR Subpart 4.21 in the acquisition contract for the system, system component, or system service.</t>
  </si>
  <si>
    <t>Functional Properties of Controls</t>
  </si>
  <si>
    <t>Determine if the developer of the system, system component, or system service is required to provide a description of the functional properties of the controls to be implemented.</t>
  </si>
  <si>
    <t>Design and Implementation Information for Controls</t>
  </si>
  <si>
    <t>Determine if the developer of the system, system component, or system service is required to provide design and implementation information for the controls that includes using, at a minimum, security-relevant external system interfaces; high-level design; low-level design; source code or network and data flow diagrams; and organizationally-defined design/implementation information at organization-defined level of detail.</t>
  </si>
  <si>
    <t>Functions, Ports, Protocols, and Services in Use</t>
  </si>
  <si>
    <t>Determine if the developer of the system, system component, or system service is required to identify the functions, ports, protocols, and services intended for organizational use.</t>
  </si>
  <si>
    <t>Use of Approved PIV Products</t>
  </si>
  <si>
    <t>Determine if only information technology products on the FIPS 201-approved products list for the Personal Identity Verification (PIV) capability implemented within organizational systems are employed.</t>
  </si>
  <si>
    <t>System Documentation</t>
  </si>
  <si>
    <t>Determine if administrator documentation for the system, system component, or system service that describes the following is obtained or developed:
-secure configuration
-secure installation
-secure operation.</t>
  </si>
  <si>
    <t>Determine if administrator documentation for the system, system component, or system service that describes the following is obtained or developed:
-effective use of security functions and mechanisms 
-effective maintenance of security functions and mechanisms.</t>
  </si>
  <si>
    <t>Determine if administrator documentation for the system, system component, or system service that describes the following is obtained or developed:
-effective use of privacy functions and mechanisms 
-effective maintenance of privacy functions and mechanisms.</t>
  </si>
  <si>
    <t>Determine if administrator documentation for the system, system component, or system service that describes known vulnerabilities regarding the configuration and use of administrative or privileged functions is obtained or developed.</t>
  </si>
  <si>
    <t>Determine if user documentation for the system, system component, or system service that describes user-accessible security functions and mechanisms, and how to effectively use them is obtained or developed.</t>
  </si>
  <si>
    <t>Determine if user documentation for the system, system component, or system service that describes user-accessible privacy functions and mechanisms, and how to effectively use them is obtained or developed.</t>
  </si>
  <si>
    <t>Determine if user documentation for the system, system component, or system service that describes methods for user interaction which enable individuals to use the system, component, or service in a more secure manner is obtained or developed.</t>
  </si>
  <si>
    <t>Determine if user documentation for the system, system component, or system service that describes methods for user interaction which enable individuals to use the system, component, or service to protect individual privacy is obtained or developed.</t>
  </si>
  <si>
    <t>Determine if user documentation for the system, system component, or system service that describes user responsibilities for maintaining the security of the system, component, or service is obtained or developed.</t>
  </si>
  <si>
    <t>Determine if user documentation for the system, system component, or system service that describes user responsibilities for maintaining the privacy of individuals is obtained or developed.</t>
  </si>
  <si>
    <t>Determine if attempts to obtain system, system component, or system service documentation when such documentation is either unavailable or nonexistent is documented.</t>
  </si>
  <si>
    <t>Determine if after attempts to obtain system, system component, or system service documentation when such documentation is either unavailable or nonexistent, organization-defined actions are taken in response.</t>
  </si>
  <si>
    <t>Determine if documentation is distributed to at a minimum, the ISSO (or similar role within the organization).</t>
  </si>
  <si>
    <t>Security and Privacy Engineering Principles</t>
  </si>
  <si>
    <t>Determine if organization-defined systems security engineering principles are applied in the specification, design, development, implementation, and modification of the system and system components.</t>
  </si>
  <si>
    <t>Determine if organization-defined privacy engineering principles are applied in the specification, design, development, implementation, and modification of the system and system components.</t>
  </si>
  <si>
    <t>External System Services</t>
  </si>
  <si>
    <t>Determine if providers of external system services comply with organizational security requirements.</t>
  </si>
  <si>
    <t>Determine if providers of external system services comply with organizational privacy requirements.</t>
  </si>
  <si>
    <t>Determine if providers of external system services employ appropriate FedRAMP Security Controls Baseline(s) if Federal information is processed or stored within the external system.</t>
  </si>
  <si>
    <t>Determine if organizational oversight with regard to external system services are defined and documented.</t>
  </si>
  <si>
    <t>Determine if user roles and responsibilities with regard to external system services are defined and documented.</t>
  </si>
  <si>
    <t>Determine if Federal/FedRAMP Continuous Monitoring requirements must be met for external systems where Federal information is processed or stored to monitor control compliance by external service providers on an ongoing basis.</t>
  </si>
  <si>
    <t>Risk Assessments and Organizational Approvals</t>
  </si>
  <si>
    <t>Determine if an organizational assessment of risk is conducted and approved by organization-defined personnel or roles prior to the acquisition or outsourcing of information security services.</t>
  </si>
  <si>
    <t>Identification of Functions, Ports, Protocols, and Services</t>
  </si>
  <si>
    <t>Determine if providers of all external systems where Federal information is processed or stored are required to identify the functions, ports, protocols, and other services required for the use of such services.</t>
  </si>
  <si>
    <t>Processing, Storage, and Service Location</t>
  </si>
  <si>
    <t>Determine if based on organization-defined requirements or conditions for information processing, information data, and system services is/are restricted to organization-defined locations.</t>
  </si>
  <si>
    <t>Developer Configuration Management</t>
  </si>
  <si>
    <t>Determine if the developer of the system, system component, or system service is required to perform configuration management during system, component, or service development, implementation, and operation.</t>
  </si>
  <si>
    <t>Determine if the developer of the system, system component, or system service is required to document, manage, and control the integrity of changes to organization-defined configuration items under configuration management.</t>
  </si>
  <si>
    <t>Determine if the developer of the system, system component, or system service is required to implement only organization-approved changes to the system, component, or service.</t>
  </si>
  <si>
    <t>Determine if the developer of the system, system component, or system service is required to document the following:
-approved changes
-potential security impacts of those changes
-potential privacy impacts of those changes.</t>
  </si>
  <si>
    <t>Determine if the developer of the system, system component, or system service is required to:
-track security flaws
-track security flaw resolutions
-report findings to organization-defined personnel and the FedRAMP board.</t>
  </si>
  <si>
    <t>Developer Testing and Evaluation</t>
  </si>
  <si>
    <t>Determine if the developer of the system, system component, or system service is required at all post-design stages of the system development life cycle to develop and implement a plan for ongoing security assessments.</t>
  </si>
  <si>
    <t>Determine if the developer of the system, system component, or system service is required at all post-design stages of the system development life cycle to develop and implement a plan for ongoing privacy assessments.</t>
  </si>
  <si>
    <t>Determine if the developer of the system, system component, or system service is required at all post-design stages of the system development life cycle to perform unit, integration, system, or regression testing/evaluation at an organizationally-defined frequency at an organizationally-defined depth and coverage.</t>
  </si>
  <si>
    <t>Determine if the developer of the system, system component, or system service is required at all post-design stages of the system development life cycle to produce:
-evidence of the execution of the assessment plan
-results of testing and evaluation.</t>
  </si>
  <si>
    <t>Determine if the developer of the system, system component, or system service is required at all post-design stages of the system development life cycle to implement a verifiable flaw remediation process.</t>
  </si>
  <si>
    <t>Determine if the developer of the system, system component, or system service is required at all post-design stages of the system development life cycle to correct flaws identified during testing and evaluation.</t>
  </si>
  <si>
    <t>Static Code Analysis</t>
  </si>
  <si>
    <t>Determine if the developer of the system, system component, or system service is required to employ static code analysis tools to identify common flaws and document results of this analysis.</t>
  </si>
  <si>
    <t>Threat Modeling and Vulnerability Analyses</t>
  </si>
  <si>
    <t>Determine if the developer of the system, system component, or system service is required to perform threat modeling and vulnerability analyses during development of the system, component, or service that uses organization-defined information concerning impact, environment of operations, known or assumed threats, and acceptable risk levels.</t>
  </si>
  <si>
    <t>Determine if the developer of the system, system component, or system service is required to perform threat modeling and vulnerability analyses during the subsequent testing and evaluation of the system, component, or service that uses organization-defined information concerning impact, environment of operations, known or assumed threats, and acceptable risk levels.</t>
  </si>
  <si>
    <t>Determine if the developer of the system, system component, or system service is required to perform threat modeling during development and subsequent testing and evaluation of the system, component, or service that employs organization-defined tools and methods.</t>
  </si>
  <si>
    <t>Determine if the developer of the system, system component, or system service is required to perform vulnerability analyses during development and subsequent testing and evaluation of the system, component, or service that employs organization-defined tools and methods.</t>
  </si>
  <si>
    <t>Determine if the developer of the system, system component, or system service is required to perform threat modeling at organization-defined breadth and depth of modeling and analyses during development of the system, component, or service.</t>
  </si>
  <si>
    <t>Determine if the developer of the system, system component, or system service is required to perform vulnerability analyses during the subsequent testing and evaluation of the system, component, or service that conducts modeling and analyses at organization-defined breadth and depth of modeling and analyses.</t>
  </si>
  <si>
    <t>Determine if the developer of the system, system component, or system service is required to perform threat modeling during development and subsequent testing and evaluation of the system, component, or service that produces evidence that meets organization-defined acceptance criteria.</t>
  </si>
  <si>
    <t>Determine if the developer of the system, system component, or system service is required to perform vulnerability analyses during development and subsequent testing and evaluation of the system, component, or service that produces evidence that meets organization-defined acceptance criteria.</t>
  </si>
  <si>
    <t>Development Process, Standards, and Tools</t>
  </si>
  <si>
    <t>Determine if the developer of the system, system component, or system service is required to follow a documented development process that explicitly addresses security requirements.</t>
  </si>
  <si>
    <t>Determine if the developer of the system, system component, or system service is required to follow a documented development process that explicitly addresses privacy requirements.</t>
  </si>
  <si>
    <t>Determine if the developer of the system, system component, or system service is required to follow a documented development process that identifies the standards and tools used in the development process.</t>
  </si>
  <si>
    <t>Determine if the developer of the system, system component, or system service is required to follow a documented development process that documents the specific tool and the tool configurations used in the development process.</t>
  </si>
  <si>
    <t>Determine if the developer of the system, system component, or system service is required to follow a documented development process that documents, manages, and ensures the integrity of changes to the process and/or tools used in development.</t>
  </si>
  <si>
    <t>Determine if the developer of the system, system component, or system service is required to follow a documented development process in which the development process, standards, tools, tool options, and tool configurations are reviewed at least annually to determine that the process, standards, tools, tool options, and tool configurations selected and employed satisfy FedRAMP Security Authorization requirements.</t>
  </si>
  <si>
    <t>Determine if the developer of the system, system component, or system service is required to perform a criticality analysis at organization-defined decision points in the system development life cycle and at the organization-defined breadth of criticality analysis and organization-defined depth of criticality analysis in the system development life cycle.</t>
  </si>
  <si>
    <t>Unsupported System Components</t>
  </si>
  <si>
    <t>Determine if system components are replaced when support for the components is no longer available from the developer, vendor, or manufacturer.</t>
  </si>
  <si>
    <t>Determine if either in-house support or external providers provide options for alternative sources for continued support for unsupported components.</t>
  </si>
  <si>
    <t>Determine if a system and communications protection policy is developed, documented and disseminated to organization-defined personnel or roles.</t>
  </si>
  <si>
    <t>Determine if system and communications protection procedures to facilitate the implementation of the system and communications protection policy and associated system and communications protection controls are developed, documented and disseminated to organization-defined personnel or roles.</t>
  </si>
  <si>
    <t>Determine if the organizational-level, mission/business process-level, or system-level system and communications protection policy addresses purpose, scope, roles, responsibilities, management commitment, coordination among organizational entities, and compliance</t>
  </si>
  <si>
    <t>Determine if the system and communications protection policy is consistent with applicable laws, Executive Orders, directives, regulations, policies, standards, and guidelines.</t>
  </si>
  <si>
    <t>Determine if the organization-defined official is designated to manage the development, documentation, and dissemination of the system and communications protection policy and procedures.</t>
  </si>
  <si>
    <t>Determine if the current system and communications protection policy is reviewed and updated at least every three (3) years as well as after significant changes to in-scope systems.</t>
  </si>
  <si>
    <t>Determine if the current system and communications protection procedures are reviewed and updated are reviewed and updated at least annually as well as after significant changes to in-scope systems.</t>
  </si>
  <si>
    <t>Separation of System and User Functionality</t>
  </si>
  <si>
    <t>Determine if user functionality, including user interface services, is separated from system management functionality.</t>
  </si>
  <si>
    <t>Information in Shared System Resources</t>
  </si>
  <si>
    <t>Determine if unauthorized and unintended information transfer via shared system resources is prevented.</t>
  </si>
  <si>
    <t>Denial-of-Service Protection</t>
  </si>
  <si>
    <t>Determine if the effects of, at a minimum, ICMP (ping) floods, SYN floods, slowloris, buffer overflow attacks, and volume attacks are protected against.</t>
  </si>
  <si>
    <t>Determine if organization-defined controls by type of denial-of-service event are employed to achieve the denial-of-service protection objective.</t>
  </si>
  <si>
    <t>Boundary Protection</t>
  </si>
  <si>
    <t>Determine if communications at external managed interfaces to the system are monitored and controlled.</t>
  </si>
  <si>
    <t>Determine if communications at key internal managed interfaces within the system are monitored and controlled.</t>
  </si>
  <si>
    <t>Determine if subnetworks for publicly accessible system components are physically or logically separated from larger internal organizational networks defined at TCP/IP Layer 3. Subnets are distinct from VLANs (Layer 2), security groups, and VPCs and are explicitly required for this control as according to the FedRAMP Subnets White Paper.</t>
  </si>
  <si>
    <t>Determine if external networks or systems are only connected to through managed interfaces consisting of boundary protection devices arranged in accordance with an organizational security and privacy architecture.</t>
  </si>
  <si>
    <t>Access Points</t>
  </si>
  <si>
    <t>Determine if the number of external network connections to the system is limited.</t>
  </si>
  <si>
    <t>External Telecommunications Services</t>
  </si>
  <si>
    <t>Determine if a managed interface is implemented for each external telecommunication service.</t>
  </si>
  <si>
    <t>Determine if a traffic flow policy is established for each managed interface.</t>
  </si>
  <si>
    <t>Determine if the confidentiality and integrity of the information being transmitted across each interface is protected.</t>
  </si>
  <si>
    <t>Determine if each exception to the traffic flow policy is documented with a supporting mission or business need and duration of that need.</t>
  </si>
  <si>
    <t>Determine if exceptions to the traffic flow policy are reviewed at least every one hundred and eighty (180) days or whenever there is a change in the threat environment that warrants a review of the exceptions and the exception to the traffic flow policy that are no longer supported by an explicit mission or business need are removed.</t>
  </si>
  <si>
    <t>Determine if unauthorized exchanges of control plan traffic with external networks are prevented.</t>
  </si>
  <si>
    <t>Determine if information is published to enable remote networks to detect unauthorized control plane traffic from internal networks.</t>
  </si>
  <si>
    <t>Determine if unauthorized control plane traffic is filtered from external networks.</t>
  </si>
  <si>
    <t>Deny by Default ó Allow by Exception</t>
  </si>
  <si>
    <t>Determine if network communications traffic is denied by default and allowed by exception for any systems.</t>
  </si>
  <si>
    <t>Split Tunneling for Remote Devices</t>
  </si>
  <si>
    <t>Determine if split tunneling is prevented for remote devices connecting to organizational systems unless the split tunnel is securely provisioned using organization-defined safeguards.</t>
  </si>
  <si>
    <t>Route Traffic to Authenticated Proxy Servers</t>
  </si>
  <si>
    <t>Determine if organization-defined internal communications traffic is routed to any network outside of organizational control and any network outside the authorization boundary through authenticated proxy servers at managed interfaces.</t>
  </si>
  <si>
    <t>Host-based Protection</t>
  </si>
  <si>
    <t>Determine if Host Intrusion Prevention System (HIPS), Host Intrusion Detection System (HIDS), or (minimally) a host-based firewall are implemented at organization-defined system components.</t>
  </si>
  <si>
    <t>Fail Secure</t>
  </si>
  <si>
    <t>Determine if systems are prevented from entering unsecure states in the event of an operational failure of a boundary protection device.</t>
  </si>
  <si>
    <t>Transmission Confidentiality and Integrity</t>
  </si>
  <si>
    <t>Determine if the confidentiality and integrity of transmitted information is/are protected.</t>
  </si>
  <si>
    <t>Determine if cryptographic mechanisms are implemented to prevent unauthorized disclosure of information and detect changes to information during transmission.</t>
  </si>
  <si>
    <t>Network Disconnect</t>
  </si>
  <si>
    <t>Determine if the network connection associated with a communication session is terminated at the end of the session or after no longer than ten (10) minutes of inactivity for privileged sessions and no longer than fifteen (15) minutes of inactivity for user sessions.</t>
  </si>
  <si>
    <t>Cryptographic Key Establishment and Management</t>
  </si>
  <si>
    <t>Determine if cryptographic keys are established and managed when cryptography is employed within the system in accordance with Federal requirements for key generation, distribution, storage, access, and destruction.</t>
  </si>
  <si>
    <t>Determine if FIPS-validated or NSA-approved cryptography are identified.</t>
  </si>
  <si>
    <t>Determine if FIPS-validated or NSA-approved cryptography for each specified cryptographic use are implemented.</t>
  </si>
  <si>
    <t>Collaborative Computing Devices and Applications</t>
  </si>
  <si>
    <t>Determine if remote activation of collaborative computing devices and applications is prohibited.</t>
  </si>
  <si>
    <t>Determine if an explicit indication of use is provided to users physically present at the devices.</t>
  </si>
  <si>
    <t>Public Key Infrastructure Certificates</t>
  </si>
  <si>
    <t>Determine if public key certificates are issued under organizationally-defined certificate policy, or public key certificates are obtained from an approved service provider.</t>
  </si>
  <si>
    <t>Determine if only approved trust anchors are included in trust stores or certificate stores managed by the organization.</t>
  </si>
  <si>
    <t>Mobile Code</t>
  </si>
  <si>
    <t>Determine if acceptable/unacceptable mobile code and mobile code technologies are defined.</t>
  </si>
  <si>
    <t>Determine if the use of mobile code is authorized, monitored and controlled within the system.</t>
  </si>
  <si>
    <t>Secure Name/Address Resolution Service (Authoritative Source)</t>
  </si>
  <si>
    <t>Determine if additional data origin authentication and integrity verification artifacts are provided along with the authoritative name resolution data that the system returns in response to external name/address resolution queries.</t>
  </si>
  <si>
    <t>Determine if the means to indicate the security status of child zones (and if the child supports secure resolution services) is provided when operating as part of a distributed, hierarchical namespace.</t>
  </si>
  <si>
    <t>Determine if the means to enable verification of a chain of trust among parent and child domains when operating as part of a distributed, hierarchical namespace is provided.</t>
  </si>
  <si>
    <t>Secure Name/Address Resolution Service (Recursive or Caching Resolver)</t>
  </si>
  <si>
    <t>Determine if data origin authentication and integrity verification is requested and performed for the name/address resolution responses that the system receives from authoritative sources.</t>
  </si>
  <si>
    <t>Architecture and Provisioning for Name/Address Resolution Service</t>
  </si>
  <si>
    <t>Determine if the systems that collectively provide name/address resolution services for an organization are fault-tolerant, implement internal role separation and implement external role separation.</t>
  </si>
  <si>
    <t>Session Authenticity</t>
  </si>
  <si>
    <t>Determine if the authenticity of communication sessions is protected.</t>
  </si>
  <si>
    <t>Protection of Information at Rest</t>
  </si>
  <si>
    <t>Determine if the confidentiality and integrity of organization-defined information at rest is/are protected.</t>
  </si>
  <si>
    <t>Determine if cryptographic mechanisms are implemented to prevent unauthorized disclosure and modification of all information system components storing Federal data or system data at rest that must be protected at the High or Moderate impact levels.</t>
  </si>
  <si>
    <t>Process Isolation</t>
  </si>
  <si>
    <t>Determine if a separate execution domain is maintained for each executing system process.</t>
  </si>
  <si>
    <t>System Time Synchronization</t>
  </si>
  <si>
    <t>Determine if system clocks are synchronized within and between systems and system components.</t>
  </si>
  <si>
    <t>Synchronization with Authoritative Time Source</t>
  </si>
  <si>
    <t>Determine if the internal system clocks are compared at least hourly with NIST Internet Time Servers (http://tf.nist.gov/tf-cgi/servers.cgi).</t>
  </si>
  <si>
    <t>Determine if the internal system clocks are synchronized with the authoritative time source when a time difference exists.</t>
  </si>
  <si>
    <t>Determine if a system and information integrity policy is developed, documented and disseminated to organization-defined personnel or roles.</t>
  </si>
  <si>
    <t>Determine if system and information integrity procedures to facilitate the implementation of the system and information integrity policy and associated system and information integrity controls are developed, documented and disseminated to organization-defined personnel or roles.</t>
  </si>
  <si>
    <t>Determine if the organizational-level, mission/business process-level, or system-level system and information integrity policy addresses purpose, scope, roles, responsibilities, management commitment, coordination among organizational entities, and compliance.</t>
  </si>
  <si>
    <t>Determine if the system and information integrity policy is consistent with applicable laws, Executive Orders, directives, regulations, policies, standards, and guidelines.</t>
  </si>
  <si>
    <t>Determine if the organization-defined official is designated to manage the development, documentation, and dissemination of the system and information integrity policy and procedures.</t>
  </si>
  <si>
    <t>Determine if the current system and information integrity policy is reviewed and updated at least every three (3) years as well as after significant changes to in-scope systems.</t>
  </si>
  <si>
    <t>Determine if the current system and information integrity procedures are reviewed and updated are reviewed and updated at least annually as well as after significant changes to in-scope systems.</t>
  </si>
  <si>
    <t>Flaw Remediation</t>
  </si>
  <si>
    <t>Determine if system flaws are identified, reported and corrected.</t>
  </si>
  <si>
    <t>Determine if software and firmware updates related to flaw remediation are tested for effectiveness and potential side effects before installation.</t>
  </si>
  <si>
    <t>Determine if security-relevant software and firmware updates are installed within thirty (30) days of release of updates.</t>
  </si>
  <si>
    <t>Determine if flaw remediation is incorporated into the organizational configuration management process.</t>
  </si>
  <si>
    <t>Automated Flaw Remediation Status</t>
  </si>
  <si>
    <t>Determine if system components have applicable security-relevant software and firmware updates installed at least monthly using organization-defined automated mechanisms.</t>
  </si>
  <si>
    <t>Time to Remediate Flaws and Benchmarks for Corrective Actions</t>
  </si>
  <si>
    <t>Determine if the time between flaw identification and flaw remediation is measured.</t>
  </si>
  <si>
    <t>Determine if organization-defined benchmarks for taking corrective actions have been established.</t>
  </si>
  <si>
    <t>Malicious Code Protection</t>
  </si>
  <si>
    <t>Determine if signature based and non-signature-based malicious code protection mechanisms are implemented at system entry and exit points to detect and eradicate malicious code.</t>
  </si>
  <si>
    <t>Determine if malicious code protection mechanisms are updated automatically as new releases are available in accordance with organizational configuration management policy and procedures.</t>
  </si>
  <si>
    <t>Determine if malicious code protection mechanisms are configured to perform periodic scans of the system at least weekly.</t>
  </si>
  <si>
    <t>Determine if malicious code protection mechanisms are configured to perform real-time scans of files from external sources at, at a minimum, endpoints and network entry and exit points as the files are downloaded, opened, or executed in accordance with organizational policy.</t>
  </si>
  <si>
    <t>Determine if malicious code protection mechanisms are configured to block malicious code, quarantine malicious code, and alert administrators or defined security personnel in near-real-time in response to malicious code detection.</t>
  </si>
  <si>
    <t>Determine if malicious code protection mechanisms are configured to send alerts to organization-defined personnel or roles in response to malicious code detection.</t>
  </si>
  <si>
    <t>Determine if the receipt of false positives during malicious code detection and eradication and the resulting potential impact on the availability of the system are addressed.</t>
  </si>
  <si>
    <t>System Monitoring</t>
  </si>
  <si>
    <t>Determine if the system is monitored to detect attacks and indicators of potential attacks in accordance with US-CERT Incident Response Reporting Guidelines.</t>
  </si>
  <si>
    <t>Determine if the system is monitored to detect unauthorized local, network and remote connections.</t>
  </si>
  <si>
    <t>Determine if unauthorized use of the system is identified through techniques and methods developed according to US-CERT Incident Response Reporting Guidelines.</t>
  </si>
  <si>
    <t>Determine if internal monitoring capabilities are invoked or monitoring devices are deployed strategically within the system to collect organization-determined essential information.</t>
  </si>
  <si>
    <t>Determine if internal monitoring capabilities are invoked or monitoring devices are deployed at ad hoc locations within the system to track specific types of transactions of interest to the organization.</t>
  </si>
  <si>
    <t>Determine if detected events and anomalies are analyzed.</t>
  </si>
  <si>
    <t>Determine if the level of system monitoring activity is adjusted when there is a change in risk to organizational operations and assets, individuals, other organizations, or the Nation.</t>
  </si>
  <si>
    <t>Determine if a legal opinion regarding system monitoring activities is obtained.</t>
  </si>
  <si>
    <t>Determine if organization-defined system monitoring information is provided to organization-defined
personnel or roles at a frequency according to US-CERT Incident Response Reporting Guidelines.</t>
  </si>
  <si>
    <t>System-wide Intrusion Detection System</t>
  </si>
  <si>
    <t>Determine if individual intrusion detection tools are connected and configured to a system-wide intrusion detection system;.</t>
  </si>
  <si>
    <t>Automated Tools and Mechanisms for Real-time Analysis</t>
  </si>
  <si>
    <t>Determine if automated tools and mechanisms are employed to support a near real-time analysis of events.</t>
  </si>
  <si>
    <t>Inbound and Outbound Communications Traffic</t>
  </si>
  <si>
    <t>Determine if criteria for unusual or unauthorized activities or conditions for inbound and outbound communications traffic are defined.</t>
  </si>
  <si>
    <t>Determine if inbound and outbound communications traffic is monitored continuously for organization-defined unusual or unauthorized activities or conditions.</t>
  </si>
  <si>
    <t>System-Generated Alerts</t>
  </si>
  <si>
    <t>Determine if organization-defined personnel or roles are alerted when system-generated organization-defined compromise indicators occur.</t>
  </si>
  <si>
    <t>Correlate Monitoring Information</t>
  </si>
  <si>
    <t>Determine if information from monitoring tools and mechanisms employed throughout the system is correlated.</t>
  </si>
  <si>
    <t>Analyze Traffic and Covert Exfiltration</t>
  </si>
  <si>
    <t>Determine if outbound communications traffic is analyzed at interfaces external to the system and organization-defined interior points to detect covert exfiltration of information.</t>
  </si>
  <si>
    <t>Host-Based Devices</t>
  </si>
  <si>
    <t>Determine if organization-defined host-based monitoring mechanisms are implemented on organization-defined system components.</t>
  </si>
  <si>
    <t>Security Alerts, Advisories, and Directives</t>
  </si>
  <si>
    <t>Determine if system security alerts, advisories, and directives are received from at least US-CERT and Cybersecurity and Infrastructure Security Agency (CISA) on an ongoing basis.</t>
  </si>
  <si>
    <t>Determine if internal security alerts, advisories, and directives are generated as deemed necessary.</t>
  </si>
  <si>
    <t>Determine if security alerts, advisories, and directives are disseminated to at least system security personnel and administrators with configuration/patch-management responsibilities.</t>
  </si>
  <si>
    <t>Determine if security directives are implemented in accordance with established time frames or if the issuing organization is notified of the degree of noncompliance.</t>
  </si>
  <si>
    <t>Security and Privacy Function Verification</t>
  </si>
  <si>
    <t>Determine if organization-defined security and privacy functions are verified to be operating correctly.</t>
  </si>
  <si>
    <t>Determine if organization-defined security and privacy functions are verified upon system startup and/or restart at least monthly.</t>
  </si>
  <si>
    <t>Determine if system administrators and security personnel are alerted to failed security and privacy verification tests.</t>
  </si>
  <si>
    <t>Determine if the system is shut down, restarted, or some other organization-defined alternative action(s) when anomalies in security and privacy function verification are discovered.</t>
  </si>
  <si>
    <t>Software, Firmware, and Information Integrity</t>
  </si>
  <si>
    <t>Determine if integrity verification tools are employed to detect unauthorized changes to organization-defined software, firmware and information.</t>
  </si>
  <si>
    <t>Determine if organization-defined actions are taken when unauthorized changes to the software, firmware and information, are detected.</t>
  </si>
  <si>
    <t>Integrity Checks</t>
  </si>
  <si>
    <t>Determine if an integrity check of organization-defined software, firmware and information is performed at security-relevant events at least monthly.</t>
  </si>
  <si>
    <t>Integration of Detection and Response</t>
  </si>
  <si>
    <t>Determine if the detection of organization-defined security-relevant changes to the system are incorporated into the organizational incident response capability.</t>
  </si>
  <si>
    <t>Spam Protection</t>
  </si>
  <si>
    <t>Determine if spam protection mechanisms are employed at system entry and exit points to detect and act on unsolicited messages.</t>
  </si>
  <si>
    <t>Determine if spam protection mechanisms are updated when new releases are available in accordance with organizational configuration management policies and procedures.</t>
  </si>
  <si>
    <t>Automatic Updates</t>
  </si>
  <si>
    <t>Determine if spam protection mechanisms are automatically updated at an organization-defined frequency.</t>
  </si>
  <si>
    <t>Information Input Validation</t>
  </si>
  <si>
    <t>Determine if the validity of the organization-defined information inputs is checked.</t>
  </si>
  <si>
    <t>Error Handling</t>
  </si>
  <si>
    <t>Determine if error messages that provide the information necessary for corrective actions are generated without revealing information that could be exploited.</t>
  </si>
  <si>
    <t>Determine if error messages are revealed only to the ISSO and/or a similar role within the organization.</t>
  </si>
  <si>
    <t>Information Management and Retention</t>
  </si>
  <si>
    <t>Determine if information within the system and information output from the system is managed and retained in accordance with applicable laws, Executive Orders, directives, regulations, policies, standards, guidelines, and operational requirements.</t>
  </si>
  <si>
    <t>Memory Protection</t>
  </si>
  <si>
    <t>Determine if organization-defined controls are implemented to protect the system memory from unauthorized code execution.</t>
  </si>
  <si>
    <t>Determine if a supply chain risk management policy is developed, documented and disseminated to organization-defined personnel or roles including the chief privacy and ISSO and/or similar role or designees.</t>
  </si>
  <si>
    <t>Determine if supply chain risk management procedures to facilitate the implementation of the supply chain risk management policy and associated supply chain risk management controls are developed, documented and disseminated to organization-defined personnel or roles including the chief privacy and ISSO and/or similar role or designees.</t>
  </si>
  <si>
    <t>Determine if the organizational-level, mission/business process-level, or system-level supply chain risk management policy addresses purpose, scope, roles, responsibilities, management commitment, coordination among organizational entities, and compliance.</t>
  </si>
  <si>
    <t>Determine if the supply chain risk management policy is consistent with applicable laws, Executive Orders, directives, regulations, policies, standards, and guidelines.</t>
  </si>
  <si>
    <t>Determine if the organization-defined official is designated to manage the development, documentation, and dissemination of the supply chain risk management policy and procedures.</t>
  </si>
  <si>
    <t>Determine if the current supply chain risk management policy is reviewed and updated at least every three (3) years as well as after significant changes to in-scope systems.</t>
  </si>
  <si>
    <t>Determine if the current supply chain risk management procedures are reviewed and updated are reviewed and updated at least annually as well as after significant changes to in-scope systems.</t>
  </si>
  <si>
    <t>Supply Chain Risk Management Plan</t>
  </si>
  <si>
    <t>Determine if a plan for managing supply chain risks is developed.</t>
  </si>
  <si>
    <t>Determine if the supply chain risk management plan addresses risks associated with the research, development, design, manufacturing, acquisition, delivery, integration, operation and disposal of organization-defined systems, system components, or system services.</t>
  </si>
  <si>
    <t>Determine if the supply chain risk management plan is reviewed and updated at least annually or as required to address threat, organizational, or environmental changes.</t>
  </si>
  <si>
    <t>Determine if the supply chain risk management plan is protected from unauthorized disclosure and modification.</t>
  </si>
  <si>
    <t>Establish SCRM Team</t>
  </si>
  <si>
    <t>Determine if a supply chain risk management team consisting of organization-defined personnel, roles and responsibilities is established to lead and support organization-defined supply chain risk management activities.</t>
  </si>
  <si>
    <t>Supply Chain Controls and Processes</t>
  </si>
  <si>
    <t>Determine if a process or processes is/are established to identify and address weaknesses or deficiencies in the supply chain elements and processes of organization-defined system or system components.</t>
  </si>
  <si>
    <t>Determine if the process or processes to identify and address weaknesses or deficiencies in the supply chain elements and processes of organization-defined system or system component is/are coordinated with organization-defined supply chain personnel.</t>
  </si>
  <si>
    <t>Determine if organization-defined supply chain controls are employed to protect against supply chain risks to the system, system component, or system service and to limit the harm or consequences from supply chain-related events.</t>
  </si>
  <si>
    <t>Determine if the selected and implemented supply chain processes and controls are documented in security and privacy plans, a supply chain risk management plan, or some other organization-defined document identifying the selected and implemented supply chain processes and controls.</t>
  </si>
  <si>
    <t>Acquisition Strategies, Tools, and Methods</t>
  </si>
  <si>
    <t>Determine if organization-defined acquisition strategies, contract tools, and procurement methods are employed to protect, identify and mitigate against supply chain risks.</t>
  </si>
  <si>
    <t>Supplier Assessments and Reviews</t>
  </si>
  <si>
    <t>Determine if the supply chain-related risks associated with suppliers or contractors and the systems, system components, or system services they provide are assessed and reviewed at least annually.</t>
  </si>
  <si>
    <t>Notification Agreements</t>
  </si>
  <si>
    <t>Determine if agreements and procedures are established with entities involved in the supply chain for the system, system components, or system service for notification of supply chain compromises and results of assessment or audits.</t>
  </si>
  <si>
    <t>Inspection of Systems or Components</t>
  </si>
  <si>
    <t>Determine if organization-defined systems or system components are inspected at random, at an organization-defined frequency, or upon organization-defined indications of need for inspection to detect tampering.</t>
  </si>
  <si>
    <t>Component Authenticity</t>
  </si>
  <si>
    <t>Determine if anti-counterfeit policy and anti-counterfeit procedures are developed and implemented.</t>
  </si>
  <si>
    <t>Determine if the anti-counterfeit procedures include the means to detect and prevent counterfeit components entering the system.</t>
  </si>
  <si>
    <t>Determine if counterfeit system components are reported to organization-defined source of counterfeit component, external reporting organizations, personnel or roles.</t>
  </si>
  <si>
    <t>Anti-Counterfeit Training</t>
  </si>
  <si>
    <t>Determine if organization-defined personnel or roles are trained to detect counterfeit system components (including hardware, software, and firmware).</t>
  </si>
  <si>
    <t>Configuration Control for Component Service and Repair</t>
  </si>
  <si>
    <t>Determine if configuration control over all in-scope system components awaiting service or repair and configuration control over serviced or repaired organization-defined system components awaiting return to service is maintained.</t>
  </si>
  <si>
    <t>Component Disposal</t>
  </si>
  <si>
    <t>Determine if organization-defined data, documentation, tools, or system component are disposed of using organization-defined techniques and methods.</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</si>
</sst>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scheme val="minor"/>
    </font>
    <font>
      <b/>
      <sz val="14.0"/>
      <color rgb="FFFFFFFF"/>
      <name val="Arial"/>
    </font>
    <font/>
    <font>
      <sz val="8.0"/>
      <color rgb="FF343434"/>
      <name val="Arial"/>
    </font>
    <font>
      <b/>
      <sz val="10.0"/>
      <color rgb="FFFFFFFF"/>
      <name val="Arial"/>
    </font>
    <font>
      <sz val="10.0"/>
      <color theme="1"/>
      <name val="Calibri"/>
      <scheme val="minor"/>
    </font>
    <font>
      <b/>
      <sz val="12.0"/>
      <color rgb="FFFFFFFF"/>
      <name val="Arial"/>
    </font>
    <font>
      <color theme="1"/>
      <name val="Calibri"/>
      <scheme val="minor"/>
    </font>
    <font>
      <b/>
      <sz val="8.0"/>
      <color rgb="FF343434"/>
      <name val="Arial"/>
    </font>
    <font>
      <b/>
      <sz val="8.0"/>
      <color rgb="FFFFFFFF"/>
      <name val="Arial"/>
    </font>
    <font>
      <strike/>
      <color theme="1"/>
      <name val="Calibri"/>
      <scheme val="minor"/>
    </font>
    <font>
      <b/>
      <sz val="11.0"/>
      <color rgb="FFFFFFFF"/>
      <name val="Calibri"/>
    </font>
    <font>
      <b/>
      <sz val="11.0"/>
      <color rgb="FF000000"/>
      <name val="Calibri"/>
    </font>
    <font>
      <sz val="11.0"/>
      <color rgb="FF000000"/>
      <name val="Calibri"/>
    </font>
    <font>
      <b/>
      <sz val="11.0"/>
      <color theme="1"/>
      <name val="Calibri"/>
    </font>
    <font>
      <sz val="11.0"/>
      <color theme="1"/>
      <name val="Calibri"/>
    </font>
    <font>
      <sz val="11.0"/>
      <color rgb="FF000000"/>
      <name val="Docs-Calibri"/>
    </font>
  </fonts>
  <fills count="11">
    <fill>
      <patternFill patternType="none"/>
    </fill>
    <fill>
      <patternFill patternType="lightGray"/>
    </fill>
    <fill>
      <patternFill patternType="solid">
        <fgColor rgb="FFE69138"/>
        <bgColor rgb="FFE6913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rgb="FF1C4587"/>
        <bgColor rgb="FF1C4587"/>
      </patternFill>
    </fill>
    <fill>
      <patternFill patternType="solid">
        <fgColor rgb="FFEFEFEF"/>
        <bgColor rgb="FFEFEFEF"/>
      </patternFill>
    </fill>
    <fill>
      <patternFill patternType="solid">
        <fgColor rgb="FFF3F3F3"/>
        <bgColor rgb="FFF3F3F3"/>
      </patternFill>
    </fill>
    <fill>
      <patternFill patternType="solid">
        <fgColor rgb="FF4A86E8"/>
        <bgColor rgb="FF4A86E8"/>
      </patternFill>
    </fill>
    <fill>
      <patternFill patternType="solid">
        <fgColor rgb="FFDBDBDB"/>
        <bgColor rgb="FFDBDBDB"/>
      </patternFill>
    </fill>
  </fills>
  <borders count="1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
      <left style="thin">
        <color rgb="FFA5A5A5"/>
      </left>
      <right style="thin">
        <color rgb="FFA5A5A5"/>
      </right>
      <bottom style="thin">
        <color rgb="FFA5A5A5"/>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3" fontId="3" numFmtId="0" xfId="0" applyAlignment="1" applyBorder="1" applyFill="1" applyFont="1">
      <alignment readingOrder="0" vertical="center"/>
    </xf>
    <xf borderId="3" fillId="3" fontId="3" numFmtId="0" xfId="0" applyAlignment="1" applyBorder="1" applyFont="1">
      <alignment horizontal="center" readingOrder="0" vertical="center"/>
    </xf>
    <xf borderId="3" fillId="4" fontId="3" numFmtId="0" xfId="0" applyAlignment="1" applyBorder="1" applyFill="1" applyFont="1">
      <alignment readingOrder="0" vertical="center"/>
    </xf>
    <xf borderId="3" fillId="4" fontId="3" numFmtId="0" xfId="0" applyAlignment="1" applyBorder="1" applyFont="1">
      <alignment horizontal="center" readingOrder="0" vertical="center"/>
    </xf>
    <xf borderId="1" fillId="5" fontId="4" numFmtId="0" xfId="0" applyAlignment="1" applyBorder="1" applyFill="1" applyFont="1">
      <alignment horizontal="center" readingOrder="0" vertical="center"/>
    </xf>
    <xf borderId="0" fillId="0" fontId="5" numFmtId="0" xfId="0" applyFont="1"/>
    <xf borderId="1" fillId="6" fontId="4" numFmtId="0" xfId="0" applyAlignment="1" applyBorder="1" applyFill="1" applyFont="1">
      <alignment horizontal="center" readingOrder="0" vertical="center"/>
    </xf>
    <xf borderId="0" fillId="4" fontId="3" numFmtId="0" xfId="0" applyAlignment="1" applyFont="1">
      <alignment readingOrder="0" vertical="center"/>
    </xf>
    <xf borderId="1" fillId="5" fontId="6" numFmtId="0" xfId="0" applyAlignment="1" applyBorder="1" applyFont="1">
      <alignment horizontal="center" readingOrder="0" vertical="center"/>
    </xf>
    <xf borderId="4" fillId="0" fontId="2" numFmtId="0" xfId="0" applyBorder="1" applyFont="1"/>
    <xf borderId="0" fillId="0" fontId="7" numFmtId="0" xfId="0" applyAlignment="1" applyFont="1">
      <alignment vertical="center"/>
    </xf>
    <xf borderId="0" fillId="4" fontId="8" numFmtId="0" xfId="0" applyAlignment="1" applyFont="1">
      <alignment readingOrder="0" vertical="center"/>
    </xf>
    <xf borderId="1" fillId="5" fontId="9" numFmtId="0" xfId="0" applyAlignment="1" applyBorder="1" applyFont="1">
      <alignment horizontal="center" readingOrder="0" vertical="center"/>
    </xf>
    <xf borderId="3" fillId="7" fontId="3" numFmtId="0" xfId="0" applyAlignment="1" applyBorder="1" applyFill="1" applyFont="1">
      <alignment horizontal="center" readingOrder="0" vertical="center"/>
    </xf>
    <xf borderId="5" fillId="4" fontId="3" numFmtId="0" xfId="0" applyAlignment="1" applyBorder="1" applyFont="1">
      <alignment horizontal="center" readingOrder="0" vertical="center"/>
    </xf>
    <xf borderId="3" fillId="8" fontId="8" numFmtId="0" xfId="0" applyAlignment="1" applyBorder="1" applyFill="1" applyFont="1">
      <alignment readingOrder="0" vertical="center"/>
    </xf>
    <xf borderId="3" fillId="8" fontId="8" numFmtId="9" xfId="0" applyAlignment="1" applyBorder="1" applyFont="1" applyNumberFormat="1">
      <alignment horizontal="center" readingOrder="0" vertical="center"/>
    </xf>
    <xf borderId="0" fillId="0" fontId="9" numFmtId="0" xfId="0" applyAlignment="1" applyFont="1">
      <alignment horizontal="center" readingOrder="0" vertical="center"/>
    </xf>
    <xf borderId="0" fillId="0" fontId="3" numFmtId="0" xfId="0" applyAlignment="1" applyFont="1">
      <alignment horizontal="center" readingOrder="0" vertical="center"/>
    </xf>
    <xf borderId="3" fillId="4" fontId="3" numFmtId="49" xfId="0" applyAlignment="1" applyBorder="1" applyFont="1" applyNumberFormat="1">
      <alignment readingOrder="0" vertical="center"/>
    </xf>
    <xf borderId="6" fillId="4" fontId="3" numFmtId="0" xfId="0" applyAlignment="1" applyBorder="1" applyFont="1">
      <alignment readingOrder="0" vertical="center"/>
    </xf>
    <xf borderId="4" fillId="4" fontId="3" numFmtId="0" xfId="0" applyAlignment="1" applyBorder="1" applyFont="1">
      <alignment horizontal="left" readingOrder="0" vertical="center"/>
    </xf>
    <xf borderId="0" fillId="0" fontId="3" numFmtId="0" xfId="0" applyAlignment="1" applyFont="1">
      <alignment readingOrder="0" vertical="center"/>
    </xf>
    <xf borderId="3" fillId="4" fontId="3" numFmtId="49" xfId="0" applyAlignment="1" applyBorder="1" applyFont="1" applyNumberFormat="1">
      <alignment horizontal="left" vertical="center"/>
    </xf>
    <xf borderId="4" fillId="4" fontId="3" numFmtId="0" xfId="0" applyAlignment="1" applyBorder="1" applyFont="1">
      <alignment readingOrder="0" vertical="center"/>
    </xf>
    <xf borderId="6" fillId="4" fontId="3" numFmtId="0" xfId="0" applyAlignment="1" applyBorder="1" applyFont="1">
      <alignment readingOrder="0" shrinkToFit="0" vertical="center" wrapText="0"/>
    </xf>
    <xf borderId="0" fillId="0" fontId="7" numFmtId="49" xfId="0" applyAlignment="1" applyFont="1" applyNumberFormat="1">
      <alignment readingOrder="0"/>
    </xf>
    <xf borderId="6" fillId="4" fontId="3" numFmtId="49" xfId="0" applyAlignment="1" applyBorder="1" applyFont="1" applyNumberFormat="1">
      <alignment readingOrder="0" vertical="center"/>
    </xf>
    <xf borderId="6" fillId="4" fontId="3" numFmtId="49" xfId="0" applyAlignment="1" applyBorder="1" applyFont="1" applyNumberFormat="1">
      <alignment readingOrder="0" shrinkToFit="0" vertical="center" wrapText="0"/>
    </xf>
    <xf borderId="0" fillId="0" fontId="10" numFmtId="49" xfId="0" applyAlignment="1" applyFont="1" applyNumberFormat="1">
      <alignment readingOrder="0"/>
    </xf>
    <xf borderId="6" fillId="4" fontId="3" numFmtId="49" xfId="0" applyAlignment="1" applyBorder="1" applyFont="1" applyNumberFormat="1">
      <alignment vertical="center"/>
    </xf>
    <xf borderId="7" fillId="6" fontId="11" numFmtId="49" xfId="0" applyAlignment="1" applyBorder="1" applyFont="1" applyNumberFormat="1">
      <alignment shrinkToFit="0" vertical="bottom" wrapText="1"/>
    </xf>
    <xf borderId="8" fillId="6" fontId="11" numFmtId="49" xfId="0" applyAlignment="1" applyBorder="1" applyFont="1" applyNumberFormat="1">
      <alignment readingOrder="0" shrinkToFit="0" vertical="bottom" wrapText="1"/>
    </xf>
    <xf borderId="9" fillId="6" fontId="11" numFmtId="49" xfId="0" applyAlignment="1" applyBorder="1" applyFont="1" applyNumberFormat="1">
      <alignment readingOrder="0" shrinkToFit="0" vertical="bottom" wrapText="1"/>
    </xf>
    <xf borderId="10" fillId="6" fontId="11" numFmtId="49" xfId="0" applyAlignment="1" applyBorder="1" applyFont="1" applyNumberFormat="1">
      <alignment shrinkToFit="0" vertical="bottom" wrapText="1"/>
    </xf>
    <xf borderId="10" fillId="6" fontId="11" numFmtId="49" xfId="0" applyAlignment="1" applyBorder="1" applyFont="1" applyNumberFormat="1">
      <alignment readingOrder="0" shrinkToFit="0" vertical="bottom" wrapText="1"/>
    </xf>
    <xf borderId="10" fillId="9" fontId="11" numFmtId="49" xfId="0" applyAlignment="1" applyBorder="1" applyFill="1" applyFont="1" applyNumberFormat="1">
      <alignment readingOrder="0" vertical="bottom"/>
    </xf>
    <xf borderId="11" fillId="10" fontId="12" numFmtId="49" xfId="0" applyAlignment="1" applyBorder="1" applyFill="1" applyFont="1" applyNumberFormat="1">
      <alignment readingOrder="0" vertical="bottom"/>
    </xf>
    <xf borderId="12" fillId="0" fontId="13" numFmtId="49" xfId="0" applyAlignment="1" applyBorder="1" applyFont="1" applyNumberFormat="1">
      <alignment readingOrder="0" vertical="bottom"/>
    </xf>
    <xf borderId="13" fillId="0" fontId="13" numFmtId="49" xfId="0" applyAlignment="1" applyBorder="1" applyFont="1" applyNumberFormat="1">
      <alignment readingOrder="0" vertical="bottom"/>
    </xf>
    <xf borderId="14" fillId="0" fontId="13" numFmtId="49" xfId="0" applyAlignment="1" applyBorder="1" applyFont="1" applyNumberFormat="1">
      <alignment readingOrder="0" shrinkToFit="0" vertical="bottom" wrapText="1"/>
    </xf>
    <xf borderId="14" fillId="0" fontId="13" numFmtId="0" xfId="0" applyAlignment="1" applyBorder="1" applyFont="1">
      <alignment vertical="bottom"/>
    </xf>
    <xf borderId="14" fillId="0" fontId="13" numFmtId="0" xfId="0" applyAlignment="1" applyBorder="1" applyFont="1">
      <alignment readingOrder="0" vertical="bottom"/>
    </xf>
    <xf borderId="14" fillId="0" fontId="13" numFmtId="0" xfId="0" applyAlignment="1" applyBorder="1" applyFont="1">
      <alignment horizontal="center" readingOrder="0" vertical="center"/>
    </xf>
    <xf borderId="14" fillId="0" fontId="13" numFmtId="49" xfId="0" applyAlignment="1" applyBorder="1" applyFont="1" applyNumberFormat="1">
      <alignment shrinkToFit="0" vertical="bottom" wrapText="1"/>
    </xf>
    <xf borderId="11" fillId="0" fontId="12" numFmtId="49" xfId="0" applyAlignment="1" applyBorder="1" applyFont="1" applyNumberFormat="1">
      <alignment readingOrder="0" vertical="bottom"/>
    </xf>
    <xf borderId="11" fillId="10" fontId="12" numFmtId="49" xfId="0" applyAlignment="1" applyBorder="1" applyFont="1" applyNumberFormat="1">
      <alignment vertical="bottom"/>
    </xf>
    <xf borderId="12" fillId="0" fontId="13" numFmtId="49" xfId="0" applyAlignment="1" applyBorder="1" applyFont="1" applyNumberFormat="1">
      <alignment vertical="bottom"/>
    </xf>
    <xf borderId="0" fillId="0" fontId="13" numFmtId="0" xfId="0" applyAlignment="1" applyFont="1">
      <alignment vertical="bottom"/>
    </xf>
    <xf borderId="11" fillId="10" fontId="14" numFmtId="49" xfId="0" applyAlignment="1" applyBorder="1" applyFont="1" applyNumberFormat="1">
      <alignment vertical="bottom"/>
    </xf>
    <xf borderId="13" fillId="0" fontId="15" numFmtId="49" xfId="0" applyAlignment="1" applyBorder="1" applyFont="1" applyNumberFormat="1">
      <alignment shrinkToFit="0" vertical="bottom" wrapText="1"/>
    </xf>
    <xf borderId="13" fillId="0" fontId="15" numFmtId="49" xfId="0" applyAlignment="1" applyBorder="1" applyFont="1" applyNumberFormat="1">
      <alignment readingOrder="0" shrinkToFit="0" vertical="bottom" wrapText="1"/>
    </xf>
    <xf borderId="15" fillId="10" fontId="14" numFmtId="49" xfId="0" applyAlignment="1" applyBorder="1" applyFont="1" applyNumberFormat="1">
      <alignment vertical="bottom"/>
    </xf>
    <xf borderId="16" fillId="0" fontId="15" numFmtId="49" xfId="0" applyAlignment="1" applyBorder="1" applyFont="1" applyNumberFormat="1">
      <alignment shrinkToFit="0" vertical="bottom" wrapText="1"/>
    </xf>
    <xf borderId="16" fillId="0" fontId="15" numFmtId="49" xfId="0" applyAlignment="1" applyBorder="1" applyFont="1" applyNumberFormat="1">
      <alignment readingOrder="0" shrinkToFit="0" vertical="bottom" wrapText="1"/>
    </xf>
    <xf borderId="16" fillId="0" fontId="15" numFmtId="0" xfId="0" applyAlignment="1" applyBorder="1" applyFont="1">
      <alignment shrinkToFit="0" vertical="bottom" wrapText="1"/>
    </xf>
    <xf borderId="16" fillId="0" fontId="15" numFmtId="0" xfId="0" applyAlignment="1" applyBorder="1" applyFont="1">
      <alignment readingOrder="0" shrinkToFit="0" vertical="bottom" wrapText="1"/>
    </xf>
    <xf borderId="7" fillId="6" fontId="11" numFmtId="49" xfId="0" applyAlignment="1" applyBorder="1" applyFont="1" applyNumberFormat="1">
      <alignment readingOrder="0" vertical="bottom"/>
    </xf>
    <xf borderId="9" fillId="6" fontId="11" numFmtId="49" xfId="0" applyAlignment="1" applyBorder="1" applyFont="1" applyNumberFormat="1">
      <alignment readingOrder="0" vertical="bottom"/>
    </xf>
    <xf borderId="9" fillId="6" fontId="11" numFmtId="49" xfId="0" applyAlignment="1" applyBorder="1" applyFont="1" applyNumberFormat="1">
      <alignment readingOrder="0" shrinkToFit="0" vertical="bottom" wrapText="1"/>
    </xf>
    <xf borderId="15" fillId="10" fontId="12" numFmtId="49" xfId="0" applyAlignment="1" applyBorder="1" applyFont="1" applyNumberFormat="1">
      <alignment readingOrder="0" shrinkToFit="0" vertical="bottom" wrapText="0"/>
    </xf>
    <xf borderId="16" fillId="0" fontId="13" numFmtId="49" xfId="0" applyAlignment="1" applyBorder="1" applyFont="1" applyNumberFormat="1">
      <alignment readingOrder="0" vertical="bottom"/>
    </xf>
    <xf borderId="16" fillId="0" fontId="13" numFmtId="49" xfId="0" applyAlignment="1" applyBorder="1" applyFont="1" applyNumberFormat="1">
      <alignment readingOrder="0" shrinkToFit="0" vertical="bottom" wrapText="1"/>
    </xf>
    <xf borderId="16" fillId="0" fontId="13" numFmtId="0" xfId="0" applyAlignment="1" applyBorder="1" applyFont="1">
      <alignment readingOrder="0" shrinkToFit="0" vertical="bottom" wrapText="1"/>
    </xf>
    <xf borderId="11" fillId="10" fontId="14" numFmtId="49" xfId="0" applyAlignment="1" applyBorder="1" applyFont="1" applyNumberFormat="1">
      <alignment readingOrder="0" vertical="bottom"/>
    </xf>
    <xf borderId="13" fillId="0" fontId="15" numFmtId="0" xfId="0" applyAlignment="1" applyBorder="1" applyFont="1">
      <alignment readingOrder="0" shrinkToFit="0" vertical="bottom" wrapText="1"/>
    </xf>
    <xf borderId="10" fillId="9" fontId="11" numFmtId="49" xfId="0" applyAlignment="1" applyBorder="1" applyFont="1" applyNumberFormat="1">
      <alignment vertical="bottom"/>
    </xf>
    <xf borderId="9" fillId="9" fontId="11" numFmtId="49" xfId="0" applyAlignment="1" applyBorder="1" applyFont="1" applyNumberFormat="1">
      <alignment vertical="bottom"/>
    </xf>
    <xf borderId="17" fillId="0" fontId="15" numFmtId="0" xfId="0" applyAlignment="1" applyBorder="1" applyFont="1">
      <alignment vertical="bottom"/>
    </xf>
    <xf borderId="16" fillId="0" fontId="15" numFmtId="0" xfId="0" applyAlignment="1" applyBorder="1" applyFont="1">
      <alignment vertical="bottom"/>
    </xf>
    <xf borderId="16" fillId="0" fontId="15" numFmtId="0" xfId="0" applyBorder="1" applyFont="1"/>
    <xf borderId="16" fillId="0" fontId="15" numFmtId="0" xfId="0" applyAlignment="1" applyBorder="1" applyFont="1">
      <alignment vertical="bottom"/>
    </xf>
    <xf borderId="16" fillId="0" fontId="15" numFmtId="0" xfId="0" applyAlignment="1" applyBorder="1" applyFont="1">
      <alignment shrinkToFit="0" vertical="bottom" wrapText="1"/>
    </xf>
    <xf borderId="14" fillId="0" fontId="13" numFmtId="0" xfId="0" applyAlignment="1" applyBorder="1" applyFont="1">
      <alignment readingOrder="0" shrinkToFit="0" vertical="bottom" wrapText="1"/>
    </xf>
    <xf borderId="14" fillId="0" fontId="13" numFmtId="0" xfId="0" applyAlignment="1" applyBorder="1" applyFont="1">
      <alignment readingOrder="0" vertical="bottom"/>
    </xf>
    <xf borderId="0" fillId="4" fontId="16" numFmtId="0" xfId="0" applyAlignment="1" applyFont="1">
      <alignment horizontal="left" readingOrder="0"/>
    </xf>
    <xf borderId="0" fillId="0" fontId="16" numFmtId="0" xfId="0" applyAlignment="1" applyFont="1">
      <alignment horizontal="left" readingOrder="0" shrinkToFit="0" wrapText="1"/>
    </xf>
    <xf borderId="0" fillId="0" fontId="13" numFmtId="0" xfId="0" applyAlignment="1" applyFont="1">
      <alignment horizontal="left" readingOrder="0"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43"/>
    <col customWidth="1" min="3" max="3" width="7.14"/>
    <col customWidth="1" min="4" max="4" width="17.43"/>
    <col customWidth="1" min="6" max="6" width="5.71"/>
    <col customWidth="1" min="7" max="7" width="17.43"/>
    <col customWidth="1" min="9" max="9" width="5.14"/>
    <col customWidth="1" min="10" max="10" width="17.43"/>
    <col customWidth="1" min="12" max="12" width="4.71"/>
    <col customWidth="1" min="13" max="13" width="17.43"/>
    <col customWidth="1" min="15" max="15" width="4.86"/>
  </cols>
  <sheetData>
    <row r="2" ht="23.25" customHeight="1">
      <c r="A2" s="1" t="s">
        <v>0</v>
      </c>
      <c r="B2" s="2"/>
    </row>
    <row r="3">
      <c r="A3" s="3" t="s">
        <v>1</v>
      </c>
      <c r="B3" s="4">
        <f>SUM(B9:B11, B14:B16, B19:B21, B24:B26, E9:E11, E14:E16, E19:E21, E24:E26, H9:H11, H14:H16, H19:H21, H24:H26, K9:K11, K14:K16, K19:K21, N9:N11, N14:N16, N19:N21)</f>
        <v>0</v>
      </c>
    </row>
    <row r="4">
      <c r="A4" s="5" t="s">
        <v>2</v>
      </c>
      <c r="B4" s="6">
        <f t="shared" ref="B4:B6" si="1">SUM(B9, B14, B19, B24, E9, E14, E19, E24, H9, H14, H19, H24, K9, K14, K19, N9, N14, N19)</f>
        <v>0</v>
      </c>
    </row>
    <row r="5">
      <c r="A5" s="5" t="s">
        <v>3</v>
      </c>
      <c r="B5" s="6">
        <f t="shared" si="1"/>
        <v>0</v>
      </c>
    </row>
    <row r="6">
      <c r="A6" s="5" t="s">
        <v>4</v>
      </c>
      <c r="B6" s="6">
        <f t="shared" si="1"/>
        <v>0</v>
      </c>
    </row>
    <row r="8">
      <c r="A8" s="7" t="s">
        <v>5</v>
      </c>
      <c r="B8" s="2"/>
      <c r="C8" s="8"/>
      <c r="D8" s="7" t="s">
        <v>6</v>
      </c>
      <c r="E8" s="2"/>
      <c r="F8" s="8"/>
      <c r="G8" s="7" t="s">
        <v>7</v>
      </c>
      <c r="H8" s="2"/>
      <c r="I8" s="8"/>
      <c r="J8" s="7" t="s">
        <v>8</v>
      </c>
      <c r="K8" s="2"/>
      <c r="L8" s="8"/>
      <c r="M8" s="7" t="s">
        <v>9</v>
      </c>
      <c r="N8" s="2"/>
    </row>
    <row r="9">
      <c r="A9" s="5" t="s">
        <v>2</v>
      </c>
      <c r="B9" s="6">
        <f>'AC Summary'!$F$5</f>
        <v>0</v>
      </c>
      <c r="D9" s="5" t="s">
        <v>2</v>
      </c>
      <c r="E9" s="6">
        <f>'AT Summary'!$F$5</f>
        <v>0</v>
      </c>
      <c r="G9" s="5" t="s">
        <v>2</v>
      </c>
      <c r="H9" s="6">
        <f>'AU Summary'!$F$5</f>
        <v>0</v>
      </c>
      <c r="J9" s="5" t="s">
        <v>2</v>
      </c>
      <c r="K9" s="6">
        <f>'CA Summary'!$F$5</f>
        <v>0</v>
      </c>
      <c r="M9" s="5" t="s">
        <v>2</v>
      </c>
      <c r="N9" s="6">
        <f>'CM Summary'!$F$5</f>
        <v>0</v>
      </c>
    </row>
    <row r="10">
      <c r="A10" s="5" t="s">
        <v>3</v>
      </c>
      <c r="B10" s="6">
        <f>'AC Summary'!$F$6</f>
        <v>0</v>
      </c>
      <c r="D10" s="5" t="s">
        <v>3</v>
      </c>
      <c r="E10" s="6">
        <f>'AT Summary'!$F$6</f>
        <v>0</v>
      </c>
      <c r="G10" s="5" t="s">
        <v>3</v>
      </c>
      <c r="H10" s="6">
        <f>'AU Summary'!$F$6</f>
        <v>0</v>
      </c>
      <c r="J10" s="5" t="s">
        <v>3</v>
      </c>
      <c r="K10" s="6">
        <f>'CA Summary'!$F$6</f>
        <v>0</v>
      </c>
      <c r="M10" s="5" t="s">
        <v>3</v>
      </c>
      <c r="N10" s="6">
        <f>'CM Summary'!$F$6</f>
        <v>0</v>
      </c>
    </row>
    <row r="11">
      <c r="A11" s="5" t="s">
        <v>4</v>
      </c>
      <c r="B11" s="6">
        <f>'AC Summary'!$F$7</f>
        <v>0</v>
      </c>
      <c r="D11" s="5" t="s">
        <v>4</v>
      </c>
      <c r="E11" s="6">
        <f>'AT Summary'!$F$7</f>
        <v>0</v>
      </c>
      <c r="G11" s="5" t="s">
        <v>4</v>
      </c>
      <c r="H11" s="6">
        <f>'AU Summary'!$F$7</f>
        <v>0</v>
      </c>
      <c r="J11" s="5" t="s">
        <v>4</v>
      </c>
      <c r="K11" s="6">
        <f>'CA Summary'!$F$7</f>
        <v>0</v>
      </c>
      <c r="M11" s="5" t="s">
        <v>4</v>
      </c>
      <c r="N11" s="6">
        <f>'CM Summary'!$F$7</f>
        <v>0</v>
      </c>
    </row>
    <row r="13">
      <c r="A13" s="9" t="s">
        <v>10</v>
      </c>
      <c r="B13" s="2"/>
      <c r="C13" s="8"/>
      <c r="D13" s="9" t="s">
        <v>11</v>
      </c>
      <c r="E13" s="2"/>
      <c r="F13" s="8"/>
      <c r="G13" s="9" t="s">
        <v>12</v>
      </c>
      <c r="H13" s="2"/>
      <c r="I13" s="8"/>
      <c r="J13" s="9" t="s">
        <v>13</v>
      </c>
      <c r="K13" s="2"/>
      <c r="L13" s="8"/>
      <c r="M13" s="9" t="s">
        <v>14</v>
      </c>
      <c r="N13" s="2"/>
    </row>
    <row r="14">
      <c r="A14" s="5" t="s">
        <v>2</v>
      </c>
      <c r="B14" s="6">
        <f>'CP Summary'!$F$5</f>
        <v>0</v>
      </c>
      <c r="D14" s="5" t="s">
        <v>2</v>
      </c>
      <c r="E14" s="6">
        <f>'IA Summary'!$F$5</f>
        <v>0</v>
      </c>
      <c r="G14" s="5" t="s">
        <v>2</v>
      </c>
      <c r="H14" s="6">
        <f>'IR Summary'!$F$5</f>
        <v>0</v>
      </c>
      <c r="J14" s="5" t="s">
        <v>2</v>
      </c>
      <c r="K14" s="6">
        <f>'MA Summary'!$F$5</f>
        <v>0</v>
      </c>
      <c r="M14" s="5" t="s">
        <v>2</v>
      </c>
      <c r="N14" s="6">
        <f>'MP Summary'!$F$5</f>
        <v>0</v>
      </c>
    </row>
    <row r="15">
      <c r="A15" s="5" t="s">
        <v>3</v>
      </c>
      <c r="B15" s="6">
        <f>'CP Summary'!$F$6</f>
        <v>0</v>
      </c>
      <c r="D15" s="5" t="s">
        <v>3</v>
      </c>
      <c r="E15" s="6">
        <f>'IA Summary'!$F$6</f>
        <v>0</v>
      </c>
      <c r="G15" s="5" t="s">
        <v>3</v>
      </c>
      <c r="H15" s="6">
        <f>'IR Summary'!$F$6</f>
        <v>0</v>
      </c>
      <c r="J15" s="5" t="s">
        <v>3</v>
      </c>
      <c r="K15" s="6">
        <f>'MA Summary'!$F$6</f>
        <v>0</v>
      </c>
      <c r="M15" s="5" t="s">
        <v>3</v>
      </c>
      <c r="N15" s="6">
        <f>'MP Summary'!$F$6</f>
        <v>0</v>
      </c>
    </row>
    <row r="16">
      <c r="A16" s="5" t="s">
        <v>4</v>
      </c>
      <c r="B16" s="6">
        <f>'CP Summary'!$F$7</f>
        <v>0</v>
      </c>
      <c r="D16" s="5" t="s">
        <v>4</v>
      </c>
      <c r="E16" s="6">
        <f>'IA Summary'!$F$7</f>
        <v>0</v>
      </c>
      <c r="G16" s="5" t="s">
        <v>4</v>
      </c>
      <c r="H16" s="6">
        <f>'IR Summary'!$F$7</f>
        <v>0</v>
      </c>
      <c r="J16" s="5" t="s">
        <v>4</v>
      </c>
      <c r="K16" s="6">
        <f>'MA Summary'!$F$7</f>
        <v>0</v>
      </c>
      <c r="M16" s="5" t="s">
        <v>4</v>
      </c>
      <c r="N16" s="6">
        <f>'MP Summary'!$F$7</f>
        <v>0</v>
      </c>
    </row>
    <row r="18">
      <c r="A18" s="7" t="s">
        <v>15</v>
      </c>
      <c r="B18" s="2"/>
      <c r="C18" s="8"/>
      <c r="D18" s="7" t="s">
        <v>16</v>
      </c>
      <c r="E18" s="2"/>
      <c r="F18" s="8"/>
      <c r="G18" s="7" t="s">
        <v>17</v>
      </c>
      <c r="H18" s="2"/>
      <c r="I18" s="8"/>
      <c r="J18" s="7" t="s">
        <v>18</v>
      </c>
      <c r="K18" s="2"/>
      <c r="L18" s="8"/>
      <c r="M18" s="7" t="s">
        <v>19</v>
      </c>
      <c r="N18" s="2"/>
    </row>
    <row r="19">
      <c r="A19" s="5" t="s">
        <v>2</v>
      </c>
      <c r="B19" s="6">
        <f>'PE Summary'!$F$5</f>
        <v>0</v>
      </c>
      <c r="D19" s="5" t="s">
        <v>2</v>
      </c>
      <c r="E19" s="6">
        <f>'PL Summary'!$F$5</f>
        <v>0</v>
      </c>
      <c r="G19" s="5" t="s">
        <v>2</v>
      </c>
      <c r="H19" s="6">
        <f>'PS Summary'!$F$5</f>
        <v>0</v>
      </c>
      <c r="J19" s="5" t="s">
        <v>2</v>
      </c>
      <c r="K19" s="6">
        <f>'RA Summary'!$F$5</f>
        <v>0</v>
      </c>
      <c r="M19" s="5" t="s">
        <v>2</v>
      </c>
      <c r="N19" s="6">
        <f>'SA Summary'!$F$5</f>
        <v>0</v>
      </c>
    </row>
    <row r="20">
      <c r="A20" s="5" t="s">
        <v>3</v>
      </c>
      <c r="B20" s="6">
        <f>'PE Summary'!$F$6</f>
        <v>0</v>
      </c>
      <c r="D20" s="5" t="s">
        <v>3</v>
      </c>
      <c r="E20" s="6">
        <f>'PL Summary'!$F$6</f>
        <v>0</v>
      </c>
      <c r="G20" s="5" t="s">
        <v>3</v>
      </c>
      <c r="H20" s="6">
        <f>'PS Summary'!$F$6</f>
        <v>0</v>
      </c>
      <c r="J20" s="5" t="s">
        <v>3</v>
      </c>
      <c r="K20" s="6">
        <f>'RA Summary'!$F$6</f>
        <v>0</v>
      </c>
      <c r="M20" s="5" t="s">
        <v>3</v>
      </c>
      <c r="N20" s="6">
        <f>'SA Summary'!$F$6</f>
        <v>0</v>
      </c>
    </row>
    <row r="21">
      <c r="A21" s="5" t="s">
        <v>4</v>
      </c>
      <c r="B21" s="6">
        <f>'PE Summary'!$F$7</f>
        <v>0</v>
      </c>
      <c r="D21" s="5" t="s">
        <v>4</v>
      </c>
      <c r="E21" s="6">
        <f>'PL Summary'!$F$7</f>
        <v>0</v>
      </c>
      <c r="G21" s="5" t="s">
        <v>4</v>
      </c>
      <c r="H21" s="6">
        <f>'PS Summary'!$F$7</f>
        <v>0</v>
      </c>
      <c r="J21" s="5" t="s">
        <v>4</v>
      </c>
      <c r="K21" s="6">
        <f>'RA Summary'!$F$7</f>
        <v>0</v>
      </c>
      <c r="M21" s="5" t="s">
        <v>4</v>
      </c>
      <c r="N21" s="6">
        <f>'SA Summary'!$F$7</f>
        <v>0</v>
      </c>
    </row>
    <row r="23">
      <c r="A23" s="9" t="s">
        <v>20</v>
      </c>
      <c r="B23" s="2"/>
      <c r="C23" s="8"/>
      <c r="D23" s="9" t="s">
        <v>21</v>
      </c>
      <c r="E23" s="2"/>
      <c r="F23" s="8"/>
      <c r="G23" s="9" t="s">
        <v>22</v>
      </c>
      <c r="H23" s="2"/>
    </row>
    <row r="24">
      <c r="A24" s="5" t="s">
        <v>2</v>
      </c>
      <c r="B24" s="6">
        <f>'SC Summary'!$F$5</f>
        <v>0</v>
      </c>
      <c r="D24" s="5" t="s">
        <v>2</v>
      </c>
      <c r="E24" s="6">
        <f>'SI Summary'!$F$5</f>
        <v>0</v>
      </c>
      <c r="G24" s="5" t="s">
        <v>2</v>
      </c>
      <c r="H24" s="6">
        <f>'SR Summary'!$F$5</f>
        <v>0</v>
      </c>
    </row>
    <row r="25">
      <c r="A25" s="5" t="s">
        <v>3</v>
      </c>
      <c r="B25" s="6">
        <f>'SC Summary'!$F$6</f>
        <v>0</v>
      </c>
      <c r="D25" s="5" t="s">
        <v>3</v>
      </c>
      <c r="E25" s="6">
        <f>'SI Summary'!$F$6</f>
        <v>0</v>
      </c>
      <c r="G25" s="5" t="s">
        <v>3</v>
      </c>
      <c r="H25" s="6">
        <f>'SR Summary'!$F$6</f>
        <v>0</v>
      </c>
    </row>
    <row r="26">
      <c r="A26" s="5" t="s">
        <v>4</v>
      </c>
      <c r="B26" s="6">
        <f>'SC Summary'!$F$7</f>
        <v>0</v>
      </c>
      <c r="D26" s="5" t="s">
        <v>4</v>
      </c>
      <c r="E26" s="6">
        <f>'SI Summary'!$F$7</f>
        <v>0</v>
      </c>
      <c r="G26" s="5" t="s">
        <v>4</v>
      </c>
      <c r="H26" s="6">
        <f>'SR Summary'!$F$7</f>
        <v>0</v>
      </c>
    </row>
  </sheetData>
  <mergeCells count="19">
    <mergeCell ref="D18:E18"/>
    <mergeCell ref="G18:H18"/>
    <mergeCell ref="J18:K18"/>
    <mergeCell ref="A23:B23"/>
    <mergeCell ref="D23:E23"/>
    <mergeCell ref="G23:H23"/>
    <mergeCell ref="G13:H13"/>
    <mergeCell ref="J13:K13"/>
    <mergeCell ref="M13:N13"/>
    <mergeCell ref="A18:B18"/>
    <mergeCell ref="M18:N18"/>
    <mergeCell ref="A8:B8"/>
    <mergeCell ref="D8:E8"/>
    <mergeCell ref="G8:H8"/>
    <mergeCell ref="A13:B13"/>
    <mergeCell ref="D13:E13"/>
    <mergeCell ref="J8:K8"/>
    <mergeCell ref="M8:N8"/>
    <mergeCell ref="A2:B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824</v>
      </c>
      <c r="C1" s="12"/>
      <c r="D1" s="12"/>
      <c r="E1" s="12"/>
      <c r="F1" s="12"/>
      <c r="G1" s="2"/>
      <c r="H1" s="13"/>
      <c r="I1" s="13"/>
      <c r="J1" s="13"/>
      <c r="K1" s="13"/>
    </row>
    <row r="2">
      <c r="A2" s="14"/>
      <c r="E2" s="13"/>
      <c r="H2" s="13"/>
      <c r="I2" s="13"/>
      <c r="J2" s="13"/>
      <c r="K2" s="13"/>
    </row>
    <row r="3">
      <c r="A3" s="10"/>
      <c r="B3" s="15" t="s">
        <v>825</v>
      </c>
      <c r="C3" s="2"/>
      <c r="E3" s="15" t="s">
        <v>13</v>
      </c>
      <c r="F3" s="2"/>
      <c r="I3" s="13"/>
      <c r="J3" s="13"/>
      <c r="K3" s="13"/>
    </row>
    <row r="4">
      <c r="A4" s="10"/>
      <c r="B4" s="16" t="s">
        <v>25</v>
      </c>
      <c r="C4" s="16" t="s">
        <v>26</v>
      </c>
      <c r="E4" s="16" t="s">
        <v>27</v>
      </c>
      <c r="F4" s="16" t="s">
        <v>26</v>
      </c>
    </row>
    <row r="5">
      <c r="A5" s="10"/>
      <c r="B5" s="5" t="s">
        <v>28</v>
      </c>
      <c r="C5" s="6">
        <f>COUNTIF(MA!$I$2:$I$32, "Pass")</f>
        <v>0</v>
      </c>
      <c r="E5" s="5" t="s">
        <v>2</v>
      </c>
      <c r="F5" s="6">
        <f>COUNTIF(G$12:G$21, "Fully Implemented")</f>
        <v>0</v>
      </c>
    </row>
    <row r="6">
      <c r="A6" s="10"/>
      <c r="B6" s="5" t="s">
        <v>29</v>
      </c>
      <c r="C6" s="6">
        <f>COUNTIF(MA!$I$2:$I$32, "Fail")</f>
        <v>0</v>
      </c>
      <c r="E6" s="5" t="s">
        <v>3</v>
      </c>
      <c r="F6" s="6">
        <f>COUNTIF(G$12:G$21, "Partially Implemented")</f>
        <v>0</v>
      </c>
    </row>
    <row r="7">
      <c r="A7" s="10"/>
      <c r="B7" s="18" t="s">
        <v>30</v>
      </c>
      <c r="C7" s="19" t="str">
        <f>IF(SUM(C5:C6)=0, "Pending", C5/SUM(C5:C6))</f>
        <v>Pending</v>
      </c>
      <c r="E7" s="5" t="s">
        <v>4</v>
      </c>
      <c r="F7" s="6">
        <f>COUNTIF(G$12:G$21, "Not Implemented")</f>
        <v>0</v>
      </c>
    </row>
    <row r="8">
      <c r="A8" s="10"/>
    </row>
    <row r="10">
      <c r="B10" s="15" t="s">
        <v>826</v>
      </c>
      <c r="C10" s="2"/>
      <c r="D10" s="20"/>
      <c r="E10" s="15" t="s">
        <v>827</v>
      </c>
      <c r="F10" s="12"/>
      <c r="G10" s="2"/>
    </row>
    <row r="11">
      <c r="B11" s="16" t="s">
        <v>33</v>
      </c>
      <c r="C11" s="16" t="s">
        <v>34</v>
      </c>
      <c r="D11" s="21"/>
      <c r="E11" s="16" t="s">
        <v>35</v>
      </c>
      <c r="F11" s="16" t="s">
        <v>36</v>
      </c>
      <c r="G11" s="16" t="s">
        <v>37</v>
      </c>
    </row>
    <row r="12">
      <c r="B12" s="22" t="s">
        <v>828</v>
      </c>
      <c r="C12" s="6" t="str">
        <f>VLOOKUP(B12,MA!C:I, 7, FALSE)</f>
        <v/>
      </c>
      <c r="D12" s="10"/>
      <c r="E12" s="23" t="s">
        <v>829</v>
      </c>
      <c r="F12" s="28" t="s">
        <v>40</v>
      </c>
      <c r="G12" s="6" t="str">
        <f>IF(OR(COUNTIF(MA!$B$2:$B$32, E12) = 0, COUNTIFS(MA!$B$2:$B$32, E12, MA!$I$2:$I$32, "") &gt; 0),
    "", 
    IF(AND(COUNTIFS(MA!$B$2:$B$32, E12, MA!$I$2:$I$32, "Pass") = COUNTIF(MA!$B$2:$B$32, E12), COUNTIF(MA!$B$2:$B$32, E12) &gt; 0), 
        "Fully Implemented", 
        IF(AND(COUNTIFS(MA!$B$2:$B$32, E12, MA!$I$2:$I$32, "Fail") = COUNTIF(MA!$B$2:$B$32, E12), COUNTIF(MA!$B$2:$B$32, E12) &gt; 0), 
            "Not Implemented", 
            "Partially Implemented"
        )
    )
)</f>
        <v/>
      </c>
    </row>
    <row r="13">
      <c r="B13" s="22" t="s">
        <v>830</v>
      </c>
      <c r="C13" s="6" t="str">
        <f>VLOOKUP(B13,MA!C:I, 7, FALSE)</f>
        <v/>
      </c>
      <c r="D13" s="10"/>
      <c r="E13" s="23" t="s">
        <v>831</v>
      </c>
      <c r="F13" s="28" t="s">
        <v>832</v>
      </c>
      <c r="G13" s="6" t="str">
        <f>IF(OR(COUNTIF(MA!$B$2:$B$32, E13) = 0, COUNTIFS(MA!$B$2:$B$32, E13, MA!$I$2:$I$32, "") &gt; 0),
    "", 
    IF(AND(COUNTIFS(MA!$B$2:$B$32, E13, MA!$I$2:$I$32, "Pass") = COUNTIF(MA!$B$2:$B$32, E13), COUNTIF(MA!$B$2:$B$32, E13) &gt; 0), 
        "Fully Implemented", 
        IF(AND(COUNTIFS(MA!$B$2:$B$32, E13, MA!$I$2:$I$32, "Fail") = COUNTIF(MA!$B$2:$B$32, E13), COUNTIF(MA!$B$2:$B$32, E13) &gt; 0), 
            "Not Implemented", 
            "Partially Implemented"
        )
    )
)</f>
        <v/>
      </c>
    </row>
    <row r="14">
      <c r="B14" s="22" t="s">
        <v>833</v>
      </c>
      <c r="C14" s="6" t="str">
        <f>VLOOKUP(B14,MA!C:I, 7, FALSE)</f>
        <v/>
      </c>
      <c r="D14" s="10"/>
      <c r="E14" s="23" t="s">
        <v>834</v>
      </c>
      <c r="F14" s="28" t="s">
        <v>835</v>
      </c>
      <c r="G14" s="6" t="str">
        <f>IF(OR(COUNTIF(MA!$B$2:$B$32, E14) = 0, COUNTIFS(MA!$B$2:$B$32, E14, MA!$I$2:$I$32, "") &gt; 0),
    "", 
    IF(AND(COUNTIFS(MA!$B$2:$B$32, E14, MA!$I$2:$I$32, "Pass") = COUNTIF(MA!$B$2:$B$32, E14), COUNTIF(MA!$B$2:$B$32, E14) &gt; 0), 
        "Fully Implemented", 
        IF(AND(COUNTIFS(MA!$B$2:$B$32, E14, MA!$I$2:$I$32, "Fail") = COUNTIF(MA!$B$2:$B$32, E14), COUNTIF(MA!$B$2:$B$32, E14) &gt; 0), 
            "Not Implemented", 
            "Partially Implemented"
        )
    )
)</f>
        <v/>
      </c>
    </row>
    <row r="15">
      <c r="B15" s="22" t="s">
        <v>836</v>
      </c>
      <c r="C15" s="6" t="str">
        <f>VLOOKUP(B15,MA!C:I, 7, FALSE)</f>
        <v/>
      </c>
      <c r="D15" s="10"/>
      <c r="E15" s="23" t="s">
        <v>837</v>
      </c>
      <c r="F15" s="28" t="s">
        <v>838</v>
      </c>
      <c r="G15" s="6" t="str">
        <f>IF(OR(COUNTIF(MA!$B$2:$B$32, E15) = 0, COUNTIFS(MA!$B$2:$B$32, E15, MA!$I$2:$I$32, "") &gt; 0),
    "", 
    IF(AND(COUNTIFS(MA!$B$2:$B$32, E15, MA!$I$2:$I$32, "Pass") = COUNTIF(MA!$B$2:$B$32, E15), COUNTIF(MA!$B$2:$B$32, E15) &gt; 0), 
        "Fully Implemented", 
        IF(AND(COUNTIFS(MA!$B$2:$B$32, E15, MA!$I$2:$I$32, "Fail") = COUNTIF(MA!$B$2:$B$32, E15), COUNTIF(MA!$B$2:$B$32, E15) &gt; 0), 
            "Not Implemented", 
            "Partially Implemented"
        )
    )
)</f>
        <v/>
      </c>
    </row>
    <row r="16">
      <c r="B16" s="22" t="s">
        <v>839</v>
      </c>
      <c r="C16" s="6" t="str">
        <f>VLOOKUP(B16,MA!C:I, 7, FALSE)</f>
        <v/>
      </c>
      <c r="D16" s="10"/>
      <c r="E16" s="23" t="s">
        <v>840</v>
      </c>
      <c r="F16" s="28" t="s">
        <v>841</v>
      </c>
      <c r="G16" s="6" t="str">
        <f>IF(OR(COUNTIF(MA!$B$2:$B$32, E16) = 0, COUNTIFS(MA!$B$2:$B$32, E16, MA!$I$2:$I$32, "") &gt; 0),
    "", 
    IF(AND(COUNTIFS(MA!$B$2:$B$32, E16, MA!$I$2:$I$32, "Pass") = COUNTIF(MA!$B$2:$B$32, E16), COUNTIF(MA!$B$2:$B$32, E16) &gt; 0), 
        "Fully Implemented", 
        IF(AND(COUNTIFS(MA!$B$2:$B$32, E16, MA!$I$2:$I$32, "Fail") = COUNTIF(MA!$B$2:$B$32, E16), COUNTIF(MA!$B$2:$B$32, E16) &gt; 0), 
            "Not Implemented", 
            "Partially Implemented"
        )
    )
)</f>
        <v/>
      </c>
    </row>
    <row r="17">
      <c r="B17" s="22" t="s">
        <v>842</v>
      </c>
      <c r="C17" s="6" t="str">
        <f>VLOOKUP(B17,MA!C:I, 7, FALSE)</f>
        <v/>
      </c>
      <c r="D17" s="10"/>
      <c r="E17" s="23" t="s">
        <v>843</v>
      </c>
      <c r="F17" s="28" t="s">
        <v>844</v>
      </c>
      <c r="G17" s="6" t="str">
        <f>IF(OR(COUNTIF(MA!$B$2:$B$32, E17) = 0, COUNTIFS(MA!$B$2:$B$32, E17, MA!$I$2:$I$32, "") &gt; 0),
    "", 
    IF(AND(COUNTIFS(MA!$B$2:$B$32, E17, MA!$I$2:$I$32, "Pass") = COUNTIF(MA!$B$2:$B$32, E17), COUNTIF(MA!$B$2:$B$32, E17) &gt; 0), 
        "Fully Implemented", 
        IF(AND(COUNTIFS(MA!$B$2:$B$32, E17, MA!$I$2:$I$32, "Fail") = COUNTIF(MA!$B$2:$B$32, E17), COUNTIF(MA!$B$2:$B$32, E17) &gt; 0), 
            "Not Implemented", 
            "Partially Implemented"
        )
    )
)</f>
        <v/>
      </c>
    </row>
    <row r="18">
      <c r="B18" s="22" t="s">
        <v>845</v>
      </c>
      <c r="C18" s="6" t="str">
        <f>VLOOKUP(B18,MA!C:I, 7, FALSE)</f>
        <v/>
      </c>
      <c r="D18" s="10"/>
      <c r="E18" s="23" t="s">
        <v>846</v>
      </c>
      <c r="F18" s="28" t="s">
        <v>847</v>
      </c>
      <c r="G18" s="6" t="str">
        <f>IF(OR(COUNTIF(MA!$B$2:$B$32, E18) = 0, COUNTIFS(MA!$B$2:$B$32, E18, MA!$I$2:$I$32, "") &gt; 0),
    "", 
    IF(AND(COUNTIFS(MA!$B$2:$B$32, E18, MA!$I$2:$I$32, "Pass") = COUNTIF(MA!$B$2:$B$32, E18), COUNTIF(MA!$B$2:$B$32, E18) &gt; 0), 
        "Fully Implemented", 
        IF(AND(COUNTIFS(MA!$B$2:$B$32, E18, MA!$I$2:$I$32, "Fail") = COUNTIF(MA!$B$2:$B$32, E18), COUNTIF(MA!$B$2:$B$32, E18) &gt; 0), 
            "Not Implemented", 
            "Partially Implemented"
        )
    )
)</f>
        <v/>
      </c>
    </row>
    <row r="19">
      <c r="B19" s="22" t="s">
        <v>848</v>
      </c>
      <c r="C19" s="6" t="str">
        <f>VLOOKUP(B19,MA!C:I, 7, FALSE)</f>
        <v/>
      </c>
      <c r="D19" s="10"/>
      <c r="E19" s="23" t="s">
        <v>849</v>
      </c>
      <c r="F19" s="28" t="s">
        <v>850</v>
      </c>
      <c r="G19" s="6" t="str">
        <f>IF(OR(COUNTIF(MA!$B$2:$B$32, E19) = 0, COUNTIFS(MA!$B$2:$B$32, E19, MA!$I$2:$I$32, "") &gt; 0),
    "", 
    IF(AND(COUNTIFS(MA!$B$2:$B$32, E19, MA!$I$2:$I$32, "Pass") = COUNTIF(MA!$B$2:$B$32, E19), COUNTIF(MA!$B$2:$B$32, E19) &gt; 0), 
        "Fully Implemented", 
        IF(AND(COUNTIFS(MA!$B$2:$B$32, E19, MA!$I$2:$I$32, "Fail") = COUNTIF(MA!$B$2:$B$32, E19), COUNTIF(MA!$B$2:$B$32, E19) &gt; 0), 
            "Not Implemented", 
            "Partially Implemented"
        )
    )
)</f>
        <v/>
      </c>
    </row>
    <row r="20">
      <c r="B20" s="22" t="s">
        <v>851</v>
      </c>
      <c r="C20" s="6" t="str">
        <f>VLOOKUP(B20,MA!C:I, 7, FALSE)</f>
        <v/>
      </c>
      <c r="D20" s="10"/>
      <c r="E20" s="23" t="s">
        <v>852</v>
      </c>
      <c r="F20" s="28" t="s">
        <v>853</v>
      </c>
      <c r="G20" s="6" t="str">
        <f>IF(OR(COUNTIF(MA!$B$2:$B$32, E20) = 0, COUNTIFS(MA!$B$2:$B$32, E20, MA!$I$2:$I$32, "") &gt; 0),
    "", 
    IF(AND(COUNTIFS(MA!$B$2:$B$32, E20, MA!$I$2:$I$32, "Pass") = COUNTIF(MA!$B$2:$B$32, E20), COUNTIF(MA!$B$2:$B$32, E20) &gt; 0), 
        "Fully Implemented", 
        IF(AND(COUNTIFS(MA!$B$2:$B$32, E20, MA!$I$2:$I$32, "Fail") = COUNTIF(MA!$B$2:$B$32, E20), COUNTIF(MA!$B$2:$B$32, E20) &gt; 0), 
            "Not Implemented", 
            "Partially Implemented"
        )
    )
)</f>
        <v/>
      </c>
    </row>
    <row r="21">
      <c r="B21" s="22" t="s">
        <v>854</v>
      </c>
      <c r="C21" s="6" t="str">
        <f>VLOOKUP(B21,MA!C:I, 7, FALSE)</f>
        <v/>
      </c>
      <c r="D21" s="10"/>
      <c r="E21" s="23" t="s">
        <v>855</v>
      </c>
      <c r="F21" s="28" t="s">
        <v>856</v>
      </c>
      <c r="G21" s="6" t="str">
        <f>IF(OR(COUNTIF(MA!$B$2:$B$32, E21) = 0, COUNTIFS(MA!$B$2:$B$32, E21, MA!$I$2:$I$32, "") &gt; 0),
    "", 
    IF(AND(COUNTIFS(MA!$B$2:$B$32, E21, MA!$I$2:$I$32, "Pass") = COUNTIF(MA!$B$2:$B$32, E21), COUNTIF(MA!$B$2:$B$32, E21) &gt; 0), 
        "Fully Implemented", 
        IF(AND(COUNTIFS(MA!$B$2:$B$32, E21, MA!$I$2:$I$32, "Fail") = COUNTIF(MA!$B$2:$B$32, E21), COUNTIF(MA!$B$2:$B$32, E21) &gt; 0), 
            "Not Implemented", 
            "Partially Implemented"
        )
    )
)</f>
        <v/>
      </c>
    </row>
    <row r="22">
      <c r="B22" s="22" t="s">
        <v>857</v>
      </c>
      <c r="C22" s="6" t="str">
        <f>VLOOKUP(B22,MA!C:I, 7, FALSE)</f>
        <v/>
      </c>
      <c r="D22" s="10"/>
    </row>
    <row r="23">
      <c r="B23" s="22" t="s">
        <v>858</v>
      </c>
      <c r="C23" s="6" t="str">
        <f>VLOOKUP(B23,MA!C:I, 7, FALSE)</f>
        <v/>
      </c>
      <c r="D23" s="10"/>
    </row>
    <row r="24">
      <c r="B24" s="22" t="s">
        <v>859</v>
      </c>
      <c r="C24" s="6" t="str">
        <f>VLOOKUP(B24,MA!C:I, 7, FALSE)</f>
        <v/>
      </c>
      <c r="D24" s="10"/>
    </row>
    <row r="25">
      <c r="B25" s="22" t="s">
        <v>860</v>
      </c>
      <c r="C25" s="6" t="str">
        <f>VLOOKUP(B25,MA!C:I, 7, FALSE)</f>
        <v/>
      </c>
      <c r="D25" s="10"/>
    </row>
    <row r="26">
      <c r="B26" s="22" t="s">
        <v>861</v>
      </c>
      <c r="C26" s="6" t="str">
        <f>VLOOKUP(B26,MA!C:I, 7, FALSE)</f>
        <v/>
      </c>
      <c r="D26" s="10"/>
    </row>
    <row r="27">
      <c r="B27" s="22" t="s">
        <v>862</v>
      </c>
      <c r="C27" s="6" t="str">
        <f>VLOOKUP(B27,MA!C:I, 7, FALSE)</f>
        <v/>
      </c>
      <c r="D27" s="10"/>
    </row>
    <row r="28">
      <c r="B28" s="22" t="s">
        <v>863</v>
      </c>
      <c r="C28" s="6" t="str">
        <f>VLOOKUP(B28,MA!C:I, 7, FALSE)</f>
        <v/>
      </c>
      <c r="D28" s="10"/>
    </row>
    <row r="29">
      <c r="B29" s="22" t="s">
        <v>864</v>
      </c>
      <c r="C29" s="6" t="str">
        <f>VLOOKUP(B29,MA!C:I, 7, FALSE)</f>
        <v/>
      </c>
      <c r="D29" s="10"/>
    </row>
    <row r="30">
      <c r="B30" s="22" t="s">
        <v>865</v>
      </c>
      <c r="C30" s="6" t="str">
        <f>VLOOKUP(B30,MA!C:I, 7, FALSE)</f>
        <v/>
      </c>
      <c r="D30" s="10"/>
    </row>
    <row r="31">
      <c r="B31" s="22" t="s">
        <v>866</v>
      </c>
      <c r="C31" s="6" t="str">
        <f>VLOOKUP(B31,MA!C:I, 7, FALSE)</f>
        <v/>
      </c>
      <c r="D31" s="10"/>
    </row>
    <row r="32">
      <c r="B32" s="22" t="s">
        <v>867</v>
      </c>
      <c r="C32" s="6" t="str">
        <f>VLOOKUP(B32,MA!C:I, 7, FALSE)</f>
        <v/>
      </c>
      <c r="D32" s="10"/>
    </row>
    <row r="33">
      <c r="B33" s="22" t="s">
        <v>868</v>
      </c>
      <c r="C33" s="6" t="str">
        <f>VLOOKUP(B33,MA!C:I, 7, FALSE)</f>
        <v/>
      </c>
      <c r="D33" s="10"/>
    </row>
    <row r="34">
      <c r="B34" s="22" t="s">
        <v>869</v>
      </c>
      <c r="C34" s="6" t="str">
        <f>VLOOKUP(B34,MA!C:I, 7, FALSE)</f>
        <v/>
      </c>
      <c r="D34" s="10"/>
    </row>
    <row r="35">
      <c r="B35" s="22" t="s">
        <v>870</v>
      </c>
      <c r="C35" s="6" t="str">
        <f>VLOOKUP(B35,MA!C:I, 7, FALSE)</f>
        <v/>
      </c>
    </row>
    <row r="36">
      <c r="B36" s="22" t="s">
        <v>871</v>
      </c>
      <c r="C36" s="6" t="str">
        <f>VLOOKUP(B36,MA!C:I, 7, FALSE)</f>
        <v/>
      </c>
    </row>
    <row r="37">
      <c r="B37" s="22" t="s">
        <v>872</v>
      </c>
      <c r="C37" s="6" t="str">
        <f>VLOOKUP(B37,MA!C:I, 7, FALSE)</f>
        <v/>
      </c>
    </row>
    <row r="38">
      <c r="B38" s="22" t="s">
        <v>873</v>
      </c>
      <c r="C38" s="6" t="str">
        <f>VLOOKUP(B38,MA!C:I, 7, FALSE)</f>
        <v/>
      </c>
    </row>
    <row r="39">
      <c r="B39" s="22" t="s">
        <v>874</v>
      </c>
      <c r="C39" s="6" t="str">
        <f>VLOOKUP(B39,MA!C:I, 7, FALSE)</f>
        <v/>
      </c>
    </row>
    <row r="40">
      <c r="B40" s="22" t="s">
        <v>875</v>
      </c>
      <c r="C40" s="6" t="str">
        <f>VLOOKUP(B40,MA!C:I, 7, FALSE)</f>
        <v/>
      </c>
    </row>
    <row r="41">
      <c r="B41" s="22" t="s">
        <v>876</v>
      </c>
      <c r="C41" s="6" t="str">
        <f>VLOOKUP(B41,MA!C:I, 7, FALSE)</f>
        <v/>
      </c>
    </row>
    <row r="42">
      <c r="B42" s="22" t="s">
        <v>877</v>
      </c>
      <c r="C42" s="6" t="str">
        <f>VLOOKUP(B42,MA!C:I, 7, FALSE)</f>
        <v/>
      </c>
    </row>
  </sheetData>
  <mergeCells count="5">
    <mergeCell ref="B1:G1"/>
    <mergeCell ref="B3:C3"/>
    <mergeCell ref="E3:F3"/>
    <mergeCell ref="B10:C10"/>
    <mergeCell ref="E10:G10"/>
  </mergeCells>
  <conditionalFormatting sqref="C12:C42">
    <cfRule type="cellIs" dxfId="0" priority="1" operator="equal">
      <formula>"Pass"</formula>
    </cfRule>
  </conditionalFormatting>
  <conditionalFormatting sqref="C12:C42">
    <cfRule type="cellIs" dxfId="1" priority="2" operator="equal">
      <formula>"Fail"</formula>
    </cfRule>
  </conditionalFormatting>
  <conditionalFormatting sqref="C11 F11 G11:G21 F13:F17">
    <cfRule type="cellIs" dxfId="0" priority="3" operator="equal">
      <formula>"Fully Implemented"</formula>
    </cfRule>
  </conditionalFormatting>
  <conditionalFormatting sqref="C11 F11 G11:G21 F13:F17">
    <cfRule type="cellIs" dxfId="2" priority="4" operator="equal">
      <formula>"Partially Implemented"</formula>
    </cfRule>
  </conditionalFormatting>
  <conditionalFormatting sqref="C11 F11 G11:G21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878</v>
      </c>
      <c r="C1" s="12"/>
      <c r="D1" s="12"/>
      <c r="E1" s="12"/>
      <c r="F1" s="12"/>
      <c r="G1" s="2"/>
      <c r="H1" s="13"/>
      <c r="I1" s="13"/>
      <c r="J1" s="13"/>
      <c r="K1" s="13"/>
    </row>
    <row r="2">
      <c r="A2" s="14"/>
      <c r="E2" s="13"/>
      <c r="H2" s="13"/>
      <c r="I2" s="13"/>
      <c r="J2" s="13"/>
      <c r="K2" s="13"/>
    </row>
    <row r="3">
      <c r="A3" s="10"/>
      <c r="B3" s="15" t="s">
        <v>879</v>
      </c>
      <c r="C3" s="2"/>
      <c r="E3" s="15" t="s">
        <v>14</v>
      </c>
      <c r="F3" s="2"/>
      <c r="I3" s="13"/>
      <c r="J3" s="13"/>
      <c r="K3" s="13"/>
    </row>
    <row r="4">
      <c r="A4" s="10"/>
      <c r="B4" s="16" t="s">
        <v>25</v>
      </c>
      <c r="C4" s="16" t="s">
        <v>26</v>
      </c>
      <c r="E4" s="16" t="s">
        <v>27</v>
      </c>
      <c r="F4" s="16" t="s">
        <v>26</v>
      </c>
    </row>
    <row r="5">
      <c r="A5" s="10"/>
      <c r="B5" s="5" t="s">
        <v>28</v>
      </c>
      <c r="C5" s="6">
        <f>COUNTIF(MP!$I$2:$I$23, "Pass")</f>
        <v>0</v>
      </c>
      <c r="E5" s="5" t="s">
        <v>2</v>
      </c>
      <c r="F5" s="6">
        <f>COUNTIF(G$12:G$18, "Fully Implemented")</f>
        <v>0</v>
      </c>
    </row>
    <row r="6">
      <c r="A6" s="10"/>
      <c r="B6" s="5" t="s">
        <v>29</v>
      </c>
      <c r="C6" s="6">
        <f>COUNTIF(MP!$I$2:$I$23, "Fail")</f>
        <v>0</v>
      </c>
      <c r="E6" s="5" t="s">
        <v>3</v>
      </c>
      <c r="F6" s="6">
        <f>COUNTIF(G$12:G$18, "Partially Implemented")</f>
        <v>0</v>
      </c>
    </row>
    <row r="7">
      <c r="A7" s="10"/>
      <c r="B7" s="18" t="s">
        <v>30</v>
      </c>
      <c r="C7" s="19" t="str">
        <f>IF(SUM(C5:C6)=0, "Pending", C5/SUM(C5:C6))</f>
        <v>Pending</v>
      </c>
      <c r="E7" s="5" t="s">
        <v>4</v>
      </c>
      <c r="F7" s="6">
        <f>COUNTIF(G$12:G$18, "Not Implemented")</f>
        <v>0</v>
      </c>
    </row>
    <row r="8">
      <c r="A8" s="10"/>
    </row>
    <row r="10">
      <c r="B10" s="15" t="s">
        <v>880</v>
      </c>
      <c r="C10" s="2"/>
      <c r="D10" s="20"/>
      <c r="E10" s="15" t="s">
        <v>881</v>
      </c>
      <c r="F10" s="12"/>
      <c r="G10" s="2"/>
    </row>
    <row r="11">
      <c r="B11" s="16" t="s">
        <v>33</v>
      </c>
      <c r="C11" s="16" t="s">
        <v>34</v>
      </c>
      <c r="D11" s="21"/>
      <c r="E11" s="16" t="s">
        <v>35</v>
      </c>
      <c r="F11" s="16" t="s">
        <v>36</v>
      </c>
      <c r="G11" s="16" t="s">
        <v>37</v>
      </c>
    </row>
    <row r="12">
      <c r="B12" s="22" t="s">
        <v>882</v>
      </c>
      <c r="C12" s="6" t="str">
        <f>VLOOKUP(B12,MP!C:I, 7, FALSE)</f>
        <v/>
      </c>
      <c r="D12" s="10"/>
      <c r="E12" s="23" t="s">
        <v>883</v>
      </c>
      <c r="F12" s="28" t="s">
        <v>40</v>
      </c>
      <c r="G12" s="6" t="str">
        <f>IF(OR(COUNTIF(MP!$B$2:$B$23, E12) = 0, COUNTIFS(MP!$B$2:$B$23, E12, MP!$I$2:$I$23, "") &gt; 0),
    "", 
    IF(AND(COUNTIFS(MP!$B$2:$B$23, E12, MP!$I$2:$I$23, "Pass") = COUNTIF(MP!$B$2:$B$23, E12), COUNTIF(MP!$B$2:$B$23, E12) &gt; 0), 
        "Fully Implemented", 
        IF(AND(COUNTIFS(MP!$B$2:$B$23, E12, MP!$I$2:$I$23, "Fail") = COUNTIF(MP!$B$2:$B$23, E12), COUNTIF(MP!$B$2:$B$23, E12) &gt; 0), 
            "Not Implemented", 
            "Partially Implemented"
        )
    )
)</f>
        <v/>
      </c>
    </row>
    <row r="13">
      <c r="B13" s="22" t="s">
        <v>884</v>
      </c>
      <c r="C13" s="6" t="str">
        <f>VLOOKUP(B13,MP!C:I, 7, FALSE)</f>
        <v/>
      </c>
      <c r="D13" s="10"/>
      <c r="E13" s="23" t="s">
        <v>885</v>
      </c>
      <c r="F13" s="28" t="s">
        <v>886</v>
      </c>
      <c r="G13" s="6" t="str">
        <f>IF(OR(COUNTIF(MP!$B$2:$B$23, E13) = 0, COUNTIFS(MP!$B$2:$B$23, E13, MP!$I$2:$I$23, "") &gt; 0),
    "", 
    IF(AND(COUNTIFS(MP!$B$2:$B$23, E13, MP!$I$2:$I$23, "Pass") = COUNTIF(MP!$B$2:$B$23, E13), COUNTIF(MP!$B$2:$B$23, E13) &gt; 0), 
        "Fully Implemented", 
        IF(AND(COUNTIFS(MP!$B$2:$B$23, E13, MP!$I$2:$I$23, "Fail") = COUNTIF(MP!$B$2:$B$23, E13), COUNTIF(MP!$B$2:$B$23, E13) &gt; 0), 
            "Not Implemented", 
            "Partially Implemented"
        )
    )
)</f>
        <v/>
      </c>
    </row>
    <row r="14">
      <c r="B14" s="22" t="s">
        <v>887</v>
      </c>
      <c r="C14" s="6" t="str">
        <f>VLOOKUP(B14,MP!C:I, 7, FALSE)</f>
        <v/>
      </c>
      <c r="D14" s="10"/>
      <c r="E14" s="23" t="s">
        <v>888</v>
      </c>
      <c r="F14" s="28" t="s">
        <v>889</v>
      </c>
      <c r="G14" s="6" t="str">
        <f>IF(OR(COUNTIF(MP!$B$2:$B$23, E14) = 0, COUNTIFS(MP!$B$2:$B$23, E14, MP!$I$2:$I$23, "") &gt; 0),
    "", 
    IF(AND(COUNTIFS(MP!$B$2:$B$23, E14, MP!$I$2:$I$23, "Pass") = COUNTIF(MP!$B$2:$B$23, E14), COUNTIF(MP!$B$2:$B$23, E14) &gt; 0), 
        "Fully Implemented", 
        IF(AND(COUNTIFS(MP!$B$2:$B$23, E14, MP!$I$2:$I$23, "Fail") = COUNTIF(MP!$B$2:$B$23, E14), COUNTIF(MP!$B$2:$B$23, E14) &gt; 0), 
            "Not Implemented", 
            "Partially Implemented"
        )
    )
)</f>
        <v/>
      </c>
    </row>
    <row r="15">
      <c r="B15" s="22" t="s">
        <v>890</v>
      </c>
      <c r="C15" s="6" t="str">
        <f>VLOOKUP(B15,MP!C:I, 7, FALSE)</f>
        <v/>
      </c>
      <c r="D15" s="10"/>
      <c r="E15" s="23" t="s">
        <v>891</v>
      </c>
      <c r="F15" s="28" t="s">
        <v>892</v>
      </c>
      <c r="G15" s="6" t="str">
        <f>IF(OR(COUNTIF(MP!$B$2:$B$23, E15) = 0, COUNTIFS(MP!$B$2:$B$23, E15, MP!$I$2:$I$23, "") &gt; 0),
    "", 
    IF(AND(COUNTIFS(MP!$B$2:$B$23, E15, MP!$I$2:$I$23, "Pass") = COUNTIF(MP!$B$2:$B$23, E15), COUNTIF(MP!$B$2:$B$23, E15) &gt; 0), 
        "Fully Implemented", 
        IF(AND(COUNTIFS(MP!$B$2:$B$23, E15, MP!$I$2:$I$23, "Fail") = COUNTIF(MP!$B$2:$B$23, E15), COUNTIF(MP!$B$2:$B$23, E15) &gt; 0), 
            "Not Implemented", 
            "Partially Implemented"
        )
    )
)</f>
        <v/>
      </c>
    </row>
    <row r="16">
      <c r="B16" s="22" t="s">
        <v>893</v>
      </c>
      <c r="C16" s="6" t="str">
        <f>VLOOKUP(B16,MP!C:I, 7, FALSE)</f>
        <v/>
      </c>
      <c r="D16" s="10"/>
      <c r="E16" s="23" t="s">
        <v>894</v>
      </c>
      <c r="F16" s="28" t="s">
        <v>895</v>
      </c>
      <c r="G16" s="6" t="str">
        <f>IF(OR(COUNTIF(MP!$B$2:$B$23, E16) = 0, COUNTIFS(MP!$B$2:$B$23, E16, MP!$I$2:$I$23, "") &gt; 0),
    "", 
    IF(AND(COUNTIFS(MP!$B$2:$B$23, E16, MP!$I$2:$I$23, "Pass") = COUNTIF(MP!$B$2:$B$23, E16), COUNTIF(MP!$B$2:$B$23, E16) &gt; 0), 
        "Fully Implemented", 
        IF(AND(COUNTIFS(MP!$B$2:$B$23, E16, MP!$I$2:$I$23, "Fail") = COUNTIF(MP!$B$2:$B$23, E16), COUNTIF(MP!$B$2:$B$23, E16) &gt; 0), 
            "Not Implemented", 
            "Partially Implemented"
        )
    )
)</f>
        <v/>
      </c>
    </row>
    <row r="17">
      <c r="B17" s="22" t="s">
        <v>896</v>
      </c>
      <c r="C17" s="6" t="str">
        <f>VLOOKUP(B17,MP!C:I, 7, FALSE)</f>
        <v/>
      </c>
      <c r="D17" s="10"/>
      <c r="E17" s="23" t="s">
        <v>897</v>
      </c>
      <c r="F17" s="28" t="s">
        <v>898</v>
      </c>
      <c r="G17" s="6" t="str">
        <f>IF(OR(COUNTIF(MP!$B$2:$B$23, E17) = 0, COUNTIFS(MP!$B$2:$B$23, E17, MP!$I$2:$I$23, "") &gt; 0),
    "", 
    IF(AND(COUNTIFS(MP!$B$2:$B$23, E17, MP!$I$2:$I$23, "Pass") = COUNTIF(MP!$B$2:$B$23, E17), COUNTIF(MP!$B$2:$B$23, E17) &gt; 0), 
        "Fully Implemented", 
        IF(AND(COUNTIFS(MP!$B$2:$B$23, E17, MP!$I$2:$I$23, "Fail") = COUNTIF(MP!$B$2:$B$23, E17), COUNTIF(MP!$B$2:$B$23, E17) &gt; 0), 
            "Not Implemented", 
            "Partially Implemented"
        )
    )
)</f>
        <v/>
      </c>
    </row>
    <row r="18">
      <c r="B18" s="22" t="s">
        <v>899</v>
      </c>
      <c r="C18" s="6" t="str">
        <f>VLOOKUP(B18,MP!C:I, 7, FALSE)</f>
        <v/>
      </c>
      <c r="D18" s="10"/>
      <c r="E18" s="23" t="s">
        <v>900</v>
      </c>
      <c r="F18" s="28" t="s">
        <v>901</v>
      </c>
      <c r="G18" s="6" t="str">
        <f>IF(OR(COUNTIF(MP!$B$2:$B$23, E18) = 0, COUNTIFS(MP!$B$2:$B$23, E18, MP!$I$2:$I$23, "") &gt; 0),
    "", 
    IF(AND(COUNTIFS(MP!$B$2:$B$23, E18, MP!$I$2:$I$23, "Pass") = COUNTIF(MP!$B$2:$B$23, E18), COUNTIF(MP!$B$2:$B$23, E18) &gt; 0), 
        "Fully Implemented", 
        IF(AND(COUNTIFS(MP!$B$2:$B$23, E18, MP!$I$2:$I$23, "Fail") = COUNTIF(MP!$B$2:$B$23, E18), COUNTIF(MP!$B$2:$B$23, E18) &gt; 0), 
            "Not Implemented", 
            "Partially Implemented"
        )
    )
)</f>
        <v/>
      </c>
    </row>
    <row r="19">
      <c r="B19" s="22" t="s">
        <v>902</v>
      </c>
      <c r="C19" s="6" t="str">
        <f>VLOOKUP(B19,MP!C:I, 7, FALSE)</f>
        <v/>
      </c>
      <c r="D19" s="10"/>
    </row>
    <row r="20">
      <c r="B20" s="22" t="s">
        <v>903</v>
      </c>
      <c r="C20" s="6" t="str">
        <f>VLOOKUP(B20,MP!C:I, 7, FALSE)</f>
        <v/>
      </c>
      <c r="D20" s="10"/>
    </row>
    <row r="21">
      <c r="B21" s="22" t="s">
        <v>904</v>
      </c>
      <c r="C21" s="6" t="str">
        <f>VLOOKUP(B21,MP!C:I, 7, FALSE)</f>
        <v/>
      </c>
      <c r="D21" s="10"/>
    </row>
    <row r="22">
      <c r="B22" s="22" t="s">
        <v>905</v>
      </c>
      <c r="C22" s="6" t="str">
        <f>VLOOKUP(B22,MP!C:I, 7, FALSE)</f>
        <v/>
      </c>
      <c r="D22" s="10"/>
    </row>
    <row r="23">
      <c r="B23" s="22" t="s">
        <v>906</v>
      </c>
      <c r="C23" s="6" t="str">
        <f>VLOOKUP(B23,MP!C:I, 7, FALSE)</f>
        <v/>
      </c>
      <c r="D23" s="10"/>
    </row>
    <row r="24">
      <c r="B24" s="22" t="s">
        <v>907</v>
      </c>
      <c r="C24" s="6" t="str">
        <f>VLOOKUP(B24,MP!C:I, 7, FALSE)</f>
        <v/>
      </c>
      <c r="D24" s="10"/>
    </row>
    <row r="25">
      <c r="B25" s="22" t="s">
        <v>908</v>
      </c>
      <c r="C25" s="6" t="str">
        <f>VLOOKUP(B25,MP!C:I, 7, FALSE)</f>
        <v/>
      </c>
      <c r="D25" s="10"/>
    </row>
    <row r="26">
      <c r="B26" s="22" t="s">
        <v>909</v>
      </c>
      <c r="C26" s="6" t="str">
        <f>VLOOKUP(B26,MP!C:I, 7, FALSE)</f>
        <v/>
      </c>
      <c r="D26" s="10"/>
    </row>
    <row r="27">
      <c r="B27" s="22" t="s">
        <v>910</v>
      </c>
      <c r="C27" s="6" t="str">
        <f>VLOOKUP(B27,MP!C:I, 7, FALSE)</f>
        <v/>
      </c>
      <c r="D27" s="10"/>
    </row>
    <row r="28">
      <c r="B28" s="22" t="s">
        <v>911</v>
      </c>
      <c r="C28" s="6" t="str">
        <f>VLOOKUP(B28,MP!C:I, 7, FALSE)</f>
        <v/>
      </c>
      <c r="D28" s="10"/>
    </row>
    <row r="29">
      <c r="B29" s="22" t="s">
        <v>912</v>
      </c>
      <c r="C29" s="6" t="str">
        <f>VLOOKUP(B29,MP!C:I, 7, FALSE)</f>
        <v/>
      </c>
      <c r="D29" s="10"/>
    </row>
    <row r="30">
      <c r="B30" s="22" t="s">
        <v>913</v>
      </c>
      <c r="C30" s="6" t="str">
        <f>VLOOKUP(B30,MP!C:I, 7, FALSE)</f>
        <v/>
      </c>
      <c r="D30" s="10"/>
    </row>
    <row r="31">
      <c r="B31" s="22" t="s">
        <v>914</v>
      </c>
      <c r="C31" s="6" t="str">
        <f>VLOOKUP(B31,MP!C:I, 7, FALSE)</f>
        <v/>
      </c>
      <c r="D31" s="10"/>
    </row>
    <row r="32">
      <c r="B32" s="22" t="s">
        <v>915</v>
      </c>
      <c r="C32" s="6" t="str">
        <f>VLOOKUP(B32,MP!C:I, 7, FALSE)</f>
        <v/>
      </c>
      <c r="D32" s="10"/>
    </row>
    <row r="33">
      <c r="B33" s="22" t="s">
        <v>916</v>
      </c>
      <c r="C33" s="6" t="str">
        <f>VLOOKUP(B33,MP!C:I, 7, FALSE)</f>
        <v/>
      </c>
      <c r="D33" s="10"/>
    </row>
    <row r="34">
      <c r="D34" s="10"/>
    </row>
  </sheetData>
  <mergeCells count="5">
    <mergeCell ref="B1:G1"/>
    <mergeCell ref="B3:C3"/>
    <mergeCell ref="E3:F3"/>
    <mergeCell ref="B10:C10"/>
    <mergeCell ref="E10:G10"/>
  </mergeCells>
  <conditionalFormatting sqref="C12:C34">
    <cfRule type="cellIs" dxfId="0" priority="1" operator="equal">
      <formula>"Pass"</formula>
    </cfRule>
  </conditionalFormatting>
  <conditionalFormatting sqref="C12:C34">
    <cfRule type="cellIs" dxfId="1" priority="2" operator="equal">
      <formula>"Fail"</formula>
    </cfRule>
  </conditionalFormatting>
  <conditionalFormatting sqref="C11 F11 G11:G18 F13:F17">
    <cfRule type="cellIs" dxfId="0" priority="3" operator="equal">
      <formula>"Fully Implemented"</formula>
    </cfRule>
  </conditionalFormatting>
  <conditionalFormatting sqref="C11 F11 G11:G18 F13:F17">
    <cfRule type="cellIs" dxfId="2" priority="4" operator="equal">
      <formula>"Partially Implemented"</formula>
    </cfRule>
  </conditionalFormatting>
  <conditionalFormatting sqref="C11 F11 G11:G1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917</v>
      </c>
      <c r="C1" s="12"/>
      <c r="D1" s="12"/>
      <c r="E1" s="12"/>
      <c r="F1" s="12"/>
      <c r="G1" s="2"/>
      <c r="H1" s="13"/>
      <c r="I1" s="13"/>
      <c r="J1" s="13"/>
      <c r="K1" s="13"/>
    </row>
    <row r="2">
      <c r="A2" s="14"/>
      <c r="E2" s="13"/>
      <c r="H2" s="13"/>
      <c r="I2" s="29"/>
      <c r="J2" s="13"/>
      <c r="K2" s="13"/>
    </row>
    <row r="3">
      <c r="A3" s="10"/>
      <c r="B3" s="15" t="s">
        <v>918</v>
      </c>
      <c r="C3" s="2"/>
      <c r="E3" s="15" t="s">
        <v>15</v>
      </c>
      <c r="F3" s="2"/>
      <c r="I3" s="29"/>
      <c r="J3" s="13"/>
      <c r="K3" s="13"/>
    </row>
    <row r="4">
      <c r="A4" s="10"/>
      <c r="B4" s="16" t="s">
        <v>25</v>
      </c>
      <c r="C4" s="16" t="s">
        <v>26</v>
      </c>
      <c r="E4" s="16" t="s">
        <v>27</v>
      </c>
      <c r="F4" s="16" t="s">
        <v>26</v>
      </c>
      <c r="I4" s="29"/>
    </row>
    <row r="5">
      <c r="A5" s="10"/>
      <c r="B5" s="5" t="s">
        <v>28</v>
      </c>
      <c r="C5" s="6">
        <f>COUNTIF(PE!$I$2:$I$58, "Pass")</f>
        <v>0</v>
      </c>
      <c r="E5" s="5" t="s">
        <v>2</v>
      </c>
      <c r="F5" s="6">
        <f>COUNTIF(G$12:G$30, "Fully Implemented")</f>
        <v>0</v>
      </c>
      <c r="I5" s="29"/>
    </row>
    <row r="6">
      <c r="A6" s="10"/>
      <c r="B6" s="5" t="s">
        <v>29</v>
      </c>
      <c r="C6" s="6">
        <f>COUNTIF(PE!$I$2:$I$58, "Fail")</f>
        <v>0</v>
      </c>
      <c r="E6" s="5" t="s">
        <v>3</v>
      </c>
      <c r="F6" s="6">
        <f>COUNTIF(G$12:G$30, "Partially Implemented")</f>
        <v>0</v>
      </c>
      <c r="I6" s="29"/>
    </row>
    <row r="7">
      <c r="A7" s="10"/>
      <c r="B7" s="18" t="s">
        <v>30</v>
      </c>
      <c r="C7" s="19" t="str">
        <f>IF(SUM(C5:C6)=0, "Pending", C5/SUM(C5:C6))</f>
        <v>Pending</v>
      </c>
      <c r="E7" s="5" t="s">
        <v>4</v>
      </c>
      <c r="F7" s="6">
        <f>COUNTIF(G$12:G$30, "Not Implemented")</f>
        <v>0</v>
      </c>
      <c r="I7" s="29"/>
    </row>
    <row r="8">
      <c r="A8" s="10"/>
      <c r="I8" s="29"/>
    </row>
    <row r="9">
      <c r="I9" s="29"/>
    </row>
    <row r="10">
      <c r="B10" s="15" t="s">
        <v>919</v>
      </c>
      <c r="C10" s="2"/>
      <c r="D10" s="20"/>
      <c r="E10" s="15" t="s">
        <v>920</v>
      </c>
      <c r="F10" s="12"/>
      <c r="G10" s="2"/>
      <c r="I10" s="29"/>
    </row>
    <row r="11">
      <c r="B11" s="16" t="s">
        <v>33</v>
      </c>
      <c r="C11" s="16" t="s">
        <v>34</v>
      </c>
      <c r="D11" s="21"/>
      <c r="E11" s="16" t="s">
        <v>35</v>
      </c>
      <c r="F11" s="16" t="s">
        <v>36</v>
      </c>
      <c r="G11" s="16" t="s">
        <v>37</v>
      </c>
      <c r="I11" s="29"/>
    </row>
    <row r="12">
      <c r="B12" s="22" t="s">
        <v>921</v>
      </c>
      <c r="C12" s="6" t="str">
        <f>VLOOKUP(B12, PE!C:I, 7, FALSE)</f>
        <v/>
      </c>
      <c r="D12" s="10"/>
      <c r="E12" s="30" t="s">
        <v>922</v>
      </c>
      <c r="F12" s="31" t="s">
        <v>40</v>
      </c>
      <c r="G12" s="6" t="str">
        <f>IF(OR(COUNTIF(PE!$B$2:$B$58, E12) = 0, COUNTIFS(PE!$B$2:$B$58, E12, PE!$I$2:$I$58, "") &gt; 0),
    "", 
    IF(AND(COUNTIFS(PE!$B$2:$B$58, E12, PE!$I$2:$I$58, "Pass") = COUNTIF(PE!$B$2:$B$58, E12), COUNTIF(PE!$B$2:$B$58, E12) &gt; 0), 
        "Fully Implemented", 
        IF(AND(COUNTIFS(PE!$B$2:$B$58, E12, PE!$I$2:$I$58, "Fail") = COUNTIF(PE!$B$2:$B$58, E12), COUNTIF(PE!$B$2:$B$58, E12) &gt; 0), 
            "Not Implemented", 
            "Partially Implemented"
        )
    )
)</f>
        <v/>
      </c>
      <c r="I12" s="29"/>
    </row>
    <row r="13">
      <c r="B13" s="22" t="s">
        <v>923</v>
      </c>
      <c r="C13" s="6" t="str">
        <f>VLOOKUP(B13, PE!C:I, 7, FALSE)</f>
        <v/>
      </c>
      <c r="D13" s="10"/>
      <c r="E13" s="30" t="s">
        <v>924</v>
      </c>
      <c r="F13" s="31" t="s">
        <v>925</v>
      </c>
      <c r="G13" s="6" t="str">
        <f>IF(OR(COUNTIF(PE!$B$2:$B$58, E13) = 0, COUNTIFS(PE!$B$2:$B$58, E13, PE!$I$2:$I$58, "") &gt; 0),
    "", 
    IF(AND(COUNTIFS(PE!$B$2:$B$58, E13, PE!$I$2:$I$58, "Pass") = COUNTIF(PE!$B$2:$B$58, E13), COUNTIF(PE!$B$2:$B$58, E13) &gt; 0), 
        "Fully Implemented", 
        IF(AND(COUNTIFS(PE!$B$2:$B$58, E13, PE!$I$2:$I$58, "Fail") = COUNTIF(PE!$B$2:$B$58, E13), COUNTIF(PE!$B$2:$B$58, E13) &gt; 0), 
            "Not Implemented", 
            "Partially Implemented"
        )
    )
)</f>
        <v/>
      </c>
      <c r="I13" s="29"/>
    </row>
    <row r="14">
      <c r="B14" s="22" t="s">
        <v>926</v>
      </c>
      <c r="C14" s="6" t="str">
        <f>VLOOKUP(B14, PE!C:I, 7, FALSE)</f>
        <v/>
      </c>
      <c r="D14" s="10"/>
      <c r="E14" s="30" t="s">
        <v>927</v>
      </c>
      <c r="F14" s="31" t="s">
        <v>928</v>
      </c>
      <c r="G14" s="6" t="str">
        <f>IF(OR(COUNTIF(PE!$B$2:$B$58, E14) = 0, COUNTIFS(PE!$B$2:$B$58, E14, PE!$I$2:$I$58, "") &gt; 0),
    "", 
    IF(AND(COUNTIFS(PE!$B$2:$B$58, E14, PE!$I$2:$I$58, "Pass") = COUNTIF(PE!$B$2:$B$58, E14), COUNTIF(PE!$B$2:$B$58, E14) &gt; 0), 
        "Fully Implemented", 
        IF(AND(COUNTIFS(PE!$B$2:$B$58, E14, PE!$I$2:$I$58, "Fail") = COUNTIF(PE!$B$2:$B$58, E14), COUNTIF(PE!$B$2:$B$58, E14) &gt; 0), 
            "Not Implemented", 
            "Partially Implemented"
        )
    )
)</f>
        <v/>
      </c>
      <c r="I14" s="29"/>
    </row>
    <row r="15">
      <c r="B15" s="22" t="s">
        <v>929</v>
      </c>
      <c r="C15" s="6" t="str">
        <f>VLOOKUP(B15, PE!C:I, 7, FALSE)</f>
        <v/>
      </c>
      <c r="D15" s="10"/>
      <c r="E15" s="30" t="s">
        <v>930</v>
      </c>
      <c r="F15" s="31" t="s">
        <v>931</v>
      </c>
      <c r="G15" s="6" t="str">
        <f>IF(OR(COUNTIF(PE!$B$2:$B$58, E15) = 0, COUNTIFS(PE!$B$2:$B$58, E15, PE!$I$2:$I$58, "") &gt; 0),
    "", 
    IF(AND(COUNTIFS(PE!$B$2:$B$58, E15, PE!$I$2:$I$58, "Pass") = COUNTIF(PE!$B$2:$B$58, E15), COUNTIF(PE!$B$2:$B$58, E15) &gt; 0), 
        "Fully Implemented", 
        IF(AND(COUNTIFS(PE!$B$2:$B$58, E15, PE!$I$2:$I$58, "Fail") = COUNTIF(PE!$B$2:$B$58, E15), COUNTIF(PE!$B$2:$B$58, E15) &gt; 0), 
            "Not Implemented", 
            "Partially Implemented"
        )
    )
)</f>
        <v/>
      </c>
      <c r="I15" s="29"/>
    </row>
    <row r="16">
      <c r="B16" s="22" t="s">
        <v>932</v>
      </c>
      <c r="C16" s="6" t="str">
        <f>VLOOKUP(B16, PE!C:I, 7, FALSE)</f>
        <v/>
      </c>
      <c r="D16" s="10"/>
      <c r="E16" s="30" t="s">
        <v>933</v>
      </c>
      <c r="F16" s="31" t="s">
        <v>934</v>
      </c>
      <c r="G16" s="6" t="str">
        <f>IF(OR(COUNTIF(PE!$B$2:$B$58, E16) = 0, COUNTIFS(PE!$B$2:$B$58, E16, PE!$I$2:$I$58, "") &gt; 0),
    "", 
    IF(AND(COUNTIFS(PE!$B$2:$B$58, E16, PE!$I$2:$I$58, "Pass") = COUNTIF(PE!$B$2:$B$58, E16), COUNTIF(PE!$B$2:$B$58, E16) &gt; 0), 
        "Fully Implemented", 
        IF(AND(COUNTIFS(PE!$B$2:$B$58, E16, PE!$I$2:$I$58, "Fail") = COUNTIF(PE!$B$2:$B$58, E16), COUNTIF(PE!$B$2:$B$58, E16) &gt; 0), 
            "Not Implemented", 
            "Partially Implemented"
        )
    )
)</f>
        <v/>
      </c>
      <c r="I16" s="29"/>
    </row>
    <row r="17">
      <c r="B17" s="22" t="s">
        <v>935</v>
      </c>
      <c r="C17" s="6" t="str">
        <f>VLOOKUP(B17, PE!C:I, 7, FALSE)</f>
        <v/>
      </c>
      <c r="D17" s="10"/>
      <c r="E17" s="30" t="s">
        <v>936</v>
      </c>
      <c r="F17" s="31" t="s">
        <v>937</v>
      </c>
      <c r="G17" s="6" t="str">
        <f>IF(OR(COUNTIF(PE!$B$2:$B$58, E17) = 0, COUNTIFS(PE!$B$2:$B$58, E17, PE!$I$2:$I$58, "") &gt; 0),
    "", 
    IF(AND(COUNTIFS(PE!$B$2:$B$58, E17, PE!$I$2:$I$58, "Pass") = COUNTIF(PE!$B$2:$B$58, E17), COUNTIF(PE!$B$2:$B$58, E17) &gt; 0), 
        "Fully Implemented", 
        IF(AND(COUNTIFS(PE!$B$2:$B$58, E17, PE!$I$2:$I$58, "Fail") = COUNTIF(PE!$B$2:$B$58, E17), COUNTIF(PE!$B$2:$B$58, E17) &gt; 0), 
            "Not Implemented", 
            "Partially Implemented"
        )
    )
)</f>
        <v/>
      </c>
      <c r="I17" s="29"/>
    </row>
    <row r="18">
      <c r="B18" s="22" t="s">
        <v>938</v>
      </c>
      <c r="C18" s="6" t="str">
        <f>VLOOKUP(B18, PE!C:I, 7, FALSE)</f>
        <v/>
      </c>
      <c r="D18" s="10"/>
      <c r="E18" s="30" t="s">
        <v>939</v>
      </c>
      <c r="F18" s="31" t="s">
        <v>940</v>
      </c>
      <c r="G18" s="6" t="str">
        <f>IF(OR(COUNTIF(PE!$B$2:$B$58, E18) = 0, COUNTIFS(PE!$B$2:$B$58, E18, PE!$I$2:$I$58, "") &gt; 0),
    "", 
    IF(AND(COUNTIFS(PE!$B$2:$B$58, E18, PE!$I$2:$I$58, "Pass") = COUNTIF(PE!$B$2:$B$58, E18), COUNTIF(PE!$B$2:$B$58, E18) &gt; 0), 
        "Fully Implemented", 
        IF(AND(COUNTIFS(PE!$B$2:$B$58, E18, PE!$I$2:$I$58, "Fail") = COUNTIF(PE!$B$2:$B$58, E18), COUNTIF(PE!$B$2:$B$58, E18) &gt; 0), 
            "Not Implemented", 
            "Partially Implemented"
        )
    )
)</f>
        <v/>
      </c>
      <c r="I18" s="29"/>
    </row>
    <row r="19">
      <c r="B19" s="22" t="s">
        <v>941</v>
      </c>
      <c r="C19" s="6" t="str">
        <f>VLOOKUP(B19, PE!C:I, 7, FALSE)</f>
        <v/>
      </c>
      <c r="D19" s="10"/>
      <c r="E19" s="30" t="s">
        <v>942</v>
      </c>
      <c r="F19" s="31" t="s">
        <v>943</v>
      </c>
      <c r="G19" s="6" t="str">
        <f>IF(OR(COUNTIF(PE!$B$2:$B$58, E19) = 0, COUNTIFS(PE!$B$2:$B$58, E19, PE!$I$2:$I$58, "") &gt; 0),
    "", 
    IF(AND(COUNTIFS(PE!$B$2:$B$58, E19, PE!$I$2:$I$58, "Pass") = COUNTIF(PE!$B$2:$B$58, E19), COUNTIF(PE!$B$2:$B$58, E19) &gt; 0), 
        "Fully Implemented", 
        IF(AND(COUNTIFS(PE!$B$2:$B$58, E19, PE!$I$2:$I$58, "Fail") = COUNTIF(PE!$B$2:$B$58, E19), COUNTIF(PE!$B$2:$B$58, E19) &gt; 0), 
            "Not Implemented", 
            "Partially Implemented"
        )
    )
)</f>
        <v/>
      </c>
      <c r="I19" s="29"/>
    </row>
    <row r="20">
      <c r="B20" s="22" t="s">
        <v>944</v>
      </c>
      <c r="C20" s="6" t="str">
        <f>VLOOKUP(B20, PE!C:I, 7, FALSE)</f>
        <v/>
      </c>
      <c r="D20" s="10"/>
      <c r="E20" s="30" t="s">
        <v>945</v>
      </c>
      <c r="F20" s="31" t="s">
        <v>946</v>
      </c>
      <c r="G20" s="6" t="str">
        <f>IF(OR(COUNTIF(PE!$B$2:$B$58, E20) = 0, COUNTIFS(PE!$B$2:$B$58, E20, PE!$I$2:$I$58, "") &gt; 0),
    "", 
    IF(AND(COUNTIFS(PE!$B$2:$B$58, E20, PE!$I$2:$I$58, "Pass") = COUNTIF(PE!$B$2:$B$58, E20), COUNTIF(PE!$B$2:$B$58, E20) &gt; 0), 
        "Fully Implemented", 
        IF(AND(COUNTIFS(PE!$B$2:$B$58, E20, PE!$I$2:$I$58, "Fail") = COUNTIF(PE!$B$2:$B$58, E20), COUNTIF(PE!$B$2:$B$58, E20) &gt; 0), 
            "Not Implemented", 
            "Partially Implemented"
        )
    )
)</f>
        <v/>
      </c>
      <c r="I20" s="29"/>
    </row>
    <row r="21">
      <c r="B21" s="22" t="s">
        <v>947</v>
      </c>
      <c r="C21" s="6" t="str">
        <f>VLOOKUP(B21, PE!C:I, 7, FALSE)</f>
        <v/>
      </c>
      <c r="D21" s="10"/>
      <c r="E21" s="30" t="s">
        <v>948</v>
      </c>
      <c r="F21" s="31" t="s">
        <v>949</v>
      </c>
      <c r="G21" s="6" t="str">
        <f>IF(OR(COUNTIF(PE!$B$2:$B$58, E21) = 0, COUNTIFS(PE!$B$2:$B$58, E21, PE!$I$2:$I$58, "") &gt; 0),
    "", 
    IF(AND(COUNTIFS(PE!$B$2:$B$58, E21, PE!$I$2:$I$58, "Pass") = COUNTIF(PE!$B$2:$B$58, E21), COUNTIF(PE!$B$2:$B$58, E21) &gt; 0), 
        "Fully Implemented", 
        IF(AND(COUNTIFS(PE!$B$2:$B$58, E21, PE!$I$2:$I$58, "Fail") = COUNTIF(PE!$B$2:$B$58, E21), COUNTIF(PE!$B$2:$B$58, E21) &gt; 0), 
            "Not Implemented", 
            "Partially Implemented"
        )
    )
)</f>
        <v/>
      </c>
    </row>
    <row r="22">
      <c r="B22" s="22" t="s">
        <v>950</v>
      </c>
      <c r="C22" s="6" t="str">
        <f>VLOOKUP(B22, PE!C:I, 7, FALSE)</f>
        <v/>
      </c>
      <c r="D22" s="10"/>
      <c r="E22" s="30" t="s">
        <v>951</v>
      </c>
      <c r="F22" s="31" t="s">
        <v>952</v>
      </c>
      <c r="G22" s="6" t="str">
        <f>IF(OR(COUNTIF(PE!$B$2:$B$58, E22) = 0, COUNTIFS(PE!$B$2:$B$58, E22, PE!$I$2:$I$58, "") &gt; 0),
    "", 
    IF(AND(COUNTIFS(PE!$B$2:$B$58, E22, PE!$I$2:$I$58, "Pass") = COUNTIF(PE!$B$2:$B$58, E22), COUNTIF(PE!$B$2:$B$58, E22) &gt; 0), 
        "Fully Implemented", 
        IF(AND(COUNTIFS(PE!$B$2:$B$58, E22, PE!$I$2:$I$58, "Fail") = COUNTIF(PE!$B$2:$B$58, E22), COUNTIF(PE!$B$2:$B$58, E22) &gt; 0), 
            "Not Implemented", 
            "Partially Implemented"
        )
    )
)</f>
        <v/>
      </c>
    </row>
    <row r="23">
      <c r="B23" s="22" t="s">
        <v>953</v>
      </c>
      <c r="C23" s="6" t="str">
        <f>VLOOKUP(B23, PE!C:I, 7, FALSE)</f>
        <v/>
      </c>
      <c r="D23" s="10"/>
      <c r="E23" s="30" t="s">
        <v>954</v>
      </c>
      <c r="F23" s="31" t="s">
        <v>955</v>
      </c>
      <c r="G23" s="6" t="str">
        <f>IF(OR(COUNTIF(PE!$B$2:$B$58, E23) = 0, COUNTIFS(PE!$B$2:$B$58, E23, PE!$I$2:$I$58, "") &gt; 0),
    "", 
    IF(AND(COUNTIFS(PE!$B$2:$B$58, E23, PE!$I$2:$I$58, "Pass") = COUNTIF(PE!$B$2:$B$58, E23), COUNTIF(PE!$B$2:$B$58, E23) &gt; 0), 
        "Fully Implemented", 
        IF(AND(COUNTIFS(PE!$B$2:$B$58, E23, PE!$I$2:$I$58, "Fail") = COUNTIF(PE!$B$2:$B$58, E23), COUNTIF(PE!$B$2:$B$58, E23) &gt; 0), 
            "Not Implemented", 
            "Partially Implemented"
        )
    )
)</f>
        <v/>
      </c>
    </row>
    <row r="24">
      <c r="B24" s="22" t="s">
        <v>956</v>
      </c>
      <c r="C24" s="6" t="str">
        <f>VLOOKUP(B24, PE!C:I, 7, FALSE)</f>
        <v/>
      </c>
      <c r="D24" s="10"/>
      <c r="E24" s="30" t="s">
        <v>957</v>
      </c>
      <c r="F24" s="31" t="s">
        <v>958</v>
      </c>
      <c r="G24" s="6" t="str">
        <f>IF(OR(COUNTIF(PE!$B$2:$B$58, E24) = 0, COUNTIFS(PE!$B$2:$B$58, E24, PE!$I$2:$I$58, "") &gt; 0),
    "", 
    IF(AND(COUNTIFS(PE!$B$2:$B$58, E24, PE!$I$2:$I$58, "Pass") = COUNTIF(PE!$B$2:$B$58, E24), COUNTIF(PE!$B$2:$B$58, E24) &gt; 0), 
        "Fully Implemented", 
        IF(AND(COUNTIFS(PE!$B$2:$B$58, E24, PE!$I$2:$I$58, "Fail") = COUNTIF(PE!$B$2:$B$58, E24), COUNTIF(PE!$B$2:$B$58, E24) &gt; 0), 
            "Not Implemented", 
            "Partially Implemented"
        )
    )
)</f>
        <v/>
      </c>
    </row>
    <row r="25">
      <c r="B25" s="22" t="s">
        <v>959</v>
      </c>
      <c r="C25" s="6" t="str">
        <f>VLOOKUP(B25, PE!C:I, 7, FALSE)</f>
        <v/>
      </c>
      <c r="D25" s="10"/>
      <c r="E25" s="30" t="s">
        <v>960</v>
      </c>
      <c r="F25" s="31" t="s">
        <v>961</v>
      </c>
      <c r="G25" s="6" t="str">
        <f>IF(OR(COUNTIF(PE!$B$2:$B$58, E25) = 0, COUNTIFS(PE!$B$2:$B$58, E25, PE!$I$2:$I$58, "") &gt; 0),
    "", 
    IF(AND(COUNTIFS(PE!$B$2:$B$58, E25, PE!$I$2:$I$58, "Pass") = COUNTIF(PE!$B$2:$B$58, E25), COUNTIF(PE!$B$2:$B$58, E25) &gt; 0), 
        "Fully Implemented", 
        IF(AND(COUNTIFS(PE!$B$2:$B$58, E25, PE!$I$2:$I$58, "Fail") = COUNTIF(PE!$B$2:$B$58, E25), COUNTIF(PE!$B$2:$B$58, E25) &gt; 0), 
            "Not Implemented", 
            "Partially Implemented"
        )
    )
)</f>
        <v/>
      </c>
    </row>
    <row r="26">
      <c r="B26" s="22" t="s">
        <v>962</v>
      </c>
      <c r="C26" s="6" t="str">
        <f>VLOOKUP(B26, PE!C:I, 7, FALSE)</f>
        <v/>
      </c>
      <c r="D26" s="10"/>
      <c r="E26" s="30" t="s">
        <v>963</v>
      </c>
      <c r="F26" s="31" t="s">
        <v>964</v>
      </c>
      <c r="G26" s="6" t="str">
        <f>IF(OR(COUNTIF(PE!$B$2:$B$58, E26) = 0, COUNTIFS(PE!$B$2:$B$58, E26, PE!$I$2:$I$58, "") &gt; 0),
    "", 
    IF(AND(COUNTIFS(PE!$B$2:$B$58, E26, PE!$I$2:$I$58, "Pass") = COUNTIF(PE!$B$2:$B$58, E26), COUNTIF(PE!$B$2:$B$58, E26) &gt; 0), 
        "Fully Implemented", 
        IF(AND(COUNTIFS(PE!$B$2:$B$58, E26, PE!$I$2:$I$58, "Fail") = COUNTIF(PE!$B$2:$B$58, E26), COUNTIF(PE!$B$2:$B$58, E26) &gt; 0), 
            "Not Implemented", 
            "Partially Implemented"
        )
    )
)</f>
        <v/>
      </c>
    </row>
    <row r="27">
      <c r="B27" s="22" t="s">
        <v>965</v>
      </c>
      <c r="C27" s="6" t="str">
        <f>VLOOKUP(B27, PE!C:I, 7, FALSE)</f>
        <v/>
      </c>
      <c r="D27" s="10"/>
      <c r="E27" s="30" t="s">
        <v>966</v>
      </c>
      <c r="F27" s="31" t="s">
        <v>967</v>
      </c>
      <c r="G27" s="6" t="str">
        <f>IF(OR(COUNTIF(PE!$B$2:$B$58, E27) = 0, COUNTIFS(PE!$B$2:$B$58, E27, PE!$I$2:$I$58, "") &gt; 0),
    "", 
    IF(AND(COUNTIFS(PE!$B$2:$B$58, E27, PE!$I$2:$I$58, "Pass") = COUNTIF(PE!$B$2:$B$58, E27), COUNTIF(PE!$B$2:$B$58, E27) &gt; 0), 
        "Fully Implemented", 
        IF(AND(COUNTIFS(PE!$B$2:$B$58, E27, PE!$I$2:$I$58, "Fail") = COUNTIF(PE!$B$2:$B$58, E27), COUNTIF(PE!$B$2:$B$58, E27) &gt; 0), 
            "Not Implemented", 
            "Partially Implemented"
        )
    )
)</f>
        <v/>
      </c>
    </row>
    <row r="28">
      <c r="B28" s="22" t="s">
        <v>968</v>
      </c>
      <c r="C28" s="6" t="str">
        <f>VLOOKUP(B28, PE!C:I, 7, FALSE)</f>
        <v/>
      </c>
      <c r="D28" s="10"/>
      <c r="E28" s="30" t="s">
        <v>969</v>
      </c>
      <c r="F28" s="31" t="s">
        <v>970</v>
      </c>
      <c r="G28" s="6" t="str">
        <f>IF(OR(COUNTIF(PE!$B$2:$B$58, E28) = 0, COUNTIFS(PE!$B$2:$B$58, E28, PE!$I$2:$I$58, "") &gt; 0),
    "", 
    IF(AND(COUNTIFS(PE!$B$2:$B$58, E28, PE!$I$2:$I$58, "Pass") = COUNTIF(PE!$B$2:$B$58, E28), COUNTIF(PE!$B$2:$B$58, E28) &gt; 0), 
        "Fully Implemented", 
        IF(AND(COUNTIFS(PE!$B$2:$B$58, E28, PE!$I$2:$I$58, "Fail") = COUNTIF(PE!$B$2:$B$58, E28), COUNTIF(PE!$B$2:$B$58, E28) &gt; 0), 
            "Not Implemented", 
            "Partially Implemented"
        )
    )
)</f>
        <v/>
      </c>
    </row>
    <row r="29">
      <c r="B29" s="22" t="s">
        <v>971</v>
      </c>
      <c r="C29" s="6" t="str">
        <f>VLOOKUP(B29, PE!C:I, 7, FALSE)</f>
        <v/>
      </c>
      <c r="D29" s="10"/>
      <c r="E29" s="30" t="s">
        <v>972</v>
      </c>
      <c r="F29" s="31" t="s">
        <v>973</v>
      </c>
      <c r="G29" s="6" t="str">
        <f>IF(OR(COUNTIF(PE!$B$2:$B$58, E29) = 0, COUNTIFS(PE!$B$2:$B$58, E29, PE!$I$2:$I$58, "") &gt; 0),
    "", 
    IF(AND(COUNTIFS(PE!$B$2:$B$58, E29, PE!$I$2:$I$58, "Pass") = COUNTIF(PE!$B$2:$B$58, E29), COUNTIF(PE!$B$2:$B$58, E29) &gt; 0), 
        "Fully Implemented", 
        IF(AND(COUNTIFS(PE!$B$2:$B$58, E29, PE!$I$2:$I$58, "Fail") = COUNTIF(PE!$B$2:$B$58, E29), COUNTIF(PE!$B$2:$B$58, E29) &gt; 0), 
            "Not Implemented", 
            "Partially Implemented"
        )
    )
)</f>
        <v/>
      </c>
    </row>
    <row r="30">
      <c r="B30" s="22" t="s">
        <v>974</v>
      </c>
      <c r="C30" s="6" t="str">
        <f>VLOOKUP(B30, PE!C:I, 7, FALSE)</f>
        <v/>
      </c>
      <c r="D30" s="10"/>
      <c r="E30" s="30" t="s">
        <v>975</v>
      </c>
      <c r="F30" s="31" t="s">
        <v>976</v>
      </c>
      <c r="G30" s="6" t="str">
        <f>IF(OR(COUNTIF(PE!$B$2:$B$58, E30) = 0, COUNTIFS(PE!$B$2:$B$58, E30, PE!$I$2:$I$58, "") &gt; 0),
    "", 
    IF(AND(COUNTIFS(PE!$B$2:$B$58, E30, PE!$I$2:$I$58, "Pass") = COUNTIF(PE!$B$2:$B$58, E30), COUNTIF(PE!$B$2:$B$58, E30) &gt; 0), 
        "Fully Implemented", 
        IF(AND(COUNTIFS(PE!$B$2:$B$58, E30, PE!$I$2:$I$58, "Fail") = COUNTIF(PE!$B$2:$B$58, E30), COUNTIF(PE!$B$2:$B$58, E30) &gt; 0), 
            "Not Implemented", 
            "Partially Implemented"
        )
    )
)</f>
        <v/>
      </c>
    </row>
    <row r="31">
      <c r="B31" s="22" t="s">
        <v>977</v>
      </c>
      <c r="C31" s="6" t="str">
        <f>VLOOKUP(B31, PE!C:I, 7, FALSE)</f>
        <v/>
      </c>
      <c r="D31" s="10"/>
      <c r="I31" s="32"/>
    </row>
    <row r="32">
      <c r="B32" s="22" t="s">
        <v>978</v>
      </c>
      <c r="C32" s="6" t="str">
        <f>VLOOKUP(B32, PE!C:I, 7, FALSE)</f>
        <v/>
      </c>
      <c r="D32" s="10"/>
      <c r="I32" s="29"/>
    </row>
    <row r="33">
      <c r="B33" s="22" t="s">
        <v>979</v>
      </c>
      <c r="C33" s="6" t="str">
        <f>VLOOKUP(B33, PE!C:I, 7, FALSE)</f>
        <v/>
      </c>
      <c r="D33" s="10"/>
      <c r="I33" s="29"/>
    </row>
    <row r="34">
      <c r="B34" s="22" t="s">
        <v>980</v>
      </c>
      <c r="C34" s="6" t="str">
        <f>VLOOKUP(B34, PE!C:I, 7, FALSE)</f>
        <v/>
      </c>
      <c r="D34" s="10"/>
      <c r="I34" s="29"/>
    </row>
    <row r="35">
      <c r="B35" s="22" t="s">
        <v>981</v>
      </c>
      <c r="C35" s="6" t="str">
        <f>VLOOKUP(B35, PE!C:I, 7, FALSE)</f>
        <v/>
      </c>
      <c r="I35" s="29"/>
    </row>
    <row r="36">
      <c r="B36" s="22" t="s">
        <v>982</v>
      </c>
      <c r="C36" s="6" t="str">
        <f>VLOOKUP(B36, PE!C:I, 7, FALSE)</f>
        <v/>
      </c>
      <c r="I36" s="29"/>
    </row>
    <row r="37">
      <c r="B37" s="22" t="s">
        <v>983</v>
      </c>
      <c r="C37" s="6" t="str">
        <f>VLOOKUP(B37, PE!C:I, 7, FALSE)</f>
        <v/>
      </c>
      <c r="I37" s="29"/>
    </row>
    <row r="38">
      <c r="B38" s="22" t="s">
        <v>984</v>
      </c>
      <c r="C38" s="6" t="str">
        <f>VLOOKUP(B38, PE!C:I, 7, FALSE)</f>
        <v/>
      </c>
      <c r="I38" s="29"/>
    </row>
    <row r="39">
      <c r="B39" s="22" t="s">
        <v>985</v>
      </c>
      <c r="C39" s="6" t="str">
        <f>VLOOKUP(B39, PE!C:I, 7, FALSE)</f>
        <v/>
      </c>
      <c r="I39" s="29"/>
    </row>
    <row r="40">
      <c r="B40" s="22" t="s">
        <v>986</v>
      </c>
      <c r="C40" s="6" t="str">
        <f>VLOOKUP(B40, PE!C:I, 7, FALSE)</f>
        <v/>
      </c>
      <c r="I40" s="29"/>
    </row>
    <row r="41">
      <c r="B41" s="22" t="s">
        <v>987</v>
      </c>
      <c r="C41" s="6" t="str">
        <f>VLOOKUP(B41, PE!C:I, 7, FALSE)</f>
        <v/>
      </c>
      <c r="I41" s="29"/>
    </row>
    <row r="42">
      <c r="B42" s="22" t="s">
        <v>988</v>
      </c>
      <c r="C42" s="6" t="str">
        <f>VLOOKUP(B42, PE!C:I, 7, FALSE)</f>
        <v/>
      </c>
      <c r="I42" s="29"/>
    </row>
    <row r="43">
      <c r="B43" s="22" t="s">
        <v>989</v>
      </c>
      <c r="C43" s="6" t="str">
        <f>VLOOKUP(B43, PE!C:I, 7, FALSE)</f>
        <v/>
      </c>
    </row>
    <row r="44">
      <c r="B44" s="22" t="s">
        <v>990</v>
      </c>
      <c r="C44" s="6" t="str">
        <f>VLOOKUP(B44, PE!C:I, 7, FALSE)</f>
        <v/>
      </c>
    </row>
    <row r="45">
      <c r="B45" s="22" t="s">
        <v>991</v>
      </c>
      <c r="C45" s="6" t="str">
        <f>VLOOKUP(B45, PE!C:I, 7, FALSE)</f>
        <v/>
      </c>
    </row>
    <row r="46">
      <c r="B46" s="22" t="s">
        <v>992</v>
      </c>
      <c r="C46" s="6" t="str">
        <f>VLOOKUP(B46, PE!C:I, 7, FALSE)</f>
        <v/>
      </c>
    </row>
    <row r="47">
      <c r="B47" s="22" t="s">
        <v>993</v>
      </c>
      <c r="C47" s="6" t="str">
        <f>VLOOKUP(B47, PE!C:I, 7, FALSE)</f>
        <v/>
      </c>
    </row>
    <row r="48">
      <c r="B48" s="22" t="s">
        <v>994</v>
      </c>
      <c r="C48" s="6" t="str">
        <f>VLOOKUP(B48, PE!C:I, 7, FALSE)</f>
        <v/>
      </c>
    </row>
    <row r="49">
      <c r="B49" s="22" t="s">
        <v>995</v>
      </c>
      <c r="C49" s="6" t="str">
        <f>VLOOKUP(B49, PE!C:I, 7, FALSE)</f>
        <v/>
      </c>
    </row>
    <row r="50">
      <c r="B50" s="22" t="s">
        <v>996</v>
      </c>
      <c r="C50" s="6" t="str">
        <f>VLOOKUP(B50, PE!C:I, 7, FALSE)</f>
        <v/>
      </c>
    </row>
    <row r="51">
      <c r="B51" s="22" t="s">
        <v>997</v>
      </c>
      <c r="C51" s="6" t="str">
        <f>VLOOKUP(B51, PE!C:I, 7, FALSE)</f>
        <v/>
      </c>
    </row>
    <row r="52">
      <c r="B52" s="22" t="s">
        <v>998</v>
      </c>
      <c r="C52" s="6" t="str">
        <f>VLOOKUP(B52, PE!C:I, 7, FALSE)</f>
        <v/>
      </c>
    </row>
    <row r="53">
      <c r="B53" s="22" t="s">
        <v>999</v>
      </c>
      <c r="C53" s="6" t="str">
        <f>VLOOKUP(B53, PE!C:I, 7, FALSE)</f>
        <v/>
      </c>
    </row>
    <row r="54">
      <c r="B54" s="22" t="s">
        <v>1000</v>
      </c>
      <c r="C54" s="6" t="str">
        <f>VLOOKUP(B54, PE!C:I, 7, FALSE)</f>
        <v/>
      </c>
    </row>
    <row r="55">
      <c r="B55" s="22" t="s">
        <v>1001</v>
      </c>
      <c r="C55" s="6" t="str">
        <f>VLOOKUP(B55, PE!C:I, 7, FALSE)</f>
        <v/>
      </c>
    </row>
    <row r="56">
      <c r="B56" s="22" t="s">
        <v>1002</v>
      </c>
      <c r="C56" s="6" t="str">
        <f>VLOOKUP(B56, PE!C:I, 7, FALSE)</f>
        <v/>
      </c>
    </row>
    <row r="57">
      <c r="B57" s="22" t="s">
        <v>1003</v>
      </c>
      <c r="C57" s="6" t="str">
        <f>VLOOKUP(B57, PE!C:I, 7, FALSE)</f>
        <v/>
      </c>
    </row>
    <row r="58">
      <c r="B58" s="22" t="s">
        <v>1004</v>
      </c>
      <c r="C58" s="6" t="str">
        <f>VLOOKUP(B58, PE!C:I, 7, FALSE)</f>
        <v/>
      </c>
    </row>
    <row r="59">
      <c r="B59" s="22" t="s">
        <v>1005</v>
      </c>
      <c r="C59" s="6" t="str">
        <f>VLOOKUP(B59, PE!C:I, 7, FALSE)</f>
        <v/>
      </c>
    </row>
    <row r="60">
      <c r="B60" s="22" t="s">
        <v>1006</v>
      </c>
      <c r="C60" s="6" t="str">
        <f>VLOOKUP(B60, PE!C:I, 7, FALSE)</f>
        <v/>
      </c>
    </row>
    <row r="61">
      <c r="B61" s="22" t="s">
        <v>1007</v>
      </c>
      <c r="C61" s="6" t="str">
        <f>VLOOKUP(B61, PE!C:I, 7, FALSE)</f>
        <v/>
      </c>
    </row>
    <row r="62">
      <c r="B62" s="22" t="s">
        <v>1008</v>
      </c>
      <c r="C62" s="6" t="str">
        <f>VLOOKUP(B62, PE!C:I, 7, FALSE)</f>
        <v/>
      </c>
    </row>
    <row r="63">
      <c r="B63" s="22" t="s">
        <v>1009</v>
      </c>
      <c r="C63" s="6" t="str">
        <f>VLOOKUP(B63, PE!C:I, 7, FALSE)</f>
        <v/>
      </c>
    </row>
    <row r="64">
      <c r="B64" s="22" t="s">
        <v>1010</v>
      </c>
      <c r="C64" s="6" t="str">
        <f>VLOOKUP(B64, PE!C:I, 7, FALSE)</f>
        <v/>
      </c>
    </row>
    <row r="65">
      <c r="B65" s="22" t="s">
        <v>1011</v>
      </c>
      <c r="C65" s="6" t="str">
        <f>VLOOKUP(B65, PE!C:I, 7, FALSE)</f>
        <v/>
      </c>
    </row>
    <row r="66">
      <c r="B66" s="22" t="s">
        <v>1012</v>
      </c>
      <c r="C66" s="6" t="str">
        <f>VLOOKUP(B66, PE!C:I, 7, FALSE)</f>
        <v/>
      </c>
    </row>
    <row r="67">
      <c r="B67" s="22" t="s">
        <v>1013</v>
      </c>
      <c r="C67" s="6" t="str">
        <f>VLOOKUP(B67, PE!C:I, 7, FALSE)</f>
        <v/>
      </c>
    </row>
    <row r="68">
      <c r="B68" s="22" t="s">
        <v>1014</v>
      </c>
      <c r="C68" s="6" t="str">
        <f>VLOOKUP(B68, PE!C:I, 7, FALSE)</f>
        <v/>
      </c>
    </row>
  </sheetData>
  <mergeCells count="5">
    <mergeCell ref="B1:G1"/>
    <mergeCell ref="B3:C3"/>
    <mergeCell ref="E3:F3"/>
    <mergeCell ref="B10:C10"/>
    <mergeCell ref="E10:G10"/>
  </mergeCells>
  <conditionalFormatting sqref="C12:C68">
    <cfRule type="cellIs" dxfId="0" priority="1" operator="equal">
      <formula>"Pass"</formula>
    </cfRule>
  </conditionalFormatting>
  <conditionalFormatting sqref="C12:C68">
    <cfRule type="cellIs" dxfId="1" priority="2" operator="equal">
      <formula>"Fail"</formula>
    </cfRule>
  </conditionalFormatting>
  <conditionalFormatting sqref="C11 F11 G11:G30">
    <cfRule type="cellIs" dxfId="0" priority="3" operator="equal">
      <formula>"Fully Implemented"</formula>
    </cfRule>
  </conditionalFormatting>
  <conditionalFormatting sqref="C11 F11 G11:G30">
    <cfRule type="cellIs" dxfId="2" priority="4" operator="equal">
      <formula>"Partially Implemented"</formula>
    </cfRule>
  </conditionalFormatting>
  <conditionalFormatting sqref="C11 F11 G11:G30">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1015</v>
      </c>
      <c r="C1" s="12"/>
      <c r="D1" s="12"/>
      <c r="E1" s="12"/>
      <c r="F1" s="12"/>
      <c r="G1" s="2"/>
      <c r="H1" s="13"/>
      <c r="I1" s="13"/>
      <c r="J1" s="13"/>
      <c r="K1" s="13"/>
    </row>
    <row r="2">
      <c r="A2" s="14"/>
      <c r="E2" s="13"/>
      <c r="H2" s="13"/>
      <c r="I2" s="29"/>
      <c r="J2" s="13"/>
      <c r="K2" s="13"/>
    </row>
    <row r="3">
      <c r="A3" s="10"/>
      <c r="B3" s="15" t="s">
        <v>1016</v>
      </c>
      <c r="C3" s="2"/>
      <c r="E3" s="15" t="s">
        <v>16</v>
      </c>
      <c r="F3" s="2"/>
      <c r="I3" s="29"/>
      <c r="J3" s="13"/>
      <c r="K3" s="13"/>
    </row>
    <row r="4">
      <c r="A4" s="10"/>
      <c r="B4" s="16" t="s">
        <v>25</v>
      </c>
      <c r="C4" s="16" t="s">
        <v>26</v>
      </c>
      <c r="E4" s="16" t="s">
        <v>27</v>
      </c>
      <c r="F4" s="16" t="s">
        <v>26</v>
      </c>
      <c r="I4" s="29"/>
    </row>
    <row r="5">
      <c r="A5" s="10"/>
      <c r="B5" s="5" t="s">
        <v>28</v>
      </c>
      <c r="C5" s="6">
        <f>COUNTIF(PL!$I$2:$I$48, "Pass")</f>
        <v>0</v>
      </c>
      <c r="E5" s="5" t="s">
        <v>2</v>
      </c>
      <c r="F5" s="6">
        <f>COUNTIF(G$12:G$18, "Fully Implemented")</f>
        <v>0</v>
      </c>
      <c r="I5" s="29"/>
    </row>
    <row r="6">
      <c r="A6" s="10"/>
      <c r="B6" s="5" t="s">
        <v>29</v>
      </c>
      <c r="C6" s="6">
        <f>COUNTIF(PL!$I$2:$I$48, "Fail")</f>
        <v>0</v>
      </c>
      <c r="E6" s="5" t="s">
        <v>3</v>
      </c>
      <c r="F6" s="6">
        <f>COUNTIF(G$12:G$18, "Partially Implemented")</f>
        <v>0</v>
      </c>
      <c r="I6" s="29"/>
    </row>
    <row r="7">
      <c r="A7" s="10"/>
      <c r="B7" s="18" t="s">
        <v>30</v>
      </c>
      <c r="C7" s="19" t="str">
        <f>IF(SUM(C5:C6)=0, "Pending", C5/SUM(C5:C6))</f>
        <v>Pending</v>
      </c>
      <c r="E7" s="5" t="s">
        <v>4</v>
      </c>
      <c r="F7" s="6">
        <f>COUNTIF(G$12:G$18, "Not Implemented")</f>
        <v>0</v>
      </c>
      <c r="I7" s="29"/>
    </row>
    <row r="8">
      <c r="A8" s="10"/>
      <c r="I8" s="29"/>
    </row>
    <row r="9">
      <c r="I9" s="29"/>
    </row>
    <row r="10">
      <c r="B10" s="15" t="s">
        <v>1017</v>
      </c>
      <c r="C10" s="2"/>
      <c r="D10" s="20"/>
      <c r="E10" s="15" t="s">
        <v>1018</v>
      </c>
      <c r="F10" s="12"/>
      <c r="G10" s="2"/>
      <c r="I10" s="29"/>
    </row>
    <row r="11">
      <c r="B11" s="16" t="s">
        <v>33</v>
      </c>
      <c r="C11" s="16" t="s">
        <v>34</v>
      </c>
      <c r="D11" s="21"/>
      <c r="E11" s="16" t="s">
        <v>35</v>
      </c>
      <c r="F11" s="16" t="s">
        <v>36</v>
      </c>
      <c r="G11" s="16" t="s">
        <v>37</v>
      </c>
      <c r="I11" s="29"/>
    </row>
    <row r="12">
      <c r="B12" s="22" t="s">
        <v>1019</v>
      </c>
      <c r="C12" s="6" t="str">
        <f>VLOOKUP(B12, PL!C:I, 7, FALSE)</f>
        <v/>
      </c>
      <c r="D12" s="10"/>
      <c r="E12" s="30" t="s">
        <v>1020</v>
      </c>
      <c r="F12" s="31" t="str">
        <f>VLOOKUP(E12,PL!B:D, 3, FALSE)</f>
        <v>Policy and Procedures</v>
      </c>
      <c r="G12" s="6" t="str">
        <f>IF(OR(COUNTIF(PL!$B$2:$B$48, E12) = 0, COUNTIFS(PL!$B$2:$B$48, E12, PL!$I$2:$I$48, "") &gt; 0),
    "", 
    IF(AND(COUNTIFS(PL!$B$2:$B$48, E12, PL!$I$2:$I$48, "Pass") = COUNTIF(PL!$B$2:$B$48, E12), COUNTIF(PL!$B$2:$B$48, E12) &gt; 0), 
        "Fully Implemented", 
        IF(AND(COUNTIFS(PL!$B$2:$B$48, E12, PL!$I$2:$I$48, "Fail") = COUNTIF(PL!$B$2:$B$48, E12), COUNTIF(PL!$B$2:$B$48, E12) &gt; 0), 
            "Not Implemented", 
            "Partially Implemented"
        )
    )
)</f>
        <v/>
      </c>
      <c r="I12" s="29"/>
    </row>
    <row r="13">
      <c r="B13" s="22" t="s">
        <v>1021</v>
      </c>
      <c r="C13" s="6" t="str">
        <f>VLOOKUP(B13, PL!C:I, 7, FALSE)</f>
        <v/>
      </c>
      <c r="D13" s="10"/>
      <c r="E13" s="30" t="s">
        <v>1022</v>
      </c>
      <c r="F13" s="31" t="str">
        <f>VLOOKUP(E13,PL!B:D, 3, FALSE)</f>
        <v>System Security and Privacy Plans</v>
      </c>
      <c r="G13" s="6" t="str">
        <f>IF(OR(COUNTIF(PL!$B$2:$B$48, E13) = 0, COUNTIFS(PL!$B$2:$B$48, E13, PL!$I$2:$I$48, "") &gt; 0),
    "", 
    IF(AND(COUNTIFS(PL!$B$2:$B$48, E13, PL!$I$2:$I$48, "Pass") = COUNTIF(PL!$B$2:$B$48, E13), COUNTIF(PL!$B$2:$B$48, E13) &gt; 0), 
        "Fully Implemented", 
        IF(AND(COUNTIFS(PL!$B$2:$B$48, E13, PL!$I$2:$I$48, "Fail") = COUNTIF(PL!$B$2:$B$48, E13), COUNTIF(PL!$B$2:$B$48, E13) &gt; 0), 
            "Not Implemented", 
            "Partially Implemented"
        )
    )
)</f>
        <v/>
      </c>
      <c r="I13" s="29"/>
    </row>
    <row r="14">
      <c r="B14" s="22" t="s">
        <v>1023</v>
      </c>
      <c r="C14" s="6" t="str">
        <f>VLOOKUP(B14, PL!C:I, 7, FALSE)</f>
        <v/>
      </c>
      <c r="D14" s="10"/>
      <c r="E14" s="33" t="s">
        <v>1024</v>
      </c>
      <c r="F14" s="31" t="str">
        <f>VLOOKUP(E14,PL!B:D, 3, FALSE)</f>
        <v>Rules of Behavior</v>
      </c>
      <c r="G14" s="6" t="str">
        <f>IF(OR(COUNTIF(PL!$B$2:$B$48, E14) = 0, COUNTIFS(PL!$B$2:$B$48, E14, PL!$I$2:$I$48, "") &gt; 0),
    "", 
    IF(AND(COUNTIFS(PL!$B$2:$B$48, E14, PL!$I$2:$I$48, "Pass") = COUNTIF(PL!$B$2:$B$48, E14), COUNTIF(PL!$B$2:$B$48, E14) &gt; 0), 
        "Fully Implemented", 
        IF(AND(COUNTIFS(PL!$B$2:$B$48, E14, PL!$I$2:$I$48, "Fail") = COUNTIF(PL!$B$2:$B$48, E14), COUNTIF(PL!$B$2:$B$48, E14) &gt; 0), 
            "Not Implemented", 
            "Partially Implemented"
        )
    )
)</f>
        <v/>
      </c>
      <c r="I14" s="29"/>
    </row>
    <row r="15">
      <c r="B15" s="22" t="s">
        <v>1025</v>
      </c>
      <c r="C15" s="6" t="str">
        <f>VLOOKUP(B15, PL!C:I, 7, FALSE)</f>
        <v/>
      </c>
      <c r="D15" s="10"/>
      <c r="E15" s="33" t="s">
        <v>1026</v>
      </c>
      <c r="F15" s="31" t="str">
        <f>VLOOKUP(E15,PL!B:D, 3, FALSE)</f>
        <v>Social Media and External Site/Application Usage Restrictions</v>
      </c>
      <c r="G15" s="6" t="str">
        <f>IF(OR(COUNTIF(PL!$B$2:$B$48, E15) = 0, COUNTIFS(PL!$B$2:$B$48, E15, PL!$I$2:$I$48, "") &gt; 0),
    "", 
    IF(AND(COUNTIFS(PL!$B$2:$B$48, E15, PL!$I$2:$I$48, "Pass") = COUNTIF(PL!$B$2:$B$48, E15), COUNTIF(PL!$B$2:$B$48, E15) &gt; 0), 
        "Fully Implemented", 
        IF(AND(COUNTIFS(PL!$B$2:$B$48, E15, PL!$I$2:$I$48, "Fail") = COUNTIF(PL!$B$2:$B$48, E15), COUNTIF(PL!$B$2:$B$48, E15) &gt; 0), 
            "Not Implemented", 
            "Partially Implemented"
        )
    )
)</f>
        <v/>
      </c>
      <c r="I15" s="29"/>
    </row>
    <row r="16">
      <c r="B16" s="22" t="s">
        <v>1027</v>
      </c>
      <c r="C16" s="6" t="str">
        <f>VLOOKUP(B16, PL!C:I, 7, FALSE)</f>
        <v/>
      </c>
      <c r="D16" s="10"/>
      <c r="E16" s="33" t="s">
        <v>1028</v>
      </c>
      <c r="F16" s="31" t="str">
        <f>VLOOKUP(E16,PL!B:D, 3, FALSE)</f>
        <v>Security and Privacy Architectures</v>
      </c>
      <c r="G16" s="6" t="str">
        <f>IF(OR(COUNTIF(PL!$B$2:$B$48, E16) = 0, COUNTIFS(PL!$B$2:$B$48, E16, PL!$I$2:$I$48, "") &gt; 0),
    "", 
    IF(AND(COUNTIFS(PL!$B$2:$B$48, E16, PL!$I$2:$I$48, "Pass") = COUNTIF(PL!$B$2:$B$48, E16), COUNTIF(PL!$B$2:$B$48, E16) &gt; 0), 
        "Fully Implemented", 
        IF(AND(COUNTIFS(PL!$B$2:$B$48, E16, PL!$I$2:$I$48, "Fail") = COUNTIF(PL!$B$2:$B$48, E16), COUNTIF(PL!$B$2:$B$48, E16) &gt; 0), 
            "Not Implemented", 
            "Partially Implemented"
        )
    )
)</f>
        <v/>
      </c>
      <c r="I16" s="29"/>
    </row>
    <row r="17">
      <c r="B17" s="22" t="s">
        <v>1029</v>
      </c>
      <c r="C17" s="6" t="str">
        <f>VLOOKUP(B17, PL!C:I, 7, FALSE)</f>
        <v/>
      </c>
      <c r="D17" s="10"/>
      <c r="E17" s="33" t="s">
        <v>1030</v>
      </c>
      <c r="F17" s="31" t="str">
        <f>VLOOKUP(E17,PL!B:D, 3, FALSE)</f>
        <v>Baseline Selection</v>
      </c>
      <c r="G17" s="6" t="str">
        <f>IF(OR(COUNTIF(PL!$B$2:$B$48, E17) = 0, COUNTIFS(PL!$B$2:$B$48, E17, PL!$I$2:$I$48, "") &gt; 0),
    "", 
    IF(AND(COUNTIFS(PL!$B$2:$B$48, E17, PL!$I$2:$I$48, "Pass") = COUNTIF(PL!$B$2:$B$48, E17), COUNTIF(PL!$B$2:$B$48, E17) &gt; 0), 
        "Fully Implemented", 
        IF(AND(COUNTIFS(PL!$B$2:$B$48, E17, PL!$I$2:$I$48, "Fail") = COUNTIF(PL!$B$2:$B$48, E17), COUNTIF(PL!$B$2:$B$48, E17) &gt; 0), 
            "Not Implemented", 
            "Partially Implemented"
        )
    )
)</f>
        <v/>
      </c>
      <c r="I17" s="29"/>
    </row>
    <row r="18">
      <c r="B18" s="22" t="s">
        <v>1031</v>
      </c>
      <c r="C18" s="6" t="str">
        <f>VLOOKUP(B18, PL!C:I, 7, FALSE)</f>
        <v/>
      </c>
      <c r="D18" s="10"/>
      <c r="E18" s="33" t="s">
        <v>1032</v>
      </c>
      <c r="F18" s="31" t="str">
        <f>VLOOKUP(E18,PL!B:D, 3, FALSE)</f>
        <v>Baseline Tailoring</v>
      </c>
      <c r="G18" s="6" t="str">
        <f>IF(OR(COUNTIF(PL!$B$2:$B$48, E18) = 0, COUNTIFS(PL!$B$2:$B$48, E18, PL!$I$2:$I$48, "") &gt; 0),
    "", 
    IF(AND(COUNTIFS(PL!$B$2:$B$48, E18, PL!$I$2:$I$48, "Pass") = COUNTIF(PL!$B$2:$B$48, E18), COUNTIF(PL!$B$2:$B$48, E18) &gt; 0), 
        "Fully Implemented", 
        IF(AND(COUNTIFS(PL!$B$2:$B$48, E18, PL!$I$2:$I$48, "Fail") = COUNTIF(PL!$B$2:$B$48, E18), COUNTIF(PL!$B$2:$B$48, E18) &gt; 0), 
            "Not Implemented", 
            "Partially Implemented"
        )
    )
)</f>
        <v/>
      </c>
      <c r="I18" s="29"/>
    </row>
    <row r="19">
      <c r="B19" s="22" t="s">
        <v>1033</v>
      </c>
      <c r="C19" s="6" t="str">
        <f>VLOOKUP(B19, PL!C:I, 7, FALSE)</f>
        <v/>
      </c>
      <c r="D19" s="10"/>
      <c r="I19" s="29"/>
    </row>
    <row r="20">
      <c r="B20" s="22" t="s">
        <v>1034</v>
      </c>
      <c r="C20" s="6" t="str">
        <f>VLOOKUP(B20, PL!C:I, 7, FALSE)</f>
        <v/>
      </c>
      <c r="D20" s="10"/>
      <c r="I20" s="29"/>
    </row>
    <row r="21">
      <c r="B21" s="22" t="s">
        <v>1035</v>
      </c>
      <c r="C21" s="6" t="str">
        <f>VLOOKUP(B21, PL!C:I, 7, FALSE)</f>
        <v/>
      </c>
      <c r="D21" s="10"/>
    </row>
    <row r="22">
      <c r="B22" s="22" t="s">
        <v>1036</v>
      </c>
      <c r="C22" s="6" t="str">
        <f>VLOOKUP(B22, PL!C:I, 7, FALSE)</f>
        <v/>
      </c>
      <c r="D22" s="10"/>
    </row>
    <row r="23">
      <c r="B23" s="22" t="s">
        <v>1037</v>
      </c>
      <c r="C23" s="6" t="str">
        <f>VLOOKUP(B23, PL!C:I, 7, FALSE)</f>
        <v/>
      </c>
      <c r="D23" s="10"/>
    </row>
    <row r="24">
      <c r="B24" s="22" t="s">
        <v>1038</v>
      </c>
      <c r="C24" s="6" t="str">
        <f>VLOOKUP(B24, PL!C:I, 7, FALSE)</f>
        <v/>
      </c>
      <c r="D24" s="10"/>
    </row>
    <row r="25">
      <c r="B25" s="22" t="s">
        <v>1039</v>
      </c>
      <c r="C25" s="6" t="str">
        <f>VLOOKUP(B25, PL!C:I, 7, FALSE)</f>
        <v/>
      </c>
      <c r="D25" s="10"/>
    </row>
    <row r="26">
      <c r="B26" s="22" t="s">
        <v>1040</v>
      </c>
      <c r="C26" s="6" t="str">
        <f>VLOOKUP(B26, PL!C:I, 7, FALSE)</f>
        <v/>
      </c>
      <c r="D26" s="10"/>
    </row>
    <row r="27">
      <c r="B27" s="22" t="s">
        <v>1041</v>
      </c>
      <c r="C27" s="6" t="str">
        <f>VLOOKUP(B27, PL!C:I, 7, FALSE)</f>
        <v/>
      </c>
      <c r="D27" s="10"/>
    </row>
    <row r="28">
      <c r="B28" s="22" t="s">
        <v>1042</v>
      </c>
      <c r="C28" s="6" t="str">
        <f>VLOOKUP(B28, PL!C:I, 7, FALSE)</f>
        <v/>
      </c>
      <c r="D28" s="10"/>
    </row>
    <row r="29">
      <c r="B29" s="22" t="s">
        <v>1043</v>
      </c>
      <c r="C29" s="6" t="str">
        <f>VLOOKUP(B29, PL!C:I, 7, FALSE)</f>
        <v/>
      </c>
      <c r="D29" s="10"/>
    </row>
    <row r="30">
      <c r="B30" s="22" t="s">
        <v>1044</v>
      </c>
      <c r="C30" s="6" t="str">
        <f>VLOOKUP(B30, PL!C:I, 7, FALSE)</f>
        <v/>
      </c>
      <c r="D30" s="10"/>
    </row>
    <row r="31">
      <c r="B31" s="22" t="s">
        <v>1045</v>
      </c>
      <c r="C31" s="6" t="str">
        <f>VLOOKUP(B31, PL!C:I, 7, FALSE)</f>
        <v/>
      </c>
      <c r="D31" s="10"/>
      <c r="I31" s="32"/>
    </row>
    <row r="32">
      <c r="B32" s="22" t="s">
        <v>1046</v>
      </c>
      <c r="C32" s="6" t="str">
        <f>VLOOKUP(B32, PL!C:I, 7, FALSE)</f>
        <v/>
      </c>
      <c r="D32" s="10"/>
      <c r="I32" s="29"/>
    </row>
    <row r="33">
      <c r="B33" s="22" t="s">
        <v>1047</v>
      </c>
      <c r="C33" s="6" t="str">
        <f>VLOOKUP(B33, PL!C:I, 7, FALSE)</f>
        <v/>
      </c>
      <c r="D33" s="10"/>
      <c r="I33" s="29"/>
    </row>
    <row r="34">
      <c r="B34" s="22" t="s">
        <v>1048</v>
      </c>
      <c r="C34" s="6" t="str">
        <f>VLOOKUP(B34, PL!C:I, 7, FALSE)</f>
        <v/>
      </c>
      <c r="D34" s="10"/>
      <c r="I34" s="29"/>
    </row>
    <row r="35">
      <c r="B35" s="22" t="s">
        <v>1049</v>
      </c>
      <c r="C35" s="6" t="str">
        <f>VLOOKUP(B35, PL!C:I, 7, FALSE)</f>
        <v/>
      </c>
      <c r="I35" s="29"/>
    </row>
    <row r="36">
      <c r="B36" s="22" t="s">
        <v>1050</v>
      </c>
      <c r="C36" s="6" t="str">
        <f>VLOOKUP(B36, PL!C:I, 7, FALSE)</f>
        <v/>
      </c>
      <c r="I36" s="29"/>
    </row>
    <row r="37">
      <c r="B37" s="22" t="s">
        <v>1051</v>
      </c>
      <c r="C37" s="6" t="str">
        <f>VLOOKUP(B37, PL!C:I, 7, FALSE)</f>
        <v/>
      </c>
      <c r="I37" s="29"/>
    </row>
    <row r="38">
      <c r="B38" s="22" t="s">
        <v>1052</v>
      </c>
      <c r="C38" s="6" t="str">
        <f>VLOOKUP(B38, PL!C:I, 7, FALSE)</f>
        <v/>
      </c>
      <c r="I38" s="29"/>
    </row>
    <row r="39">
      <c r="B39" s="22" t="s">
        <v>1053</v>
      </c>
      <c r="C39" s="6" t="str">
        <f>VLOOKUP(B39, PL!C:I, 7, FALSE)</f>
        <v/>
      </c>
      <c r="I39" s="29"/>
    </row>
    <row r="40">
      <c r="B40" s="22" t="s">
        <v>1054</v>
      </c>
      <c r="C40" s="6" t="str">
        <f>VLOOKUP(B40, PL!C:I, 7, FALSE)</f>
        <v/>
      </c>
      <c r="I40" s="29"/>
    </row>
    <row r="41">
      <c r="B41" s="22" t="s">
        <v>1055</v>
      </c>
      <c r="C41" s="6" t="str">
        <f>VLOOKUP(B41, PL!C:I, 7, FALSE)</f>
        <v/>
      </c>
      <c r="I41" s="29"/>
    </row>
    <row r="42">
      <c r="B42" s="22" t="s">
        <v>1056</v>
      </c>
      <c r="C42" s="6" t="str">
        <f>VLOOKUP(B42, PL!C:I, 7, FALSE)</f>
        <v/>
      </c>
      <c r="I42" s="29"/>
    </row>
    <row r="43">
      <c r="B43" s="22" t="s">
        <v>1057</v>
      </c>
      <c r="C43" s="6" t="str">
        <f>VLOOKUP(B43, PL!C:I, 7, FALSE)</f>
        <v/>
      </c>
    </row>
    <row r="44">
      <c r="B44" s="22" t="s">
        <v>1058</v>
      </c>
      <c r="C44" s="6" t="str">
        <f>VLOOKUP(B44, PL!C:I, 7, FALSE)</f>
        <v/>
      </c>
    </row>
    <row r="45">
      <c r="B45" s="22" t="s">
        <v>1059</v>
      </c>
      <c r="C45" s="6" t="str">
        <f>VLOOKUP(B45, PL!C:I, 7, FALSE)</f>
        <v/>
      </c>
    </row>
    <row r="46">
      <c r="B46" s="22" t="s">
        <v>1060</v>
      </c>
      <c r="C46" s="6" t="str">
        <f>VLOOKUP(B46, PL!C:I, 7, FALSE)</f>
        <v/>
      </c>
    </row>
    <row r="47">
      <c r="B47" s="22" t="s">
        <v>1061</v>
      </c>
      <c r="C47" s="6" t="str">
        <f>VLOOKUP(B47, PL!C:I, 7, FALSE)</f>
        <v/>
      </c>
    </row>
    <row r="48">
      <c r="B48" s="22" t="s">
        <v>1062</v>
      </c>
      <c r="C48" s="6" t="str">
        <f>VLOOKUP(B48, PL!C:I, 7, FALSE)</f>
        <v/>
      </c>
    </row>
    <row r="49">
      <c r="B49" s="22" t="s">
        <v>1063</v>
      </c>
      <c r="C49" s="6" t="str">
        <f>VLOOKUP(B49, PL!C:I, 7, FALSE)</f>
        <v/>
      </c>
    </row>
    <row r="50">
      <c r="B50" s="22" t="s">
        <v>1064</v>
      </c>
      <c r="C50" s="6" t="str">
        <f>VLOOKUP(B50, PL!C:I, 7, FALSE)</f>
        <v/>
      </c>
    </row>
    <row r="51">
      <c r="B51" s="22" t="s">
        <v>1065</v>
      </c>
      <c r="C51" s="6" t="str">
        <f>VLOOKUP(B51, PL!C:I, 7, FALSE)</f>
        <v/>
      </c>
    </row>
    <row r="52">
      <c r="B52" s="22" t="s">
        <v>1066</v>
      </c>
      <c r="C52" s="6" t="str">
        <f>VLOOKUP(B52, PL!C:I, 7, FALSE)</f>
        <v/>
      </c>
    </row>
    <row r="53">
      <c r="B53" s="22" t="s">
        <v>1067</v>
      </c>
      <c r="C53" s="6" t="str">
        <f>VLOOKUP(B53, PL!C:I, 7, FALSE)</f>
        <v/>
      </c>
    </row>
    <row r="54">
      <c r="B54" s="22" t="s">
        <v>1068</v>
      </c>
      <c r="C54" s="6" t="str">
        <f>VLOOKUP(B54, PL!C:I, 7, FALSE)</f>
        <v/>
      </c>
    </row>
    <row r="55">
      <c r="B55" s="22" t="s">
        <v>1069</v>
      </c>
      <c r="C55" s="6" t="str">
        <f>VLOOKUP(B55, PL!C:I, 7, FALSE)</f>
        <v/>
      </c>
    </row>
    <row r="56">
      <c r="B56" s="22" t="s">
        <v>1070</v>
      </c>
      <c r="C56" s="6" t="str">
        <f>VLOOKUP(B56, PL!C:I, 7, FALSE)</f>
        <v/>
      </c>
    </row>
    <row r="57">
      <c r="B57" s="22" t="s">
        <v>1071</v>
      </c>
      <c r="C57" s="6" t="str">
        <f>VLOOKUP(B57, PL!C:I, 7, FALSE)</f>
        <v/>
      </c>
    </row>
    <row r="58">
      <c r="B58" s="22" t="s">
        <v>1072</v>
      </c>
      <c r="C58" s="6" t="str">
        <f>VLOOKUP(B58, PL!C:I, 7, FALSE)</f>
        <v/>
      </c>
    </row>
  </sheetData>
  <mergeCells count="5">
    <mergeCell ref="B1:G1"/>
    <mergeCell ref="B3:C3"/>
    <mergeCell ref="E3:F3"/>
    <mergeCell ref="B10:C10"/>
    <mergeCell ref="E10:G10"/>
  </mergeCells>
  <conditionalFormatting sqref="C12:C58">
    <cfRule type="cellIs" dxfId="0" priority="1" operator="equal">
      <formula>"Pass"</formula>
    </cfRule>
  </conditionalFormatting>
  <conditionalFormatting sqref="C12:C58">
    <cfRule type="cellIs" dxfId="1" priority="2" operator="equal">
      <formula>"Fail"</formula>
    </cfRule>
  </conditionalFormatting>
  <conditionalFormatting sqref="C11 F11 G11:G18">
    <cfRule type="cellIs" dxfId="0" priority="3" operator="equal">
      <formula>"Fully Implemented"</formula>
    </cfRule>
  </conditionalFormatting>
  <conditionalFormatting sqref="C11 F11 G11:G18">
    <cfRule type="cellIs" dxfId="2" priority="4" operator="equal">
      <formula>"Partially Implemented"</formula>
    </cfRule>
  </conditionalFormatting>
  <conditionalFormatting sqref="C11 F11 G11:G18">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1073</v>
      </c>
      <c r="C1" s="12"/>
      <c r="D1" s="12"/>
      <c r="E1" s="12"/>
      <c r="F1" s="12"/>
      <c r="G1" s="2"/>
      <c r="H1" s="13"/>
      <c r="I1" s="13"/>
      <c r="J1" s="13"/>
      <c r="K1" s="13"/>
    </row>
    <row r="2">
      <c r="A2" s="14"/>
      <c r="E2" s="13"/>
      <c r="H2" s="13"/>
      <c r="I2" s="29"/>
      <c r="J2" s="13"/>
      <c r="K2" s="13"/>
    </row>
    <row r="3">
      <c r="A3" s="10"/>
      <c r="B3" s="15" t="s">
        <v>1074</v>
      </c>
      <c r="C3" s="2"/>
      <c r="E3" s="15" t="s">
        <v>17</v>
      </c>
      <c r="F3" s="2"/>
      <c r="I3" s="29"/>
      <c r="J3" s="13"/>
      <c r="K3" s="13"/>
    </row>
    <row r="4">
      <c r="A4" s="10"/>
      <c r="B4" s="16" t="s">
        <v>25</v>
      </c>
      <c r="C4" s="16" t="s">
        <v>26</v>
      </c>
      <c r="E4" s="16" t="s">
        <v>27</v>
      </c>
      <c r="F4" s="16" t="s">
        <v>26</v>
      </c>
      <c r="I4" s="29"/>
    </row>
    <row r="5">
      <c r="A5" s="10"/>
      <c r="B5" s="5" t="s">
        <v>28</v>
      </c>
      <c r="C5" s="6">
        <f>COUNTIF(PS!$I$2:$I$36, "Pass")</f>
        <v>0</v>
      </c>
      <c r="E5" s="5" t="s">
        <v>2</v>
      </c>
      <c r="F5" s="6">
        <f>COUNTIF(G$12:G$21, "Fully Implemented")</f>
        <v>0</v>
      </c>
      <c r="I5" s="29"/>
    </row>
    <row r="6">
      <c r="A6" s="10"/>
      <c r="B6" s="5" t="s">
        <v>29</v>
      </c>
      <c r="C6" s="6">
        <f>COUNTIF(PS!$I$2:$I$36, "Fail")</f>
        <v>0</v>
      </c>
      <c r="E6" s="5" t="s">
        <v>3</v>
      </c>
      <c r="F6" s="6">
        <f>COUNTIF(G$12:G$21, "Partially Implemented")</f>
        <v>0</v>
      </c>
      <c r="I6" s="29"/>
    </row>
    <row r="7">
      <c r="A7" s="10"/>
      <c r="B7" s="18" t="s">
        <v>30</v>
      </c>
      <c r="C7" s="19" t="str">
        <f>IF(SUM(C5:C6)=0, "Pending", C5/SUM(C5:C6))</f>
        <v>Pending</v>
      </c>
      <c r="E7" s="5" t="s">
        <v>4</v>
      </c>
      <c r="F7" s="6">
        <f>COUNTIF(G$12:G$21, "Not Implemented")</f>
        <v>0</v>
      </c>
      <c r="I7" s="29"/>
    </row>
    <row r="8">
      <c r="A8" s="10"/>
      <c r="I8" s="29"/>
    </row>
    <row r="9">
      <c r="I9" s="29"/>
    </row>
    <row r="10">
      <c r="B10" s="15" t="s">
        <v>1075</v>
      </c>
      <c r="C10" s="2"/>
      <c r="D10" s="20"/>
      <c r="E10" s="15" t="s">
        <v>1076</v>
      </c>
      <c r="F10" s="12"/>
      <c r="G10" s="2"/>
      <c r="I10" s="29"/>
    </row>
    <row r="11">
      <c r="B11" s="16" t="s">
        <v>33</v>
      </c>
      <c r="C11" s="16" t="s">
        <v>34</v>
      </c>
      <c r="D11" s="21"/>
      <c r="E11" s="16" t="s">
        <v>35</v>
      </c>
      <c r="F11" s="16" t="s">
        <v>36</v>
      </c>
      <c r="G11" s="16" t="s">
        <v>37</v>
      </c>
      <c r="I11" s="29"/>
    </row>
    <row r="12">
      <c r="B12" s="22" t="s">
        <v>1077</v>
      </c>
      <c r="C12" s="6" t="str">
        <f>VLOOKUP(B12, PS!C:I, 7, FALSE)</f>
        <v/>
      </c>
      <c r="D12" s="10"/>
      <c r="E12" s="30" t="s">
        <v>1078</v>
      </c>
      <c r="F12" s="31" t="str">
        <f>VLOOKUP(E12,PS!B:D, 3, FALSE)</f>
        <v>Policy and Procedures</v>
      </c>
      <c r="G12" s="6" t="str">
        <f>IF(OR(COUNTIF(PS!$B$2:$B$36, E12) = 0, COUNTIFS(PS!$B$2:$B$36, E12, PS!$I$2:$I$36, "") &gt; 0),
    "", 
    IF(AND(COUNTIFS(PS!$B$2:$B$36, E12, PS!$I$2:$I$36, "Pass") = COUNTIF(PS!$B$2:$B$36, E12), COUNTIF(PS!$B$2:$B$36, E12) &gt; 0), 
        "Fully Implemented", 
        IF(AND(COUNTIFS(PS!$B$2:$B$36, E12, PS!$I$2:$I$36, "Fail") = COUNTIF(PS!$B$2:$B$36, E12), COUNTIF(PS!$B$2:$B$36, E12) &gt; 0), 
            "Not Implemented", 
            "Partially Implemented"
        )
    )
)</f>
        <v/>
      </c>
      <c r="I12" s="29"/>
    </row>
    <row r="13">
      <c r="B13" s="22" t="s">
        <v>1079</v>
      </c>
      <c r="C13" s="6" t="str">
        <f>VLOOKUP(B13, PS!C:I, 7, FALSE)</f>
        <v/>
      </c>
      <c r="D13" s="10"/>
      <c r="E13" s="30" t="s">
        <v>1080</v>
      </c>
      <c r="F13" s="31" t="str">
        <f>VLOOKUP(E13,PS!B:D, 3, FALSE)</f>
        <v>Position Risk Designation</v>
      </c>
      <c r="G13" s="6" t="str">
        <f>IF(OR(COUNTIF(PS!$B$2:$B$36, E13) = 0, COUNTIFS(PS!$B$2:$B$36, E13, PS!$I$2:$I$36, "") &gt; 0),
    "", 
    IF(AND(COUNTIFS(PS!$B$2:$B$36, E13, PS!$I$2:$I$36, "Pass") = COUNTIF(PS!$B$2:$B$36, E13), COUNTIF(PS!$B$2:$B$36, E13) &gt; 0), 
        "Fully Implemented", 
        IF(AND(COUNTIFS(PS!$B$2:$B$36, E13, PS!$I$2:$I$36, "Fail") = COUNTIF(PS!$B$2:$B$36, E13), COUNTIF(PS!$B$2:$B$36, E13) &gt; 0), 
            "Not Implemented", 
            "Partially Implemented"
        )
    )
)</f>
        <v/>
      </c>
      <c r="I13" s="29"/>
    </row>
    <row r="14">
      <c r="B14" s="22" t="s">
        <v>1081</v>
      </c>
      <c r="C14" s="6" t="str">
        <f>VLOOKUP(B14, PS!C:I, 7, FALSE)</f>
        <v/>
      </c>
      <c r="D14" s="10"/>
      <c r="E14" s="30" t="s">
        <v>1082</v>
      </c>
      <c r="F14" s="31" t="str">
        <f>VLOOKUP(E14,PS!B:D, 3, FALSE)</f>
        <v>Personnel Screening</v>
      </c>
      <c r="G14" s="6" t="str">
        <f>IF(OR(COUNTIF(PS!$B$2:$B$36, E14) = 0, COUNTIFS(PS!$B$2:$B$36, E14, PS!$I$2:$I$36, "") &gt; 0),
    "", 
    IF(AND(COUNTIFS(PS!$B$2:$B$36, E14, PS!$I$2:$I$36, "Pass") = COUNTIF(PS!$B$2:$B$36, E14), COUNTIF(PS!$B$2:$B$36, E14) &gt; 0), 
        "Fully Implemented", 
        IF(AND(COUNTIFS(PS!$B$2:$B$36, E14, PS!$I$2:$I$36, "Fail") = COUNTIF(PS!$B$2:$B$36, E14), COUNTIF(PS!$B$2:$B$36, E14) &gt; 0), 
            "Not Implemented", 
            "Partially Implemented"
        )
    )
)</f>
        <v/>
      </c>
      <c r="I14" s="29"/>
    </row>
    <row r="15">
      <c r="B15" s="22" t="s">
        <v>1083</v>
      </c>
      <c r="C15" s="6" t="str">
        <f>VLOOKUP(B15, PS!C:I, 7, FALSE)</f>
        <v/>
      </c>
      <c r="D15" s="10"/>
      <c r="E15" s="30" t="s">
        <v>1084</v>
      </c>
      <c r="F15" s="31" t="str">
        <f>VLOOKUP(E15,PS!B:D, 3, FALSE)</f>
        <v>Information Requiring Special Protective Measures</v>
      </c>
      <c r="G15" s="6" t="str">
        <f>IF(OR(COUNTIF(PS!$B$2:$B$36, E15) = 0, COUNTIFS(PS!$B$2:$B$36, E15, PS!$I$2:$I$36, "") &gt; 0),
    "", 
    IF(AND(COUNTIFS(PS!$B$2:$B$36, E15, PS!$I$2:$I$36, "Pass") = COUNTIF(PS!$B$2:$B$36, E15), COUNTIF(PS!$B$2:$B$36, E15) &gt; 0), 
        "Fully Implemented", 
        IF(AND(COUNTIFS(PS!$B$2:$B$36, E15, PS!$I$2:$I$36, "Fail") = COUNTIF(PS!$B$2:$B$36, E15), COUNTIF(PS!$B$2:$B$36, E15) &gt; 0), 
            "Not Implemented", 
            "Partially Implemented"
        )
    )
)</f>
        <v/>
      </c>
      <c r="I15" s="29"/>
    </row>
    <row r="16">
      <c r="B16" s="22" t="s">
        <v>1085</v>
      </c>
      <c r="C16" s="6" t="str">
        <f>VLOOKUP(B16, PS!C:I, 7, FALSE)</f>
        <v/>
      </c>
      <c r="D16" s="10"/>
      <c r="E16" s="30" t="s">
        <v>1086</v>
      </c>
      <c r="F16" s="31" t="str">
        <f>VLOOKUP(E16,PS!B:D, 3, FALSE)</f>
        <v>Personnel Termination</v>
      </c>
      <c r="G16" s="6" t="str">
        <f>IF(OR(COUNTIF(PS!$B$2:$B$36, E16) = 0, COUNTIFS(PS!$B$2:$B$36, E16, PS!$I$2:$I$36, "") &gt; 0),
    "", 
    IF(AND(COUNTIFS(PS!$B$2:$B$36, E16, PS!$I$2:$I$36, "Pass") = COUNTIF(PS!$B$2:$B$36, E16), COUNTIF(PS!$B$2:$B$36, E16) &gt; 0), 
        "Fully Implemented", 
        IF(AND(COUNTIFS(PS!$B$2:$B$36, E16, PS!$I$2:$I$36, "Fail") = COUNTIF(PS!$B$2:$B$36, E16), COUNTIF(PS!$B$2:$B$36, E16) &gt; 0), 
            "Not Implemented", 
            "Partially Implemented"
        )
    )
)</f>
        <v/>
      </c>
      <c r="I16" s="29"/>
    </row>
    <row r="17">
      <c r="B17" s="22" t="s">
        <v>1087</v>
      </c>
      <c r="C17" s="6" t="str">
        <f>VLOOKUP(B17, PS!C:I, 7, FALSE)</f>
        <v/>
      </c>
      <c r="D17" s="10"/>
      <c r="E17" s="30" t="s">
        <v>1088</v>
      </c>
      <c r="F17" s="31" t="str">
        <f>VLOOKUP(E17,PS!B:D, 3, FALSE)</f>
        <v>Personnel Transfer</v>
      </c>
      <c r="G17" s="6" t="str">
        <f>IF(OR(COUNTIF(PS!$B$2:$B$36, E17) = 0, COUNTIFS(PS!$B$2:$B$36, E17, PS!$I$2:$I$36, "") &gt; 0),
    "", 
    IF(AND(COUNTIFS(PS!$B$2:$B$36, E17, PS!$I$2:$I$36, "Pass") = COUNTIF(PS!$B$2:$B$36, E17), COUNTIF(PS!$B$2:$B$36, E17) &gt; 0), 
        "Fully Implemented", 
        IF(AND(COUNTIFS(PS!$B$2:$B$36, E17, PS!$I$2:$I$36, "Fail") = COUNTIF(PS!$B$2:$B$36, E17), COUNTIF(PS!$B$2:$B$36, E17) &gt; 0), 
            "Not Implemented", 
            "Partially Implemented"
        )
    )
)</f>
        <v/>
      </c>
      <c r="I17" s="29"/>
    </row>
    <row r="18">
      <c r="B18" s="22" t="s">
        <v>1089</v>
      </c>
      <c r="C18" s="6" t="str">
        <f>VLOOKUP(B18, PS!C:I, 7, FALSE)</f>
        <v/>
      </c>
      <c r="D18" s="10"/>
      <c r="E18" s="30" t="s">
        <v>1090</v>
      </c>
      <c r="F18" s="31" t="str">
        <f>VLOOKUP(E18,PS!B:D, 3, FALSE)</f>
        <v>Access Agreements</v>
      </c>
      <c r="G18" s="6" t="str">
        <f>IF(OR(COUNTIF(PS!$B$2:$B$36, E18) = 0, COUNTIFS(PS!$B$2:$B$36, E18, PS!$I$2:$I$36, "") &gt; 0),
    "", 
    IF(AND(COUNTIFS(PS!$B$2:$B$36, E18, PS!$I$2:$I$36, "Pass") = COUNTIF(PS!$B$2:$B$36, E18), COUNTIF(PS!$B$2:$B$36, E18) &gt; 0), 
        "Fully Implemented", 
        IF(AND(COUNTIFS(PS!$B$2:$B$36, E18, PS!$I$2:$I$36, "Fail") = COUNTIF(PS!$B$2:$B$36, E18), COUNTIF(PS!$B$2:$B$36, E18) &gt; 0), 
            "Not Implemented", 
            "Partially Implemented"
        )
    )
)</f>
        <v/>
      </c>
      <c r="I18" s="29"/>
    </row>
    <row r="19">
      <c r="B19" s="22" t="s">
        <v>1091</v>
      </c>
      <c r="C19" s="6" t="str">
        <f>VLOOKUP(B19, PS!C:I, 7, FALSE)</f>
        <v/>
      </c>
      <c r="D19" s="10"/>
      <c r="E19" s="30" t="s">
        <v>1092</v>
      </c>
      <c r="F19" s="31" t="str">
        <f>VLOOKUP(E19,PS!B:D, 3, FALSE)</f>
        <v>External Personnel Security</v>
      </c>
      <c r="G19" s="6" t="str">
        <f>IF(OR(COUNTIF(PS!$B$2:$B$36, E19) = 0, COUNTIFS(PS!$B$2:$B$36, E19, PS!$I$2:$I$36, "") &gt; 0),
    "", 
    IF(AND(COUNTIFS(PS!$B$2:$B$36, E19, PS!$I$2:$I$36, "Pass") = COUNTIF(PS!$B$2:$B$36, E19), COUNTIF(PS!$B$2:$B$36, E19) &gt; 0), 
        "Fully Implemented", 
        IF(AND(COUNTIFS(PS!$B$2:$B$36, E19, PS!$I$2:$I$36, "Fail") = COUNTIF(PS!$B$2:$B$36, E19), COUNTIF(PS!$B$2:$B$36, E19) &gt; 0), 
            "Not Implemented", 
            "Partially Implemented"
        )
    )
)</f>
        <v/>
      </c>
      <c r="I19" s="29"/>
    </row>
    <row r="20">
      <c r="B20" s="22" t="s">
        <v>1093</v>
      </c>
      <c r="C20" s="6" t="str">
        <f>VLOOKUP(B20, PS!C:I, 7, FALSE)</f>
        <v/>
      </c>
      <c r="D20" s="10"/>
      <c r="E20" s="30" t="s">
        <v>1094</v>
      </c>
      <c r="F20" s="31" t="str">
        <f>VLOOKUP(E20,PS!B:D, 3, FALSE)</f>
        <v>Personnel Sanctions</v>
      </c>
      <c r="G20" s="6" t="str">
        <f>IF(OR(COUNTIF(PS!$B$2:$B$36, E20) = 0, COUNTIFS(PS!$B$2:$B$36, E20, PS!$I$2:$I$36, "") &gt; 0),
    "", 
    IF(AND(COUNTIFS(PS!$B$2:$B$36, E20, PS!$I$2:$I$36, "Pass") = COUNTIF(PS!$B$2:$B$36, E20), COUNTIF(PS!$B$2:$B$36, E20) &gt; 0), 
        "Fully Implemented", 
        IF(AND(COUNTIFS(PS!$B$2:$B$36, E20, PS!$I$2:$I$36, "Fail") = COUNTIF(PS!$B$2:$B$36, E20), COUNTIF(PS!$B$2:$B$36, E20) &gt; 0), 
            "Not Implemented", 
            "Partially Implemented"
        )
    )
)</f>
        <v/>
      </c>
      <c r="I20" s="29"/>
    </row>
    <row r="21">
      <c r="B21" s="22" t="s">
        <v>1095</v>
      </c>
      <c r="C21" s="6" t="str">
        <f>VLOOKUP(B21, PS!C:I, 7, FALSE)</f>
        <v/>
      </c>
      <c r="D21" s="10"/>
      <c r="E21" s="30" t="s">
        <v>1096</v>
      </c>
      <c r="F21" s="31" t="str">
        <f>VLOOKUP(E21,PS!B:D, 3, FALSE)</f>
        <v>Position Descriptions</v>
      </c>
      <c r="G21" s="6" t="str">
        <f>IF(OR(COUNTIF(PS!$B$2:$B$36, E21) = 0, COUNTIFS(PS!$B$2:$B$36, E21, PS!$I$2:$I$36, "") &gt; 0),
    "", 
    IF(AND(COUNTIFS(PS!$B$2:$B$36, E21, PS!$I$2:$I$36, "Pass") = COUNTIF(PS!$B$2:$B$36, E21), COUNTIF(PS!$B$2:$B$36, E21) &gt; 0), 
        "Fully Implemented", 
        IF(AND(COUNTIFS(PS!$B$2:$B$36, E21, PS!$I$2:$I$36, "Fail") = COUNTIF(PS!$B$2:$B$36, E21), COUNTIF(PS!$B$2:$B$36, E21) &gt; 0), 
            "Not Implemented", 
            "Partially Implemented"
        )
    )
)</f>
        <v/>
      </c>
    </row>
    <row r="22">
      <c r="B22" s="22" t="s">
        <v>1097</v>
      </c>
      <c r="C22" s="6" t="str">
        <f>VLOOKUP(B22, PS!C:I, 7, FALSE)</f>
        <v/>
      </c>
      <c r="D22" s="10"/>
    </row>
    <row r="23">
      <c r="B23" s="22" t="s">
        <v>1098</v>
      </c>
      <c r="C23" s="6" t="str">
        <f>VLOOKUP(B23, PS!C:I, 7, FALSE)</f>
        <v/>
      </c>
      <c r="D23" s="10"/>
    </row>
    <row r="24">
      <c r="B24" s="22" t="s">
        <v>1099</v>
      </c>
      <c r="C24" s="6" t="str">
        <f>VLOOKUP(B24, PS!C:I, 7, FALSE)</f>
        <v/>
      </c>
      <c r="D24" s="10"/>
    </row>
    <row r="25">
      <c r="B25" s="22" t="s">
        <v>1100</v>
      </c>
      <c r="C25" s="6" t="str">
        <f>VLOOKUP(B25, PS!C:I, 7, FALSE)</f>
        <v/>
      </c>
      <c r="D25" s="10"/>
    </row>
    <row r="26">
      <c r="B26" s="22" t="s">
        <v>1101</v>
      </c>
      <c r="C26" s="6" t="str">
        <f>VLOOKUP(B26, PS!C:I, 7, FALSE)</f>
        <v/>
      </c>
      <c r="D26" s="10"/>
    </row>
    <row r="27">
      <c r="B27" s="22" t="s">
        <v>1102</v>
      </c>
      <c r="C27" s="6" t="str">
        <f>VLOOKUP(B27, PS!C:I, 7, FALSE)</f>
        <v/>
      </c>
      <c r="D27" s="10"/>
    </row>
    <row r="28">
      <c r="B28" s="22" t="s">
        <v>1103</v>
      </c>
      <c r="C28" s="6" t="str">
        <f>VLOOKUP(B28, PS!C:I, 7, FALSE)</f>
        <v/>
      </c>
      <c r="D28" s="10"/>
    </row>
    <row r="29">
      <c r="B29" s="22" t="s">
        <v>1104</v>
      </c>
      <c r="C29" s="6" t="str">
        <f>VLOOKUP(B29, PS!C:I, 7, FALSE)</f>
        <v/>
      </c>
      <c r="D29" s="10"/>
    </row>
    <row r="30">
      <c r="B30" s="22" t="s">
        <v>1105</v>
      </c>
      <c r="C30" s="6" t="str">
        <f>VLOOKUP(B30, PS!C:I, 7, FALSE)</f>
        <v/>
      </c>
      <c r="D30" s="10"/>
    </row>
    <row r="31">
      <c r="B31" s="22" t="s">
        <v>1106</v>
      </c>
      <c r="C31" s="6" t="str">
        <f>VLOOKUP(B31, PS!C:I, 7, FALSE)</f>
        <v/>
      </c>
      <c r="D31" s="10"/>
      <c r="I31" s="32"/>
    </row>
    <row r="32">
      <c r="B32" s="22" t="s">
        <v>1107</v>
      </c>
      <c r="C32" s="6" t="str">
        <f>VLOOKUP(B32, PS!C:I, 7, FALSE)</f>
        <v/>
      </c>
      <c r="D32" s="10"/>
      <c r="I32" s="29"/>
    </row>
    <row r="33">
      <c r="B33" s="22" t="s">
        <v>1108</v>
      </c>
      <c r="C33" s="6" t="str">
        <f>VLOOKUP(B33, PS!C:I, 7, FALSE)</f>
        <v/>
      </c>
      <c r="D33" s="10"/>
      <c r="I33" s="29"/>
    </row>
    <row r="34">
      <c r="B34" s="22" t="s">
        <v>1109</v>
      </c>
      <c r="C34" s="6" t="str">
        <f>VLOOKUP(B34, PS!C:I, 7, FALSE)</f>
        <v/>
      </c>
      <c r="D34" s="10"/>
      <c r="I34" s="29"/>
    </row>
    <row r="35">
      <c r="B35" s="22" t="s">
        <v>1110</v>
      </c>
      <c r="C35" s="6" t="str">
        <f>VLOOKUP(B35, PS!C:I, 7, FALSE)</f>
        <v/>
      </c>
      <c r="I35" s="29"/>
    </row>
    <row r="36">
      <c r="B36" s="22" t="s">
        <v>1111</v>
      </c>
      <c r="C36" s="6" t="str">
        <f>VLOOKUP(B36, PS!C:I, 7, FALSE)</f>
        <v/>
      </c>
      <c r="I36" s="29"/>
    </row>
    <row r="37">
      <c r="B37" s="22" t="s">
        <v>1112</v>
      </c>
      <c r="C37" s="6" t="str">
        <f>VLOOKUP(B37, PS!C:I, 7, FALSE)</f>
        <v/>
      </c>
      <c r="I37" s="29"/>
    </row>
    <row r="38">
      <c r="B38" s="22" t="s">
        <v>1113</v>
      </c>
      <c r="C38" s="6" t="str">
        <f>VLOOKUP(B38, PS!C:I, 7, FALSE)</f>
        <v/>
      </c>
      <c r="I38" s="29"/>
    </row>
    <row r="39">
      <c r="B39" s="22" t="s">
        <v>1114</v>
      </c>
      <c r="C39" s="6" t="str">
        <f>VLOOKUP(B39, PS!C:I, 7, FALSE)</f>
        <v/>
      </c>
      <c r="I39" s="29"/>
    </row>
    <row r="40">
      <c r="B40" s="22" t="s">
        <v>1115</v>
      </c>
      <c r="C40" s="6" t="str">
        <f>VLOOKUP(B40, PS!C:I, 7, FALSE)</f>
        <v/>
      </c>
      <c r="I40" s="29"/>
    </row>
    <row r="41">
      <c r="B41" s="22" t="s">
        <v>1116</v>
      </c>
      <c r="C41" s="6" t="str">
        <f>VLOOKUP(B41, PS!C:I, 7, FALSE)</f>
        <v/>
      </c>
      <c r="I41" s="29"/>
    </row>
    <row r="42">
      <c r="B42" s="22" t="s">
        <v>1117</v>
      </c>
      <c r="C42" s="6" t="str">
        <f>VLOOKUP(B42, PS!C:I, 7, FALSE)</f>
        <v/>
      </c>
      <c r="I42" s="29"/>
    </row>
    <row r="43">
      <c r="B43" s="22" t="s">
        <v>1118</v>
      </c>
      <c r="C43" s="6" t="str">
        <f>VLOOKUP(B43, PS!C:I, 7, FALSE)</f>
        <v/>
      </c>
    </row>
    <row r="44">
      <c r="B44" s="22" t="s">
        <v>1119</v>
      </c>
      <c r="C44" s="6" t="str">
        <f>VLOOKUP(B44, PS!C:I, 7, FALSE)</f>
        <v/>
      </c>
    </row>
    <row r="45">
      <c r="B45" s="22" t="s">
        <v>1120</v>
      </c>
      <c r="C45" s="6" t="str">
        <f>VLOOKUP(B45, PS!C:I, 7, FALSE)</f>
        <v/>
      </c>
    </row>
    <row r="46">
      <c r="B46" s="22" t="s">
        <v>1121</v>
      </c>
      <c r="C46" s="6" t="str">
        <f>VLOOKUP(B46, PS!C:I, 7,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 G11:G21">
    <cfRule type="cellIs" dxfId="0" priority="3" operator="equal">
      <formula>"Fully Implemented"</formula>
    </cfRule>
  </conditionalFormatting>
  <conditionalFormatting sqref="C11 F11 G11:G21">
    <cfRule type="cellIs" dxfId="2" priority="4" operator="equal">
      <formula>"Partially Implemented"</formula>
    </cfRule>
  </conditionalFormatting>
  <conditionalFormatting sqref="C11 F11 G11:G21">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1122</v>
      </c>
      <c r="C1" s="12"/>
      <c r="D1" s="12"/>
      <c r="E1" s="12"/>
      <c r="F1" s="12"/>
      <c r="G1" s="2"/>
      <c r="H1" s="13"/>
      <c r="I1" s="13"/>
      <c r="J1" s="13"/>
      <c r="K1" s="13"/>
    </row>
    <row r="2">
      <c r="A2" s="14"/>
      <c r="E2" s="13"/>
      <c r="H2" s="13"/>
      <c r="I2" s="29"/>
      <c r="J2" s="13"/>
      <c r="K2" s="13"/>
    </row>
    <row r="3">
      <c r="A3" s="10"/>
      <c r="B3" s="15" t="s">
        <v>1123</v>
      </c>
      <c r="C3" s="2"/>
      <c r="E3" s="15" t="s">
        <v>18</v>
      </c>
      <c r="F3" s="2"/>
      <c r="I3" s="29"/>
      <c r="J3" s="13"/>
      <c r="K3" s="13"/>
    </row>
    <row r="4">
      <c r="A4" s="10"/>
      <c r="B4" s="16" t="s">
        <v>25</v>
      </c>
      <c r="C4" s="16" t="s">
        <v>26</v>
      </c>
      <c r="E4" s="16" t="s">
        <v>27</v>
      </c>
      <c r="F4" s="16" t="s">
        <v>26</v>
      </c>
      <c r="I4" s="29"/>
    </row>
    <row r="5">
      <c r="A5" s="10"/>
      <c r="B5" s="5" t="s">
        <v>28</v>
      </c>
      <c r="C5" s="6">
        <f>COUNTIF(RA!$I$2:$I$33, "Pass")</f>
        <v>0</v>
      </c>
      <c r="E5" s="5" t="s">
        <v>2</v>
      </c>
      <c r="F5" s="6">
        <f>COUNTIF(G$12:G$22, "Fully Implemented")</f>
        <v>0</v>
      </c>
      <c r="I5" s="29"/>
    </row>
    <row r="6">
      <c r="A6" s="10"/>
      <c r="B6" s="5" t="s">
        <v>29</v>
      </c>
      <c r="C6" s="6">
        <f>COUNTIF(RA!$I$2:$I$33, "Fail")</f>
        <v>0</v>
      </c>
      <c r="E6" s="5" t="s">
        <v>3</v>
      </c>
      <c r="F6" s="6">
        <f>COUNTIF(G$12:G$22, "Partially Implemented")</f>
        <v>0</v>
      </c>
      <c r="I6" s="29"/>
    </row>
    <row r="7">
      <c r="A7" s="10"/>
      <c r="B7" s="18" t="s">
        <v>30</v>
      </c>
      <c r="C7" s="19" t="str">
        <f>IF(SUM(C5:C6)=0, "Pending", C5/SUM(C5:C6))</f>
        <v>Pending</v>
      </c>
      <c r="E7" s="5" t="s">
        <v>4</v>
      </c>
      <c r="F7" s="6">
        <f>COUNTIF(G$12:G$22, "Not Implemented")</f>
        <v>0</v>
      </c>
      <c r="I7" s="29"/>
    </row>
    <row r="8">
      <c r="A8" s="10"/>
      <c r="I8" s="29"/>
    </row>
    <row r="9">
      <c r="I9" s="29"/>
    </row>
    <row r="10">
      <c r="B10" s="15" t="s">
        <v>1124</v>
      </c>
      <c r="C10" s="2"/>
      <c r="D10" s="20"/>
      <c r="E10" s="15" t="s">
        <v>1125</v>
      </c>
      <c r="F10" s="12"/>
      <c r="G10" s="2"/>
      <c r="I10" s="29"/>
    </row>
    <row r="11">
      <c r="B11" s="16" t="s">
        <v>33</v>
      </c>
      <c r="C11" s="16" t="s">
        <v>34</v>
      </c>
      <c r="D11" s="21"/>
      <c r="E11" s="16" t="s">
        <v>35</v>
      </c>
      <c r="F11" s="16" t="s">
        <v>36</v>
      </c>
      <c r="G11" s="16" t="s">
        <v>37</v>
      </c>
      <c r="I11" s="29"/>
    </row>
    <row r="12">
      <c r="B12" s="22" t="s">
        <v>1126</v>
      </c>
      <c r="C12" s="6" t="str">
        <f>VLOOKUP(B12, RA!C:I, 7, FALSE)</f>
        <v/>
      </c>
      <c r="D12" s="10"/>
      <c r="E12" s="30" t="s">
        <v>1127</v>
      </c>
      <c r="F12" s="31" t="str">
        <f>VLOOKUP(E12,RA!B:D, 3, FALSE)</f>
        <v>Policy and Procedures</v>
      </c>
      <c r="G12" s="6" t="str">
        <f>IF(OR(COUNTIF(RA!$B$2:$B$33, E12) = 0, COUNTIFS(RA!$B$2:$B$33, E12, RA!$I$2:$I$33, "") &gt; 0),
    "", 
    IF(AND(COUNTIFS(RA!$B$2:$B$33, E12, RA!$I$2:$I$33, "Pass") = COUNTIF(RA!$B$2:$B$33, E12), COUNTIF(RA!$B$2:$B$33, E12) &gt; 0), 
        "Fully Implemented", 
        IF(AND(COUNTIFS(RA!$B$2:$B$33, E12, RA!$I$2:$I$33, "Fail") = COUNTIF(RA!$B$2:$B$33, E12), COUNTIF(RA!$B$2:$B$33, E12) &gt; 0), 
            "Not Implemented", 
            "Partially Implemented"
        )
    )
)</f>
        <v/>
      </c>
      <c r="I12" s="29"/>
    </row>
    <row r="13">
      <c r="B13" s="22" t="s">
        <v>1128</v>
      </c>
      <c r="C13" s="6" t="str">
        <f>VLOOKUP(B13, RA!C:I, 7, FALSE)</f>
        <v/>
      </c>
      <c r="D13" s="10"/>
      <c r="E13" s="30" t="s">
        <v>1129</v>
      </c>
      <c r="F13" s="31" t="str">
        <f>VLOOKUP(E13,RA!B:D, 3, FALSE)</f>
        <v>Security Categorization</v>
      </c>
      <c r="G13" s="6" t="str">
        <f>IF(OR(COUNTIF(RA!$B$2:$B$33, E13) = 0, COUNTIFS(RA!$B$2:$B$33, E13, RA!$I$2:$I$33, "") &gt; 0),
    "", 
    IF(AND(COUNTIFS(RA!$B$2:$B$33, E13, RA!$I$2:$I$33, "Pass") = COUNTIF(RA!$B$2:$B$33, E13), COUNTIF(RA!$B$2:$B$33, E13) &gt; 0), 
        "Fully Implemented", 
        IF(AND(COUNTIFS(RA!$B$2:$B$33, E13, RA!$I$2:$I$33, "Fail") = COUNTIF(RA!$B$2:$B$33, E13), COUNTIF(RA!$B$2:$B$33, E13) &gt; 0), 
            "Not Implemented", 
            "Partially Implemented"
        )
    )
)</f>
        <v/>
      </c>
      <c r="I13" s="29"/>
    </row>
    <row r="14">
      <c r="B14" s="22" t="s">
        <v>1130</v>
      </c>
      <c r="C14" s="6" t="str">
        <f>VLOOKUP(B14, RA!C:I, 7, FALSE)</f>
        <v/>
      </c>
      <c r="D14" s="10"/>
      <c r="E14" s="30" t="s">
        <v>1131</v>
      </c>
      <c r="F14" s="31" t="str">
        <f>VLOOKUP(E14,RA!B:D, 3, FALSE)</f>
        <v>Risk Assessment</v>
      </c>
      <c r="G14" s="6" t="str">
        <f>IF(OR(COUNTIF(RA!$B$2:$B$33, E14) = 0, COUNTIFS(RA!$B$2:$B$33, E14, RA!$I$2:$I$33, "") &gt; 0),
    "", 
    IF(AND(COUNTIFS(RA!$B$2:$B$33, E14, RA!$I$2:$I$33, "Pass") = COUNTIF(RA!$B$2:$B$33, E14), COUNTIF(RA!$B$2:$B$33, E14) &gt; 0), 
        "Fully Implemented", 
        IF(AND(COUNTIFS(RA!$B$2:$B$33, E14, RA!$I$2:$I$33, "Fail") = COUNTIF(RA!$B$2:$B$33, E14), COUNTIF(RA!$B$2:$B$33, E14) &gt; 0), 
            "Not Implemented", 
            "Partially Implemented"
        )
    )
)</f>
        <v/>
      </c>
      <c r="I14" s="29"/>
    </row>
    <row r="15">
      <c r="B15" s="22" t="s">
        <v>1132</v>
      </c>
      <c r="C15" s="6" t="str">
        <f>VLOOKUP(B15, RA!C:I, 7, FALSE)</f>
        <v/>
      </c>
      <c r="D15" s="10"/>
      <c r="E15" s="30" t="s">
        <v>1133</v>
      </c>
      <c r="F15" s="31" t="str">
        <f>VLOOKUP(E15,RA!B:D, 3, FALSE)</f>
        <v>Supply Chain Risk Assessment</v>
      </c>
      <c r="G15" s="6" t="str">
        <f>IF(OR(COUNTIF(RA!$B$2:$B$33, E15) = 0, COUNTIFS(RA!$B$2:$B$33, E15, RA!$I$2:$I$33, "") &gt; 0),
    "", 
    IF(AND(COUNTIFS(RA!$B$2:$B$33, E15, RA!$I$2:$I$33, "Pass") = COUNTIF(RA!$B$2:$B$33, E15), COUNTIF(RA!$B$2:$B$33, E15) &gt; 0), 
        "Fully Implemented", 
        IF(AND(COUNTIFS(RA!$B$2:$B$33, E15, RA!$I$2:$I$33, "Fail") = COUNTIF(RA!$B$2:$B$33, E15), COUNTIF(RA!$B$2:$B$33, E15) &gt; 0), 
            "Not Implemented", 
            "Partially Implemented"
        )
    )
)</f>
        <v/>
      </c>
      <c r="I15" s="29"/>
    </row>
    <row r="16">
      <c r="B16" s="22" t="s">
        <v>1134</v>
      </c>
      <c r="C16" s="6" t="str">
        <f>VLOOKUP(B16, RA!C:I, 7, FALSE)</f>
        <v/>
      </c>
      <c r="D16" s="10"/>
      <c r="E16" s="30" t="s">
        <v>1135</v>
      </c>
      <c r="F16" s="31" t="str">
        <f>VLOOKUP(E16,RA!B:D, 3, FALSE)</f>
        <v>Vulnerability Monitoring and Scanning</v>
      </c>
      <c r="G16" s="6" t="str">
        <f>IF(OR(COUNTIF(RA!$B$2:$B$33, E16) = 0, COUNTIFS(RA!$B$2:$B$33, E16, RA!$I$2:$I$33, "") &gt; 0),
    "", 
    IF(AND(COUNTIFS(RA!$B$2:$B$33, E16, RA!$I$2:$I$33, "Pass") = COUNTIF(RA!$B$2:$B$33, E16), COUNTIF(RA!$B$2:$B$33, E16) &gt; 0), 
        "Fully Implemented", 
        IF(AND(COUNTIFS(RA!$B$2:$B$33, E16, RA!$I$2:$I$33, "Fail") = COUNTIF(RA!$B$2:$B$33, E16), COUNTIF(RA!$B$2:$B$33, E16) &gt; 0), 
            "Not Implemented", 
            "Partially Implemented"
        )
    )
)</f>
        <v/>
      </c>
      <c r="I16" s="29"/>
    </row>
    <row r="17">
      <c r="B17" s="22" t="s">
        <v>1136</v>
      </c>
      <c r="C17" s="6" t="str">
        <f>VLOOKUP(B17, RA!C:I, 7, FALSE)</f>
        <v/>
      </c>
      <c r="D17" s="10"/>
      <c r="E17" s="30" t="s">
        <v>1137</v>
      </c>
      <c r="F17" s="31" t="str">
        <f>VLOOKUP(E17,RA!B:D, 3, FALSE)</f>
        <v>Update Vulnerabilities to Be Scanned</v>
      </c>
      <c r="G17" s="6" t="str">
        <f>IF(OR(COUNTIF(RA!$B$2:$B$33, E17) = 0, COUNTIFS(RA!$B$2:$B$33, E17, RA!$I$2:$I$33, "") &gt; 0),
    "", 
    IF(AND(COUNTIFS(RA!$B$2:$B$33, E17, RA!$I$2:$I$33, "Pass") = COUNTIF(RA!$B$2:$B$33, E17), COUNTIF(RA!$B$2:$B$33, E17) &gt; 0), 
        "Fully Implemented", 
        IF(AND(COUNTIFS(RA!$B$2:$B$33, E17, RA!$I$2:$I$33, "Fail") = COUNTIF(RA!$B$2:$B$33, E17), COUNTIF(RA!$B$2:$B$33, E17) &gt; 0), 
            "Not Implemented", 
            "Partially Implemented"
        )
    )
)</f>
        <v/>
      </c>
      <c r="I17" s="29"/>
    </row>
    <row r="18">
      <c r="B18" s="22" t="s">
        <v>1138</v>
      </c>
      <c r="C18" s="6" t="str">
        <f>VLOOKUP(B18, RA!C:I, 7, FALSE)</f>
        <v/>
      </c>
      <c r="D18" s="10"/>
      <c r="E18" s="30" t="s">
        <v>1139</v>
      </c>
      <c r="F18" s="31" t="str">
        <f>VLOOKUP(E18,RA!B:D, 3, FALSE)</f>
        <v>Breadth and Depth of Coverage</v>
      </c>
      <c r="G18" s="6" t="str">
        <f>IF(OR(COUNTIF(RA!$B$2:$B$33, E18) = 0, COUNTIFS(RA!$B$2:$B$33, E18, RA!$I$2:$I$33, "") &gt; 0),
    "", 
    IF(AND(COUNTIFS(RA!$B$2:$B$33, E18, RA!$I$2:$I$33, "Pass") = COUNTIF(RA!$B$2:$B$33, E18), COUNTIF(RA!$B$2:$B$33, E18) &gt; 0), 
        "Fully Implemented", 
        IF(AND(COUNTIFS(RA!$B$2:$B$33, E18, RA!$I$2:$I$33, "Fail") = COUNTIF(RA!$B$2:$B$33, E18), COUNTIF(RA!$B$2:$B$33, E18) &gt; 0), 
            "Not Implemented", 
            "Partially Implemented"
        )
    )
)</f>
        <v/>
      </c>
      <c r="I18" s="29"/>
    </row>
    <row r="19">
      <c r="B19" s="22" t="s">
        <v>1140</v>
      </c>
      <c r="C19" s="6" t="str">
        <f>VLOOKUP(B19, RA!C:I, 7, FALSE)</f>
        <v/>
      </c>
      <c r="D19" s="10"/>
      <c r="E19" s="30" t="s">
        <v>1141</v>
      </c>
      <c r="F19" s="31" t="str">
        <f>VLOOKUP(E19,RA!B:D, 3, FALSE)</f>
        <v>Privileged Access</v>
      </c>
      <c r="G19" s="6" t="str">
        <f>IF(OR(COUNTIF(RA!$B$2:$B$33, E19) = 0, COUNTIFS(RA!$B$2:$B$33, E19, RA!$I$2:$I$33, "") &gt; 0),
    "", 
    IF(AND(COUNTIFS(RA!$B$2:$B$33, E19, RA!$I$2:$I$33, "Pass") = COUNTIF(RA!$B$2:$B$33, E19), COUNTIF(RA!$B$2:$B$33, E19) &gt; 0), 
        "Fully Implemented", 
        IF(AND(COUNTIFS(RA!$B$2:$B$33, E19, RA!$I$2:$I$33, "Fail") = COUNTIF(RA!$B$2:$B$33, E19), COUNTIF(RA!$B$2:$B$33, E19) &gt; 0), 
            "Not Implemented", 
            "Partially Implemented"
        )
    )
)</f>
        <v/>
      </c>
      <c r="I19" s="29"/>
    </row>
    <row r="20">
      <c r="B20" s="22" t="s">
        <v>1142</v>
      </c>
      <c r="C20" s="6" t="str">
        <f>VLOOKUP(B20, RA!C:I, 7, FALSE)</f>
        <v/>
      </c>
      <c r="D20" s="10"/>
      <c r="E20" s="30" t="s">
        <v>1143</v>
      </c>
      <c r="F20" s="31" t="str">
        <f>VLOOKUP(E20,RA!B:D, 3, FALSE)</f>
        <v>Public Disclosure Program</v>
      </c>
      <c r="G20" s="6" t="str">
        <f>IF(OR(COUNTIF(RA!$B$2:$B$33, E20) = 0, COUNTIFS(RA!$B$2:$B$33, E20, RA!$I$2:$I$33, "") &gt; 0),
    "", 
    IF(AND(COUNTIFS(RA!$B$2:$B$33, E20, RA!$I$2:$I$33, "Pass") = COUNTIF(RA!$B$2:$B$33, E20), COUNTIF(RA!$B$2:$B$33, E20) &gt; 0), 
        "Fully Implemented", 
        IF(AND(COUNTIFS(RA!$B$2:$B$33, E20, RA!$I$2:$I$33, "Fail") = COUNTIF(RA!$B$2:$B$33, E20), COUNTIF(RA!$B$2:$B$33, E20) &gt; 0), 
            "Not Implemented", 
            "Partially Implemented"
        )
    )
)</f>
        <v/>
      </c>
      <c r="I20" s="29"/>
    </row>
    <row r="21">
      <c r="B21" s="22" t="s">
        <v>1144</v>
      </c>
      <c r="C21" s="6" t="str">
        <f>VLOOKUP(B21, RA!C:I, 7, FALSE)</f>
        <v/>
      </c>
      <c r="D21" s="10"/>
      <c r="E21" s="30" t="s">
        <v>1145</v>
      </c>
      <c r="F21" s="31" t="str">
        <f>VLOOKUP(E21,RA!B:D, 3, FALSE)</f>
        <v>Risk Response</v>
      </c>
      <c r="G21" s="6" t="str">
        <f>IF(OR(COUNTIF(RA!$B$2:$B$33, E21) = 0, COUNTIFS(RA!$B$2:$B$33, E21, RA!$I$2:$I$33, "") &gt; 0),
    "", 
    IF(AND(COUNTIFS(RA!$B$2:$B$33, E21, RA!$I$2:$I$33, "Pass") = COUNTIF(RA!$B$2:$B$33, E21), COUNTIF(RA!$B$2:$B$33, E21) &gt; 0), 
        "Fully Implemented", 
        IF(AND(COUNTIFS(RA!$B$2:$B$33, E21, RA!$I$2:$I$33, "Fail") = COUNTIF(RA!$B$2:$B$33, E21), COUNTIF(RA!$B$2:$B$33, E21) &gt; 0), 
            "Not Implemented", 
            "Partially Implemented"
        )
    )
)</f>
        <v/>
      </c>
    </row>
    <row r="22">
      <c r="B22" s="22" t="s">
        <v>1146</v>
      </c>
      <c r="C22" s="6" t="str">
        <f>VLOOKUP(B22, RA!C:I, 7, FALSE)</f>
        <v/>
      </c>
      <c r="D22" s="10"/>
      <c r="E22" s="30" t="s">
        <v>1147</v>
      </c>
      <c r="F22" s="31" t="str">
        <f>VLOOKUP(E22,RA!B:D, 3, FALSE)</f>
        <v>Criticality Analysis</v>
      </c>
      <c r="G22" s="6" t="str">
        <f>IF(OR(COUNTIF(RA!$B$2:$B$33, E22) = 0, COUNTIFS(RA!$B$2:$B$33, E22, RA!$I$2:$I$33, "") &gt; 0),
    "", 
    IF(AND(COUNTIFS(RA!$B$2:$B$33, E22, RA!$I$2:$I$33, "Pass") = COUNTIF(RA!$B$2:$B$33, E22), COUNTIF(RA!$B$2:$B$33, E22) &gt; 0), 
        "Fully Implemented", 
        IF(AND(COUNTIFS(RA!$B$2:$B$33, E22, RA!$I$2:$I$33, "Fail") = COUNTIF(RA!$B$2:$B$33, E22), COUNTIF(RA!$B$2:$B$33, E22) &gt; 0), 
            "Not Implemented", 
            "Partially Implemented"
        )
    )
)</f>
        <v/>
      </c>
    </row>
    <row r="23">
      <c r="B23" s="22" t="s">
        <v>1148</v>
      </c>
      <c r="C23" s="6" t="str">
        <f>VLOOKUP(B23, RA!C:I, 7, FALSE)</f>
        <v/>
      </c>
      <c r="D23" s="10"/>
    </row>
    <row r="24">
      <c r="B24" s="22" t="s">
        <v>1149</v>
      </c>
      <c r="C24" s="6" t="str">
        <f>VLOOKUP(B24, RA!C:I, 7, FALSE)</f>
        <v/>
      </c>
      <c r="D24" s="10"/>
    </row>
    <row r="25">
      <c r="B25" s="22" t="s">
        <v>1150</v>
      </c>
      <c r="C25" s="6" t="str">
        <f>VLOOKUP(B25, RA!C:I, 7, FALSE)</f>
        <v/>
      </c>
      <c r="D25" s="10"/>
    </row>
    <row r="26">
      <c r="B26" s="22" t="s">
        <v>1151</v>
      </c>
      <c r="C26" s="6" t="str">
        <f>VLOOKUP(B26, RA!C:I, 7, FALSE)</f>
        <v/>
      </c>
      <c r="D26" s="10"/>
    </row>
    <row r="27">
      <c r="B27" s="22" t="s">
        <v>1152</v>
      </c>
      <c r="C27" s="6" t="str">
        <f>VLOOKUP(B27, RA!C:I, 7, FALSE)</f>
        <v/>
      </c>
      <c r="D27" s="10"/>
    </row>
    <row r="28">
      <c r="B28" s="22" t="s">
        <v>1153</v>
      </c>
      <c r="C28" s="6" t="str">
        <f>VLOOKUP(B28, RA!C:I, 7, FALSE)</f>
        <v/>
      </c>
      <c r="D28" s="10"/>
    </row>
    <row r="29">
      <c r="B29" s="22" t="s">
        <v>1154</v>
      </c>
      <c r="C29" s="6" t="str">
        <f>VLOOKUP(B29, RA!C:I, 7, FALSE)</f>
        <v/>
      </c>
      <c r="D29" s="10"/>
    </row>
    <row r="30">
      <c r="B30" s="22" t="s">
        <v>1155</v>
      </c>
      <c r="C30" s="6" t="str">
        <f>VLOOKUP(B30, RA!C:I, 7, FALSE)</f>
        <v/>
      </c>
      <c r="D30" s="10"/>
    </row>
    <row r="31">
      <c r="B31" s="22" t="s">
        <v>1156</v>
      </c>
      <c r="C31" s="6" t="str">
        <f>VLOOKUP(B31, RA!C:I, 7, FALSE)</f>
        <v/>
      </c>
      <c r="D31" s="10"/>
      <c r="I31" s="32"/>
    </row>
    <row r="32">
      <c r="B32" s="22" t="s">
        <v>1157</v>
      </c>
      <c r="C32" s="6" t="str">
        <f>VLOOKUP(B32, RA!C:I, 7, FALSE)</f>
        <v/>
      </c>
      <c r="D32" s="10"/>
      <c r="I32" s="29"/>
    </row>
    <row r="33">
      <c r="B33" s="22" t="s">
        <v>1158</v>
      </c>
      <c r="C33" s="6" t="str">
        <f>VLOOKUP(B33, RA!C:I, 7, FALSE)</f>
        <v/>
      </c>
      <c r="D33" s="10"/>
      <c r="I33" s="29"/>
    </row>
    <row r="34">
      <c r="B34" s="22" t="s">
        <v>1159</v>
      </c>
      <c r="C34" s="6" t="str">
        <f>VLOOKUP(B34, RA!C:I, 7, FALSE)</f>
        <v/>
      </c>
      <c r="D34" s="10"/>
      <c r="I34" s="29"/>
    </row>
    <row r="35">
      <c r="B35" s="22" t="s">
        <v>1160</v>
      </c>
      <c r="C35" s="6" t="str">
        <f>VLOOKUP(B35, RA!C:I, 7, FALSE)</f>
        <v/>
      </c>
      <c r="I35" s="29"/>
    </row>
    <row r="36">
      <c r="B36" s="22" t="s">
        <v>1161</v>
      </c>
      <c r="C36" s="6" t="str">
        <f>VLOOKUP(B36, RA!C:I, 7, FALSE)</f>
        <v/>
      </c>
      <c r="I36" s="29"/>
    </row>
    <row r="37">
      <c r="B37" s="22" t="s">
        <v>1162</v>
      </c>
      <c r="C37" s="6" t="str">
        <f>VLOOKUP(B37, RA!C:I, 7, FALSE)</f>
        <v/>
      </c>
      <c r="I37" s="29"/>
    </row>
    <row r="38">
      <c r="B38" s="22" t="s">
        <v>1163</v>
      </c>
      <c r="C38" s="6" t="str">
        <f>VLOOKUP(B38, RA!C:I, 7, FALSE)</f>
        <v/>
      </c>
      <c r="I38" s="29"/>
    </row>
    <row r="39">
      <c r="B39" s="22" t="s">
        <v>1164</v>
      </c>
      <c r="C39" s="6" t="str">
        <f>VLOOKUP(B39, RA!C:I, 7, FALSE)</f>
        <v/>
      </c>
      <c r="I39" s="29"/>
    </row>
    <row r="40">
      <c r="B40" s="22" t="s">
        <v>1165</v>
      </c>
      <c r="C40" s="6" t="str">
        <f>VLOOKUP(B40, RA!C:I, 7, FALSE)</f>
        <v/>
      </c>
      <c r="I40" s="29"/>
    </row>
    <row r="41">
      <c r="B41" s="22" t="s">
        <v>1166</v>
      </c>
      <c r="C41" s="6" t="str">
        <f>VLOOKUP(B41, RA!C:I, 7, FALSE)</f>
        <v/>
      </c>
      <c r="I41" s="29"/>
    </row>
    <row r="42">
      <c r="B42" s="22" t="s">
        <v>1167</v>
      </c>
      <c r="C42" s="6" t="str">
        <f>VLOOKUP(B42, RA!C:I, 7, FALSE)</f>
        <v/>
      </c>
      <c r="I42" s="29"/>
    </row>
    <row r="43">
      <c r="B43" s="22" t="s">
        <v>1168</v>
      </c>
      <c r="C43" s="6" t="str">
        <f>VLOOKUP(B43, RA!C:I, 7, FALSE)</f>
        <v/>
      </c>
    </row>
  </sheetData>
  <mergeCells count="5">
    <mergeCell ref="B1:G1"/>
    <mergeCell ref="B3:C3"/>
    <mergeCell ref="E3:F3"/>
    <mergeCell ref="B10:C10"/>
    <mergeCell ref="E10:G10"/>
  </mergeCells>
  <conditionalFormatting sqref="C12:C43">
    <cfRule type="cellIs" dxfId="0" priority="1" operator="equal">
      <formula>"Pass"</formula>
    </cfRule>
  </conditionalFormatting>
  <conditionalFormatting sqref="C12:C43">
    <cfRule type="cellIs" dxfId="1" priority="2" operator="equal">
      <formula>"Fail"</formula>
    </cfRule>
  </conditionalFormatting>
  <conditionalFormatting sqref="C11 F11 G11:G22">
    <cfRule type="cellIs" dxfId="0" priority="3" operator="equal">
      <formula>"Fully Implemented"</formula>
    </cfRule>
  </conditionalFormatting>
  <conditionalFormatting sqref="C11 F11 G11:G22">
    <cfRule type="cellIs" dxfId="2" priority="4" operator="equal">
      <formula>"Partially Implemented"</formula>
    </cfRule>
  </conditionalFormatting>
  <conditionalFormatting sqref="C11 F11 G11:G22">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1169</v>
      </c>
      <c r="C1" s="12"/>
      <c r="D1" s="12"/>
      <c r="E1" s="12"/>
      <c r="F1" s="12"/>
      <c r="G1" s="2"/>
      <c r="H1" s="13"/>
      <c r="I1" s="13"/>
      <c r="J1" s="13"/>
      <c r="K1" s="13"/>
    </row>
    <row r="2">
      <c r="A2" s="14"/>
      <c r="E2" s="13"/>
      <c r="H2" s="13"/>
      <c r="I2" s="29"/>
      <c r="J2" s="13"/>
      <c r="K2" s="13"/>
    </row>
    <row r="3">
      <c r="A3" s="10"/>
      <c r="B3" s="15" t="s">
        <v>1170</v>
      </c>
      <c r="C3" s="2"/>
      <c r="E3" s="15" t="s">
        <v>19</v>
      </c>
      <c r="F3" s="2"/>
      <c r="I3" s="29"/>
      <c r="J3" s="13"/>
      <c r="K3" s="13"/>
    </row>
    <row r="4">
      <c r="A4" s="10"/>
      <c r="B4" s="16" t="s">
        <v>25</v>
      </c>
      <c r="C4" s="16" t="s">
        <v>26</v>
      </c>
      <c r="E4" s="16" t="s">
        <v>27</v>
      </c>
      <c r="F4" s="16" t="s">
        <v>26</v>
      </c>
      <c r="I4" s="29"/>
    </row>
    <row r="5">
      <c r="A5" s="10"/>
      <c r="B5" s="5" t="s">
        <v>28</v>
      </c>
      <c r="C5" s="6">
        <f>COUNTIF(SA!$I$2:$I$88, "Pass")</f>
        <v>0</v>
      </c>
      <c r="E5" s="5" t="s">
        <v>2</v>
      </c>
      <c r="F5" s="6">
        <f>COUNTIF(G$12:G$32, "Fully Implemented")</f>
        <v>0</v>
      </c>
      <c r="I5" s="29"/>
    </row>
    <row r="6">
      <c r="A6" s="10"/>
      <c r="B6" s="5" t="s">
        <v>29</v>
      </c>
      <c r="C6" s="6">
        <f>COUNTIF(SA!$I$2:$I$88, "Fail")</f>
        <v>0</v>
      </c>
      <c r="E6" s="5" t="s">
        <v>3</v>
      </c>
      <c r="F6" s="6">
        <f>COUNTIF(G$12:G$32, "Partially Implemented")</f>
        <v>0</v>
      </c>
      <c r="I6" s="29"/>
    </row>
    <row r="7">
      <c r="A7" s="10"/>
      <c r="B7" s="18" t="s">
        <v>30</v>
      </c>
      <c r="C7" s="19" t="str">
        <f>IF(SUM(C5:C6)=0, "Pending", C5/SUM(C5:C6))</f>
        <v>Pending</v>
      </c>
      <c r="E7" s="5" t="s">
        <v>4</v>
      </c>
      <c r="F7" s="6">
        <f>COUNTIF(G$12:G$32, "Not Implemented")</f>
        <v>0</v>
      </c>
      <c r="I7" s="29"/>
    </row>
    <row r="8">
      <c r="A8" s="10"/>
      <c r="I8" s="29"/>
    </row>
    <row r="9">
      <c r="I9" s="29"/>
    </row>
    <row r="10">
      <c r="B10" s="15" t="s">
        <v>1171</v>
      </c>
      <c r="C10" s="2"/>
      <c r="D10" s="20"/>
      <c r="E10" s="15" t="s">
        <v>1172</v>
      </c>
      <c r="F10" s="12"/>
      <c r="G10" s="2"/>
      <c r="I10" s="29"/>
    </row>
    <row r="11">
      <c r="B11" s="16" t="s">
        <v>33</v>
      </c>
      <c r="C11" s="16" t="s">
        <v>34</v>
      </c>
      <c r="D11" s="21"/>
      <c r="E11" s="16" t="s">
        <v>35</v>
      </c>
      <c r="F11" s="16" t="s">
        <v>36</v>
      </c>
      <c r="G11" s="16" t="s">
        <v>37</v>
      </c>
      <c r="I11" s="29"/>
    </row>
    <row r="12">
      <c r="B12" s="22" t="s">
        <v>1173</v>
      </c>
      <c r="C12" s="6" t="str">
        <f>VLOOKUP(B12, SA!C:I, 7, FALSE)</f>
        <v/>
      </c>
      <c r="D12" s="10"/>
      <c r="E12" s="30" t="s">
        <v>1174</v>
      </c>
      <c r="F12" s="31" t="str">
        <f>VLOOKUP(E12,SA!B:D, 3, FALSE)</f>
        <v>Policy and Procedures</v>
      </c>
      <c r="G12" s="6" t="str">
        <f>IF(OR(COUNTIF(SA!$B$2:$B$88, E12) = 0, COUNTIFS(SA!$B$2:$B$88, E12, SA!$I$2:$I$88, "") &gt; 0),
    "", 
    IF(AND(COUNTIFS(SA!$B$2:$B$88, E12, SA!$I$2:$I$88, "Pass") = COUNTIF(SA!$B$2:$B$88, E12), COUNTIF(SA!$B$2:$B$88, E12) &gt; 0), 
        "Fully Implemented", 
        IF(AND(COUNTIFS(SA!$B$2:$B$88, E12, SA!$I$2:$I$88, "Fail") = COUNTIF(SA!$B$2:$B$88, E12), COUNTIF(SA!$B$2:$B$88, E12) &gt; 0), 
            "Not Implemented", 
            "Partially Implemented"
        )
    )
)</f>
        <v/>
      </c>
      <c r="I12" s="29"/>
    </row>
    <row r="13">
      <c r="B13" s="22" t="s">
        <v>1175</v>
      </c>
      <c r="C13" s="6" t="str">
        <f>VLOOKUP(B13, SA!C:I, 7, FALSE)</f>
        <v/>
      </c>
      <c r="D13" s="10"/>
      <c r="E13" s="30" t="s">
        <v>1176</v>
      </c>
      <c r="F13" s="31" t="str">
        <f>VLOOKUP(E13,SA!B:D, 3, FALSE)</f>
        <v>Allocation of Resources</v>
      </c>
      <c r="G13" s="6" t="str">
        <f>IF(OR(COUNTIF(SA!$B$2:$B$88, E13) = 0, COUNTIFS(SA!$B$2:$B$88, E13, SA!$I$2:$I$88, "") &gt; 0),
    "", 
    IF(AND(COUNTIFS(SA!$B$2:$B$88, E13, SA!$I$2:$I$88, "Pass") = COUNTIF(SA!$B$2:$B$88, E13), COUNTIF(SA!$B$2:$B$88, E13) &gt; 0), 
        "Fully Implemented", 
        IF(AND(COUNTIFS(SA!$B$2:$B$88, E13, SA!$I$2:$I$88, "Fail") = COUNTIF(SA!$B$2:$B$88, E13), COUNTIF(SA!$B$2:$B$88, E13) &gt; 0), 
            "Not Implemented", 
            "Partially Implemented"
        )
    )
)</f>
        <v/>
      </c>
      <c r="I13" s="29"/>
    </row>
    <row r="14">
      <c r="B14" s="22" t="s">
        <v>1177</v>
      </c>
      <c r="C14" s="6" t="str">
        <f>VLOOKUP(B14, SA!C:I, 7, FALSE)</f>
        <v/>
      </c>
      <c r="D14" s="10"/>
      <c r="E14" s="30" t="s">
        <v>1178</v>
      </c>
      <c r="F14" s="31" t="str">
        <f>VLOOKUP(E14,SA!B:D, 3, FALSE)</f>
        <v>System Development Life Cycle</v>
      </c>
      <c r="G14" s="6" t="str">
        <f>IF(OR(COUNTIF(SA!$B$2:$B$88, E14) = 0, COUNTIFS(SA!$B$2:$B$88, E14, SA!$I$2:$I$88, "") &gt; 0),
    "", 
    IF(AND(COUNTIFS(SA!$B$2:$B$88, E14, SA!$I$2:$I$88, "Pass") = COUNTIF(SA!$B$2:$B$88, E14), COUNTIF(SA!$B$2:$B$88, E14) &gt; 0), 
        "Fully Implemented", 
        IF(AND(COUNTIFS(SA!$B$2:$B$88, E14, SA!$I$2:$I$88, "Fail") = COUNTIF(SA!$B$2:$B$88, E14), COUNTIF(SA!$B$2:$B$88, E14) &gt; 0), 
            "Not Implemented", 
            "Partially Implemented"
        )
    )
)</f>
        <v/>
      </c>
      <c r="I14" s="29"/>
    </row>
    <row r="15">
      <c r="B15" s="22" t="s">
        <v>1179</v>
      </c>
      <c r="C15" s="6" t="str">
        <f>VLOOKUP(B15, SA!C:I, 7, FALSE)</f>
        <v/>
      </c>
      <c r="D15" s="10"/>
      <c r="E15" s="30" t="s">
        <v>1180</v>
      </c>
      <c r="F15" s="31" t="str">
        <f>VLOOKUP(E15,SA!B:D, 3, FALSE)</f>
        <v>Acquisition Process</v>
      </c>
      <c r="G15" s="6" t="str">
        <f>IF(OR(COUNTIF(SA!$B$2:$B$88, E15) = 0, COUNTIFS(SA!$B$2:$B$88, E15, SA!$I$2:$I$88, "") &gt; 0),
    "", 
    IF(AND(COUNTIFS(SA!$B$2:$B$88, E15, SA!$I$2:$I$88, "Pass") = COUNTIF(SA!$B$2:$B$88, E15), COUNTIF(SA!$B$2:$B$88, E15) &gt; 0), 
        "Fully Implemented", 
        IF(AND(COUNTIFS(SA!$B$2:$B$88, E15, SA!$I$2:$I$88, "Fail") = COUNTIF(SA!$B$2:$B$88, E15), COUNTIF(SA!$B$2:$B$88, E15) &gt; 0), 
            "Not Implemented", 
            "Partially Implemented"
        )
    )
)</f>
        <v/>
      </c>
      <c r="I15" s="29"/>
    </row>
    <row r="16">
      <c r="B16" s="22" t="s">
        <v>1181</v>
      </c>
      <c r="C16" s="6" t="str">
        <f>VLOOKUP(B16, SA!C:I, 7, FALSE)</f>
        <v/>
      </c>
      <c r="D16" s="10"/>
      <c r="E16" s="30" t="s">
        <v>1182</v>
      </c>
      <c r="F16" s="31" t="str">
        <f>VLOOKUP(E16,SA!B:D, 3, FALSE)</f>
        <v>Functional Properties of Controls</v>
      </c>
      <c r="G16" s="6" t="str">
        <f>IF(OR(COUNTIF(SA!$B$2:$B$88, E16) = 0, COUNTIFS(SA!$B$2:$B$88, E16, SA!$I$2:$I$88, "") &gt; 0),
    "", 
    IF(AND(COUNTIFS(SA!$B$2:$B$88, E16, SA!$I$2:$I$88, "Pass") = COUNTIF(SA!$B$2:$B$88, E16), COUNTIF(SA!$B$2:$B$88, E16) &gt; 0), 
        "Fully Implemented", 
        IF(AND(COUNTIFS(SA!$B$2:$B$88, E16, SA!$I$2:$I$88, "Fail") = COUNTIF(SA!$B$2:$B$88, E16), COUNTIF(SA!$B$2:$B$88, E16) &gt; 0), 
            "Not Implemented", 
            "Partially Implemented"
        )
    )
)</f>
        <v/>
      </c>
      <c r="I16" s="29"/>
    </row>
    <row r="17">
      <c r="B17" s="22" t="s">
        <v>1183</v>
      </c>
      <c r="C17" s="6" t="str">
        <f>VLOOKUP(B17, SA!C:I, 7, FALSE)</f>
        <v/>
      </c>
      <c r="D17" s="10"/>
      <c r="E17" s="30" t="s">
        <v>1184</v>
      </c>
      <c r="F17" s="31" t="str">
        <f>VLOOKUP(E17,SA!B:D, 3, FALSE)</f>
        <v>Design and Implementation Information for Controls</v>
      </c>
      <c r="G17" s="6" t="str">
        <f>IF(OR(COUNTIF(SA!$B$2:$B$88, E17) = 0, COUNTIFS(SA!$B$2:$B$88, E17, SA!$I$2:$I$88, "") &gt; 0),
    "", 
    IF(AND(COUNTIFS(SA!$B$2:$B$88, E17, SA!$I$2:$I$88, "Pass") = COUNTIF(SA!$B$2:$B$88, E17), COUNTIF(SA!$B$2:$B$88, E17) &gt; 0), 
        "Fully Implemented", 
        IF(AND(COUNTIFS(SA!$B$2:$B$88, E17, SA!$I$2:$I$88, "Fail") = COUNTIF(SA!$B$2:$B$88, E17), COUNTIF(SA!$B$2:$B$88, E17) &gt; 0), 
            "Not Implemented", 
            "Partially Implemented"
        )
    )
)</f>
        <v/>
      </c>
      <c r="I17" s="29"/>
    </row>
    <row r="18">
      <c r="B18" s="22" t="s">
        <v>1185</v>
      </c>
      <c r="C18" s="6" t="str">
        <f>VLOOKUP(B18, SA!C:I, 7, FALSE)</f>
        <v/>
      </c>
      <c r="D18" s="10"/>
      <c r="E18" s="30" t="s">
        <v>1186</v>
      </c>
      <c r="F18" s="31" t="str">
        <f>VLOOKUP(E18,SA!B:D, 3, FALSE)</f>
        <v>Functions, Ports, Protocols, and Services in Use</v>
      </c>
      <c r="G18" s="6" t="str">
        <f>IF(OR(COUNTIF(SA!$B$2:$B$88, E18) = 0, COUNTIFS(SA!$B$2:$B$88, E18, SA!$I$2:$I$88, "") &gt; 0),
    "", 
    IF(AND(COUNTIFS(SA!$B$2:$B$88, E18, SA!$I$2:$I$88, "Pass") = COUNTIF(SA!$B$2:$B$88, E18), COUNTIF(SA!$B$2:$B$88, E18) &gt; 0), 
        "Fully Implemented", 
        IF(AND(COUNTIFS(SA!$B$2:$B$88, E18, SA!$I$2:$I$88, "Fail") = COUNTIF(SA!$B$2:$B$88, E18), COUNTIF(SA!$B$2:$B$88, E18) &gt; 0), 
            "Not Implemented", 
            "Partially Implemented"
        )
    )
)</f>
        <v/>
      </c>
      <c r="I18" s="29"/>
    </row>
    <row r="19">
      <c r="B19" s="22" t="s">
        <v>1187</v>
      </c>
      <c r="C19" s="6" t="str">
        <f>VLOOKUP(B19, SA!C:I, 7, FALSE)</f>
        <v/>
      </c>
      <c r="D19" s="10"/>
      <c r="E19" s="30" t="s">
        <v>1188</v>
      </c>
      <c r="F19" s="31" t="str">
        <f>VLOOKUP(E19,SA!B:D, 3, FALSE)</f>
        <v>Use of Approved PIV Products</v>
      </c>
      <c r="G19" s="6" t="str">
        <f>IF(OR(COUNTIF(SA!$B$2:$B$88, E19) = 0, COUNTIFS(SA!$B$2:$B$88, E19, SA!$I$2:$I$88, "") &gt; 0),
    "", 
    IF(AND(COUNTIFS(SA!$B$2:$B$88, E19, SA!$I$2:$I$88, "Pass") = COUNTIF(SA!$B$2:$B$88, E19), COUNTIF(SA!$B$2:$B$88, E19) &gt; 0), 
        "Fully Implemented", 
        IF(AND(COUNTIFS(SA!$B$2:$B$88, E19, SA!$I$2:$I$88, "Fail") = COUNTIF(SA!$B$2:$B$88, E19), COUNTIF(SA!$B$2:$B$88, E19) &gt; 0), 
            "Not Implemented", 
            "Partially Implemented"
        )
    )
)</f>
        <v/>
      </c>
      <c r="I19" s="29"/>
    </row>
    <row r="20">
      <c r="B20" s="22" t="s">
        <v>1189</v>
      </c>
      <c r="C20" s="6" t="str">
        <f>VLOOKUP(B20, SA!C:I, 7, FALSE)</f>
        <v/>
      </c>
      <c r="D20" s="10"/>
      <c r="E20" s="30" t="s">
        <v>1190</v>
      </c>
      <c r="F20" s="31" t="str">
        <f>VLOOKUP(E20,SA!B:D, 3, FALSE)</f>
        <v>System Documentation</v>
      </c>
      <c r="G20" s="6" t="str">
        <f>IF(OR(COUNTIF(SA!$B$2:$B$88, E20) = 0, COUNTIFS(SA!$B$2:$B$88, E20, SA!$I$2:$I$88, "") &gt; 0),
    "", 
    IF(AND(COUNTIFS(SA!$B$2:$B$88, E20, SA!$I$2:$I$88, "Pass") = COUNTIF(SA!$B$2:$B$88, E20), COUNTIF(SA!$B$2:$B$88, E20) &gt; 0), 
        "Fully Implemented", 
        IF(AND(COUNTIFS(SA!$B$2:$B$88, E20, SA!$I$2:$I$88, "Fail") = COUNTIF(SA!$B$2:$B$88, E20), COUNTIF(SA!$B$2:$B$88, E20) &gt; 0), 
            "Not Implemented", 
            "Partially Implemented"
        )
    )
)</f>
        <v/>
      </c>
      <c r="I20" s="29"/>
    </row>
    <row r="21">
      <c r="B21" s="22" t="s">
        <v>1191</v>
      </c>
      <c r="C21" s="6" t="str">
        <f>VLOOKUP(B21, SA!C:I, 7, FALSE)</f>
        <v/>
      </c>
      <c r="D21" s="10"/>
      <c r="E21" s="30" t="s">
        <v>1192</v>
      </c>
      <c r="F21" s="31" t="str">
        <f>VLOOKUP(E21,SA!B:D, 3, FALSE)</f>
        <v>Security and Privacy Engineering Principles</v>
      </c>
      <c r="G21" s="6" t="str">
        <f>IF(OR(COUNTIF(SA!$B$2:$B$88, E21) = 0, COUNTIFS(SA!$B$2:$B$88, E21, SA!$I$2:$I$88, "") &gt; 0),
    "", 
    IF(AND(COUNTIFS(SA!$B$2:$B$88, E21, SA!$I$2:$I$88, "Pass") = COUNTIF(SA!$B$2:$B$88, E21), COUNTIF(SA!$B$2:$B$88, E21) &gt; 0), 
        "Fully Implemented", 
        IF(AND(COUNTIFS(SA!$B$2:$B$88, E21, SA!$I$2:$I$88, "Fail") = COUNTIF(SA!$B$2:$B$88, E21), COUNTIF(SA!$B$2:$B$88, E21) &gt; 0), 
            "Not Implemented", 
            "Partially Implemented"
        )
    )
)</f>
        <v/>
      </c>
    </row>
    <row r="22">
      <c r="B22" s="22" t="s">
        <v>1193</v>
      </c>
      <c r="C22" s="6" t="str">
        <f>VLOOKUP(B22, SA!C:I, 7, FALSE)</f>
        <v/>
      </c>
      <c r="D22" s="10"/>
      <c r="E22" s="30" t="s">
        <v>1194</v>
      </c>
      <c r="F22" s="31" t="str">
        <f>VLOOKUP(E22,SA!B:D, 3, FALSE)</f>
        <v>External System Services</v>
      </c>
      <c r="G22" s="6" t="str">
        <f>IF(OR(COUNTIF(SA!$B$2:$B$88, E22) = 0, COUNTIFS(SA!$B$2:$B$88, E22, SA!$I$2:$I$88, "") &gt; 0),
    "", 
    IF(AND(COUNTIFS(SA!$B$2:$B$88, E22, SA!$I$2:$I$88, "Pass") = COUNTIF(SA!$B$2:$B$88, E22), COUNTIF(SA!$B$2:$B$88, E22) &gt; 0), 
        "Fully Implemented", 
        IF(AND(COUNTIFS(SA!$B$2:$B$88, E22, SA!$I$2:$I$88, "Fail") = COUNTIF(SA!$B$2:$B$88, E22), COUNTIF(SA!$B$2:$B$88, E22) &gt; 0), 
            "Not Implemented", 
            "Partially Implemented"
        )
    )
)</f>
        <v/>
      </c>
    </row>
    <row r="23">
      <c r="B23" s="22" t="s">
        <v>1195</v>
      </c>
      <c r="C23" s="6" t="str">
        <f>VLOOKUP(B23, SA!C:I, 7, FALSE)</f>
        <v/>
      </c>
      <c r="D23" s="10"/>
      <c r="E23" s="30" t="s">
        <v>1196</v>
      </c>
      <c r="F23" s="31" t="str">
        <f>VLOOKUP(E23,SA!B:D, 3, FALSE)</f>
        <v>Risk Assessments and Organizational Approvals</v>
      </c>
      <c r="G23" s="6" t="str">
        <f>IF(OR(COUNTIF(SA!$B$2:$B$88, E23) = 0, COUNTIFS(SA!$B$2:$B$88, E23, SA!$I$2:$I$88, "") &gt; 0),
    "", 
    IF(AND(COUNTIFS(SA!$B$2:$B$88, E23, SA!$I$2:$I$88, "Pass") = COUNTIF(SA!$B$2:$B$88, E23), COUNTIF(SA!$B$2:$B$88, E23) &gt; 0), 
        "Fully Implemented", 
        IF(AND(COUNTIFS(SA!$B$2:$B$88, E23, SA!$I$2:$I$88, "Fail") = COUNTIF(SA!$B$2:$B$88, E23), COUNTIF(SA!$B$2:$B$88, E23) &gt; 0), 
            "Not Implemented", 
            "Partially Implemented"
        )
    )
)</f>
        <v/>
      </c>
    </row>
    <row r="24">
      <c r="B24" s="22" t="s">
        <v>1197</v>
      </c>
      <c r="C24" s="6" t="str">
        <f>VLOOKUP(B24, SA!C:I, 7, FALSE)</f>
        <v/>
      </c>
      <c r="D24" s="10"/>
      <c r="E24" s="30" t="s">
        <v>1198</v>
      </c>
      <c r="F24" s="31" t="str">
        <f>VLOOKUP(E24,SA!B:D, 3, FALSE)</f>
        <v>Identification of Functions, Ports, Protocols, and Services</v>
      </c>
      <c r="G24" s="6" t="str">
        <f>IF(OR(COUNTIF(SA!$B$2:$B$88, E24) = 0, COUNTIFS(SA!$B$2:$B$88, E24, SA!$I$2:$I$88, "") &gt; 0),
    "", 
    IF(AND(COUNTIFS(SA!$B$2:$B$88, E24, SA!$I$2:$I$88, "Pass") = COUNTIF(SA!$B$2:$B$88, E24), COUNTIF(SA!$B$2:$B$88, E24) &gt; 0), 
        "Fully Implemented", 
        IF(AND(COUNTIFS(SA!$B$2:$B$88, E24, SA!$I$2:$I$88, "Fail") = COUNTIF(SA!$B$2:$B$88, E24), COUNTIF(SA!$B$2:$B$88, E24) &gt; 0), 
            "Not Implemented", 
            "Partially Implemented"
        )
    )
)</f>
        <v/>
      </c>
    </row>
    <row r="25">
      <c r="B25" s="22" t="s">
        <v>1199</v>
      </c>
      <c r="C25" s="6" t="str">
        <f>VLOOKUP(B25, SA!C:I, 7, FALSE)</f>
        <v/>
      </c>
      <c r="D25" s="10"/>
      <c r="E25" s="30" t="s">
        <v>1200</v>
      </c>
      <c r="F25" s="31" t="str">
        <f>VLOOKUP(E25,SA!B:D, 3, FALSE)</f>
        <v>Processing, Storage, and Service Location</v>
      </c>
      <c r="G25" s="6" t="str">
        <f>IF(OR(COUNTIF(SA!$B$2:$B$88, E25) = 0, COUNTIFS(SA!$B$2:$B$88, E25, SA!$I$2:$I$88, "") &gt; 0),
    "", 
    IF(AND(COUNTIFS(SA!$B$2:$B$88, E25, SA!$I$2:$I$88, "Pass") = COUNTIF(SA!$B$2:$B$88, E25), COUNTIF(SA!$B$2:$B$88, E25) &gt; 0), 
        "Fully Implemented", 
        IF(AND(COUNTIFS(SA!$B$2:$B$88, E25, SA!$I$2:$I$88, "Fail") = COUNTIF(SA!$B$2:$B$88, E25), COUNTIF(SA!$B$2:$B$88, E25) &gt; 0), 
            "Not Implemented", 
            "Partially Implemented"
        )
    )
)</f>
        <v/>
      </c>
    </row>
    <row r="26">
      <c r="B26" s="22" t="s">
        <v>1201</v>
      </c>
      <c r="C26" s="6" t="str">
        <f>VLOOKUP(B26, SA!C:I, 7, FALSE)</f>
        <v/>
      </c>
      <c r="D26" s="10"/>
      <c r="E26" s="30" t="s">
        <v>1202</v>
      </c>
      <c r="F26" s="31" t="str">
        <f>VLOOKUP(E26,SA!B:D, 3, FALSE)</f>
        <v>Developer Configuration Management</v>
      </c>
      <c r="G26" s="6" t="str">
        <f>IF(OR(COUNTIF(SA!$B$2:$B$88, E26) = 0, COUNTIFS(SA!$B$2:$B$88, E26, SA!$I$2:$I$88, "") &gt; 0),
    "", 
    IF(AND(COUNTIFS(SA!$B$2:$B$88, E26, SA!$I$2:$I$88, "Pass") = COUNTIF(SA!$B$2:$B$88, E26), COUNTIF(SA!$B$2:$B$88, E26) &gt; 0), 
        "Fully Implemented", 
        IF(AND(COUNTIFS(SA!$B$2:$B$88, E26, SA!$I$2:$I$88, "Fail") = COUNTIF(SA!$B$2:$B$88, E26), COUNTIF(SA!$B$2:$B$88, E26) &gt; 0), 
            "Not Implemented", 
            "Partially Implemented"
        )
    )
)</f>
        <v/>
      </c>
    </row>
    <row r="27">
      <c r="B27" s="22" t="s">
        <v>1203</v>
      </c>
      <c r="C27" s="6" t="str">
        <f>VLOOKUP(B27, SA!C:I, 7, FALSE)</f>
        <v/>
      </c>
      <c r="D27" s="10"/>
      <c r="E27" s="30" t="s">
        <v>1204</v>
      </c>
      <c r="F27" s="31" t="str">
        <f>VLOOKUP(E27,SA!B:D, 3, FALSE)</f>
        <v>Developer Testing and Evaluation</v>
      </c>
      <c r="G27" s="6" t="str">
        <f>IF(OR(COUNTIF(SA!$B$2:$B$88, E27) = 0, COUNTIFS(SA!$B$2:$B$88, E27, SA!$I$2:$I$88, "") &gt; 0),
    "", 
    IF(AND(COUNTIFS(SA!$B$2:$B$88, E27, SA!$I$2:$I$88, "Pass") = COUNTIF(SA!$B$2:$B$88, E27), COUNTIF(SA!$B$2:$B$88, E27) &gt; 0), 
        "Fully Implemented", 
        IF(AND(COUNTIFS(SA!$B$2:$B$88, E27, SA!$I$2:$I$88, "Fail") = COUNTIF(SA!$B$2:$B$88, E27), COUNTIF(SA!$B$2:$B$88, E27) &gt; 0), 
            "Not Implemented", 
            "Partially Implemented"
        )
    )
)</f>
        <v/>
      </c>
    </row>
    <row r="28">
      <c r="B28" s="22" t="s">
        <v>1205</v>
      </c>
      <c r="C28" s="6" t="str">
        <f>VLOOKUP(B28, SA!C:I, 7, FALSE)</f>
        <v/>
      </c>
      <c r="D28" s="10"/>
      <c r="E28" s="30" t="s">
        <v>1206</v>
      </c>
      <c r="F28" s="31" t="str">
        <f>VLOOKUP(E28,SA!B:D, 3, FALSE)</f>
        <v>Static Code Analysis</v>
      </c>
      <c r="G28" s="6" t="str">
        <f>IF(OR(COUNTIF(SA!$B$2:$B$88, E28) = 0, COUNTIFS(SA!$B$2:$B$88, E28, SA!$I$2:$I$88, "") &gt; 0),
    "", 
    IF(AND(COUNTIFS(SA!$B$2:$B$88, E28, SA!$I$2:$I$88, "Pass") = COUNTIF(SA!$B$2:$B$88, E28), COUNTIF(SA!$B$2:$B$88, E28) &gt; 0), 
        "Fully Implemented", 
        IF(AND(COUNTIFS(SA!$B$2:$B$88, E28, SA!$I$2:$I$88, "Fail") = COUNTIF(SA!$B$2:$B$88, E28), COUNTIF(SA!$B$2:$B$88, E28) &gt; 0), 
            "Not Implemented", 
            "Partially Implemented"
        )
    )
)</f>
        <v/>
      </c>
    </row>
    <row r="29">
      <c r="B29" s="22" t="s">
        <v>1207</v>
      </c>
      <c r="C29" s="6" t="str">
        <f>VLOOKUP(B29, SA!C:I, 7, FALSE)</f>
        <v/>
      </c>
      <c r="D29" s="10"/>
      <c r="E29" s="30" t="s">
        <v>1208</v>
      </c>
      <c r="F29" s="31" t="str">
        <f>VLOOKUP(E29,SA!B:D, 3, FALSE)</f>
        <v>Threat Modeling and Vulnerability Analyses</v>
      </c>
      <c r="G29" s="6" t="str">
        <f>IF(OR(COUNTIF(SA!$B$2:$B$88, E29) = 0, COUNTIFS(SA!$B$2:$B$88, E29, SA!$I$2:$I$88, "") &gt; 0),
    "", 
    IF(AND(COUNTIFS(SA!$B$2:$B$88, E29, SA!$I$2:$I$88, "Pass") = COUNTIF(SA!$B$2:$B$88, E29), COUNTIF(SA!$B$2:$B$88, E29) &gt; 0), 
        "Fully Implemented", 
        IF(AND(COUNTIFS(SA!$B$2:$B$88, E29, SA!$I$2:$I$88, "Fail") = COUNTIF(SA!$B$2:$B$88, E29), COUNTIF(SA!$B$2:$B$88, E29) &gt; 0), 
            "Not Implemented", 
            "Partially Implemented"
        )
    )
)</f>
        <v/>
      </c>
    </row>
    <row r="30">
      <c r="B30" s="22" t="s">
        <v>1209</v>
      </c>
      <c r="C30" s="6" t="str">
        <f>VLOOKUP(B30, SA!C:I, 7, FALSE)</f>
        <v/>
      </c>
      <c r="D30" s="10"/>
      <c r="E30" s="30" t="s">
        <v>1210</v>
      </c>
      <c r="F30" s="31" t="str">
        <f>VLOOKUP(E30,SA!B:D, 3, FALSE)</f>
        <v>Development Process, Standards, and Tools</v>
      </c>
      <c r="G30" s="6" t="str">
        <f>IF(OR(COUNTIF(SA!$B$2:$B$88, E30) = 0, COUNTIFS(SA!$B$2:$B$88, E30, SA!$I$2:$I$88, "") &gt; 0),
    "", 
    IF(AND(COUNTIFS(SA!$B$2:$B$88, E30, SA!$I$2:$I$88, "Pass") = COUNTIF(SA!$B$2:$B$88, E30), COUNTIF(SA!$B$2:$B$88, E30) &gt; 0), 
        "Fully Implemented", 
        IF(AND(COUNTIFS(SA!$B$2:$B$88, E30, SA!$I$2:$I$88, "Fail") = COUNTIF(SA!$B$2:$B$88, E30), COUNTIF(SA!$B$2:$B$88, E30) &gt; 0), 
            "Not Implemented", 
            "Partially Implemented"
        )
    )
)</f>
        <v/>
      </c>
    </row>
    <row r="31">
      <c r="B31" s="22" t="s">
        <v>1211</v>
      </c>
      <c r="C31" s="6" t="str">
        <f>VLOOKUP(B31, SA!C:I, 7, FALSE)</f>
        <v/>
      </c>
      <c r="D31" s="10"/>
      <c r="E31" s="30" t="s">
        <v>1212</v>
      </c>
      <c r="F31" s="31" t="str">
        <f>VLOOKUP(E31,SA!B:D, 3, FALSE)</f>
        <v>Criticality Analysis</v>
      </c>
      <c r="G31" s="6" t="str">
        <f>IF(OR(COUNTIF(SA!$B$2:$B$88, E31) = 0, COUNTIFS(SA!$B$2:$B$88, E31, SA!$I$2:$I$88, "") &gt; 0),
    "", 
    IF(AND(COUNTIFS(SA!$B$2:$B$88, E31, SA!$I$2:$I$88, "Pass") = COUNTIF(SA!$B$2:$B$88, E31), COUNTIF(SA!$B$2:$B$88, E31) &gt; 0), 
        "Fully Implemented", 
        IF(AND(COUNTIFS(SA!$B$2:$B$88, E31, SA!$I$2:$I$88, "Fail") = COUNTIF(SA!$B$2:$B$88, E31), COUNTIF(SA!$B$2:$B$88, E31) &gt; 0), 
            "Not Implemented", 
            "Partially Implemented"
        )
    )
)</f>
        <v/>
      </c>
      <c r="I31" s="32"/>
    </row>
    <row r="32">
      <c r="B32" s="22" t="s">
        <v>1213</v>
      </c>
      <c r="C32" s="6" t="str">
        <f>VLOOKUP(B32, SA!C:I, 7, FALSE)</f>
        <v/>
      </c>
      <c r="D32" s="10"/>
      <c r="E32" s="30" t="s">
        <v>1214</v>
      </c>
      <c r="F32" s="31" t="str">
        <f>VLOOKUP(E32,SA!B:D, 3, FALSE)</f>
        <v>Unsupported System Components</v>
      </c>
      <c r="G32" s="6" t="str">
        <f>IF(OR(COUNTIF(SA!$B$2:$B$88, E32) = 0, COUNTIFS(SA!$B$2:$B$88, E32, SA!$I$2:$I$88, "") &gt; 0),
    "", 
    IF(AND(COUNTIFS(SA!$B$2:$B$88, E32, SA!$I$2:$I$88, "Pass") = COUNTIF(SA!$B$2:$B$88, E32), COUNTIF(SA!$B$2:$B$88, E32) &gt; 0), 
        "Fully Implemented", 
        IF(AND(COUNTIFS(SA!$B$2:$B$88, E32, SA!$I$2:$I$88, "Fail") = COUNTIF(SA!$B$2:$B$88, E32), COUNTIF(SA!$B$2:$B$88, E32) &gt; 0), 
            "Not Implemented", 
            "Partially Implemented"
        )
    )
)</f>
        <v/>
      </c>
      <c r="I32" s="29"/>
    </row>
    <row r="33">
      <c r="B33" s="22" t="s">
        <v>1215</v>
      </c>
      <c r="C33" s="6" t="str">
        <f>VLOOKUP(B33, SA!C:I, 7, FALSE)</f>
        <v/>
      </c>
      <c r="D33" s="10"/>
      <c r="I33" s="29"/>
    </row>
    <row r="34">
      <c r="B34" s="22" t="s">
        <v>1216</v>
      </c>
      <c r="C34" s="6" t="str">
        <f>VLOOKUP(B34, SA!C:I, 7, FALSE)</f>
        <v/>
      </c>
      <c r="D34" s="10"/>
      <c r="I34" s="29"/>
    </row>
    <row r="35">
      <c r="B35" s="22" t="s">
        <v>1217</v>
      </c>
      <c r="C35" s="6" t="str">
        <f>VLOOKUP(B35, SA!C:I, 7, FALSE)</f>
        <v/>
      </c>
      <c r="I35" s="29"/>
    </row>
    <row r="36">
      <c r="B36" s="22" t="s">
        <v>1218</v>
      </c>
      <c r="C36" s="6" t="str">
        <f>VLOOKUP(B36, SA!C:I, 7, FALSE)</f>
        <v/>
      </c>
      <c r="I36" s="29"/>
    </row>
    <row r="37">
      <c r="B37" s="22" t="s">
        <v>1219</v>
      </c>
      <c r="C37" s="6" t="str">
        <f>VLOOKUP(B37, SA!C:I, 7, FALSE)</f>
        <v/>
      </c>
      <c r="I37" s="29"/>
    </row>
    <row r="38">
      <c r="B38" s="22" t="s">
        <v>1220</v>
      </c>
      <c r="C38" s="6" t="str">
        <f>VLOOKUP(B38, SA!C:I, 7, FALSE)</f>
        <v/>
      </c>
      <c r="I38" s="29"/>
    </row>
    <row r="39">
      <c r="B39" s="22" t="s">
        <v>1221</v>
      </c>
      <c r="C39" s="6" t="str">
        <f>VLOOKUP(B39, SA!C:I, 7, FALSE)</f>
        <v/>
      </c>
      <c r="I39" s="29"/>
    </row>
    <row r="40">
      <c r="B40" s="22" t="s">
        <v>1222</v>
      </c>
      <c r="C40" s="6" t="str">
        <f>VLOOKUP(B40, SA!C:I, 7, FALSE)</f>
        <v/>
      </c>
      <c r="I40" s="29"/>
    </row>
    <row r="41">
      <c r="B41" s="22" t="s">
        <v>1223</v>
      </c>
      <c r="C41" s="6" t="str">
        <f>VLOOKUP(B41, SA!C:I, 7, FALSE)</f>
        <v/>
      </c>
      <c r="I41" s="29"/>
    </row>
    <row r="42">
      <c r="B42" s="22" t="s">
        <v>1224</v>
      </c>
      <c r="C42" s="6" t="str">
        <f>VLOOKUP(B42, SA!C:I, 7, FALSE)</f>
        <v/>
      </c>
      <c r="I42" s="29"/>
    </row>
    <row r="43">
      <c r="B43" s="22" t="s">
        <v>1225</v>
      </c>
      <c r="C43" s="6" t="str">
        <f>VLOOKUP(B43, SA!C:I, 7, FALSE)</f>
        <v/>
      </c>
    </row>
    <row r="44">
      <c r="B44" s="22" t="s">
        <v>1226</v>
      </c>
      <c r="C44" s="6" t="str">
        <f>VLOOKUP(B44, SA!C:I, 7, FALSE)</f>
        <v/>
      </c>
    </row>
    <row r="45">
      <c r="B45" s="22" t="s">
        <v>1227</v>
      </c>
      <c r="C45" s="6" t="str">
        <f>VLOOKUP(B45, SA!C:I, 7, FALSE)</f>
        <v/>
      </c>
    </row>
    <row r="46">
      <c r="B46" s="22" t="s">
        <v>1228</v>
      </c>
      <c r="C46" s="6" t="str">
        <f>VLOOKUP(B46, SA!C:I, 7, FALSE)</f>
        <v/>
      </c>
    </row>
    <row r="47">
      <c r="B47" s="22" t="s">
        <v>1229</v>
      </c>
      <c r="C47" s="6" t="str">
        <f>VLOOKUP(B47, SA!C:I, 7, FALSE)</f>
        <v/>
      </c>
    </row>
    <row r="48">
      <c r="B48" s="22" t="s">
        <v>1230</v>
      </c>
      <c r="C48" s="6" t="str">
        <f>VLOOKUP(B48, SA!C:I, 7, FALSE)</f>
        <v/>
      </c>
    </row>
    <row r="49">
      <c r="B49" s="22" t="s">
        <v>1231</v>
      </c>
      <c r="C49" s="6" t="str">
        <f>VLOOKUP(B49, SA!C:I, 7, FALSE)</f>
        <v/>
      </c>
    </row>
    <row r="50">
      <c r="B50" s="22" t="s">
        <v>1232</v>
      </c>
      <c r="C50" s="6" t="str">
        <f>VLOOKUP(B50, SA!C:I, 7, FALSE)</f>
        <v/>
      </c>
    </row>
    <row r="51">
      <c r="B51" s="22" t="s">
        <v>1233</v>
      </c>
      <c r="C51" s="6" t="str">
        <f>VLOOKUP(B51, SA!C:I, 7, FALSE)</f>
        <v/>
      </c>
    </row>
    <row r="52">
      <c r="B52" s="22" t="s">
        <v>1234</v>
      </c>
      <c r="C52" s="6" t="str">
        <f>VLOOKUP(B52, SA!C:I, 7, FALSE)</f>
        <v/>
      </c>
    </row>
    <row r="53">
      <c r="B53" s="22" t="s">
        <v>1235</v>
      </c>
      <c r="C53" s="6" t="str">
        <f>VLOOKUP(B53, SA!C:I, 7, FALSE)</f>
        <v/>
      </c>
    </row>
    <row r="54">
      <c r="B54" s="22" t="s">
        <v>1236</v>
      </c>
      <c r="C54" s="6" t="str">
        <f>VLOOKUP(B54, SA!C:I, 7, FALSE)</f>
        <v/>
      </c>
    </row>
    <row r="55">
      <c r="B55" s="22" t="s">
        <v>1237</v>
      </c>
      <c r="C55" s="6" t="str">
        <f>VLOOKUP(B55, SA!C:I, 7, FALSE)</f>
        <v/>
      </c>
    </row>
    <row r="56">
      <c r="B56" s="22" t="s">
        <v>1238</v>
      </c>
      <c r="C56" s="6" t="str">
        <f>VLOOKUP(B56, SA!C:I, 7, FALSE)</f>
        <v/>
      </c>
    </row>
    <row r="57">
      <c r="B57" s="22" t="s">
        <v>1239</v>
      </c>
      <c r="C57" s="6" t="str">
        <f>VLOOKUP(B57, SA!C:I, 7, FALSE)</f>
        <v/>
      </c>
    </row>
    <row r="58">
      <c r="B58" s="22" t="s">
        <v>1240</v>
      </c>
      <c r="C58" s="6" t="str">
        <f>VLOOKUP(B58, SA!C:I, 7, FALSE)</f>
        <v/>
      </c>
    </row>
    <row r="59">
      <c r="B59" s="22" t="s">
        <v>1241</v>
      </c>
      <c r="C59" s="6" t="str">
        <f>VLOOKUP(B59, SA!C:I, 7, FALSE)</f>
        <v/>
      </c>
    </row>
    <row r="60">
      <c r="B60" s="22" t="s">
        <v>1242</v>
      </c>
      <c r="C60" s="6" t="str">
        <f>VLOOKUP(B60, SA!C:I, 7, FALSE)</f>
        <v/>
      </c>
    </row>
    <row r="61">
      <c r="B61" s="22" t="s">
        <v>1243</v>
      </c>
      <c r="C61" s="6" t="str">
        <f>VLOOKUP(B61, SA!C:I, 7, FALSE)</f>
        <v/>
      </c>
    </row>
    <row r="62">
      <c r="B62" s="22" t="s">
        <v>1244</v>
      </c>
      <c r="C62" s="6" t="str">
        <f>VLOOKUP(B62, SA!C:I, 7, FALSE)</f>
        <v/>
      </c>
    </row>
    <row r="63">
      <c r="B63" s="22" t="s">
        <v>1245</v>
      </c>
      <c r="C63" s="6" t="str">
        <f>VLOOKUP(B63, SA!C:I, 7, FALSE)</f>
        <v/>
      </c>
    </row>
    <row r="64">
      <c r="B64" s="22" t="s">
        <v>1246</v>
      </c>
      <c r="C64" s="6" t="str">
        <f>VLOOKUP(B64, SA!C:I, 7, FALSE)</f>
        <v/>
      </c>
    </row>
    <row r="65">
      <c r="B65" s="22" t="s">
        <v>1247</v>
      </c>
      <c r="C65" s="6" t="str">
        <f>VLOOKUP(B65, SA!C:I, 7, FALSE)</f>
        <v/>
      </c>
    </row>
    <row r="66">
      <c r="B66" s="22" t="s">
        <v>1248</v>
      </c>
      <c r="C66" s="6" t="str">
        <f>VLOOKUP(B66, SA!C:I, 7, FALSE)</f>
        <v/>
      </c>
    </row>
    <row r="67">
      <c r="B67" s="22" t="s">
        <v>1249</v>
      </c>
      <c r="C67" s="6" t="str">
        <f>VLOOKUP(B67, SA!C:I, 7, FALSE)</f>
        <v/>
      </c>
    </row>
    <row r="68">
      <c r="B68" s="22" t="s">
        <v>1250</v>
      </c>
      <c r="C68" s="6" t="str">
        <f>VLOOKUP(B68, SA!C:I, 7, FALSE)</f>
        <v/>
      </c>
    </row>
    <row r="69">
      <c r="B69" s="22" t="s">
        <v>1251</v>
      </c>
      <c r="C69" s="6" t="str">
        <f>VLOOKUP(B69, SA!C:I, 7, FALSE)</f>
        <v/>
      </c>
    </row>
    <row r="70">
      <c r="B70" s="22" t="s">
        <v>1252</v>
      </c>
      <c r="C70" s="6" t="str">
        <f>VLOOKUP(B70, SA!C:I, 7, FALSE)</f>
        <v/>
      </c>
    </row>
    <row r="71">
      <c r="B71" s="22" t="s">
        <v>1253</v>
      </c>
      <c r="C71" s="6" t="str">
        <f>VLOOKUP(B71, SA!C:I, 7, FALSE)</f>
        <v/>
      </c>
    </row>
    <row r="72">
      <c r="B72" s="22" t="s">
        <v>1254</v>
      </c>
      <c r="C72" s="6" t="str">
        <f>VLOOKUP(B72, SA!C:I, 7, FALSE)</f>
        <v/>
      </c>
    </row>
    <row r="73">
      <c r="B73" s="22" t="s">
        <v>1255</v>
      </c>
      <c r="C73" s="6" t="str">
        <f>VLOOKUP(B73, SA!C:I, 7, FALSE)</f>
        <v/>
      </c>
    </row>
    <row r="74">
      <c r="B74" s="22" t="s">
        <v>1256</v>
      </c>
      <c r="C74" s="6" t="str">
        <f>VLOOKUP(B74, SA!C:I, 7, FALSE)</f>
        <v/>
      </c>
    </row>
    <row r="75">
      <c r="B75" s="22" t="s">
        <v>1257</v>
      </c>
      <c r="C75" s="6" t="str">
        <f>VLOOKUP(B75, SA!C:I, 7, FALSE)</f>
        <v/>
      </c>
    </row>
    <row r="76">
      <c r="B76" s="22" t="s">
        <v>1258</v>
      </c>
      <c r="C76" s="6" t="str">
        <f>VLOOKUP(B76, SA!C:I, 7, FALSE)</f>
        <v/>
      </c>
    </row>
    <row r="77">
      <c r="B77" s="22" t="s">
        <v>1259</v>
      </c>
      <c r="C77" s="6" t="str">
        <f>VLOOKUP(B77, SA!C:I, 7, FALSE)</f>
        <v/>
      </c>
    </row>
    <row r="78">
      <c r="B78" s="22" t="s">
        <v>1260</v>
      </c>
      <c r="C78" s="6" t="str">
        <f>VLOOKUP(B78, SA!C:I, 7, FALSE)</f>
        <v/>
      </c>
    </row>
    <row r="79">
      <c r="B79" s="22" t="s">
        <v>1261</v>
      </c>
      <c r="C79" s="6" t="str">
        <f>VLOOKUP(B79, SA!C:I, 7, FALSE)</f>
        <v/>
      </c>
    </row>
    <row r="80">
      <c r="B80" s="22" t="s">
        <v>1262</v>
      </c>
      <c r="C80" s="6" t="str">
        <f>VLOOKUP(B80, SA!C:I, 7, FALSE)</f>
        <v/>
      </c>
    </row>
    <row r="81">
      <c r="B81" s="22" t="s">
        <v>1263</v>
      </c>
      <c r="C81" s="6" t="str">
        <f>VLOOKUP(B81, SA!C:I, 7, FALSE)</f>
        <v/>
      </c>
    </row>
    <row r="82">
      <c r="B82" s="22" t="s">
        <v>1264</v>
      </c>
      <c r="C82" s="6" t="str">
        <f>VLOOKUP(B82, SA!C:I, 7, FALSE)</f>
        <v/>
      </c>
    </row>
    <row r="83">
      <c r="B83" s="22" t="s">
        <v>1265</v>
      </c>
      <c r="C83" s="6" t="str">
        <f>VLOOKUP(B83, SA!C:I, 7, FALSE)</f>
        <v/>
      </c>
    </row>
    <row r="84">
      <c r="B84" s="22" t="s">
        <v>1266</v>
      </c>
      <c r="C84" s="6" t="str">
        <f>VLOOKUP(B84, SA!C:I, 7, FALSE)</f>
        <v/>
      </c>
    </row>
    <row r="85">
      <c r="B85" s="22" t="s">
        <v>1267</v>
      </c>
      <c r="C85" s="6" t="str">
        <f>VLOOKUP(B85, SA!C:I, 7, FALSE)</f>
        <v/>
      </c>
    </row>
    <row r="86">
      <c r="B86" s="22" t="s">
        <v>1268</v>
      </c>
      <c r="C86" s="6" t="str">
        <f>VLOOKUP(B86, SA!C:I, 7, FALSE)</f>
        <v/>
      </c>
    </row>
    <row r="87">
      <c r="B87" s="22" t="s">
        <v>1269</v>
      </c>
      <c r="C87" s="6" t="str">
        <f>VLOOKUP(B87, SA!C:I, 7, FALSE)</f>
        <v/>
      </c>
    </row>
    <row r="88">
      <c r="B88" s="22" t="s">
        <v>1270</v>
      </c>
      <c r="C88" s="6" t="str">
        <f>VLOOKUP(B88, SA!C:I, 7, FALSE)</f>
        <v/>
      </c>
    </row>
    <row r="89">
      <c r="B89" s="22" t="s">
        <v>1271</v>
      </c>
      <c r="C89" s="6" t="str">
        <f>VLOOKUP(B89, SA!C:I, 7, FALSE)</f>
        <v/>
      </c>
    </row>
    <row r="90">
      <c r="B90" s="22" t="s">
        <v>1272</v>
      </c>
      <c r="C90" s="6" t="str">
        <f>VLOOKUP(B90, SA!C:I, 7, FALSE)</f>
        <v/>
      </c>
    </row>
    <row r="91">
      <c r="B91" s="22" t="s">
        <v>1273</v>
      </c>
      <c r="C91" s="6" t="str">
        <f>VLOOKUP(B91, SA!C:I, 7, FALSE)</f>
        <v/>
      </c>
    </row>
    <row r="92">
      <c r="B92" s="22" t="s">
        <v>1274</v>
      </c>
      <c r="C92" s="6" t="str">
        <f>VLOOKUP(B92, SA!C:I, 7, FALSE)</f>
        <v/>
      </c>
    </row>
    <row r="93">
      <c r="B93" s="22" t="s">
        <v>1275</v>
      </c>
      <c r="C93" s="6" t="str">
        <f>VLOOKUP(B93, SA!C:I, 7, FALSE)</f>
        <v/>
      </c>
    </row>
    <row r="94">
      <c r="B94" s="22" t="s">
        <v>1276</v>
      </c>
      <c r="C94" s="6" t="str">
        <f>VLOOKUP(B94, SA!C:I, 7, FALSE)</f>
        <v/>
      </c>
    </row>
    <row r="95">
      <c r="B95" s="22" t="s">
        <v>1277</v>
      </c>
      <c r="C95" s="6" t="str">
        <f>VLOOKUP(B95, SA!C:I, 7, FALSE)</f>
        <v/>
      </c>
    </row>
    <row r="96">
      <c r="B96" s="22" t="s">
        <v>1278</v>
      </c>
      <c r="C96" s="6" t="str">
        <f>VLOOKUP(B96, SA!C:I, 7, FALSE)</f>
        <v/>
      </c>
    </row>
    <row r="97">
      <c r="B97" s="22" t="s">
        <v>1279</v>
      </c>
      <c r="C97" s="6" t="str">
        <f>VLOOKUP(B97, SA!C:I, 7, FALSE)</f>
        <v/>
      </c>
    </row>
    <row r="98">
      <c r="B98" s="22" t="s">
        <v>1280</v>
      </c>
      <c r="C98" s="6" t="str">
        <f>VLOOKUP(B98, SA!C:I, 7,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C11 F11 G11:G32">
    <cfRule type="cellIs" dxfId="0" priority="3" operator="equal">
      <formula>"Fully Implemented"</formula>
    </cfRule>
  </conditionalFormatting>
  <conditionalFormatting sqref="C11 F11 G11:G32">
    <cfRule type="cellIs" dxfId="2" priority="4" operator="equal">
      <formula>"Partially Implemented"</formula>
    </cfRule>
  </conditionalFormatting>
  <conditionalFormatting sqref="C11 F11 G11:G32">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1281</v>
      </c>
      <c r="C1" s="12"/>
      <c r="D1" s="12"/>
      <c r="E1" s="12"/>
      <c r="F1" s="12"/>
      <c r="G1" s="2"/>
      <c r="H1" s="13"/>
      <c r="I1" s="13"/>
      <c r="J1" s="13"/>
      <c r="K1" s="13"/>
    </row>
    <row r="2">
      <c r="A2" s="14"/>
      <c r="E2" s="13"/>
      <c r="H2" s="13"/>
      <c r="I2" s="29"/>
      <c r="J2" s="13"/>
      <c r="K2" s="13"/>
    </row>
    <row r="3">
      <c r="A3" s="10"/>
      <c r="B3" s="15" t="s">
        <v>1282</v>
      </c>
      <c r="C3" s="2"/>
      <c r="E3" s="15" t="s">
        <v>20</v>
      </c>
      <c r="F3" s="2"/>
      <c r="I3" s="29"/>
      <c r="J3" s="13"/>
      <c r="K3" s="13"/>
    </row>
    <row r="4">
      <c r="A4" s="10"/>
      <c r="B4" s="16" t="s">
        <v>25</v>
      </c>
      <c r="C4" s="16" t="s">
        <v>26</v>
      </c>
      <c r="E4" s="16" t="s">
        <v>27</v>
      </c>
      <c r="F4" s="16" t="s">
        <v>26</v>
      </c>
      <c r="I4" s="29"/>
    </row>
    <row r="5">
      <c r="A5" s="10"/>
      <c r="B5" s="5" t="s">
        <v>28</v>
      </c>
      <c r="C5" s="6">
        <f>COUNTIF(SC!$I$2:$I$54, "Pass")</f>
        <v>0</v>
      </c>
      <c r="E5" s="5" t="s">
        <v>2</v>
      </c>
      <c r="F5" s="6">
        <f>COUNTIF(G$12:G$40, "Fully Implemented")</f>
        <v>0</v>
      </c>
      <c r="I5" s="29"/>
    </row>
    <row r="6">
      <c r="A6" s="10"/>
      <c r="B6" s="5" t="s">
        <v>29</v>
      </c>
      <c r="C6" s="6">
        <f>COUNTIF(SC!$I$2:$I$54, "Fail")</f>
        <v>0</v>
      </c>
      <c r="E6" s="5" t="s">
        <v>3</v>
      </c>
      <c r="F6" s="6">
        <f>COUNTIF(G$12:G$40, "Partially Implemented")</f>
        <v>0</v>
      </c>
      <c r="I6" s="29"/>
    </row>
    <row r="7">
      <c r="A7" s="10"/>
      <c r="B7" s="18" t="s">
        <v>30</v>
      </c>
      <c r="C7" s="19" t="str">
        <f>IF(SUM(C5:C6)=0, "Pending", C5/SUM(C5:C6))</f>
        <v>Pending</v>
      </c>
      <c r="E7" s="5" t="s">
        <v>4</v>
      </c>
      <c r="F7" s="6">
        <f>COUNTIF(G$12:G$40, "Not Implemented")</f>
        <v>0</v>
      </c>
      <c r="I7" s="29"/>
    </row>
    <row r="8">
      <c r="A8" s="10"/>
      <c r="I8" s="29"/>
    </row>
    <row r="9">
      <c r="I9" s="29"/>
    </row>
    <row r="10">
      <c r="B10" s="15" t="s">
        <v>1283</v>
      </c>
      <c r="C10" s="2"/>
      <c r="D10" s="20"/>
      <c r="E10" s="15" t="s">
        <v>1284</v>
      </c>
      <c r="F10" s="12"/>
      <c r="G10" s="2"/>
      <c r="I10" s="29"/>
    </row>
    <row r="11">
      <c r="B11" s="16" t="s">
        <v>33</v>
      </c>
      <c r="C11" s="16" t="s">
        <v>34</v>
      </c>
      <c r="D11" s="21"/>
      <c r="E11" s="16" t="s">
        <v>35</v>
      </c>
      <c r="F11" s="16" t="s">
        <v>36</v>
      </c>
      <c r="G11" s="16" t="s">
        <v>37</v>
      </c>
      <c r="I11" s="29"/>
    </row>
    <row r="12">
      <c r="B12" s="22" t="s">
        <v>1285</v>
      </c>
      <c r="C12" s="6" t="str">
        <f>VLOOKUP(B12, SC!C:I, 7, FALSE)</f>
        <v/>
      </c>
      <c r="D12" s="10"/>
      <c r="E12" s="30" t="s">
        <v>1286</v>
      </c>
      <c r="F12" s="31" t="str">
        <f>VLOOKUP(E12,SC!B:D, 3, FALSE)</f>
        <v>Policy and Procedures</v>
      </c>
      <c r="G12" s="6" t="str">
        <f>IF(OR(COUNTIF(SC!$B$2:$B$54, E12) = 0, COUNTIFS(SC!$B$2:$B$54, E12, SC!$I$2:$I$54, "") &gt; 0),
    "", 
    IF(AND(COUNTIFS(SC!$B$2:$B$54, E12, SC!$I$2:$I$54, "Pass") = COUNTIF(SC!$B$2:$B$54, E12), COUNTIF(SC!$B$2:$B$54, E12) &gt; 0), 
        "Fully Implemented", 
        IF(AND(COUNTIFS(SC!$B$2:$B$54, E12, SC!$I$2:$I$54, "Fail") = COUNTIF(SC!$B$2:$B$54, E12), COUNTIF(SC!$B$2:$B$54, E12) &gt; 0), 
            "Not Implemented", 
            "Partially Implemented"
        )
    )
)</f>
        <v/>
      </c>
      <c r="I12" s="29"/>
    </row>
    <row r="13">
      <c r="B13" s="22" t="s">
        <v>1287</v>
      </c>
      <c r="C13" s="6" t="str">
        <f>VLOOKUP(B13, SC!C:I, 7, FALSE)</f>
        <v/>
      </c>
      <c r="D13" s="10"/>
      <c r="E13" s="30" t="s">
        <v>1288</v>
      </c>
      <c r="F13" s="31" t="str">
        <f>VLOOKUP(E13,SC!B:D, 3, FALSE)</f>
        <v>Separation of System and User Functionality</v>
      </c>
      <c r="G13" s="6" t="str">
        <f>IF(OR(COUNTIF(SC!$B$2:$B$54, E13) = 0, COUNTIFS(SC!$B$2:$B$54, E13, SC!$I$2:$I$54, "") &gt; 0),
    "", 
    IF(AND(COUNTIFS(SC!$B$2:$B$54, E13, SC!$I$2:$I$54, "Pass") = COUNTIF(SC!$B$2:$B$54, E13), COUNTIF(SC!$B$2:$B$54, E13) &gt; 0), 
        "Fully Implemented", 
        IF(AND(COUNTIFS(SC!$B$2:$B$54, E13, SC!$I$2:$I$54, "Fail") = COUNTIF(SC!$B$2:$B$54, E13), COUNTIF(SC!$B$2:$B$54, E13) &gt; 0), 
            "Not Implemented", 
            "Partially Implemented"
        )
    )
)</f>
        <v/>
      </c>
      <c r="I13" s="29"/>
    </row>
    <row r="14">
      <c r="B14" s="22" t="s">
        <v>1289</v>
      </c>
      <c r="C14" s="6" t="str">
        <f>VLOOKUP(B14, SC!C:I, 7, FALSE)</f>
        <v/>
      </c>
      <c r="D14" s="10"/>
      <c r="E14" s="30" t="s">
        <v>1290</v>
      </c>
      <c r="F14" s="31" t="str">
        <f>VLOOKUP(E14,SC!B:D, 3, FALSE)</f>
        <v>Information in Shared System Resources</v>
      </c>
      <c r="G14" s="6" t="str">
        <f>IF(OR(COUNTIF(SC!$B$2:$B$54, E14) = 0, COUNTIFS(SC!$B$2:$B$54, E14, SC!$I$2:$I$54, "") &gt; 0),
    "", 
    IF(AND(COUNTIFS(SC!$B$2:$B$54, E14, SC!$I$2:$I$54, "Pass") = COUNTIF(SC!$B$2:$B$54, E14), COUNTIF(SC!$B$2:$B$54, E14) &gt; 0), 
        "Fully Implemented", 
        IF(AND(COUNTIFS(SC!$B$2:$B$54, E14, SC!$I$2:$I$54, "Fail") = COUNTIF(SC!$B$2:$B$54, E14), COUNTIF(SC!$B$2:$B$54, E14) &gt; 0), 
            "Not Implemented", 
            "Partially Implemented"
        )
    )
)</f>
        <v/>
      </c>
      <c r="I14" s="29"/>
    </row>
    <row r="15">
      <c r="B15" s="22" t="s">
        <v>1291</v>
      </c>
      <c r="C15" s="6" t="str">
        <f>VLOOKUP(B15, SC!C:I, 7, FALSE)</f>
        <v/>
      </c>
      <c r="D15" s="10"/>
      <c r="E15" s="30" t="s">
        <v>1292</v>
      </c>
      <c r="F15" s="31" t="str">
        <f>VLOOKUP(E15,SC!B:D, 3, FALSE)</f>
        <v>Denial-of-Service Protection</v>
      </c>
      <c r="G15" s="6" t="str">
        <f>IF(OR(COUNTIF(SC!$B$2:$B$54, E15) = 0, COUNTIFS(SC!$B$2:$B$54, E15, SC!$I$2:$I$54, "") &gt; 0),
    "", 
    IF(AND(COUNTIFS(SC!$B$2:$B$54, E15, SC!$I$2:$I$54, "Pass") = COUNTIF(SC!$B$2:$B$54, E15), COUNTIF(SC!$B$2:$B$54, E15) &gt; 0), 
        "Fully Implemented", 
        IF(AND(COUNTIFS(SC!$B$2:$B$54, E15, SC!$I$2:$I$54, "Fail") = COUNTIF(SC!$B$2:$B$54, E15), COUNTIF(SC!$B$2:$B$54, E15) &gt; 0), 
            "Not Implemented", 
            "Partially Implemented"
        )
    )
)</f>
        <v/>
      </c>
      <c r="I15" s="29"/>
    </row>
    <row r="16">
      <c r="B16" s="22" t="s">
        <v>1293</v>
      </c>
      <c r="C16" s="6" t="str">
        <f>VLOOKUP(B16, SC!C:I, 7, FALSE)</f>
        <v/>
      </c>
      <c r="D16" s="10"/>
      <c r="E16" s="30" t="s">
        <v>1294</v>
      </c>
      <c r="F16" s="31" t="str">
        <f>VLOOKUP(E16,SC!B:D, 3, FALSE)</f>
        <v>Boundary Protection</v>
      </c>
      <c r="G16" s="6" t="str">
        <f>IF(OR(COUNTIF(SC!$B$2:$B$54, E16) = 0, COUNTIFS(SC!$B$2:$B$54, E16, SC!$I$2:$I$54, "") &gt; 0),
    "", 
    IF(AND(COUNTIFS(SC!$B$2:$B$54, E16, SC!$I$2:$I$54, "Pass") = COUNTIF(SC!$B$2:$B$54, E16), COUNTIF(SC!$B$2:$B$54, E16) &gt; 0), 
        "Fully Implemented", 
        IF(AND(COUNTIFS(SC!$B$2:$B$54, E16, SC!$I$2:$I$54, "Fail") = COUNTIF(SC!$B$2:$B$54, E16), COUNTIF(SC!$B$2:$B$54, E16) &gt; 0), 
            "Not Implemented", 
            "Partially Implemented"
        )
    )
)</f>
        <v/>
      </c>
      <c r="I16" s="29"/>
    </row>
    <row r="17">
      <c r="B17" s="22" t="s">
        <v>1295</v>
      </c>
      <c r="C17" s="6" t="str">
        <f>VLOOKUP(B17, SC!C:I, 7, FALSE)</f>
        <v/>
      </c>
      <c r="D17" s="10"/>
      <c r="E17" s="30" t="s">
        <v>1296</v>
      </c>
      <c r="F17" s="31" t="str">
        <f>VLOOKUP(E17,SC!B:D, 3, FALSE)</f>
        <v>Access Points</v>
      </c>
      <c r="G17" s="6" t="str">
        <f>IF(OR(COUNTIF(SC!$B$2:$B$54, E17) = 0, COUNTIFS(SC!$B$2:$B$54, E17, SC!$I$2:$I$54, "") &gt; 0),
    "", 
    IF(AND(COUNTIFS(SC!$B$2:$B$54, E17, SC!$I$2:$I$54, "Pass") = COUNTIF(SC!$B$2:$B$54, E17), COUNTIF(SC!$B$2:$B$54, E17) &gt; 0), 
        "Fully Implemented", 
        IF(AND(COUNTIFS(SC!$B$2:$B$54, E17, SC!$I$2:$I$54, "Fail") = COUNTIF(SC!$B$2:$B$54, E17), COUNTIF(SC!$B$2:$B$54, E17) &gt; 0), 
            "Not Implemented", 
            "Partially Implemented"
        )
    )
)</f>
        <v/>
      </c>
      <c r="I17" s="29"/>
    </row>
    <row r="18">
      <c r="B18" s="22" t="s">
        <v>1297</v>
      </c>
      <c r="C18" s="6" t="str">
        <f>VLOOKUP(B18, SC!C:I, 7, FALSE)</f>
        <v/>
      </c>
      <c r="D18" s="10"/>
      <c r="E18" s="30" t="s">
        <v>1298</v>
      </c>
      <c r="F18" s="31" t="str">
        <f>VLOOKUP(E18,SC!B:D, 3, FALSE)</f>
        <v>External Telecommunications Services</v>
      </c>
      <c r="G18" s="6" t="str">
        <f>IF(OR(COUNTIF(SC!$B$2:$B$54, E18) = 0, COUNTIFS(SC!$B$2:$B$54, E18, SC!$I$2:$I$54, "") &gt; 0),
    "", 
    IF(AND(COUNTIFS(SC!$B$2:$B$54, E18, SC!$I$2:$I$54, "Pass") = COUNTIF(SC!$B$2:$B$54, E18), COUNTIF(SC!$B$2:$B$54, E18) &gt; 0), 
        "Fully Implemented", 
        IF(AND(COUNTIFS(SC!$B$2:$B$54, E18, SC!$I$2:$I$54, "Fail") = COUNTIF(SC!$B$2:$B$54, E18), COUNTIF(SC!$B$2:$B$54, E18) &gt; 0), 
            "Not Implemented", 
            "Partially Implemented"
        )
    )
)</f>
        <v/>
      </c>
      <c r="I18" s="29"/>
    </row>
    <row r="19">
      <c r="B19" s="22" t="s">
        <v>1299</v>
      </c>
      <c r="C19" s="6" t="str">
        <f>VLOOKUP(B19, SC!C:I, 7, FALSE)</f>
        <v/>
      </c>
      <c r="D19" s="10"/>
      <c r="E19" s="30" t="s">
        <v>1300</v>
      </c>
      <c r="F19" s="31" t="str">
        <f>VLOOKUP(E19,SC!B:D, 3, FALSE)</f>
        <v>Deny by Default ó Allow by Exception</v>
      </c>
      <c r="G19" s="6" t="str">
        <f>IF(OR(COUNTIF(SC!$B$2:$B$54, E19) = 0, COUNTIFS(SC!$B$2:$B$54, E19, SC!$I$2:$I$54, "") &gt; 0),
    "", 
    IF(AND(COUNTIFS(SC!$B$2:$B$54, E19, SC!$I$2:$I$54, "Pass") = COUNTIF(SC!$B$2:$B$54, E19), COUNTIF(SC!$B$2:$B$54, E19) &gt; 0), 
        "Fully Implemented", 
        IF(AND(COUNTIFS(SC!$B$2:$B$54, E19, SC!$I$2:$I$54, "Fail") = COUNTIF(SC!$B$2:$B$54, E19), COUNTIF(SC!$B$2:$B$54, E19) &gt; 0), 
            "Not Implemented", 
            "Partially Implemented"
        )
    )
)</f>
        <v/>
      </c>
      <c r="I19" s="29"/>
    </row>
    <row r="20">
      <c r="B20" s="22" t="s">
        <v>1301</v>
      </c>
      <c r="C20" s="6" t="str">
        <f>VLOOKUP(B20, SC!C:I, 7, FALSE)</f>
        <v/>
      </c>
      <c r="D20" s="10"/>
      <c r="E20" s="30" t="s">
        <v>1302</v>
      </c>
      <c r="F20" s="31" t="str">
        <f>VLOOKUP(E20,SC!B:D, 3, FALSE)</f>
        <v>Split Tunneling for Remote Devices</v>
      </c>
      <c r="G20" s="6" t="str">
        <f>IF(OR(COUNTIF(SC!$B$2:$B$54, E20) = 0, COUNTIFS(SC!$B$2:$B$54, E20, SC!$I$2:$I$54, "") &gt; 0),
    "", 
    IF(AND(COUNTIFS(SC!$B$2:$B$54, E20, SC!$I$2:$I$54, "Pass") = COUNTIF(SC!$B$2:$B$54, E20), COUNTIF(SC!$B$2:$B$54, E20) &gt; 0), 
        "Fully Implemented", 
        IF(AND(COUNTIFS(SC!$B$2:$B$54, E20, SC!$I$2:$I$54, "Fail") = COUNTIF(SC!$B$2:$B$54, E20), COUNTIF(SC!$B$2:$B$54, E20) &gt; 0), 
            "Not Implemented", 
            "Partially Implemented"
        )
    )
)</f>
        <v/>
      </c>
      <c r="I20" s="29"/>
    </row>
    <row r="21">
      <c r="B21" s="22" t="s">
        <v>1303</v>
      </c>
      <c r="C21" s="6" t="str">
        <f>VLOOKUP(B21, SC!C:I, 7, FALSE)</f>
        <v/>
      </c>
      <c r="D21" s="10"/>
      <c r="E21" s="30" t="s">
        <v>1304</v>
      </c>
      <c r="F21" s="31" t="str">
        <f>VLOOKUP(E21,SC!B:D, 3, FALSE)</f>
        <v>Route Traffic to Authenticated Proxy Servers</v>
      </c>
      <c r="G21" s="6" t="str">
        <f>IF(OR(COUNTIF(SC!$B$2:$B$54, E21) = 0, COUNTIFS(SC!$B$2:$B$54, E21, SC!$I$2:$I$54, "") &gt; 0),
    "", 
    IF(AND(COUNTIFS(SC!$B$2:$B$54, E21, SC!$I$2:$I$54, "Pass") = COUNTIF(SC!$B$2:$B$54, E21), COUNTIF(SC!$B$2:$B$54, E21) &gt; 0), 
        "Fully Implemented", 
        IF(AND(COUNTIFS(SC!$B$2:$B$54, E21, SC!$I$2:$I$54, "Fail") = COUNTIF(SC!$B$2:$B$54, E21), COUNTIF(SC!$B$2:$B$54, E21) &gt; 0), 
            "Not Implemented", 
            "Partially Implemented"
        )
    )
)</f>
        <v/>
      </c>
    </row>
    <row r="22">
      <c r="B22" s="22" t="s">
        <v>1305</v>
      </c>
      <c r="C22" s="6" t="str">
        <f>VLOOKUP(B22, SC!C:I, 7, FALSE)</f>
        <v/>
      </c>
      <c r="D22" s="10"/>
      <c r="E22" s="30" t="s">
        <v>1306</v>
      </c>
      <c r="F22" s="31" t="str">
        <f>VLOOKUP(E22,SC!B:D, 3, FALSE)</f>
        <v>Host-based Protection</v>
      </c>
      <c r="G22" s="6" t="str">
        <f>IF(OR(COUNTIF(SC!$B$2:$B$54, E22) = 0, COUNTIFS(SC!$B$2:$B$54, E22, SC!$I$2:$I$54, "") &gt; 0),
    "", 
    IF(AND(COUNTIFS(SC!$B$2:$B$54, E22, SC!$I$2:$I$54, "Pass") = COUNTIF(SC!$B$2:$B$54, E22), COUNTIF(SC!$B$2:$B$54, E22) &gt; 0), 
        "Fully Implemented", 
        IF(AND(COUNTIFS(SC!$B$2:$B$54, E22, SC!$I$2:$I$54, "Fail") = COUNTIF(SC!$B$2:$B$54, E22), COUNTIF(SC!$B$2:$B$54, E22) &gt; 0), 
            "Not Implemented", 
            "Partially Implemented"
        )
    )
)</f>
        <v/>
      </c>
    </row>
    <row r="23">
      <c r="B23" s="22" t="s">
        <v>1307</v>
      </c>
      <c r="C23" s="6" t="str">
        <f>VLOOKUP(B23, SC!C:I, 7, FALSE)</f>
        <v/>
      </c>
      <c r="D23" s="10"/>
      <c r="E23" s="30" t="s">
        <v>1308</v>
      </c>
      <c r="F23" s="31" t="str">
        <f>VLOOKUP(E23,SC!B:D, 3, FALSE)</f>
        <v>Fail Secure</v>
      </c>
      <c r="G23" s="6" t="str">
        <f>IF(OR(COUNTIF(SC!$B$2:$B$54, E23) = 0, COUNTIFS(SC!$B$2:$B$54, E23, SC!$I$2:$I$54, "") &gt; 0),
    "", 
    IF(AND(COUNTIFS(SC!$B$2:$B$54, E23, SC!$I$2:$I$54, "Pass") = COUNTIF(SC!$B$2:$B$54, E23), COUNTIF(SC!$B$2:$B$54, E23) &gt; 0), 
        "Fully Implemented", 
        IF(AND(COUNTIFS(SC!$B$2:$B$54, E23, SC!$I$2:$I$54, "Fail") = COUNTIF(SC!$B$2:$B$54, E23), COUNTIF(SC!$B$2:$B$54, E23) &gt; 0), 
            "Not Implemented", 
            "Partially Implemented"
        )
    )
)</f>
        <v/>
      </c>
    </row>
    <row r="24">
      <c r="B24" s="22" t="s">
        <v>1309</v>
      </c>
      <c r="C24" s="6" t="str">
        <f>VLOOKUP(B24, SC!C:I, 7, FALSE)</f>
        <v/>
      </c>
      <c r="D24" s="10"/>
      <c r="E24" s="30" t="s">
        <v>1310</v>
      </c>
      <c r="F24" s="31" t="str">
        <f>VLOOKUP(E24,SC!B:D, 3, FALSE)</f>
        <v>Transmission Confidentiality and Integrity</v>
      </c>
      <c r="G24" s="6" t="str">
        <f>IF(OR(COUNTIF(SC!$B$2:$B$54, E24) = 0, COUNTIFS(SC!$B$2:$B$54, E24, SC!$I$2:$I$54, "") &gt; 0),
    "", 
    IF(AND(COUNTIFS(SC!$B$2:$B$54, E24, SC!$I$2:$I$54, "Pass") = COUNTIF(SC!$B$2:$B$54, E24), COUNTIF(SC!$B$2:$B$54, E24) &gt; 0), 
        "Fully Implemented", 
        IF(AND(COUNTIFS(SC!$B$2:$B$54, E24, SC!$I$2:$I$54, "Fail") = COUNTIF(SC!$B$2:$B$54, E24), COUNTIF(SC!$B$2:$B$54, E24) &gt; 0), 
            "Not Implemented", 
            "Partially Implemented"
        )
    )
)</f>
        <v/>
      </c>
    </row>
    <row r="25">
      <c r="B25" s="22" t="s">
        <v>1311</v>
      </c>
      <c r="C25" s="6" t="str">
        <f>VLOOKUP(B25, SC!C:I, 7, FALSE)</f>
        <v/>
      </c>
      <c r="D25" s="10"/>
      <c r="E25" s="30" t="s">
        <v>1312</v>
      </c>
      <c r="F25" s="31" t="str">
        <f>VLOOKUP(E25,SC!B:D, 3, FALSE)</f>
        <v>Cryptographic Protection</v>
      </c>
      <c r="G25" s="6" t="str">
        <f>IF(OR(COUNTIF(SC!$B$2:$B$54, E25) = 0, COUNTIFS(SC!$B$2:$B$54, E25, SC!$I$2:$I$54, "") &gt; 0),
    "", 
    IF(AND(COUNTIFS(SC!$B$2:$B$54, E25, SC!$I$2:$I$54, "Pass") = COUNTIF(SC!$B$2:$B$54, E25), COUNTIF(SC!$B$2:$B$54, E25) &gt; 0), 
        "Fully Implemented", 
        IF(AND(COUNTIFS(SC!$B$2:$B$54, E25, SC!$I$2:$I$54, "Fail") = COUNTIF(SC!$B$2:$B$54, E25), COUNTIF(SC!$B$2:$B$54, E25) &gt; 0), 
            "Not Implemented", 
            "Partially Implemented"
        )
    )
)</f>
        <v/>
      </c>
    </row>
    <row r="26">
      <c r="B26" s="22" t="s">
        <v>1313</v>
      </c>
      <c r="C26" s="6" t="str">
        <f>VLOOKUP(B26, SC!C:I, 7, FALSE)</f>
        <v/>
      </c>
      <c r="D26" s="10"/>
      <c r="E26" s="30" t="s">
        <v>1314</v>
      </c>
      <c r="F26" s="31" t="str">
        <f>VLOOKUP(E26,SC!B:D, 3, FALSE)</f>
        <v>Network Disconnect</v>
      </c>
      <c r="G26" s="6" t="str">
        <f>IF(OR(COUNTIF(SC!$B$2:$B$54, E26) = 0, COUNTIFS(SC!$B$2:$B$54, E26, SC!$I$2:$I$54, "") &gt; 0),
    "", 
    IF(AND(COUNTIFS(SC!$B$2:$B$54, E26, SC!$I$2:$I$54, "Pass") = COUNTIF(SC!$B$2:$B$54, E26), COUNTIF(SC!$B$2:$B$54, E26) &gt; 0), 
        "Fully Implemented", 
        IF(AND(COUNTIFS(SC!$B$2:$B$54, E26, SC!$I$2:$I$54, "Fail") = COUNTIF(SC!$B$2:$B$54, E26), COUNTIF(SC!$B$2:$B$54, E26) &gt; 0), 
            "Not Implemented", 
            "Partially Implemented"
        )
    )
)</f>
        <v/>
      </c>
    </row>
    <row r="27">
      <c r="B27" s="22" t="s">
        <v>1315</v>
      </c>
      <c r="C27" s="6" t="str">
        <f>VLOOKUP(B27, SC!C:I, 7, FALSE)</f>
        <v/>
      </c>
      <c r="D27" s="10"/>
      <c r="E27" s="30" t="s">
        <v>1316</v>
      </c>
      <c r="F27" s="31" t="str">
        <f>VLOOKUP(E27,SC!B:D, 3, FALSE)</f>
        <v>Cryptographic Key Establishment and Management</v>
      </c>
      <c r="G27" s="6" t="str">
        <f>IF(OR(COUNTIF(SC!$B$2:$B$54, E27) = 0, COUNTIFS(SC!$B$2:$B$54, E27, SC!$I$2:$I$54, "") &gt; 0),
    "", 
    IF(AND(COUNTIFS(SC!$B$2:$B$54, E27, SC!$I$2:$I$54, "Pass") = COUNTIF(SC!$B$2:$B$54, E27), COUNTIF(SC!$B$2:$B$54, E27) &gt; 0), 
        "Fully Implemented", 
        IF(AND(COUNTIFS(SC!$B$2:$B$54, E27, SC!$I$2:$I$54, "Fail") = COUNTIF(SC!$B$2:$B$54, E27), COUNTIF(SC!$B$2:$B$54, E27) &gt; 0), 
            "Not Implemented", 
            "Partially Implemented"
        )
    )
)</f>
        <v/>
      </c>
    </row>
    <row r="28">
      <c r="B28" s="22" t="s">
        <v>1317</v>
      </c>
      <c r="C28" s="6" t="str">
        <f>VLOOKUP(B28, SC!C:I, 7, FALSE)</f>
        <v/>
      </c>
      <c r="D28" s="10"/>
      <c r="E28" s="30" t="s">
        <v>1318</v>
      </c>
      <c r="F28" s="31" t="str">
        <f>VLOOKUP(E28,SC!B:D, 3, FALSE)</f>
        <v>Cryptographic Protection</v>
      </c>
      <c r="G28" s="6" t="str">
        <f>IF(OR(COUNTIF(SC!$B$2:$B$54, E28) = 0, COUNTIFS(SC!$B$2:$B$54, E28, SC!$I$2:$I$54, "") &gt; 0),
    "", 
    IF(AND(COUNTIFS(SC!$B$2:$B$54, E28, SC!$I$2:$I$54, "Pass") = COUNTIF(SC!$B$2:$B$54, E28), COUNTIF(SC!$B$2:$B$54, E28) &gt; 0), 
        "Fully Implemented", 
        IF(AND(COUNTIFS(SC!$B$2:$B$54, E28, SC!$I$2:$I$54, "Fail") = COUNTIF(SC!$B$2:$B$54, E28), COUNTIF(SC!$B$2:$B$54, E28) &gt; 0), 
            "Not Implemented", 
            "Partially Implemented"
        )
    )
)</f>
        <v/>
      </c>
    </row>
    <row r="29">
      <c r="B29" s="22" t="s">
        <v>1319</v>
      </c>
      <c r="C29" s="6" t="str">
        <f>VLOOKUP(B29, SC!C:I, 7, FALSE)</f>
        <v/>
      </c>
      <c r="D29" s="10"/>
      <c r="E29" s="30" t="s">
        <v>1320</v>
      </c>
      <c r="F29" s="31" t="str">
        <f>VLOOKUP(E29,SC!B:D, 3, FALSE)</f>
        <v>Collaborative Computing Devices and Applications</v>
      </c>
      <c r="G29" s="6" t="str">
        <f>IF(OR(COUNTIF(SC!$B$2:$B$54, E29) = 0, COUNTIFS(SC!$B$2:$B$54, E29, SC!$I$2:$I$54, "") &gt; 0),
    "", 
    IF(AND(COUNTIFS(SC!$B$2:$B$54, E29, SC!$I$2:$I$54, "Pass") = COUNTIF(SC!$B$2:$B$54, E29), COUNTIF(SC!$B$2:$B$54, E29) &gt; 0), 
        "Fully Implemented", 
        IF(AND(COUNTIFS(SC!$B$2:$B$54, E29, SC!$I$2:$I$54, "Fail") = COUNTIF(SC!$B$2:$B$54, E29), COUNTIF(SC!$B$2:$B$54, E29) &gt; 0), 
            "Not Implemented", 
            "Partially Implemented"
        )
    )
)</f>
        <v/>
      </c>
    </row>
    <row r="30">
      <c r="B30" s="22" t="s">
        <v>1321</v>
      </c>
      <c r="C30" s="6" t="str">
        <f>VLOOKUP(B30, SC!C:I, 7, FALSE)</f>
        <v/>
      </c>
      <c r="D30" s="10"/>
      <c r="E30" s="30" t="s">
        <v>1322</v>
      </c>
      <c r="F30" s="31" t="str">
        <f>VLOOKUP(E30,SC!B:D, 3, FALSE)</f>
        <v>Public Key Infrastructure Certificates</v>
      </c>
      <c r="G30" s="6" t="str">
        <f>IF(OR(COUNTIF(SC!$B$2:$B$54, E30) = 0, COUNTIFS(SC!$B$2:$B$54, E30, SC!$I$2:$I$54, "") &gt; 0),
    "", 
    IF(AND(COUNTIFS(SC!$B$2:$B$54, E30, SC!$I$2:$I$54, "Pass") = COUNTIF(SC!$B$2:$B$54, E30), COUNTIF(SC!$B$2:$B$54, E30) &gt; 0), 
        "Fully Implemented", 
        IF(AND(COUNTIFS(SC!$B$2:$B$54, E30, SC!$I$2:$I$54, "Fail") = COUNTIF(SC!$B$2:$B$54, E30), COUNTIF(SC!$B$2:$B$54, E30) &gt; 0), 
            "Not Implemented", 
            "Partially Implemented"
        )
    )
)</f>
        <v/>
      </c>
    </row>
    <row r="31">
      <c r="B31" s="22" t="s">
        <v>1323</v>
      </c>
      <c r="C31" s="6" t="str">
        <f>VLOOKUP(B31, SC!C:I, 7, FALSE)</f>
        <v/>
      </c>
      <c r="D31" s="10"/>
      <c r="E31" s="30" t="s">
        <v>1324</v>
      </c>
      <c r="F31" s="31" t="str">
        <f>VLOOKUP(E31,SC!B:D, 3, FALSE)</f>
        <v>Mobile Code</v>
      </c>
      <c r="G31" s="6" t="str">
        <f>IF(OR(COUNTIF(SC!$B$2:$B$54, E31) = 0, COUNTIFS(SC!$B$2:$B$54, E31, SC!$I$2:$I$54, "") &gt; 0),
    "", 
    IF(AND(COUNTIFS(SC!$B$2:$B$54, E31, SC!$I$2:$I$54, "Pass") = COUNTIF(SC!$B$2:$B$54, E31), COUNTIF(SC!$B$2:$B$54, E31) &gt; 0), 
        "Fully Implemented", 
        IF(AND(COUNTIFS(SC!$B$2:$B$54, E31, SC!$I$2:$I$54, "Fail") = COUNTIF(SC!$B$2:$B$54, E31), COUNTIF(SC!$B$2:$B$54, E31) &gt; 0), 
            "Not Implemented", 
            "Partially Implemented"
        )
    )
)</f>
        <v/>
      </c>
      <c r="I31" s="32"/>
    </row>
    <row r="32">
      <c r="B32" s="22" t="s">
        <v>1325</v>
      </c>
      <c r="C32" s="6" t="str">
        <f>VLOOKUP(B32, SC!C:I, 7, FALSE)</f>
        <v/>
      </c>
      <c r="D32" s="10"/>
      <c r="E32" s="30" t="s">
        <v>1326</v>
      </c>
      <c r="F32" s="31" t="str">
        <f>VLOOKUP(E32,SC!B:D, 3, FALSE)</f>
        <v>Secure Name/Address Resolution Service (Authoritative Source)</v>
      </c>
      <c r="G32" s="6" t="str">
        <f>IF(OR(COUNTIF(SC!$B$2:$B$54, E32) = 0, COUNTIFS(SC!$B$2:$B$54, E32, SC!$I$2:$I$54, "") &gt; 0),
    "", 
    IF(AND(COUNTIFS(SC!$B$2:$B$54, E32, SC!$I$2:$I$54, "Pass") = COUNTIF(SC!$B$2:$B$54, E32), COUNTIF(SC!$B$2:$B$54, E32) &gt; 0), 
        "Fully Implemented", 
        IF(AND(COUNTIFS(SC!$B$2:$B$54, E32, SC!$I$2:$I$54, "Fail") = COUNTIF(SC!$B$2:$B$54, E32), COUNTIF(SC!$B$2:$B$54, E32) &gt; 0), 
            "Not Implemented", 
            "Partially Implemented"
        )
    )
)</f>
        <v/>
      </c>
      <c r="I32" s="29"/>
    </row>
    <row r="33">
      <c r="B33" s="22" t="s">
        <v>1327</v>
      </c>
      <c r="C33" s="6" t="str">
        <f>VLOOKUP(B33, SC!C:I, 7, FALSE)</f>
        <v/>
      </c>
      <c r="D33" s="10"/>
      <c r="E33" s="30" t="s">
        <v>1328</v>
      </c>
      <c r="F33" s="31" t="str">
        <f>VLOOKUP(E33,SC!B:D, 3, FALSE)</f>
        <v>Secure Name/Address Resolution Service (Recursive or Caching Resolver)</v>
      </c>
      <c r="G33" s="6" t="str">
        <f>IF(OR(COUNTIF(SC!$B$2:$B$54, E33) = 0, COUNTIFS(SC!$B$2:$B$54, E33, SC!$I$2:$I$54, "") &gt; 0),
    "", 
    IF(AND(COUNTIFS(SC!$B$2:$B$54, E33, SC!$I$2:$I$54, "Pass") = COUNTIF(SC!$B$2:$B$54, E33), COUNTIF(SC!$B$2:$B$54, E33) &gt; 0), 
        "Fully Implemented", 
        IF(AND(COUNTIFS(SC!$B$2:$B$54, E33, SC!$I$2:$I$54, "Fail") = COUNTIF(SC!$B$2:$B$54, E33), COUNTIF(SC!$B$2:$B$54, E33) &gt; 0), 
            "Not Implemented", 
            "Partially Implemented"
        )
    )
)</f>
        <v/>
      </c>
      <c r="I33" s="29"/>
    </row>
    <row r="34">
      <c r="B34" s="22" t="s">
        <v>1329</v>
      </c>
      <c r="C34" s="6" t="str">
        <f>VLOOKUP(B34, SC!C:I, 7, FALSE)</f>
        <v/>
      </c>
      <c r="D34" s="10"/>
      <c r="E34" s="30" t="s">
        <v>1330</v>
      </c>
      <c r="F34" s="31" t="str">
        <f>VLOOKUP(E34,SC!B:D, 3, FALSE)</f>
        <v>Architecture and Provisioning for Name/Address Resolution Service</v>
      </c>
      <c r="G34" s="6" t="str">
        <f>IF(OR(COUNTIF(SC!$B$2:$B$54, E34) = 0, COUNTIFS(SC!$B$2:$B$54, E34, SC!$I$2:$I$54, "") &gt; 0),
    "", 
    IF(AND(COUNTIFS(SC!$B$2:$B$54, E34, SC!$I$2:$I$54, "Pass") = COUNTIF(SC!$B$2:$B$54, E34), COUNTIF(SC!$B$2:$B$54, E34) &gt; 0), 
        "Fully Implemented", 
        IF(AND(COUNTIFS(SC!$B$2:$B$54, E34, SC!$I$2:$I$54, "Fail") = COUNTIF(SC!$B$2:$B$54, E34), COUNTIF(SC!$B$2:$B$54, E34) &gt; 0), 
            "Not Implemented", 
            "Partially Implemented"
        )
    )
)</f>
        <v/>
      </c>
      <c r="I34" s="29"/>
    </row>
    <row r="35">
      <c r="B35" s="22" t="s">
        <v>1331</v>
      </c>
      <c r="C35" s="6" t="str">
        <f>VLOOKUP(B35, SC!C:I, 7, FALSE)</f>
        <v/>
      </c>
      <c r="E35" s="30" t="s">
        <v>1332</v>
      </c>
      <c r="F35" s="31" t="str">
        <f>VLOOKUP(E35,SC!B:D, 3, FALSE)</f>
        <v>Session Authenticity</v>
      </c>
      <c r="G35" s="6" t="str">
        <f>IF(OR(COUNTIF(SC!$B$2:$B$54, E35) = 0, COUNTIFS(SC!$B$2:$B$54, E35, SC!$I$2:$I$54, "") &gt; 0),
    "", 
    IF(AND(COUNTIFS(SC!$B$2:$B$54, E35, SC!$I$2:$I$54, "Pass") = COUNTIF(SC!$B$2:$B$54, E35), COUNTIF(SC!$B$2:$B$54, E35) &gt; 0), 
        "Fully Implemented", 
        IF(AND(COUNTIFS(SC!$B$2:$B$54, E35, SC!$I$2:$I$54, "Fail") = COUNTIF(SC!$B$2:$B$54, E35), COUNTIF(SC!$B$2:$B$54, E35) &gt; 0), 
            "Not Implemented", 
            "Partially Implemented"
        )
    )
)</f>
        <v/>
      </c>
      <c r="I35" s="29"/>
    </row>
    <row r="36">
      <c r="B36" s="22" t="s">
        <v>1333</v>
      </c>
      <c r="C36" s="6" t="str">
        <f>VLOOKUP(B36, SC!C:I, 7, FALSE)</f>
        <v/>
      </c>
      <c r="E36" s="30" t="s">
        <v>1334</v>
      </c>
      <c r="F36" s="31" t="str">
        <f>VLOOKUP(E36,SC!B:D, 3, FALSE)</f>
        <v>Protection of Information at Rest</v>
      </c>
      <c r="G36" s="6" t="str">
        <f>IF(OR(COUNTIF(SC!$B$2:$B$54, E36) = 0, COUNTIFS(SC!$B$2:$B$54, E36, SC!$I$2:$I$54, "") &gt; 0),
    "", 
    IF(AND(COUNTIFS(SC!$B$2:$B$54, E36, SC!$I$2:$I$54, "Pass") = COUNTIF(SC!$B$2:$B$54, E36), COUNTIF(SC!$B$2:$B$54, E36) &gt; 0), 
        "Fully Implemented", 
        IF(AND(COUNTIFS(SC!$B$2:$B$54, E36, SC!$I$2:$I$54, "Fail") = COUNTIF(SC!$B$2:$B$54, E36), COUNTIF(SC!$B$2:$B$54, E36) &gt; 0), 
            "Not Implemented", 
            "Partially Implemented"
        )
    )
)</f>
        <v/>
      </c>
      <c r="I36" s="29"/>
    </row>
    <row r="37">
      <c r="B37" s="22" t="s">
        <v>1335</v>
      </c>
      <c r="C37" s="6" t="str">
        <f>VLOOKUP(B37, SC!C:I, 7, FALSE)</f>
        <v/>
      </c>
      <c r="E37" s="30" t="s">
        <v>1336</v>
      </c>
      <c r="F37" s="31" t="str">
        <f>VLOOKUP(E37,SC!B:D, 3, FALSE)</f>
        <v>Cryptographic Protection</v>
      </c>
      <c r="G37" s="6" t="str">
        <f>IF(OR(COUNTIF(SC!$B$2:$B$54, E37) = 0, COUNTIFS(SC!$B$2:$B$54, E37, SC!$I$2:$I$54, "") &gt; 0),
    "", 
    IF(AND(COUNTIFS(SC!$B$2:$B$54, E37, SC!$I$2:$I$54, "Pass") = COUNTIF(SC!$B$2:$B$54, E37), COUNTIF(SC!$B$2:$B$54, E37) &gt; 0), 
        "Fully Implemented", 
        IF(AND(COUNTIFS(SC!$B$2:$B$54, E37, SC!$I$2:$I$54, "Fail") = COUNTIF(SC!$B$2:$B$54, E37), COUNTIF(SC!$B$2:$B$54, E37) &gt; 0), 
            "Not Implemented", 
            "Partially Implemented"
        )
    )
)</f>
        <v/>
      </c>
      <c r="I37" s="29"/>
    </row>
    <row r="38">
      <c r="B38" s="22" t="s">
        <v>1337</v>
      </c>
      <c r="C38" s="6" t="str">
        <f>VLOOKUP(B38, SC!C:I, 7, FALSE)</f>
        <v/>
      </c>
      <c r="E38" s="30" t="s">
        <v>1338</v>
      </c>
      <c r="F38" s="31" t="str">
        <f>VLOOKUP(E38,SC!B:D, 3, FALSE)</f>
        <v>Process Isolation</v>
      </c>
      <c r="G38" s="6" t="str">
        <f>IF(OR(COUNTIF(SC!$B$2:$B$54, E38) = 0, COUNTIFS(SC!$B$2:$B$54, E38, SC!$I$2:$I$54, "") &gt; 0),
    "", 
    IF(AND(COUNTIFS(SC!$B$2:$B$54, E38, SC!$I$2:$I$54, "Pass") = COUNTIF(SC!$B$2:$B$54, E38), COUNTIF(SC!$B$2:$B$54, E38) &gt; 0), 
        "Fully Implemented", 
        IF(AND(COUNTIFS(SC!$B$2:$B$54, E38, SC!$I$2:$I$54, "Fail") = COUNTIF(SC!$B$2:$B$54, E38), COUNTIF(SC!$B$2:$B$54, E38) &gt; 0), 
            "Not Implemented", 
            "Partially Implemented"
        )
    )
)</f>
        <v/>
      </c>
      <c r="I38" s="29"/>
    </row>
    <row r="39">
      <c r="B39" s="22" t="s">
        <v>1339</v>
      </c>
      <c r="C39" s="6" t="str">
        <f>VLOOKUP(B39, SC!C:I, 7, FALSE)</f>
        <v/>
      </c>
      <c r="E39" s="30" t="s">
        <v>1340</v>
      </c>
      <c r="F39" s="31" t="str">
        <f>VLOOKUP(E39,SC!B:D, 3, FALSE)</f>
        <v>System Time Synchronization</v>
      </c>
      <c r="G39" s="6" t="str">
        <f>IF(OR(COUNTIF(SC!$B$2:$B$54, E39) = 0, COUNTIFS(SC!$B$2:$B$54, E39, SC!$I$2:$I$54, "") &gt; 0),
    "", 
    IF(AND(COUNTIFS(SC!$B$2:$B$54, E39, SC!$I$2:$I$54, "Pass") = COUNTIF(SC!$B$2:$B$54, E39), COUNTIF(SC!$B$2:$B$54, E39) &gt; 0), 
        "Fully Implemented", 
        IF(AND(COUNTIFS(SC!$B$2:$B$54, E39, SC!$I$2:$I$54, "Fail") = COUNTIF(SC!$B$2:$B$54, E39), COUNTIF(SC!$B$2:$B$54, E39) &gt; 0), 
            "Not Implemented", 
            "Partially Implemented"
        )
    )
)</f>
        <v/>
      </c>
      <c r="I39" s="29"/>
    </row>
    <row r="40">
      <c r="B40" s="22" t="s">
        <v>1341</v>
      </c>
      <c r="C40" s="6" t="str">
        <f>VLOOKUP(B40, SC!C:I, 7, FALSE)</f>
        <v/>
      </c>
      <c r="E40" s="30" t="s">
        <v>1342</v>
      </c>
      <c r="F40" s="31" t="str">
        <f>VLOOKUP(E40,SC!B:D, 3, FALSE)</f>
        <v>Synchronization with Authoritative Time Source</v>
      </c>
      <c r="G40" s="6" t="str">
        <f>IF(OR(COUNTIF(SC!$B$2:$B$54, E40) = 0, COUNTIFS(SC!$B$2:$B$54, E40, SC!$I$2:$I$54, "") &gt; 0),
    "", 
    IF(AND(COUNTIFS(SC!$B$2:$B$54, E40, SC!$I$2:$I$54, "Pass") = COUNTIF(SC!$B$2:$B$54, E40), COUNTIF(SC!$B$2:$B$54, E40) &gt; 0), 
        "Fully Implemented", 
        IF(AND(COUNTIFS(SC!$B$2:$B$54, E40, SC!$I$2:$I$54, "Fail") = COUNTIF(SC!$B$2:$B$54, E40), COUNTIF(SC!$B$2:$B$54, E40) &gt; 0), 
            "Not Implemented", 
            "Partially Implemented"
        )
    )
)</f>
        <v/>
      </c>
      <c r="I40" s="29"/>
    </row>
    <row r="41">
      <c r="B41" s="22" t="s">
        <v>1343</v>
      </c>
      <c r="C41" s="6" t="str">
        <f>VLOOKUP(B41, SC!C:I, 7, FALSE)</f>
        <v/>
      </c>
      <c r="I41" s="29"/>
    </row>
    <row r="42">
      <c r="B42" s="22" t="s">
        <v>1344</v>
      </c>
      <c r="C42" s="6" t="str">
        <f>VLOOKUP(B42, SC!C:I, 7, FALSE)</f>
        <v/>
      </c>
      <c r="I42" s="29"/>
    </row>
    <row r="43">
      <c r="B43" s="22" t="s">
        <v>1345</v>
      </c>
      <c r="C43" s="6" t="str">
        <f>VLOOKUP(B43, SC!C:I, 7, FALSE)</f>
        <v/>
      </c>
    </row>
    <row r="44">
      <c r="B44" s="22" t="s">
        <v>1346</v>
      </c>
      <c r="C44" s="6" t="str">
        <f>VLOOKUP(B44, SC!C:I, 7, FALSE)</f>
        <v/>
      </c>
    </row>
    <row r="45">
      <c r="B45" s="22" t="s">
        <v>1347</v>
      </c>
      <c r="C45" s="6" t="str">
        <f>VLOOKUP(B45, SC!C:I, 7, FALSE)</f>
        <v/>
      </c>
    </row>
    <row r="46">
      <c r="B46" s="22" t="s">
        <v>1348</v>
      </c>
      <c r="C46" s="6" t="str">
        <f>VLOOKUP(B46, SC!C:I, 7, FALSE)</f>
        <v/>
      </c>
    </row>
    <row r="47">
      <c r="B47" s="22" t="s">
        <v>1349</v>
      </c>
      <c r="C47" s="6" t="str">
        <f>VLOOKUP(B47, SC!C:I, 7, FALSE)</f>
        <v/>
      </c>
    </row>
    <row r="48">
      <c r="B48" s="22" t="s">
        <v>1350</v>
      </c>
      <c r="C48" s="6" t="str">
        <f>VLOOKUP(B48, SC!C:I, 7, FALSE)</f>
        <v/>
      </c>
    </row>
    <row r="49">
      <c r="B49" s="22" t="s">
        <v>1351</v>
      </c>
      <c r="C49" s="6" t="str">
        <f>VLOOKUP(B49, SC!C:I, 7, FALSE)</f>
        <v/>
      </c>
    </row>
    <row r="50">
      <c r="B50" s="22" t="s">
        <v>1352</v>
      </c>
      <c r="C50" s="6" t="str">
        <f>VLOOKUP(B50, SC!C:I, 7, FALSE)</f>
        <v/>
      </c>
    </row>
    <row r="51">
      <c r="B51" s="22" t="s">
        <v>1353</v>
      </c>
      <c r="C51" s="6" t="str">
        <f>VLOOKUP(B51, SC!C:I, 7, FALSE)</f>
        <v/>
      </c>
    </row>
    <row r="52">
      <c r="B52" s="22" t="s">
        <v>1354</v>
      </c>
      <c r="C52" s="6" t="str">
        <f>VLOOKUP(B52, SC!C:I, 7, FALSE)</f>
        <v/>
      </c>
    </row>
    <row r="53">
      <c r="B53" s="22" t="s">
        <v>1355</v>
      </c>
      <c r="C53" s="6" t="str">
        <f>VLOOKUP(B53, SC!C:I, 7, FALSE)</f>
        <v/>
      </c>
    </row>
    <row r="54">
      <c r="B54" s="22" t="s">
        <v>1356</v>
      </c>
      <c r="C54" s="6" t="str">
        <f>VLOOKUP(B54, SC!C:I, 7, FALSE)</f>
        <v/>
      </c>
    </row>
    <row r="55">
      <c r="B55" s="22" t="s">
        <v>1357</v>
      </c>
      <c r="C55" s="6" t="str">
        <f>VLOOKUP(B55, SC!C:I, 7, FALSE)</f>
        <v/>
      </c>
    </row>
    <row r="56">
      <c r="B56" s="22" t="s">
        <v>1358</v>
      </c>
      <c r="C56" s="6" t="str">
        <f>VLOOKUP(B56, SC!C:I, 7, FALSE)</f>
        <v/>
      </c>
    </row>
    <row r="57">
      <c r="B57" s="22" t="s">
        <v>1359</v>
      </c>
      <c r="C57" s="6" t="str">
        <f>VLOOKUP(B57, SC!C:I, 7, FALSE)</f>
        <v/>
      </c>
    </row>
    <row r="58">
      <c r="B58" s="22" t="s">
        <v>1360</v>
      </c>
      <c r="C58" s="6" t="str">
        <f>VLOOKUP(B58, SC!C:I, 7, FALSE)</f>
        <v/>
      </c>
    </row>
    <row r="59">
      <c r="B59" s="22" t="s">
        <v>1361</v>
      </c>
      <c r="C59" s="6" t="str">
        <f>VLOOKUP(B59, SC!C:I, 7, FALSE)</f>
        <v/>
      </c>
    </row>
    <row r="60">
      <c r="B60" s="22" t="s">
        <v>1362</v>
      </c>
      <c r="C60" s="6" t="str">
        <f>VLOOKUP(B60, SC!C:I, 7, FALSE)</f>
        <v/>
      </c>
    </row>
    <row r="61">
      <c r="B61" s="22" t="s">
        <v>1363</v>
      </c>
      <c r="C61" s="6" t="str">
        <f>VLOOKUP(B61, SC!C:I, 7, FALSE)</f>
        <v/>
      </c>
    </row>
    <row r="62">
      <c r="B62" s="22" t="s">
        <v>1364</v>
      </c>
      <c r="C62" s="6" t="str">
        <f>VLOOKUP(B62, SC!C:I, 7, FALSE)</f>
        <v/>
      </c>
    </row>
    <row r="63">
      <c r="B63" s="22" t="s">
        <v>1365</v>
      </c>
      <c r="C63" s="6" t="str">
        <f>VLOOKUP(B63, SC!C:I, 7, FALSE)</f>
        <v/>
      </c>
    </row>
    <row r="64">
      <c r="B64" s="22" t="s">
        <v>1366</v>
      </c>
      <c r="C64" s="6" t="str">
        <f>VLOOKUP(B64, SC!C:I, 7, FALSE)</f>
        <v/>
      </c>
    </row>
  </sheetData>
  <mergeCells count="5">
    <mergeCell ref="B1:G1"/>
    <mergeCell ref="B3:C3"/>
    <mergeCell ref="E3:F3"/>
    <mergeCell ref="B10:C10"/>
    <mergeCell ref="E10:G10"/>
  </mergeCells>
  <conditionalFormatting sqref="C12:C64">
    <cfRule type="cellIs" dxfId="0" priority="1" operator="equal">
      <formula>"Pass"</formula>
    </cfRule>
  </conditionalFormatting>
  <conditionalFormatting sqref="C12:C64">
    <cfRule type="cellIs" dxfId="1" priority="2" operator="equal">
      <formula>"Fail"</formula>
    </cfRule>
  </conditionalFormatting>
  <conditionalFormatting sqref="C11 F11 G11:G40">
    <cfRule type="cellIs" dxfId="0" priority="3" operator="equal">
      <formula>"Fully Implemented"</formula>
    </cfRule>
  </conditionalFormatting>
  <conditionalFormatting sqref="C11 F11 G11:G40">
    <cfRule type="cellIs" dxfId="2" priority="4" operator="equal">
      <formula>"Partially Implemented"</formula>
    </cfRule>
  </conditionalFormatting>
  <conditionalFormatting sqref="C11 F11 G11:G40">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1367</v>
      </c>
      <c r="C1" s="12"/>
      <c r="D1" s="12"/>
      <c r="E1" s="12"/>
      <c r="F1" s="12"/>
      <c r="G1" s="2"/>
      <c r="H1" s="13"/>
      <c r="I1" s="13"/>
      <c r="J1" s="13"/>
      <c r="K1" s="13"/>
    </row>
    <row r="2">
      <c r="A2" s="14"/>
      <c r="E2" s="13"/>
      <c r="H2" s="13"/>
      <c r="I2" s="29"/>
      <c r="J2" s="13"/>
      <c r="K2" s="13"/>
    </row>
    <row r="3">
      <c r="A3" s="10"/>
      <c r="B3" s="15" t="s">
        <v>1368</v>
      </c>
      <c r="C3" s="2"/>
      <c r="E3" s="15" t="s">
        <v>21</v>
      </c>
      <c r="F3" s="2"/>
      <c r="I3" s="29"/>
      <c r="J3" s="13"/>
      <c r="K3" s="13"/>
    </row>
    <row r="4">
      <c r="A4" s="10"/>
      <c r="B4" s="16" t="s">
        <v>25</v>
      </c>
      <c r="C4" s="16" t="s">
        <v>26</v>
      </c>
      <c r="E4" s="16" t="s">
        <v>27</v>
      </c>
      <c r="F4" s="16" t="s">
        <v>26</v>
      </c>
      <c r="I4" s="29"/>
    </row>
    <row r="5">
      <c r="A5" s="10"/>
      <c r="B5" s="5" t="s">
        <v>28</v>
      </c>
      <c r="C5" s="6">
        <f>COUNTIF(SI!$I$2:$I$59, "Pass")</f>
        <v>0</v>
      </c>
      <c r="E5" s="5" t="s">
        <v>2</v>
      </c>
      <c r="F5" s="6">
        <f>COUNTIF(G$12:G$35, "Fully Implemented")</f>
        <v>0</v>
      </c>
      <c r="I5" s="29"/>
    </row>
    <row r="6">
      <c r="A6" s="10"/>
      <c r="B6" s="5" t="s">
        <v>29</v>
      </c>
      <c r="C6" s="6">
        <f>COUNTIF(SI!$I$2:$I$59, "Fail")</f>
        <v>0</v>
      </c>
      <c r="E6" s="5" t="s">
        <v>3</v>
      </c>
      <c r="F6" s="6">
        <f>COUNTIF(G$12:G$35, "Partially Implemented")</f>
        <v>0</v>
      </c>
      <c r="I6" s="29"/>
    </row>
    <row r="7">
      <c r="A7" s="10"/>
      <c r="B7" s="18" t="s">
        <v>30</v>
      </c>
      <c r="C7" s="19" t="str">
        <f>IF(SUM(C5:C6)=0, "Pending", C5/SUM(C5:C6))</f>
        <v>Pending</v>
      </c>
      <c r="E7" s="5" t="s">
        <v>4</v>
      </c>
      <c r="F7" s="6">
        <f>COUNTIF(G$12:G$35, "Not Implemented")</f>
        <v>0</v>
      </c>
      <c r="I7" s="29"/>
    </row>
    <row r="8">
      <c r="A8" s="10"/>
      <c r="I8" s="29"/>
    </row>
    <row r="9">
      <c r="I9" s="29"/>
    </row>
    <row r="10">
      <c r="B10" s="15" t="s">
        <v>1369</v>
      </c>
      <c r="C10" s="2"/>
      <c r="D10" s="20"/>
      <c r="E10" s="15" t="s">
        <v>1370</v>
      </c>
      <c r="F10" s="12"/>
      <c r="G10" s="2"/>
      <c r="I10" s="29"/>
    </row>
    <row r="11">
      <c r="B11" s="16" t="s">
        <v>33</v>
      </c>
      <c r="C11" s="16" t="s">
        <v>34</v>
      </c>
      <c r="D11" s="21"/>
      <c r="E11" s="16" t="s">
        <v>35</v>
      </c>
      <c r="F11" s="16" t="s">
        <v>36</v>
      </c>
      <c r="G11" s="16" t="s">
        <v>37</v>
      </c>
      <c r="I11" s="29"/>
    </row>
    <row r="12">
      <c r="B12" s="22" t="s">
        <v>1371</v>
      </c>
      <c r="C12" s="6" t="str">
        <f>VLOOKUP(B12, SI!C:I, 7, FALSE)</f>
        <v/>
      </c>
      <c r="D12" s="10"/>
      <c r="E12" s="30" t="s">
        <v>1372</v>
      </c>
      <c r="F12" s="31" t="str">
        <f>VLOOKUP(E12,SI!B:D, 3, FALSE)</f>
        <v>Policy and Procedures</v>
      </c>
      <c r="G12" s="6" t="str">
        <f>IF(OR(COUNTIF(SI!$B$2:$B$59, E12) = 0, COUNTIFS(SI!$B$2:$B$59, E12, SI!$I$2:$I$59, "") &gt; 0),
    "", 
    IF(AND(COUNTIFS(SI!$B$2:$B$59, E12, SI!$I$2:$I$59, "Pass") = COUNTIF(SI!$B$2:$B$59, E12), COUNTIF(SI!$B$2:$B$59, E12) &gt; 0), 
        "Fully Implemented", 
        IF(AND(COUNTIFS(SI!$B$2:$B$59, E12, SI!$I$2:$I$59, "Fail") = COUNTIF(SI!$B$2:$B$59, E12), COUNTIF(SI!$B$2:$B$59, E12) &gt; 0), 
            "Not Implemented", 
            "Partially Implemented"
        )
    )
)</f>
        <v/>
      </c>
      <c r="I12" s="29"/>
    </row>
    <row r="13">
      <c r="B13" s="22" t="s">
        <v>1373</v>
      </c>
      <c r="C13" s="6" t="str">
        <f>VLOOKUP(B13, SI!C:I, 7, FALSE)</f>
        <v/>
      </c>
      <c r="D13" s="10"/>
      <c r="E13" s="30" t="s">
        <v>1374</v>
      </c>
      <c r="F13" s="31" t="str">
        <f>VLOOKUP(E13,SI!B:D, 3, FALSE)</f>
        <v>Flaw Remediation</v>
      </c>
      <c r="G13" s="6" t="str">
        <f>IF(OR(COUNTIF(SI!$B$2:$B$59, E13) = 0, COUNTIFS(SI!$B$2:$B$59, E13, SI!$I$2:$I$59, "") &gt; 0),
    "", 
    IF(AND(COUNTIFS(SI!$B$2:$B$59, E13, SI!$I$2:$I$59, "Pass") = COUNTIF(SI!$B$2:$B$59, E13), COUNTIF(SI!$B$2:$B$59, E13) &gt; 0), 
        "Fully Implemented", 
        IF(AND(COUNTIFS(SI!$B$2:$B$59, E13, SI!$I$2:$I$59, "Fail") = COUNTIF(SI!$B$2:$B$59, E13), COUNTIF(SI!$B$2:$B$59, E13) &gt; 0), 
            "Not Implemented", 
            "Partially Implemented"
        )
    )
)</f>
        <v/>
      </c>
      <c r="I13" s="29"/>
    </row>
    <row r="14">
      <c r="B14" s="22" t="s">
        <v>1375</v>
      </c>
      <c r="C14" s="6" t="str">
        <f>VLOOKUP(B14, SI!C:I, 7, FALSE)</f>
        <v/>
      </c>
      <c r="D14" s="10"/>
      <c r="E14" s="30" t="s">
        <v>1376</v>
      </c>
      <c r="F14" s="31" t="str">
        <f>VLOOKUP(E14,SI!B:D, 3, FALSE)</f>
        <v>Automated Flaw Remediation Status</v>
      </c>
      <c r="G14" s="6" t="str">
        <f>IF(OR(COUNTIF(SI!$B$2:$B$59, E14) = 0, COUNTIFS(SI!$B$2:$B$59, E14, SI!$I$2:$I$59, "") &gt; 0),
    "", 
    IF(AND(COUNTIFS(SI!$B$2:$B$59, E14, SI!$I$2:$I$59, "Pass") = COUNTIF(SI!$B$2:$B$59, E14), COUNTIF(SI!$B$2:$B$59, E14) &gt; 0), 
        "Fully Implemented", 
        IF(AND(COUNTIFS(SI!$B$2:$B$59, E14, SI!$I$2:$I$59, "Fail") = COUNTIF(SI!$B$2:$B$59, E14), COUNTIF(SI!$B$2:$B$59, E14) &gt; 0), 
            "Not Implemented", 
            "Partially Implemented"
        )
    )
)</f>
        <v/>
      </c>
      <c r="I14" s="29"/>
    </row>
    <row r="15">
      <c r="B15" s="22" t="s">
        <v>1377</v>
      </c>
      <c r="C15" s="6" t="str">
        <f>VLOOKUP(B15, SI!C:I, 7, FALSE)</f>
        <v/>
      </c>
      <c r="D15" s="10"/>
      <c r="E15" s="30" t="s">
        <v>1378</v>
      </c>
      <c r="F15" s="31" t="str">
        <f>VLOOKUP(E15,SI!B:D, 3, FALSE)</f>
        <v>Time to Remediate Flaws and Benchmarks for Corrective Actions</v>
      </c>
      <c r="G15" s="6" t="str">
        <f>IF(OR(COUNTIF(SI!$B$2:$B$59, E15) = 0, COUNTIFS(SI!$B$2:$B$59, E15, SI!$I$2:$I$59, "") &gt; 0),
    "", 
    IF(AND(COUNTIFS(SI!$B$2:$B$59, E15, SI!$I$2:$I$59, "Pass") = COUNTIF(SI!$B$2:$B$59, E15), COUNTIF(SI!$B$2:$B$59, E15) &gt; 0), 
        "Fully Implemented", 
        IF(AND(COUNTIFS(SI!$B$2:$B$59, E15, SI!$I$2:$I$59, "Fail") = COUNTIF(SI!$B$2:$B$59, E15), COUNTIF(SI!$B$2:$B$59, E15) &gt; 0), 
            "Not Implemented", 
            "Partially Implemented"
        )
    )
)</f>
        <v/>
      </c>
      <c r="I15" s="29"/>
    </row>
    <row r="16">
      <c r="B16" s="22" t="s">
        <v>1379</v>
      </c>
      <c r="C16" s="6" t="str">
        <f>VLOOKUP(B16, SI!C:I, 7, FALSE)</f>
        <v/>
      </c>
      <c r="D16" s="10"/>
      <c r="E16" s="30" t="s">
        <v>1380</v>
      </c>
      <c r="F16" s="31" t="str">
        <f>VLOOKUP(E16,SI!B:D, 3, FALSE)</f>
        <v>Malicious Code Protection</v>
      </c>
      <c r="G16" s="6" t="str">
        <f>IF(OR(COUNTIF(SI!$B$2:$B$59, E16) = 0, COUNTIFS(SI!$B$2:$B$59, E16, SI!$I$2:$I$59, "") &gt; 0),
    "", 
    IF(AND(COUNTIFS(SI!$B$2:$B$59, E16, SI!$I$2:$I$59, "Pass") = COUNTIF(SI!$B$2:$B$59, E16), COUNTIF(SI!$B$2:$B$59, E16) &gt; 0), 
        "Fully Implemented", 
        IF(AND(COUNTIFS(SI!$B$2:$B$59, E16, SI!$I$2:$I$59, "Fail") = COUNTIF(SI!$B$2:$B$59, E16), COUNTIF(SI!$B$2:$B$59, E16) &gt; 0), 
            "Not Implemented", 
            "Partially Implemented"
        )
    )
)</f>
        <v/>
      </c>
      <c r="I16" s="29"/>
    </row>
    <row r="17">
      <c r="B17" s="22" t="s">
        <v>1381</v>
      </c>
      <c r="C17" s="6" t="str">
        <f>VLOOKUP(B17, SI!C:I, 7, FALSE)</f>
        <v/>
      </c>
      <c r="D17" s="10"/>
      <c r="E17" s="30" t="s">
        <v>1382</v>
      </c>
      <c r="F17" s="31" t="str">
        <f>VLOOKUP(E17,SI!B:D, 3, FALSE)</f>
        <v>System Monitoring</v>
      </c>
      <c r="G17" s="6" t="str">
        <f>IF(OR(COUNTIF(SI!$B$2:$B$59, E17) = 0, COUNTIFS(SI!$B$2:$B$59, E17, SI!$I$2:$I$59, "") &gt; 0),
    "", 
    IF(AND(COUNTIFS(SI!$B$2:$B$59, E17, SI!$I$2:$I$59, "Pass") = COUNTIF(SI!$B$2:$B$59, E17), COUNTIF(SI!$B$2:$B$59, E17) &gt; 0), 
        "Fully Implemented", 
        IF(AND(COUNTIFS(SI!$B$2:$B$59, E17, SI!$I$2:$I$59, "Fail") = COUNTIF(SI!$B$2:$B$59, E17), COUNTIF(SI!$B$2:$B$59, E17) &gt; 0), 
            "Not Implemented", 
            "Partially Implemented"
        )
    )
)</f>
        <v/>
      </c>
      <c r="I17" s="29"/>
    </row>
    <row r="18">
      <c r="B18" s="22" t="s">
        <v>1383</v>
      </c>
      <c r="C18" s="6" t="str">
        <f>VLOOKUP(B18, SI!C:I, 7, FALSE)</f>
        <v/>
      </c>
      <c r="D18" s="10"/>
      <c r="E18" s="30" t="s">
        <v>1384</v>
      </c>
      <c r="F18" s="31" t="str">
        <f>VLOOKUP(E18,SI!B:D, 3, FALSE)</f>
        <v>System-wide Intrusion Detection System</v>
      </c>
      <c r="G18" s="6" t="str">
        <f>IF(OR(COUNTIF(SI!$B$2:$B$59, E18) = 0, COUNTIFS(SI!$B$2:$B$59, E18, SI!$I$2:$I$59, "") &gt; 0),
    "", 
    IF(AND(COUNTIFS(SI!$B$2:$B$59, E18, SI!$I$2:$I$59, "Pass") = COUNTIF(SI!$B$2:$B$59, E18), COUNTIF(SI!$B$2:$B$59, E18) &gt; 0), 
        "Fully Implemented", 
        IF(AND(COUNTIFS(SI!$B$2:$B$59, E18, SI!$I$2:$I$59, "Fail") = COUNTIF(SI!$B$2:$B$59, E18), COUNTIF(SI!$B$2:$B$59, E18) &gt; 0), 
            "Not Implemented", 
            "Partially Implemented"
        )
    )
)</f>
        <v/>
      </c>
      <c r="I18" s="29"/>
    </row>
    <row r="19">
      <c r="B19" s="22" t="s">
        <v>1385</v>
      </c>
      <c r="C19" s="6" t="str">
        <f>VLOOKUP(B19, SI!C:I, 7, FALSE)</f>
        <v/>
      </c>
      <c r="D19" s="10"/>
      <c r="E19" s="30" t="s">
        <v>1386</v>
      </c>
      <c r="F19" s="31" t="str">
        <f>VLOOKUP(E19,SI!B:D, 3, FALSE)</f>
        <v>Automated Tools and Mechanisms for Real-time Analysis</v>
      </c>
      <c r="G19" s="6" t="str">
        <f>IF(OR(COUNTIF(SI!$B$2:$B$59, E19) = 0, COUNTIFS(SI!$B$2:$B$59, E19, SI!$I$2:$I$59, "") &gt; 0),
    "", 
    IF(AND(COUNTIFS(SI!$B$2:$B$59, E19, SI!$I$2:$I$59, "Pass") = COUNTIF(SI!$B$2:$B$59, E19), COUNTIF(SI!$B$2:$B$59, E19) &gt; 0), 
        "Fully Implemented", 
        IF(AND(COUNTIFS(SI!$B$2:$B$59, E19, SI!$I$2:$I$59, "Fail") = COUNTIF(SI!$B$2:$B$59, E19), COUNTIF(SI!$B$2:$B$59, E19) &gt; 0), 
            "Not Implemented", 
            "Partially Implemented"
        )
    )
)</f>
        <v/>
      </c>
      <c r="I19" s="29"/>
    </row>
    <row r="20">
      <c r="B20" s="22" t="s">
        <v>1387</v>
      </c>
      <c r="C20" s="6" t="str">
        <f>VLOOKUP(B20, SI!C:I, 7, FALSE)</f>
        <v/>
      </c>
      <c r="D20" s="10"/>
      <c r="E20" s="30" t="s">
        <v>1388</v>
      </c>
      <c r="F20" s="31" t="str">
        <f>VLOOKUP(E20,SI!B:D, 3, FALSE)</f>
        <v>Inbound and Outbound Communications Traffic</v>
      </c>
      <c r="G20" s="6" t="str">
        <f>IF(OR(COUNTIF(SI!$B$2:$B$59, E20) = 0, COUNTIFS(SI!$B$2:$B$59, E20, SI!$I$2:$I$59, "") &gt; 0),
    "", 
    IF(AND(COUNTIFS(SI!$B$2:$B$59, E20, SI!$I$2:$I$59, "Pass") = COUNTIF(SI!$B$2:$B$59, E20), COUNTIF(SI!$B$2:$B$59, E20) &gt; 0), 
        "Fully Implemented", 
        IF(AND(COUNTIFS(SI!$B$2:$B$59, E20, SI!$I$2:$I$59, "Fail") = COUNTIF(SI!$B$2:$B$59, E20), COUNTIF(SI!$B$2:$B$59, E20) &gt; 0), 
            "Not Implemented", 
            "Partially Implemented"
        )
    )
)</f>
        <v/>
      </c>
      <c r="I20" s="29"/>
    </row>
    <row r="21">
      <c r="B21" s="22" t="s">
        <v>1389</v>
      </c>
      <c r="C21" s="6" t="str">
        <f>VLOOKUP(B21, SI!C:I, 7, FALSE)</f>
        <v/>
      </c>
      <c r="D21" s="10"/>
      <c r="E21" s="30" t="s">
        <v>1390</v>
      </c>
      <c r="F21" s="31" t="str">
        <f>VLOOKUP(E21,SI!B:D, 3, FALSE)</f>
        <v>System-Generated Alerts</v>
      </c>
      <c r="G21" s="6" t="str">
        <f>IF(OR(COUNTIF(SI!$B$2:$B$59, E21) = 0, COUNTIFS(SI!$B$2:$B$59, E21, SI!$I$2:$I$59, "") &gt; 0),
    "", 
    IF(AND(COUNTIFS(SI!$B$2:$B$59, E21, SI!$I$2:$I$59, "Pass") = COUNTIF(SI!$B$2:$B$59, E21), COUNTIF(SI!$B$2:$B$59, E21) &gt; 0), 
        "Fully Implemented", 
        IF(AND(COUNTIFS(SI!$B$2:$B$59, E21, SI!$I$2:$I$59, "Fail") = COUNTIF(SI!$B$2:$B$59, E21), COUNTIF(SI!$B$2:$B$59, E21) &gt; 0), 
            "Not Implemented", 
            "Partially Implemented"
        )
    )
)</f>
        <v/>
      </c>
    </row>
    <row r="22">
      <c r="B22" s="22" t="s">
        <v>1391</v>
      </c>
      <c r="C22" s="6" t="str">
        <f>VLOOKUP(B22, SI!C:I, 7, FALSE)</f>
        <v/>
      </c>
      <c r="D22" s="10"/>
      <c r="E22" s="30" t="s">
        <v>1392</v>
      </c>
      <c r="F22" s="31" t="str">
        <f>VLOOKUP(E22,SI!B:D, 3, FALSE)</f>
        <v>Correlate Monitoring Information</v>
      </c>
      <c r="G22" s="6" t="str">
        <f>IF(OR(COUNTIF(SI!$B$2:$B$59, E22) = 0, COUNTIFS(SI!$B$2:$B$59, E22, SI!$I$2:$I$59, "") &gt; 0),
    "", 
    IF(AND(COUNTIFS(SI!$B$2:$B$59, E22, SI!$I$2:$I$59, "Pass") = COUNTIF(SI!$B$2:$B$59, E22), COUNTIF(SI!$B$2:$B$59, E22) &gt; 0), 
        "Fully Implemented", 
        IF(AND(COUNTIFS(SI!$B$2:$B$59, E22, SI!$I$2:$I$59, "Fail") = COUNTIF(SI!$B$2:$B$59, E22), COUNTIF(SI!$B$2:$B$59, E22) &gt; 0), 
            "Not Implemented", 
            "Partially Implemented"
        )
    )
)</f>
        <v/>
      </c>
    </row>
    <row r="23">
      <c r="B23" s="22" t="s">
        <v>1393</v>
      </c>
      <c r="C23" s="6" t="str">
        <f>VLOOKUP(B23, SI!C:I, 7, FALSE)</f>
        <v/>
      </c>
      <c r="D23" s="10"/>
      <c r="E23" s="30" t="s">
        <v>1394</v>
      </c>
      <c r="F23" s="31" t="str">
        <f>VLOOKUP(E23,SI!B:D, 3, FALSE)</f>
        <v>Analyze Traffic and Covert Exfiltration</v>
      </c>
      <c r="G23" s="6" t="str">
        <f>IF(OR(COUNTIF(SI!$B$2:$B$59, E23) = 0, COUNTIFS(SI!$B$2:$B$59, E23, SI!$I$2:$I$59, "") &gt; 0),
    "", 
    IF(AND(COUNTIFS(SI!$B$2:$B$59, E23, SI!$I$2:$I$59, "Pass") = COUNTIF(SI!$B$2:$B$59, E23), COUNTIF(SI!$B$2:$B$59, E23) &gt; 0), 
        "Fully Implemented", 
        IF(AND(COUNTIFS(SI!$B$2:$B$59, E23, SI!$I$2:$I$59, "Fail") = COUNTIF(SI!$B$2:$B$59, E23), COUNTIF(SI!$B$2:$B$59, E23) &gt; 0), 
            "Not Implemented", 
            "Partially Implemented"
        )
    )
)</f>
        <v/>
      </c>
    </row>
    <row r="24">
      <c r="B24" s="22" t="s">
        <v>1395</v>
      </c>
      <c r="C24" s="6" t="str">
        <f>VLOOKUP(B24, SI!C:I, 7, FALSE)</f>
        <v/>
      </c>
      <c r="D24" s="10"/>
      <c r="E24" s="30" t="s">
        <v>1396</v>
      </c>
      <c r="F24" s="31" t="str">
        <f>VLOOKUP(E24,SI!B:D, 3, FALSE)</f>
        <v>Host-Based Devices</v>
      </c>
      <c r="G24" s="6" t="str">
        <f>IF(OR(COUNTIF(SI!$B$2:$B$59, E24) = 0, COUNTIFS(SI!$B$2:$B$59, E24, SI!$I$2:$I$59, "") &gt; 0),
    "", 
    IF(AND(COUNTIFS(SI!$B$2:$B$59, E24, SI!$I$2:$I$59, "Pass") = COUNTIF(SI!$B$2:$B$59, E24), COUNTIF(SI!$B$2:$B$59, E24) &gt; 0), 
        "Fully Implemented", 
        IF(AND(COUNTIFS(SI!$B$2:$B$59, E24, SI!$I$2:$I$59, "Fail") = COUNTIF(SI!$B$2:$B$59, E24), COUNTIF(SI!$B$2:$B$59, E24) &gt; 0), 
            "Not Implemented", 
            "Partially Implemented"
        )
    )
)</f>
        <v/>
      </c>
    </row>
    <row r="25">
      <c r="B25" s="22" t="s">
        <v>1397</v>
      </c>
      <c r="C25" s="6" t="str">
        <f>VLOOKUP(B25, SI!C:I, 7, FALSE)</f>
        <v/>
      </c>
      <c r="D25" s="10"/>
      <c r="E25" s="30" t="s">
        <v>1398</v>
      </c>
      <c r="F25" s="31" t="str">
        <f>VLOOKUP(E25,SI!B:D, 3, FALSE)</f>
        <v>Security Alerts, Advisories, and Directives</v>
      </c>
      <c r="G25" s="6" t="str">
        <f>IF(OR(COUNTIF(SI!$B$2:$B$59, E25) = 0, COUNTIFS(SI!$B$2:$B$59, E25, SI!$I$2:$I$59, "") &gt; 0),
    "", 
    IF(AND(COUNTIFS(SI!$B$2:$B$59, E25, SI!$I$2:$I$59, "Pass") = COUNTIF(SI!$B$2:$B$59, E25), COUNTIF(SI!$B$2:$B$59, E25) &gt; 0), 
        "Fully Implemented", 
        IF(AND(COUNTIFS(SI!$B$2:$B$59, E25, SI!$I$2:$I$59, "Fail") = COUNTIF(SI!$B$2:$B$59, E25), COUNTIF(SI!$B$2:$B$59, E25) &gt; 0), 
            "Not Implemented", 
            "Partially Implemented"
        )
    )
)</f>
        <v/>
      </c>
    </row>
    <row r="26">
      <c r="B26" s="22" t="s">
        <v>1399</v>
      </c>
      <c r="C26" s="6" t="str">
        <f>VLOOKUP(B26, SI!C:I, 7, FALSE)</f>
        <v/>
      </c>
      <c r="D26" s="10"/>
      <c r="E26" s="30" t="s">
        <v>1400</v>
      </c>
      <c r="F26" s="31" t="str">
        <f>VLOOKUP(E26,SI!B:D, 3, FALSE)</f>
        <v>Security and Privacy Function Verification</v>
      </c>
      <c r="G26" s="6" t="str">
        <f>IF(OR(COUNTIF(SI!$B$2:$B$59, E26) = 0, COUNTIFS(SI!$B$2:$B$59, E26, SI!$I$2:$I$59, "") &gt; 0),
    "", 
    IF(AND(COUNTIFS(SI!$B$2:$B$59, E26, SI!$I$2:$I$59, "Pass") = COUNTIF(SI!$B$2:$B$59, E26), COUNTIF(SI!$B$2:$B$59, E26) &gt; 0), 
        "Fully Implemented", 
        IF(AND(COUNTIFS(SI!$B$2:$B$59, E26, SI!$I$2:$I$59, "Fail") = COUNTIF(SI!$B$2:$B$59, E26), COUNTIF(SI!$B$2:$B$59, E26) &gt; 0), 
            "Not Implemented", 
            "Partially Implemented"
        )
    )
)</f>
        <v/>
      </c>
    </row>
    <row r="27">
      <c r="B27" s="22" t="s">
        <v>1401</v>
      </c>
      <c r="C27" s="6" t="str">
        <f>VLOOKUP(B27, SI!C:I, 7, FALSE)</f>
        <v/>
      </c>
      <c r="D27" s="10"/>
      <c r="E27" s="30" t="s">
        <v>1402</v>
      </c>
      <c r="F27" s="31" t="str">
        <f>VLOOKUP(E27,SI!B:D, 3, FALSE)</f>
        <v>Software, Firmware, and Information Integrity</v>
      </c>
      <c r="G27" s="6" t="str">
        <f>IF(OR(COUNTIF(SI!$B$2:$B$59, E27) = 0, COUNTIFS(SI!$B$2:$B$59, E27, SI!$I$2:$I$59, "") &gt; 0),
    "", 
    IF(AND(COUNTIFS(SI!$B$2:$B$59, E27, SI!$I$2:$I$59, "Pass") = COUNTIF(SI!$B$2:$B$59, E27), COUNTIF(SI!$B$2:$B$59, E27) &gt; 0), 
        "Fully Implemented", 
        IF(AND(COUNTIFS(SI!$B$2:$B$59, E27, SI!$I$2:$I$59, "Fail") = COUNTIF(SI!$B$2:$B$59, E27), COUNTIF(SI!$B$2:$B$59, E27) &gt; 0), 
            "Not Implemented", 
            "Partially Implemented"
        )
    )
)</f>
        <v/>
      </c>
    </row>
    <row r="28">
      <c r="B28" s="22" t="s">
        <v>1403</v>
      </c>
      <c r="C28" s="6" t="str">
        <f>VLOOKUP(B28, SI!C:I, 7, FALSE)</f>
        <v/>
      </c>
      <c r="D28" s="10"/>
      <c r="E28" s="30" t="s">
        <v>1404</v>
      </c>
      <c r="F28" s="31" t="str">
        <f>VLOOKUP(E28,SI!B:D, 3, FALSE)</f>
        <v>Integrity Checks</v>
      </c>
      <c r="G28" s="6" t="str">
        <f>IF(OR(COUNTIF(SI!$B$2:$B$59, E28) = 0, COUNTIFS(SI!$B$2:$B$59, E28, SI!$I$2:$I$59, "") &gt; 0),
    "", 
    IF(AND(COUNTIFS(SI!$B$2:$B$59, E28, SI!$I$2:$I$59, "Pass") = COUNTIF(SI!$B$2:$B$59, E28), COUNTIF(SI!$B$2:$B$59, E28) &gt; 0), 
        "Fully Implemented", 
        IF(AND(COUNTIFS(SI!$B$2:$B$59, E28, SI!$I$2:$I$59, "Fail") = COUNTIF(SI!$B$2:$B$59, E28), COUNTIF(SI!$B$2:$B$59, E28) &gt; 0), 
            "Not Implemented", 
            "Partially Implemented"
        )
    )
)</f>
        <v/>
      </c>
    </row>
    <row r="29">
      <c r="B29" s="22" t="s">
        <v>1405</v>
      </c>
      <c r="C29" s="6" t="str">
        <f>VLOOKUP(B29, SI!C:I, 7, FALSE)</f>
        <v/>
      </c>
      <c r="D29" s="10"/>
      <c r="E29" s="30" t="s">
        <v>1406</v>
      </c>
      <c r="F29" s="31" t="str">
        <f>VLOOKUP(E29,SI!B:D, 3, FALSE)</f>
        <v>Integration of Detection and Response</v>
      </c>
      <c r="G29" s="6" t="str">
        <f>IF(OR(COUNTIF(SI!$B$2:$B$59, E29) = 0, COUNTIFS(SI!$B$2:$B$59, E29, SI!$I$2:$I$59, "") &gt; 0),
    "", 
    IF(AND(COUNTIFS(SI!$B$2:$B$59, E29, SI!$I$2:$I$59, "Pass") = COUNTIF(SI!$B$2:$B$59, E29), COUNTIF(SI!$B$2:$B$59, E29) &gt; 0), 
        "Fully Implemented", 
        IF(AND(COUNTIFS(SI!$B$2:$B$59, E29, SI!$I$2:$I$59, "Fail") = COUNTIF(SI!$B$2:$B$59, E29), COUNTIF(SI!$B$2:$B$59, E29) &gt; 0), 
            "Not Implemented", 
            "Partially Implemented"
        )
    )
)</f>
        <v/>
      </c>
    </row>
    <row r="30">
      <c r="B30" s="22" t="s">
        <v>1407</v>
      </c>
      <c r="C30" s="6" t="str">
        <f>VLOOKUP(B30, SI!C:I, 7, FALSE)</f>
        <v/>
      </c>
      <c r="D30" s="10"/>
      <c r="E30" s="30" t="s">
        <v>1408</v>
      </c>
      <c r="F30" s="31" t="str">
        <f>VLOOKUP(E30,SI!B:D, 3, FALSE)</f>
        <v>Spam Protection</v>
      </c>
      <c r="G30" s="6" t="str">
        <f>IF(OR(COUNTIF(SI!$B$2:$B$59, E30) = 0, COUNTIFS(SI!$B$2:$B$59, E30, SI!$I$2:$I$59, "") &gt; 0),
    "", 
    IF(AND(COUNTIFS(SI!$B$2:$B$59, E30, SI!$I$2:$I$59, "Pass") = COUNTIF(SI!$B$2:$B$59, E30), COUNTIF(SI!$B$2:$B$59, E30) &gt; 0), 
        "Fully Implemented", 
        IF(AND(COUNTIFS(SI!$B$2:$B$59, E30, SI!$I$2:$I$59, "Fail") = COUNTIF(SI!$B$2:$B$59, E30), COUNTIF(SI!$B$2:$B$59, E30) &gt; 0), 
            "Not Implemented", 
            "Partially Implemented"
        )
    )
)</f>
        <v/>
      </c>
    </row>
    <row r="31">
      <c r="B31" s="22" t="s">
        <v>1409</v>
      </c>
      <c r="C31" s="6" t="str">
        <f>VLOOKUP(B31, SI!C:I, 7, FALSE)</f>
        <v/>
      </c>
      <c r="D31" s="10"/>
      <c r="E31" s="30" t="s">
        <v>1410</v>
      </c>
      <c r="F31" s="31" t="str">
        <f>VLOOKUP(E31,SI!B:D, 3, FALSE)</f>
        <v>Automatic Updates</v>
      </c>
      <c r="G31" s="6" t="str">
        <f>IF(OR(COUNTIF(SI!$B$2:$B$59, E31) = 0, COUNTIFS(SI!$B$2:$B$59, E31, SI!$I$2:$I$59, "") &gt; 0),
    "", 
    IF(AND(COUNTIFS(SI!$B$2:$B$59, E31, SI!$I$2:$I$59, "Pass") = COUNTIF(SI!$B$2:$B$59, E31), COUNTIF(SI!$B$2:$B$59, E31) &gt; 0), 
        "Fully Implemented", 
        IF(AND(COUNTIFS(SI!$B$2:$B$59, E31, SI!$I$2:$I$59, "Fail") = COUNTIF(SI!$B$2:$B$59, E31), COUNTIF(SI!$B$2:$B$59, E31) &gt; 0), 
            "Not Implemented", 
            "Partially Implemented"
        )
    )
)</f>
        <v/>
      </c>
      <c r="I31" s="32"/>
    </row>
    <row r="32">
      <c r="B32" s="22" t="s">
        <v>1411</v>
      </c>
      <c r="C32" s="6" t="str">
        <f>VLOOKUP(B32, SI!C:I, 7, FALSE)</f>
        <v/>
      </c>
      <c r="D32" s="10"/>
      <c r="E32" s="30" t="s">
        <v>1412</v>
      </c>
      <c r="F32" s="31" t="str">
        <f>VLOOKUP(E32,SI!B:D, 3, FALSE)</f>
        <v>Information Input Validation</v>
      </c>
      <c r="G32" s="6" t="str">
        <f>IF(OR(COUNTIF(SI!$B$2:$B$59, E32) = 0, COUNTIFS(SI!$B$2:$B$59, E32, SI!$I$2:$I$59, "") &gt; 0),
    "", 
    IF(AND(COUNTIFS(SI!$B$2:$B$59, E32, SI!$I$2:$I$59, "Pass") = COUNTIF(SI!$B$2:$B$59, E32), COUNTIF(SI!$B$2:$B$59, E32) &gt; 0), 
        "Fully Implemented", 
        IF(AND(COUNTIFS(SI!$B$2:$B$59, E32, SI!$I$2:$I$59, "Fail") = COUNTIF(SI!$B$2:$B$59, E32), COUNTIF(SI!$B$2:$B$59, E32) &gt; 0), 
            "Not Implemented", 
            "Partially Implemented"
        )
    )
)</f>
        <v/>
      </c>
      <c r="I32" s="29"/>
    </row>
    <row r="33">
      <c r="B33" s="22" t="s">
        <v>1413</v>
      </c>
      <c r="C33" s="6" t="str">
        <f>VLOOKUP(B33, SI!C:I, 7, FALSE)</f>
        <v/>
      </c>
      <c r="D33" s="10"/>
      <c r="E33" s="30" t="s">
        <v>1414</v>
      </c>
      <c r="F33" s="31" t="str">
        <f>VLOOKUP(E33,SI!B:D, 3, FALSE)</f>
        <v>Error Handling</v>
      </c>
      <c r="G33" s="6" t="str">
        <f>IF(OR(COUNTIF(SI!$B$2:$B$59, E33) = 0, COUNTIFS(SI!$B$2:$B$59, E33, SI!$I$2:$I$59, "") &gt; 0),
    "", 
    IF(AND(COUNTIFS(SI!$B$2:$B$59, E33, SI!$I$2:$I$59, "Pass") = COUNTIF(SI!$B$2:$B$59, E33), COUNTIF(SI!$B$2:$B$59, E33) &gt; 0), 
        "Fully Implemented", 
        IF(AND(COUNTIFS(SI!$B$2:$B$59, E33, SI!$I$2:$I$59, "Fail") = COUNTIF(SI!$B$2:$B$59, E33), COUNTIF(SI!$B$2:$B$59, E33) &gt; 0), 
            "Not Implemented", 
            "Partially Implemented"
        )
    )
)</f>
        <v/>
      </c>
      <c r="I33" s="29"/>
    </row>
    <row r="34">
      <c r="B34" s="22" t="s">
        <v>1415</v>
      </c>
      <c r="C34" s="6" t="str">
        <f>VLOOKUP(B34, SI!C:I, 7, FALSE)</f>
        <v/>
      </c>
      <c r="D34" s="10"/>
      <c r="E34" s="30" t="s">
        <v>1416</v>
      </c>
      <c r="F34" s="31" t="str">
        <f>VLOOKUP(E34,SI!B:D, 3, FALSE)</f>
        <v>Information Management and Retention</v>
      </c>
      <c r="G34" s="6" t="str">
        <f>IF(OR(COUNTIF(SI!$B$2:$B$59, E34) = 0, COUNTIFS(SI!$B$2:$B$59, E34, SI!$I$2:$I$59, "") &gt; 0),
    "", 
    IF(AND(COUNTIFS(SI!$B$2:$B$59, E34, SI!$I$2:$I$59, "Pass") = COUNTIF(SI!$B$2:$B$59, E34), COUNTIF(SI!$B$2:$B$59, E34) &gt; 0), 
        "Fully Implemented", 
        IF(AND(COUNTIFS(SI!$B$2:$B$59, E34, SI!$I$2:$I$59, "Fail") = COUNTIF(SI!$B$2:$B$59, E34), COUNTIF(SI!$B$2:$B$59, E34) &gt; 0), 
            "Not Implemented", 
            "Partially Implemented"
        )
    )
)</f>
        <v/>
      </c>
      <c r="I34" s="29"/>
    </row>
    <row r="35">
      <c r="B35" s="22" t="s">
        <v>1417</v>
      </c>
      <c r="C35" s="6" t="str">
        <f>VLOOKUP(B35, SI!C:I, 7, FALSE)</f>
        <v/>
      </c>
      <c r="E35" s="30" t="s">
        <v>1418</v>
      </c>
      <c r="F35" s="31" t="str">
        <f>VLOOKUP(E35,SI!B:D, 3, FALSE)</f>
        <v>Memory Protection</v>
      </c>
      <c r="G35" s="6" t="str">
        <f>IF(OR(COUNTIF(SI!$B$2:$B$59, E35) = 0, COUNTIFS(SI!$B$2:$B$59, E35, SI!$I$2:$I$59, "") &gt; 0),
    "", 
    IF(AND(COUNTIFS(SI!$B$2:$B$59, E35, SI!$I$2:$I$59, "Pass") = COUNTIF(SI!$B$2:$B$59, E35), COUNTIF(SI!$B$2:$B$59, E35) &gt; 0), 
        "Fully Implemented", 
        IF(AND(COUNTIFS(SI!$B$2:$B$59, E35, SI!$I$2:$I$59, "Fail") = COUNTIF(SI!$B$2:$B$59, E35), COUNTIF(SI!$B$2:$B$59, E35) &gt; 0), 
            "Not Implemented", 
            "Partially Implemented"
        )
    )
)</f>
        <v/>
      </c>
      <c r="I35" s="29"/>
    </row>
    <row r="36">
      <c r="B36" s="22" t="s">
        <v>1419</v>
      </c>
      <c r="C36" s="6" t="str">
        <f>VLOOKUP(B36, SI!C:I, 7, FALSE)</f>
        <v/>
      </c>
      <c r="I36" s="29"/>
    </row>
    <row r="37">
      <c r="B37" s="22" t="s">
        <v>1420</v>
      </c>
      <c r="C37" s="6" t="str">
        <f>VLOOKUP(B37, SI!C:I, 7, FALSE)</f>
        <v/>
      </c>
      <c r="I37" s="29"/>
    </row>
    <row r="38">
      <c r="B38" s="22" t="s">
        <v>1421</v>
      </c>
      <c r="C38" s="6" t="str">
        <f>VLOOKUP(B38, SI!C:I, 7, FALSE)</f>
        <v/>
      </c>
      <c r="I38" s="29"/>
    </row>
    <row r="39">
      <c r="B39" s="22" t="s">
        <v>1422</v>
      </c>
      <c r="C39" s="6" t="str">
        <f>VLOOKUP(B39, SI!C:I, 7, FALSE)</f>
        <v/>
      </c>
      <c r="I39" s="29"/>
    </row>
    <row r="40">
      <c r="B40" s="22" t="s">
        <v>1423</v>
      </c>
      <c r="C40" s="6" t="str">
        <f>VLOOKUP(B40, SI!C:I, 7, FALSE)</f>
        <v/>
      </c>
      <c r="I40" s="29"/>
    </row>
    <row r="41">
      <c r="B41" s="22" t="s">
        <v>1424</v>
      </c>
      <c r="C41" s="6" t="str">
        <f>VLOOKUP(B41, SI!C:I, 7, FALSE)</f>
        <v/>
      </c>
      <c r="I41" s="29"/>
    </row>
    <row r="42">
      <c r="B42" s="22" t="s">
        <v>1425</v>
      </c>
      <c r="C42" s="6" t="str">
        <f>VLOOKUP(B42, SI!C:I, 7, FALSE)</f>
        <v/>
      </c>
      <c r="I42" s="29"/>
    </row>
    <row r="43">
      <c r="B43" s="22" t="s">
        <v>1426</v>
      </c>
      <c r="C43" s="6" t="str">
        <f>VLOOKUP(B43, SI!C:I, 7, FALSE)</f>
        <v/>
      </c>
    </row>
    <row r="44">
      <c r="B44" s="22" t="s">
        <v>1427</v>
      </c>
      <c r="C44" s="6" t="str">
        <f>VLOOKUP(B44, SI!C:I, 7, FALSE)</f>
        <v/>
      </c>
    </row>
    <row r="45">
      <c r="B45" s="22" t="s">
        <v>1428</v>
      </c>
      <c r="C45" s="6" t="str">
        <f>VLOOKUP(B45, SI!C:I, 7, FALSE)</f>
        <v/>
      </c>
    </row>
    <row r="46">
      <c r="B46" s="22" t="s">
        <v>1429</v>
      </c>
      <c r="C46" s="6" t="str">
        <f>VLOOKUP(B46, SI!C:I, 7, FALSE)</f>
        <v/>
      </c>
    </row>
    <row r="47">
      <c r="B47" s="22" t="s">
        <v>1430</v>
      </c>
      <c r="C47" s="6" t="str">
        <f>VLOOKUP(B47, SI!C:I, 7, FALSE)</f>
        <v/>
      </c>
    </row>
    <row r="48">
      <c r="B48" s="22" t="s">
        <v>1431</v>
      </c>
      <c r="C48" s="6" t="str">
        <f>VLOOKUP(B48, SI!C:I, 7, FALSE)</f>
        <v/>
      </c>
    </row>
    <row r="49">
      <c r="B49" s="22" t="s">
        <v>1432</v>
      </c>
      <c r="C49" s="6" t="str">
        <f>VLOOKUP(B49, SI!C:I, 7, FALSE)</f>
        <v/>
      </c>
    </row>
    <row r="50">
      <c r="B50" s="22" t="s">
        <v>1433</v>
      </c>
      <c r="C50" s="6" t="str">
        <f>VLOOKUP(B50, SI!C:I, 7, FALSE)</f>
        <v/>
      </c>
    </row>
    <row r="51">
      <c r="B51" s="22" t="s">
        <v>1434</v>
      </c>
      <c r="C51" s="6" t="str">
        <f>VLOOKUP(B51, SI!C:I, 7, FALSE)</f>
        <v/>
      </c>
    </row>
    <row r="52">
      <c r="B52" s="22" t="s">
        <v>1435</v>
      </c>
      <c r="C52" s="6" t="str">
        <f>VLOOKUP(B52, SI!C:I, 7, FALSE)</f>
        <v/>
      </c>
    </row>
    <row r="53">
      <c r="B53" s="22" t="s">
        <v>1436</v>
      </c>
      <c r="C53" s="6" t="str">
        <f>VLOOKUP(B53, SI!C:I, 7, FALSE)</f>
        <v/>
      </c>
    </row>
    <row r="54">
      <c r="B54" s="22" t="s">
        <v>1437</v>
      </c>
      <c r="C54" s="6" t="str">
        <f>VLOOKUP(B54, SI!C:I, 7, FALSE)</f>
        <v/>
      </c>
    </row>
    <row r="55">
      <c r="B55" s="22" t="s">
        <v>1438</v>
      </c>
      <c r="C55" s="6" t="str">
        <f>VLOOKUP(B55, SI!C:I, 7, FALSE)</f>
        <v/>
      </c>
    </row>
    <row r="56">
      <c r="B56" s="22" t="s">
        <v>1439</v>
      </c>
      <c r="C56" s="6" t="str">
        <f>VLOOKUP(B56, SI!C:I, 7, FALSE)</f>
        <v/>
      </c>
    </row>
    <row r="57">
      <c r="B57" s="22" t="s">
        <v>1440</v>
      </c>
      <c r="C57" s="6" t="str">
        <f>VLOOKUP(B57, SI!C:I, 7, FALSE)</f>
        <v/>
      </c>
    </row>
    <row r="58">
      <c r="B58" s="22" t="s">
        <v>1441</v>
      </c>
      <c r="C58" s="6" t="str">
        <f>VLOOKUP(B58, SI!C:I, 7, FALSE)</f>
        <v/>
      </c>
    </row>
    <row r="59">
      <c r="B59" s="22" t="s">
        <v>1442</v>
      </c>
      <c r="C59" s="6" t="str">
        <f>VLOOKUP(B59, SI!C:I, 7, FALSE)</f>
        <v/>
      </c>
    </row>
    <row r="60">
      <c r="B60" s="22" t="s">
        <v>1443</v>
      </c>
      <c r="C60" s="6" t="str">
        <f>VLOOKUP(B60, SI!C:I, 7, FALSE)</f>
        <v/>
      </c>
    </row>
    <row r="61">
      <c r="B61" s="22" t="s">
        <v>1444</v>
      </c>
      <c r="C61" s="6" t="str">
        <f>VLOOKUP(B61, SI!C:I, 7, FALSE)</f>
        <v/>
      </c>
    </row>
    <row r="62">
      <c r="B62" s="22" t="s">
        <v>1445</v>
      </c>
      <c r="C62" s="6" t="str">
        <f>VLOOKUP(B62, SI!C:I, 7, FALSE)</f>
        <v/>
      </c>
    </row>
    <row r="63">
      <c r="B63" s="22" t="s">
        <v>1446</v>
      </c>
      <c r="C63" s="6" t="str">
        <f>VLOOKUP(B63, SI!C:I, 7, FALSE)</f>
        <v/>
      </c>
    </row>
    <row r="64">
      <c r="B64" s="22" t="s">
        <v>1447</v>
      </c>
      <c r="C64" s="6" t="str">
        <f>VLOOKUP(B64, SI!C:I, 7, FALSE)</f>
        <v/>
      </c>
    </row>
    <row r="65">
      <c r="B65" s="22" t="s">
        <v>1448</v>
      </c>
      <c r="C65" s="6" t="str">
        <f>VLOOKUP(B65, SI!C:I, 7, FALSE)</f>
        <v/>
      </c>
    </row>
    <row r="66">
      <c r="B66" s="22" t="s">
        <v>1449</v>
      </c>
      <c r="C66" s="6" t="str">
        <f>VLOOKUP(B66, SI!C:I, 7, FALSE)</f>
        <v/>
      </c>
    </row>
    <row r="67">
      <c r="B67" s="22" t="s">
        <v>1450</v>
      </c>
      <c r="C67" s="6" t="str">
        <f>VLOOKUP(B67, SI!C:I, 7, FALSE)</f>
        <v/>
      </c>
    </row>
    <row r="68">
      <c r="B68" s="22" t="s">
        <v>1451</v>
      </c>
      <c r="C68" s="6" t="str">
        <f>VLOOKUP(B68, SI!C:I, 7, FALSE)</f>
        <v/>
      </c>
    </row>
    <row r="69">
      <c r="B69" s="22" t="s">
        <v>1452</v>
      </c>
      <c r="C69" s="6" t="str">
        <f>VLOOKUP(B69, SI!C:I, 7, FALSE)</f>
        <v/>
      </c>
    </row>
  </sheetData>
  <mergeCells count="5">
    <mergeCell ref="B1:G1"/>
    <mergeCell ref="B3:C3"/>
    <mergeCell ref="E3:F3"/>
    <mergeCell ref="B10:C10"/>
    <mergeCell ref="E10:G10"/>
  </mergeCells>
  <conditionalFormatting sqref="C12:C69">
    <cfRule type="cellIs" dxfId="0" priority="1" operator="equal">
      <formula>"Pass"</formula>
    </cfRule>
  </conditionalFormatting>
  <conditionalFormatting sqref="C12:C69">
    <cfRule type="cellIs" dxfId="1" priority="2" operator="equal">
      <formula>"Fail"</formula>
    </cfRule>
  </conditionalFormatting>
  <conditionalFormatting sqref="C11 F11 G11:G35">
    <cfRule type="cellIs" dxfId="0" priority="3" operator="equal">
      <formula>"Fully Implemented"</formula>
    </cfRule>
  </conditionalFormatting>
  <conditionalFormatting sqref="C11 F11 G11:G35">
    <cfRule type="cellIs" dxfId="2" priority="4" operator="equal">
      <formula>"Partially Implemented"</formula>
    </cfRule>
  </conditionalFormatting>
  <conditionalFormatting sqref="C11 F11 G11:G3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1453</v>
      </c>
      <c r="C1" s="12"/>
      <c r="D1" s="12"/>
      <c r="E1" s="12"/>
      <c r="F1" s="12"/>
      <c r="G1" s="2"/>
      <c r="H1" s="13"/>
      <c r="I1" s="13"/>
      <c r="J1" s="13"/>
      <c r="K1" s="13"/>
    </row>
    <row r="2">
      <c r="A2" s="14"/>
      <c r="E2" s="13"/>
      <c r="H2" s="13"/>
      <c r="I2" s="29"/>
      <c r="J2" s="13"/>
      <c r="K2" s="13"/>
    </row>
    <row r="3">
      <c r="A3" s="10"/>
      <c r="B3" s="15" t="s">
        <v>1454</v>
      </c>
      <c r="C3" s="2"/>
      <c r="E3" s="15" t="s">
        <v>22</v>
      </c>
      <c r="F3" s="2"/>
      <c r="I3" s="29"/>
      <c r="J3" s="13"/>
      <c r="K3" s="13"/>
    </row>
    <row r="4">
      <c r="A4" s="10"/>
      <c r="B4" s="16" t="s">
        <v>25</v>
      </c>
      <c r="C4" s="16" t="s">
        <v>26</v>
      </c>
      <c r="E4" s="16" t="s">
        <v>27</v>
      </c>
      <c r="F4" s="16" t="s">
        <v>26</v>
      </c>
      <c r="I4" s="29"/>
    </row>
    <row r="5">
      <c r="A5" s="10"/>
      <c r="B5" s="5" t="s">
        <v>28</v>
      </c>
      <c r="C5" s="6">
        <f>COUNTIF(SR!$I$2:$I$27, "Pass")</f>
        <v>0</v>
      </c>
      <c r="E5" s="5" t="s">
        <v>2</v>
      </c>
      <c r="F5" s="6">
        <f>COUNTIF(G$12:G$23, "Fully Implemented")</f>
        <v>0</v>
      </c>
      <c r="I5" s="29"/>
    </row>
    <row r="6">
      <c r="A6" s="10"/>
      <c r="B6" s="5" t="s">
        <v>29</v>
      </c>
      <c r="C6" s="6">
        <f>COUNTIF(SR!$I$2:$I$27, "Fail")</f>
        <v>0</v>
      </c>
      <c r="E6" s="5" t="s">
        <v>3</v>
      </c>
      <c r="F6" s="6">
        <f>COUNTIF(G$12:G$23, "Partially Implemented")</f>
        <v>0</v>
      </c>
      <c r="I6" s="29"/>
    </row>
    <row r="7">
      <c r="A7" s="10"/>
      <c r="B7" s="18" t="s">
        <v>30</v>
      </c>
      <c r="C7" s="19" t="str">
        <f>IF(SUM(C5:C6)=0, "Pending", C5/SUM(C5:C6))</f>
        <v>Pending</v>
      </c>
      <c r="E7" s="5" t="s">
        <v>4</v>
      </c>
      <c r="F7" s="6">
        <f>COUNTIF(G$12:G$23, "Not Implemented")</f>
        <v>0</v>
      </c>
      <c r="I7" s="29"/>
    </row>
    <row r="8">
      <c r="A8" s="10"/>
      <c r="I8" s="29"/>
    </row>
    <row r="9">
      <c r="I9" s="29"/>
    </row>
    <row r="10">
      <c r="B10" s="15" t="s">
        <v>1455</v>
      </c>
      <c r="C10" s="2"/>
      <c r="D10" s="20"/>
      <c r="E10" s="15" t="s">
        <v>1456</v>
      </c>
      <c r="F10" s="12"/>
      <c r="G10" s="2"/>
      <c r="I10" s="29"/>
    </row>
    <row r="11">
      <c r="B11" s="16" t="s">
        <v>33</v>
      </c>
      <c r="C11" s="16" t="s">
        <v>34</v>
      </c>
      <c r="D11" s="21"/>
      <c r="E11" s="16" t="s">
        <v>35</v>
      </c>
      <c r="F11" s="16" t="s">
        <v>36</v>
      </c>
      <c r="G11" s="16" t="s">
        <v>37</v>
      </c>
      <c r="I11" s="29"/>
    </row>
    <row r="12">
      <c r="B12" s="22" t="s">
        <v>1457</v>
      </c>
      <c r="C12" s="6" t="str">
        <f>VLOOKUP(B12, SR!C:I, 7, FALSE)</f>
        <v/>
      </c>
      <c r="D12" s="10"/>
      <c r="E12" s="30" t="s">
        <v>1458</v>
      </c>
      <c r="F12" s="31" t="str">
        <f>VLOOKUP(E12,SR!B:D, 3, FALSE)</f>
        <v>Policy and Procedures</v>
      </c>
      <c r="G12" s="6" t="str">
        <f>IF(OR(COUNTIF(SR!$B$2:$B$27, E12) = 0, COUNTIFS(SR!$B$2:$B$27, E12, SR!$I$2:$I$27, "") &gt; 0),
    "", 
    IF(AND(COUNTIFS(SR!$B$2:$B$27, E12, SR!$I$2:$I$27, "Pass") = COUNTIF(SR!$B$2:$B$27, E12), COUNTIF(SR!$B$2:$B$27, E12) &gt; 0), 
        "Fully Implemented", 
        IF(AND(COUNTIFS(SR!$B$2:$B$27, E12, SR!$I$2:$I$27, "Fail") = COUNTIF(SR!$B$2:$B$27, E12), COUNTIF(SR!$B$2:$B$27, E12) &gt; 0), 
            "Not Implemented", 
            "Partially Implemented"
        )
    )
)</f>
        <v/>
      </c>
      <c r="I12" s="29"/>
    </row>
    <row r="13">
      <c r="B13" s="22" t="s">
        <v>1459</v>
      </c>
      <c r="C13" s="6" t="str">
        <f>VLOOKUP(B13, SR!C:I, 7, FALSE)</f>
        <v/>
      </c>
      <c r="D13" s="10"/>
      <c r="E13" s="30" t="s">
        <v>1460</v>
      </c>
      <c r="F13" s="31" t="str">
        <f>VLOOKUP(E13,SR!B:D, 3, FALSE)</f>
        <v>Supply Chain Risk Management Plan</v>
      </c>
      <c r="G13" s="6" t="str">
        <f>IF(OR(COUNTIF(SR!$B$2:$B$27, E13) = 0, COUNTIFS(SR!$B$2:$B$27, E13, SR!$I$2:$I$27, "") &gt; 0),
    "", 
    IF(AND(COUNTIFS(SR!$B$2:$B$27, E13, SR!$I$2:$I$27, "Pass") = COUNTIF(SR!$B$2:$B$27, E13), COUNTIF(SR!$B$2:$B$27, E13) &gt; 0), 
        "Fully Implemented", 
        IF(AND(COUNTIFS(SR!$B$2:$B$27, E13, SR!$I$2:$I$27, "Fail") = COUNTIF(SR!$B$2:$B$27, E13), COUNTIF(SR!$B$2:$B$27, E13) &gt; 0), 
            "Not Implemented", 
            "Partially Implemented"
        )
    )
)</f>
        <v/>
      </c>
      <c r="I13" s="29"/>
    </row>
    <row r="14">
      <c r="B14" s="22" t="s">
        <v>1461</v>
      </c>
      <c r="C14" s="6" t="str">
        <f>VLOOKUP(B14, SR!C:I, 7, FALSE)</f>
        <v/>
      </c>
      <c r="D14" s="10"/>
      <c r="E14" s="30" t="s">
        <v>1462</v>
      </c>
      <c r="F14" s="31" t="str">
        <f>VLOOKUP(E14,SR!B:D, 3, FALSE)</f>
        <v>Establish SCRM Team</v>
      </c>
      <c r="G14" s="6" t="str">
        <f>IF(OR(COUNTIF(SR!$B$2:$B$27, E14) = 0, COUNTIFS(SR!$B$2:$B$27, E14, SR!$I$2:$I$27, "") &gt; 0),
    "", 
    IF(AND(COUNTIFS(SR!$B$2:$B$27, E14, SR!$I$2:$I$27, "Pass") = COUNTIF(SR!$B$2:$B$27, E14), COUNTIF(SR!$B$2:$B$27, E14) &gt; 0), 
        "Fully Implemented", 
        IF(AND(COUNTIFS(SR!$B$2:$B$27, E14, SR!$I$2:$I$27, "Fail") = COUNTIF(SR!$B$2:$B$27, E14), COUNTIF(SR!$B$2:$B$27, E14) &gt; 0), 
            "Not Implemented", 
            "Partially Implemented"
        )
    )
)</f>
        <v/>
      </c>
      <c r="I14" s="29"/>
    </row>
    <row r="15">
      <c r="B15" s="22" t="s">
        <v>1463</v>
      </c>
      <c r="C15" s="6" t="str">
        <f>VLOOKUP(B15, SR!C:I, 7, FALSE)</f>
        <v/>
      </c>
      <c r="D15" s="10"/>
      <c r="E15" s="30" t="s">
        <v>1464</v>
      </c>
      <c r="F15" s="31" t="str">
        <f>VLOOKUP(E15,SR!B:D, 3, FALSE)</f>
        <v>Supply Chain Controls and Processes</v>
      </c>
      <c r="G15" s="6" t="str">
        <f>IF(OR(COUNTIF(SR!$B$2:$B$27, E15) = 0, COUNTIFS(SR!$B$2:$B$27, E15, SR!$I$2:$I$27, "") &gt; 0),
    "", 
    IF(AND(COUNTIFS(SR!$B$2:$B$27, E15, SR!$I$2:$I$27, "Pass") = COUNTIF(SR!$B$2:$B$27, E15), COUNTIF(SR!$B$2:$B$27, E15) &gt; 0), 
        "Fully Implemented", 
        IF(AND(COUNTIFS(SR!$B$2:$B$27, E15, SR!$I$2:$I$27, "Fail") = COUNTIF(SR!$B$2:$B$27, E15), COUNTIF(SR!$B$2:$B$27, E15) &gt; 0), 
            "Not Implemented", 
            "Partially Implemented"
        )
    )
)</f>
        <v/>
      </c>
      <c r="I15" s="29"/>
    </row>
    <row r="16">
      <c r="B16" s="22" t="s">
        <v>1465</v>
      </c>
      <c r="C16" s="6" t="str">
        <f>VLOOKUP(B16, SR!C:I, 7, FALSE)</f>
        <v/>
      </c>
      <c r="D16" s="10"/>
      <c r="E16" s="30" t="s">
        <v>1466</v>
      </c>
      <c r="F16" s="31" t="str">
        <f>VLOOKUP(E16,SR!B:D, 3, FALSE)</f>
        <v>Acquisition Strategies, Tools, and Methods</v>
      </c>
      <c r="G16" s="6" t="str">
        <f>IF(OR(COUNTIF(SR!$B$2:$B$27, E16) = 0, COUNTIFS(SR!$B$2:$B$27, E16, SR!$I$2:$I$27, "") &gt; 0),
    "", 
    IF(AND(COUNTIFS(SR!$B$2:$B$27, E16, SR!$I$2:$I$27, "Pass") = COUNTIF(SR!$B$2:$B$27, E16), COUNTIF(SR!$B$2:$B$27, E16) &gt; 0), 
        "Fully Implemented", 
        IF(AND(COUNTIFS(SR!$B$2:$B$27, E16, SR!$I$2:$I$27, "Fail") = COUNTIF(SR!$B$2:$B$27, E16), COUNTIF(SR!$B$2:$B$27, E16) &gt; 0), 
            "Not Implemented", 
            "Partially Implemented"
        )
    )
)</f>
        <v/>
      </c>
      <c r="I16" s="29"/>
    </row>
    <row r="17">
      <c r="B17" s="22" t="s">
        <v>1467</v>
      </c>
      <c r="C17" s="6" t="str">
        <f>VLOOKUP(B17, SR!C:I, 7, FALSE)</f>
        <v/>
      </c>
      <c r="D17" s="10"/>
      <c r="E17" s="30" t="s">
        <v>1468</v>
      </c>
      <c r="F17" s="31" t="str">
        <f>VLOOKUP(E17,SR!B:D, 3, FALSE)</f>
        <v>Supplier Assessments and Reviews</v>
      </c>
      <c r="G17" s="6" t="str">
        <f>IF(OR(COUNTIF(SR!$B$2:$B$27, E17) = 0, COUNTIFS(SR!$B$2:$B$27, E17, SR!$I$2:$I$27, "") &gt; 0),
    "", 
    IF(AND(COUNTIFS(SR!$B$2:$B$27, E17, SR!$I$2:$I$27, "Pass") = COUNTIF(SR!$B$2:$B$27, E17), COUNTIF(SR!$B$2:$B$27, E17) &gt; 0), 
        "Fully Implemented", 
        IF(AND(COUNTIFS(SR!$B$2:$B$27, E17, SR!$I$2:$I$27, "Fail") = COUNTIF(SR!$B$2:$B$27, E17), COUNTIF(SR!$B$2:$B$27, E17) &gt; 0), 
            "Not Implemented", 
            "Partially Implemented"
        )
    )
)</f>
        <v/>
      </c>
      <c r="I17" s="29"/>
    </row>
    <row r="18">
      <c r="B18" s="22" t="s">
        <v>1469</v>
      </c>
      <c r="C18" s="6" t="str">
        <f>VLOOKUP(B18, SR!C:I, 7, FALSE)</f>
        <v/>
      </c>
      <c r="D18" s="10"/>
      <c r="E18" s="30" t="s">
        <v>1470</v>
      </c>
      <c r="F18" s="31" t="str">
        <f>VLOOKUP(E18,SR!B:D, 3, FALSE)</f>
        <v>Notification Agreements</v>
      </c>
      <c r="G18" s="6" t="str">
        <f>IF(OR(COUNTIF(SR!$B$2:$B$27, E18) = 0, COUNTIFS(SR!$B$2:$B$27, E18, SR!$I$2:$I$27, "") &gt; 0),
    "", 
    IF(AND(COUNTIFS(SR!$B$2:$B$27, E18, SR!$I$2:$I$27, "Pass") = COUNTIF(SR!$B$2:$B$27, E18), COUNTIF(SR!$B$2:$B$27, E18) &gt; 0), 
        "Fully Implemented", 
        IF(AND(COUNTIFS(SR!$B$2:$B$27, E18, SR!$I$2:$I$27, "Fail") = COUNTIF(SR!$B$2:$B$27, E18), COUNTIF(SR!$B$2:$B$27, E18) &gt; 0), 
            "Not Implemented", 
            "Partially Implemented"
        )
    )
)</f>
        <v/>
      </c>
      <c r="I18" s="29"/>
    </row>
    <row r="19">
      <c r="B19" s="22" t="s">
        <v>1471</v>
      </c>
      <c r="C19" s="6" t="str">
        <f>VLOOKUP(B19, SR!C:I, 7, FALSE)</f>
        <v/>
      </c>
      <c r="D19" s="10"/>
      <c r="E19" s="30" t="s">
        <v>1472</v>
      </c>
      <c r="F19" s="31" t="str">
        <f>VLOOKUP(E19,SR!B:D, 3, FALSE)</f>
        <v>Inspection of Systems or Components</v>
      </c>
      <c r="G19" s="6" t="str">
        <f>IF(OR(COUNTIF(SR!$B$2:$B$27, E19) = 0, COUNTIFS(SR!$B$2:$B$27, E19, SR!$I$2:$I$27, "") &gt; 0),
    "", 
    IF(AND(COUNTIFS(SR!$B$2:$B$27, E19, SR!$I$2:$I$27, "Pass") = COUNTIF(SR!$B$2:$B$27, E19), COUNTIF(SR!$B$2:$B$27, E19) &gt; 0), 
        "Fully Implemented", 
        IF(AND(COUNTIFS(SR!$B$2:$B$27, E19, SR!$I$2:$I$27, "Fail") = COUNTIF(SR!$B$2:$B$27, E19), COUNTIF(SR!$B$2:$B$27, E19) &gt; 0), 
            "Not Implemented", 
            "Partially Implemented"
        )
    )
)</f>
        <v/>
      </c>
      <c r="I19" s="29"/>
    </row>
    <row r="20">
      <c r="B20" s="22" t="s">
        <v>1473</v>
      </c>
      <c r="C20" s="6" t="str">
        <f>VLOOKUP(B20, SR!C:I, 7, FALSE)</f>
        <v/>
      </c>
      <c r="D20" s="10"/>
      <c r="E20" s="30" t="s">
        <v>1474</v>
      </c>
      <c r="F20" s="31" t="str">
        <f>VLOOKUP(E20,SR!B:D, 3, FALSE)</f>
        <v>Component Authenticity</v>
      </c>
      <c r="G20" s="6" t="str">
        <f>IF(OR(COUNTIF(SR!$B$2:$B$27, E20) = 0, COUNTIFS(SR!$B$2:$B$27, E20, SR!$I$2:$I$27, "") &gt; 0),
    "", 
    IF(AND(COUNTIFS(SR!$B$2:$B$27, E20, SR!$I$2:$I$27, "Pass") = COUNTIF(SR!$B$2:$B$27, E20), COUNTIF(SR!$B$2:$B$27, E20) &gt; 0), 
        "Fully Implemented", 
        IF(AND(COUNTIFS(SR!$B$2:$B$27, E20, SR!$I$2:$I$27, "Fail") = COUNTIF(SR!$B$2:$B$27, E20), COUNTIF(SR!$B$2:$B$27, E20) &gt; 0), 
            "Not Implemented", 
            "Partially Implemented"
        )
    )
)</f>
        <v/>
      </c>
      <c r="I20" s="29"/>
    </row>
    <row r="21">
      <c r="B21" s="22" t="s">
        <v>1475</v>
      </c>
      <c r="C21" s="6" t="str">
        <f>VLOOKUP(B21, SR!C:I, 7, FALSE)</f>
        <v/>
      </c>
      <c r="D21" s="10"/>
      <c r="E21" s="30" t="s">
        <v>1476</v>
      </c>
      <c r="F21" s="31" t="str">
        <f>VLOOKUP(E21,SR!B:D, 3, FALSE)</f>
        <v>Anti-Counterfeit Training</v>
      </c>
      <c r="G21" s="6" t="str">
        <f>IF(OR(COUNTIF(SR!$B$2:$B$27, E21) = 0, COUNTIFS(SR!$B$2:$B$27, E21, SR!$I$2:$I$27, "") &gt; 0),
    "", 
    IF(AND(COUNTIFS(SR!$B$2:$B$27, E21, SR!$I$2:$I$27, "Pass") = COUNTIF(SR!$B$2:$B$27, E21), COUNTIF(SR!$B$2:$B$27, E21) &gt; 0), 
        "Fully Implemented", 
        IF(AND(COUNTIFS(SR!$B$2:$B$27, E21, SR!$I$2:$I$27, "Fail") = COUNTIF(SR!$B$2:$B$27, E21), COUNTIF(SR!$B$2:$B$27, E21) &gt; 0), 
            "Not Implemented", 
            "Partially Implemented"
        )
    )
)</f>
        <v/>
      </c>
    </row>
    <row r="22">
      <c r="B22" s="22" t="s">
        <v>1477</v>
      </c>
      <c r="C22" s="6" t="str">
        <f>VLOOKUP(B22, SR!C:I, 7, FALSE)</f>
        <v/>
      </c>
      <c r="D22" s="10"/>
      <c r="E22" s="30" t="s">
        <v>1478</v>
      </c>
      <c r="F22" s="31" t="str">
        <f>VLOOKUP(E22,SR!B:D, 3, FALSE)</f>
        <v>Configuration Control for Component Service and Repair</v>
      </c>
      <c r="G22" s="6" t="str">
        <f>IF(OR(COUNTIF(SR!$B$2:$B$27, E22) = 0, COUNTIFS(SR!$B$2:$B$27, E22, SR!$I$2:$I$27, "") &gt; 0),
    "", 
    IF(AND(COUNTIFS(SR!$B$2:$B$27, E22, SR!$I$2:$I$27, "Pass") = COUNTIF(SR!$B$2:$B$27, E22), COUNTIF(SR!$B$2:$B$27, E22) &gt; 0), 
        "Fully Implemented", 
        IF(AND(COUNTIFS(SR!$B$2:$B$27, E22, SR!$I$2:$I$27, "Fail") = COUNTIF(SR!$B$2:$B$27, E22), COUNTIF(SR!$B$2:$B$27, E22) &gt; 0), 
            "Not Implemented", 
            "Partially Implemented"
        )
    )
)</f>
        <v/>
      </c>
    </row>
    <row r="23">
      <c r="B23" s="22" t="s">
        <v>1479</v>
      </c>
      <c r="C23" s="6" t="str">
        <f>VLOOKUP(B23, SR!C:I, 7, FALSE)</f>
        <v/>
      </c>
      <c r="D23" s="10"/>
      <c r="E23" s="30" t="s">
        <v>1480</v>
      </c>
      <c r="F23" s="31" t="str">
        <f>VLOOKUP(E23,SR!B:D, 3, FALSE)</f>
        <v>Component Disposal</v>
      </c>
      <c r="G23" s="6" t="str">
        <f>IF(OR(COUNTIF(SR!$B$2:$B$27, E23) = 0, COUNTIFS(SR!$B$2:$B$27, E23, SR!$I$2:$I$27, "") &gt; 0),
    "", 
    IF(AND(COUNTIFS(SR!$B$2:$B$27, E23, SR!$I$2:$I$27, "Pass") = COUNTIF(SR!$B$2:$B$27, E23), COUNTIF(SR!$B$2:$B$27, E23) &gt; 0), 
        "Fully Implemented", 
        IF(AND(COUNTIFS(SR!$B$2:$B$27, E23, SR!$I$2:$I$27, "Fail") = COUNTIF(SR!$B$2:$B$27, E23), COUNTIF(SR!$B$2:$B$27, E23) &gt; 0), 
            "Not Implemented", 
            "Partially Implemented"
        )
    )
)</f>
        <v/>
      </c>
    </row>
    <row r="24">
      <c r="B24" s="22" t="s">
        <v>1481</v>
      </c>
      <c r="C24" s="6" t="str">
        <f>VLOOKUP(B24, SR!C:I, 7, FALSE)</f>
        <v/>
      </c>
      <c r="D24" s="10"/>
    </row>
    <row r="25">
      <c r="B25" s="22" t="s">
        <v>1482</v>
      </c>
      <c r="C25" s="6" t="str">
        <f>VLOOKUP(B25, SR!C:I, 7, FALSE)</f>
        <v/>
      </c>
      <c r="D25" s="10"/>
    </row>
    <row r="26">
      <c r="B26" s="22" t="s">
        <v>1483</v>
      </c>
      <c r="C26" s="6" t="str">
        <f>VLOOKUP(B26, SR!C:I, 7, FALSE)</f>
        <v/>
      </c>
      <c r="D26" s="10"/>
    </row>
    <row r="27">
      <c r="B27" s="22" t="s">
        <v>1484</v>
      </c>
      <c r="C27" s="6" t="str">
        <f>VLOOKUP(B27, SR!C:I, 7, FALSE)</f>
        <v/>
      </c>
      <c r="D27" s="10"/>
    </row>
    <row r="28">
      <c r="B28" s="22" t="s">
        <v>1485</v>
      </c>
      <c r="C28" s="6" t="str">
        <f>VLOOKUP(B28, SR!C:I, 7, FALSE)</f>
        <v/>
      </c>
      <c r="D28" s="10"/>
    </row>
    <row r="29">
      <c r="B29" s="22" t="s">
        <v>1486</v>
      </c>
      <c r="C29" s="6" t="str">
        <f>VLOOKUP(B29, SR!C:I, 7, FALSE)</f>
        <v/>
      </c>
      <c r="D29" s="10"/>
    </row>
    <row r="30">
      <c r="B30" s="22" t="s">
        <v>1487</v>
      </c>
      <c r="C30" s="6" t="str">
        <f>VLOOKUP(B30, SR!C:I, 7, FALSE)</f>
        <v/>
      </c>
      <c r="D30" s="10"/>
    </row>
    <row r="31">
      <c r="B31" s="22" t="s">
        <v>1488</v>
      </c>
      <c r="C31" s="6" t="str">
        <f>VLOOKUP(B31, SR!C:I, 7, FALSE)</f>
        <v/>
      </c>
      <c r="D31" s="10"/>
      <c r="I31" s="32"/>
    </row>
    <row r="32">
      <c r="B32" s="22" t="s">
        <v>1489</v>
      </c>
      <c r="C32" s="6" t="str">
        <f>VLOOKUP(B32, SR!C:I, 7, FALSE)</f>
        <v/>
      </c>
      <c r="D32" s="10"/>
      <c r="I32" s="29"/>
    </row>
    <row r="33">
      <c r="B33" s="22" t="s">
        <v>1490</v>
      </c>
      <c r="C33" s="6" t="str">
        <f>VLOOKUP(B33, SR!C:I, 7, FALSE)</f>
        <v/>
      </c>
      <c r="D33" s="10"/>
      <c r="I33" s="29"/>
    </row>
    <row r="34">
      <c r="B34" s="22" t="s">
        <v>1491</v>
      </c>
      <c r="C34" s="6" t="str">
        <f>VLOOKUP(B34, SR!C:I, 7, FALSE)</f>
        <v/>
      </c>
      <c r="D34" s="10"/>
      <c r="I34" s="29"/>
    </row>
    <row r="35">
      <c r="B35" s="22" t="s">
        <v>1492</v>
      </c>
      <c r="C35" s="6" t="str">
        <f>VLOOKUP(B35, SR!C:I, 7, FALSE)</f>
        <v/>
      </c>
      <c r="I35" s="29"/>
    </row>
    <row r="36">
      <c r="B36" s="22" t="s">
        <v>1493</v>
      </c>
      <c r="C36" s="6" t="str">
        <f>VLOOKUP(B36, SR!C:I, 7, FALSE)</f>
        <v/>
      </c>
      <c r="I36" s="29"/>
    </row>
    <row r="37">
      <c r="B37" s="22" t="s">
        <v>1494</v>
      </c>
      <c r="C37" s="6" t="str">
        <f>VLOOKUP(B37, SR!C:I, 7, FALSE)</f>
        <v/>
      </c>
      <c r="I37" s="29"/>
    </row>
  </sheetData>
  <mergeCells count="5">
    <mergeCell ref="B1:G1"/>
    <mergeCell ref="B3:C3"/>
    <mergeCell ref="E3:F3"/>
    <mergeCell ref="B10:C10"/>
    <mergeCell ref="E10:G10"/>
  </mergeCells>
  <conditionalFormatting sqref="C12:C37">
    <cfRule type="cellIs" dxfId="0" priority="1" operator="equal">
      <formula>"Pass"</formula>
    </cfRule>
  </conditionalFormatting>
  <conditionalFormatting sqref="C12:C37">
    <cfRule type="cellIs" dxfId="1" priority="2" operator="equal">
      <formula>"Fail"</formula>
    </cfRule>
  </conditionalFormatting>
  <conditionalFormatting sqref="C11 F11 G11:G23">
    <cfRule type="cellIs" dxfId="0" priority="3" operator="equal">
      <formula>"Fully Implemented"</formula>
    </cfRule>
  </conditionalFormatting>
  <conditionalFormatting sqref="C11 F11 G11:G23">
    <cfRule type="cellIs" dxfId="2" priority="4" operator="equal">
      <formula>"Partially Implemented"</formula>
    </cfRule>
  </conditionalFormatting>
  <conditionalFormatting sqref="C11 F11 G11:G23">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23</v>
      </c>
      <c r="C1" s="12"/>
      <c r="D1" s="12"/>
      <c r="E1" s="12"/>
      <c r="F1" s="12"/>
      <c r="G1" s="2"/>
      <c r="H1" s="13"/>
      <c r="I1" s="13"/>
      <c r="J1" s="13"/>
      <c r="K1" s="13"/>
    </row>
    <row r="2">
      <c r="A2" s="14"/>
      <c r="E2" s="13"/>
      <c r="H2" s="13"/>
      <c r="I2" s="13"/>
      <c r="J2" s="13"/>
      <c r="K2" s="13"/>
    </row>
    <row r="3">
      <c r="A3" s="10"/>
      <c r="B3" s="15" t="s">
        <v>24</v>
      </c>
      <c r="C3" s="2"/>
      <c r="E3" s="15" t="s">
        <v>5</v>
      </c>
      <c r="F3" s="2"/>
      <c r="I3" s="13"/>
      <c r="J3" s="13"/>
      <c r="K3" s="13"/>
    </row>
    <row r="4">
      <c r="A4" s="10"/>
      <c r="B4" s="16" t="s">
        <v>25</v>
      </c>
      <c r="C4" s="16" t="s">
        <v>26</v>
      </c>
      <c r="E4" s="16" t="s">
        <v>27</v>
      </c>
      <c r="F4" s="16" t="s">
        <v>26</v>
      </c>
    </row>
    <row r="5">
      <c r="A5" s="10"/>
      <c r="B5" s="5" t="s">
        <v>28</v>
      </c>
      <c r="C5" s="17">
        <f>COUNTIF(AC!$I$2:$I$88, "Pass")</f>
        <v>0</v>
      </c>
      <c r="E5" s="5" t="s">
        <v>2</v>
      </c>
      <c r="F5" s="6">
        <f>COUNTIF(G$12:G$54, "Fully Implemented")</f>
        <v>0</v>
      </c>
    </row>
    <row r="6">
      <c r="A6" s="10"/>
      <c r="B6" s="5" t="s">
        <v>29</v>
      </c>
      <c r="C6" s="17">
        <f>COUNTIF(AC!$H$2:$H$88, "Fail")</f>
        <v>0</v>
      </c>
      <c r="E6" s="5" t="s">
        <v>3</v>
      </c>
      <c r="F6" s="6">
        <f>COUNTIF(G$12:G$54, "Partially Implemented")</f>
        <v>0</v>
      </c>
    </row>
    <row r="7">
      <c r="A7" s="10"/>
      <c r="B7" s="18" t="s">
        <v>30</v>
      </c>
      <c r="C7" s="19" t="str">
        <f>IF(SUM(C5:C6)=0, "Pending", C5/SUM(C5:C6))</f>
        <v>Pending</v>
      </c>
      <c r="E7" s="5" t="s">
        <v>4</v>
      </c>
      <c r="F7" s="6">
        <f>COUNTIF(G$12:G$54, "Not Implemented")</f>
        <v>0</v>
      </c>
    </row>
    <row r="8">
      <c r="A8" s="10"/>
    </row>
    <row r="10">
      <c r="B10" s="15" t="s">
        <v>31</v>
      </c>
      <c r="C10" s="2"/>
      <c r="D10" s="20"/>
      <c r="E10" s="15" t="s">
        <v>32</v>
      </c>
      <c r="F10" s="12"/>
      <c r="G10" s="2"/>
    </row>
    <row r="11">
      <c r="B11" s="16" t="s">
        <v>33</v>
      </c>
      <c r="C11" s="16" t="s">
        <v>34</v>
      </c>
      <c r="D11" s="21"/>
      <c r="E11" s="16" t="s">
        <v>35</v>
      </c>
      <c r="F11" s="16" t="s">
        <v>36</v>
      </c>
      <c r="G11" s="16" t="s">
        <v>37</v>
      </c>
    </row>
    <row r="12">
      <c r="B12" s="22" t="s">
        <v>38</v>
      </c>
      <c r="C12" s="6" t="str">
        <f>VLOOKUP(B12,AC!C:I, 7, FALSE)</f>
        <v/>
      </c>
      <c r="D12" s="10"/>
      <c r="E12" s="23" t="s">
        <v>39</v>
      </c>
      <c r="F12" s="24" t="s">
        <v>40</v>
      </c>
      <c r="G12" s="6" t="str">
        <f>IF(OR(COUNTIF(AC!$B$2:$B$88, E12) = 0, COUNTIFS(AC!$B$2:$B$88, E12, AC!$I$2:$I$88, "") &gt; 0),
    "", 
    IF(AND(COUNTIFS(AC!$B$2:$B$88, E12, AC!$I$2:$I$88, "Pass") = COUNTIF(AC!$B$2:$B$88, E12), COUNTIF(AC!$B$2:$B$88, E12) &gt; 0), 
        "Fully Implemented", 
        IF(AND(COUNTIFS(AC!$B$2:$B$88, E12, AC!$I$2:$I$88, "Fail") = COUNTIF(AC!$B$2:$B$88, E12), COUNTIF(AC!$B$2:$B$88, E12) &gt; 0), 
            "Not Implemented", 
            "Partially Implemented"
        )
    )
)</f>
        <v/>
      </c>
    </row>
    <row r="13">
      <c r="B13" s="22" t="s">
        <v>41</v>
      </c>
      <c r="C13" s="6" t="str">
        <f>VLOOKUP(B13,AC!C:I, 7, FALSE)</f>
        <v/>
      </c>
      <c r="D13" s="10"/>
      <c r="E13" s="23" t="s">
        <v>42</v>
      </c>
      <c r="F13" s="24" t="s">
        <v>43</v>
      </c>
      <c r="G13" s="6" t="str">
        <f>IF(OR(COUNTIF(AC!$B$2:$B$88, E13) = 0, COUNTIFS(AC!$B$2:$B$88, E13, AC!$I$2:$I$88, "") &gt; 0),
    "", 
    IF(AND(COUNTIFS(AC!$B$2:$B$88, E13, AC!$I$2:$I$88, "Pass") = COUNTIF(AC!$B$2:$B$88, E13), COUNTIF(AC!$B$2:$B$88, E13) &gt; 0), 
        "Fully Implemented", 
        IF(AND(COUNTIFS(AC!$B$2:$B$88, E13, AC!$I$2:$I$88, "Fail") = COUNTIF(AC!$B$2:$B$88, E13), COUNTIF(AC!$B$2:$B$88, E13) &gt; 0), 
            "Not Implemented", 
            "Partially Implemented"
        )
    )
)</f>
        <v/>
      </c>
    </row>
    <row r="14">
      <c r="B14" s="22" t="s">
        <v>44</v>
      </c>
      <c r="C14" s="6" t="str">
        <f>VLOOKUP(B14,AC!C:I, 7, FALSE)</f>
        <v/>
      </c>
      <c r="D14" s="10"/>
      <c r="E14" s="23" t="s">
        <v>45</v>
      </c>
      <c r="F14" s="24" t="s">
        <v>46</v>
      </c>
      <c r="G14" s="6" t="str">
        <f>IF(OR(COUNTIF(AC!$B$2:$B$88, E14) = 0, COUNTIFS(AC!$B$2:$B$88, E14, AC!$I$2:$I$88, "") &gt; 0),
    "", 
    IF(AND(COUNTIFS(AC!$B$2:$B$88, E14, AC!$I$2:$I$88, "Pass") = COUNTIF(AC!$B$2:$B$88, E14), COUNTIF(AC!$B$2:$B$88, E14) &gt; 0), 
        "Fully Implemented", 
        IF(AND(COUNTIFS(AC!$B$2:$B$88, E14, AC!$I$2:$I$88, "Fail") = COUNTIF(AC!$B$2:$B$88, E14), COUNTIF(AC!$B$2:$B$88, E14) &gt; 0), 
            "Not Implemented", 
            "Partially Implemented"
        )
    )
)</f>
        <v/>
      </c>
    </row>
    <row r="15">
      <c r="B15" s="22" t="s">
        <v>47</v>
      </c>
      <c r="C15" s="6" t="str">
        <f>VLOOKUP(B15,AC!C:I, 7, FALSE)</f>
        <v/>
      </c>
      <c r="D15" s="10"/>
      <c r="E15" s="23" t="s">
        <v>48</v>
      </c>
      <c r="F15" s="24" t="s">
        <v>49</v>
      </c>
      <c r="G15" s="6" t="str">
        <f>IF(OR(COUNTIF(AC!$B$2:$B$88, E15) = 0, COUNTIFS(AC!$B$2:$B$88, E15, AC!$I$2:$I$88, "") &gt; 0),
    "", 
    IF(AND(COUNTIFS(AC!$B$2:$B$88, E15, AC!$I$2:$I$88, "Pass") = COUNTIF(AC!$B$2:$B$88, E15), COUNTIF(AC!$B$2:$B$88, E15) &gt; 0), 
        "Fully Implemented", 
        IF(AND(COUNTIFS(AC!$B$2:$B$88, E15, AC!$I$2:$I$88, "Fail") = COUNTIF(AC!$B$2:$B$88, E15), COUNTIF(AC!$B$2:$B$88, E15) &gt; 0), 
            "Not Implemented", 
            "Partially Implemented"
        )
    )
)</f>
        <v/>
      </c>
    </row>
    <row r="16">
      <c r="B16" s="22" t="s">
        <v>50</v>
      </c>
      <c r="C16" s="6" t="str">
        <f>VLOOKUP(B16,AC!C:I, 7, FALSE)</f>
        <v/>
      </c>
      <c r="D16" s="10"/>
      <c r="E16" s="23" t="s">
        <v>51</v>
      </c>
      <c r="F16" s="24" t="s">
        <v>52</v>
      </c>
      <c r="G16" s="6" t="str">
        <f>IF(OR(COUNTIF(AC!$B$2:$B$88, E16) = 0, COUNTIFS(AC!$B$2:$B$88, E16, AC!$I$2:$I$88, "") &gt; 0),
    "", 
    IF(AND(COUNTIFS(AC!$B$2:$B$88, E16, AC!$I$2:$I$88, "Pass") = COUNTIF(AC!$B$2:$B$88, E16), COUNTIF(AC!$B$2:$B$88, E16) &gt; 0), 
        "Fully Implemented", 
        IF(AND(COUNTIFS(AC!$B$2:$B$88, E16, AC!$I$2:$I$88, "Fail") = COUNTIF(AC!$B$2:$B$88, E16), COUNTIF(AC!$B$2:$B$88, E16) &gt; 0), 
            "Not Implemented", 
            "Partially Implemented"
        )
    )
)</f>
        <v/>
      </c>
    </row>
    <row r="17">
      <c r="B17" s="22" t="s">
        <v>53</v>
      </c>
      <c r="C17" s="6" t="str">
        <f>VLOOKUP(B17,AC!C:I, 7, FALSE)</f>
        <v/>
      </c>
      <c r="D17" s="10"/>
      <c r="E17" s="23" t="s">
        <v>54</v>
      </c>
      <c r="F17" s="24" t="s">
        <v>55</v>
      </c>
      <c r="G17" s="6" t="str">
        <f>IF(OR(COUNTIF(AC!$B$2:$B$88, E17) = 0, COUNTIFS(AC!$B$2:$B$88, E17, AC!$I$2:$I$88, "") &gt; 0),
    "", 
    IF(AND(COUNTIFS(AC!$B$2:$B$88, E17, AC!$I$2:$I$88, "Pass") = COUNTIF(AC!$B$2:$B$88, E17), COUNTIF(AC!$B$2:$B$88, E17) &gt; 0), 
        "Fully Implemented", 
        IF(AND(COUNTIFS(AC!$B$2:$B$88, E17, AC!$I$2:$I$88, "Fail") = COUNTIF(AC!$B$2:$B$88, E17), COUNTIF(AC!$B$2:$B$88, E17) &gt; 0), 
            "Not Implemented", 
            "Partially Implemented"
        )
    )
)</f>
        <v/>
      </c>
    </row>
    <row r="18">
      <c r="B18" s="22" t="s">
        <v>56</v>
      </c>
      <c r="C18" s="6" t="str">
        <f>VLOOKUP(B18,AC!C:I, 7, FALSE)</f>
        <v/>
      </c>
      <c r="D18" s="10"/>
      <c r="E18" s="23" t="s">
        <v>57</v>
      </c>
      <c r="F18" s="24" t="s">
        <v>58</v>
      </c>
      <c r="G18" s="6" t="str">
        <f>IF(OR(COUNTIF(AC!$B$2:$B$88, E18) = 0, COUNTIFS(AC!$B$2:$B$88, E18, AC!$I$2:$I$88, "") &gt; 0),
    "", 
    IF(AND(COUNTIFS(AC!$B$2:$B$88, E18, AC!$I$2:$I$88, "Pass") = COUNTIF(AC!$B$2:$B$88, E18), COUNTIF(AC!$B$2:$B$88, E18) &gt; 0), 
        "Fully Implemented", 
        IF(AND(COUNTIFS(AC!$B$2:$B$88, E18, AC!$I$2:$I$88, "Fail") = COUNTIF(AC!$B$2:$B$88, E18), COUNTIF(AC!$B$2:$B$88, E18) &gt; 0), 
            "Not Implemented", 
            "Partially Implemented"
        )
    )
)</f>
        <v/>
      </c>
    </row>
    <row r="19">
      <c r="B19" s="22" t="s">
        <v>59</v>
      </c>
      <c r="C19" s="6" t="str">
        <f>VLOOKUP(B19,AC!C:I, 7, FALSE)</f>
        <v/>
      </c>
      <c r="D19" s="10"/>
      <c r="E19" s="23" t="s">
        <v>60</v>
      </c>
      <c r="F19" s="24" t="s">
        <v>61</v>
      </c>
      <c r="G19" s="6" t="str">
        <f>IF(OR(COUNTIF(AC!$B$2:$B$88, E19) = 0, COUNTIFS(AC!$B$2:$B$88, E19, AC!$I$2:$I$88, "") &gt; 0),
    "", 
    IF(AND(COUNTIFS(AC!$B$2:$B$88, E19, AC!$I$2:$I$88, "Pass") = COUNTIF(AC!$B$2:$B$88, E19), COUNTIF(AC!$B$2:$B$88, E19) &gt; 0), 
        "Fully Implemented", 
        IF(AND(COUNTIFS(AC!$B$2:$B$88, E19, AC!$I$2:$I$88, "Fail") = COUNTIF(AC!$B$2:$B$88, E19), COUNTIF(AC!$B$2:$B$88, E19) &gt; 0), 
            "Not Implemented", 
            "Partially Implemented"
        )
    )
)</f>
        <v/>
      </c>
    </row>
    <row r="20">
      <c r="B20" s="22" t="s">
        <v>62</v>
      </c>
      <c r="C20" s="6" t="str">
        <f>VLOOKUP(B20,AC!C:I, 7, FALSE)</f>
        <v/>
      </c>
      <c r="D20" s="10"/>
      <c r="E20" s="23" t="s">
        <v>63</v>
      </c>
      <c r="F20" s="24" t="s">
        <v>64</v>
      </c>
      <c r="G20" s="6" t="str">
        <f>IF(OR(COUNTIF(AC!$B$2:$B$88, E20) = 0, COUNTIFS(AC!$B$2:$B$88, E20, AC!$I$2:$I$88, "") &gt; 0),
    "", 
    IF(AND(COUNTIFS(AC!$B$2:$B$88, E20, AC!$I$2:$I$88, "Pass") = COUNTIF(AC!$B$2:$B$88, E20), COUNTIF(AC!$B$2:$B$88, E20) &gt; 0), 
        "Fully Implemented", 
        IF(AND(COUNTIFS(AC!$B$2:$B$88, E20, AC!$I$2:$I$88, "Fail") = COUNTIF(AC!$B$2:$B$88, E20), COUNTIF(AC!$B$2:$B$88, E20) &gt; 0), 
            "Not Implemented", 
            "Partially Implemented"
        )
    )
)</f>
        <v/>
      </c>
    </row>
    <row r="21">
      <c r="B21" s="22" t="s">
        <v>65</v>
      </c>
      <c r="C21" s="6" t="str">
        <f>VLOOKUP(B21,AC!C:I, 7, FALSE)</f>
        <v/>
      </c>
      <c r="D21" s="10"/>
      <c r="E21" s="23" t="s">
        <v>66</v>
      </c>
      <c r="F21" s="24" t="s">
        <v>67</v>
      </c>
      <c r="G21" s="6" t="str">
        <f>IF(OR(COUNTIF(AC!$B$2:$B$88, E21) = 0, COUNTIFS(AC!$B$2:$B$88, E21, AC!$I$2:$I$88, "") &gt; 0),
    "", 
    IF(AND(COUNTIFS(AC!$B$2:$B$88, E21, AC!$I$2:$I$88, "Pass") = COUNTIF(AC!$B$2:$B$88, E21), COUNTIF(AC!$B$2:$B$88, E21) &gt; 0), 
        "Fully Implemented", 
        IF(AND(COUNTIFS(AC!$B$2:$B$88, E21, AC!$I$2:$I$88, "Fail") = COUNTIF(AC!$B$2:$B$88, E21), COUNTIF(AC!$B$2:$B$88, E21) &gt; 0), 
            "Not Implemented", 
            "Partially Implemented"
        )
    )
)</f>
        <v/>
      </c>
    </row>
    <row r="22">
      <c r="B22" s="22" t="s">
        <v>68</v>
      </c>
      <c r="C22" s="6" t="str">
        <f>VLOOKUP(B22,AC!C:I, 7, FALSE)</f>
        <v/>
      </c>
      <c r="D22" s="10"/>
      <c r="E22" s="23" t="s">
        <v>69</v>
      </c>
      <c r="F22" s="24" t="s">
        <v>70</v>
      </c>
      <c r="G22" s="6" t="str">
        <f>IF(OR(COUNTIF(AC!$B$2:$B$88, E22) = 0, COUNTIFS(AC!$B$2:$B$88, E22, AC!$I$2:$I$88, "") &gt; 0),
    "", 
    IF(AND(COUNTIFS(AC!$B$2:$B$88, E22, AC!$I$2:$I$88, "Pass") = COUNTIF(AC!$B$2:$B$88, E22), COUNTIF(AC!$B$2:$B$88, E22) &gt; 0), 
        "Fully Implemented", 
        IF(AND(COUNTIFS(AC!$B$2:$B$88, E22, AC!$I$2:$I$88, "Fail") = COUNTIF(AC!$B$2:$B$88, E22), COUNTIF(AC!$B$2:$B$88, E22) &gt; 0), 
            "Not Implemented", 
            "Partially Implemented"
        )
    )
)</f>
        <v/>
      </c>
    </row>
    <row r="23">
      <c r="B23" s="22" t="s">
        <v>71</v>
      </c>
      <c r="C23" s="6" t="str">
        <f>VLOOKUP(B23,AC!C:I, 7, FALSE)</f>
        <v/>
      </c>
      <c r="D23" s="10"/>
      <c r="E23" s="23" t="s">
        <v>72</v>
      </c>
      <c r="F23" s="24" t="s">
        <v>73</v>
      </c>
      <c r="G23" s="6" t="str">
        <f>IF(OR(COUNTIF(AC!$B$2:$B$88, E23) = 0, COUNTIFS(AC!$B$2:$B$88, E23, AC!$I$2:$I$88, "") &gt; 0),
    "", 
    IF(AND(COUNTIFS(AC!$B$2:$B$88, E23, AC!$I$2:$I$88, "Pass") = COUNTIF(AC!$B$2:$B$88, E23), COUNTIF(AC!$B$2:$B$88, E23) &gt; 0), 
        "Fully Implemented", 
        IF(AND(COUNTIFS(AC!$B$2:$B$88, E23, AC!$I$2:$I$88, "Fail") = COUNTIF(AC!$B$2:$B$88, E23), COUNTIF(AC!$B$2:$B$88, E23) &gt; 0), 
            "Not Implemented", 
            "Partially Implemented"
        )
    )
)</f>
        <v/>
      </c>
    </row>
    <row r="24">
      <c r="B24" s="22" t="s">
        <v>74</v>
      </c>
      <c r="C24" s="6" t="str">
        <f>VLOOKUP(B24,AC!C:I, 7, FALSE)</f>
        <v/>
      </c>
      <c r="D24" s="10"/>
      <c r="E24" s="23" t="s">
        <v>75</v>
      </c>
      <c r="F24" s="24" t="s">
        <v>76</v>
      </c>
      <c r="G24" s="6" t="str">
        <f>IF(OR(COUNTIF(AC!$B$2:$B$88, E24) = 0, COUNTIFS(AC!$B$2:$B$88, E24, AC!$I$2:$I$88, "") &gt; 0),
    "", 
    IF(AND(COUNTIFS(AC!$B$2:$B$88, E24, AC!$I$2:$I$88, "Pass") = COUNTIF(AC!$B$2:$B$88, E24), COUNTIF(AC!$B$2:$B$88, E24) &gt; 0), 
        "Fully Implemented", 
        IF(AND(COUNTIFS(AC!$B$2:$B$88, E24, AC!$I$2:$I$88, "Fail") = COUNTIF(AC!$B$2:$B$88, E24), COUNTIF(AC!$B$2:$B$88, E24) &gt; 0), 
            "Not Implemented", 
            "Partially Implemented"
        )
    )
)</f>
        <v/>
      </c>
    </row>
    <row r="25">
      <c r="B25" s="22" t="s">
        <v>77</v>
      </c>
      <c r="C25" s="6" t="str">
        <f>VLOOKUP(B25,AC!C:I, 7, FALSE)</f>
        <v/>
      </c>
      <c r="D25" s="10"/>
      <c r="E25" s="23" t="s">
        <v>78</v>
      </c>
      <c r="F25" s="24" t="s">
        <v>79</v>
      </c>
      <c r="G25" s="6" t="str">
        <f>IF(OR(COUNTIF(AC!$B$2:$B$88, E25) = 0, COUNTIFS(AC!$B$2:$B$88, E25, AC!$I$2:$I$88, "") &gt; 0),
    "", 
    IF(AND(COUNTIFS(AC!$B$2:$B$88, E25, AC!$I$2:$I$88, "Pass") = COUNTIF(AC!$B$2:$B$88, E25), COUNTIF(AC!$B$2:$B$88, E25) &gt; 0), 
        "Fully Implemented", 
        IF(AND(COUNTIFS(AC!$B$2:$B$88, E25, AC!$I$2:$I$88, "Fail") = COUNTIF(AC!$B$2:$B$88, E25), COUNTIF(AC!$B$2:$B$88, E25) &gt; 0), 
            "Not Implemented", 
            "Partially Implemented"
        )
    )
)</f>
        <v/>
      </c>
    </row>
    <row r="26">
      <c r="B26" s="22" t="s">
        <v>80</v>
      </c>
      <c r="C26" s="6" t="str">
        <f>VLOOKUP(B26,AC!C:I, 7, FALSE)</f>
        <v/>
      </c>
      <c r="D26" s="10"/>
      <c r="E26" s="23" t="s">
        <v>81</v>
      </c>
      <c r="F26" s="24" t="s">
        <v>82</v>
      </c>
      <c r="G26" s="6" t="str">
        <f>IF(OR(COUNTIF(AC!$B$2:$B$88, E26) = 0, COUNTIFS(AC!$B$2:$B$88, E26, AC!$I$2:$I$88, "") &gt; 0),
    "", 
    IF(AND(COUNTIFS(AC!$B$2:$B$88, E26, AC!$I$2:$I$88, "Pass") = COUNTIF(AC!$B$2:$B$88, E26), COUNTIF(AC!$B$2:$B$88, E26) &gt; 0), 
        "Fully Implemented", 
        IF(AND(COUNTIFS(AC!$B$2:$B$88, E26, AC!$I$2:$I$88, "Fail") = COUNTIF(AC!$B$2:$B$88, E26), COUNTIF(AC!$B$2:$B$88, E26) &gt; 0), 
            "Not Implemented", 
            "Partially Implemented"
        )
    )
)</f>
        <v/>
      </c>
    </row>
    <row r="27">
      <c r="B27" s="22" t="s">
        <v>83</v>
      </c>
      <c r="C27" s="6" t="str">
        <f>VLOOKUP(B27,AC!C:I, 7, FALSE)</f>
        <v/>
      </c>
      <c r="D27" s="10"/>
      <c r="E27" s="23" t="s">
        <v>84</v>
      </c>
      <c r="F27" s="24" t="s">
        <v>85</v>
      </c>
      <c r="G27" s="6" t="str">
        <f>IF(OR(COUNTIF(AC!$B$2:$B$88, E27) = 0, COUNTIFS(AC!$B$2:$B$88, E27, AC!$I$2:$I$88, "") &gt; 0),
    "", 
    IF(AND(COUNTIFS(AC!$B$2:$B$88, E27, AC!$I$2:$I$88, "Pass") = COUNTIF(AC!$B$2:$B$88, E27), COUNTIF(AC!$B$2:$B$88, E27) &gt; 0), 
        "Fully Implemented", 
        IF(AND(COUNTIFS(AC!$B$2:$B$88, E27, AC!$I$2:$I$88, "Fail") = COUNTIF(AC!$B$2:$B$88, E27), COUNTIF(AC!$B$2:$B$88, E27) &gt; 0), 
            "Not Implemented", 
            "Partially Implemented"
        )
    )
)</f>
        <v/>
      </c>
    </row>
    <row r="28">
      <c r="B28" s="22" t="s">
        <v>86</v>
      </c>
      <c r="C28" s="6" t="str">
        <f>VLOOKUP(B28,AC!C:I, 7, FALSE)</f>
        <v/>
      </c>
      <c r="D28" s="10"/>
      <c r="E28" s="23" t="s">
        <v>87</v>
      </c>
      <c r="F28" s="24" t="s">
        <v>88</v>
      </c>
      <c r="G28" s="6" t="str">
        <f>IF(OR(COUNTIF(AC!$B$2:$B$88, E28) = 0, COUNTIFS(AC!$B$2:$B$88, E28, AC!$I$2:$I$88, "") &gt; 0),
    "", 
    IF(AND(COUNTIFS(AC!$B$2:$B$88, E28, AC!$I$2:$I$88, "Pass") = COUNTIF(AC!$B$2:$B$88, E28), COUNTIF(AC!$B$2:$B$88, E28) &gt; 0), 
        "Fully Implemented", 
        IF(AND(COUNTIFS(AC!$B$2:$B$88, E28, AC!$I$2:$I$88, "Fail") = COUNTIF(AC!$B$2:$B$88, E28), COUNTIF(AC!$B$2:$B$88, E28) &gt; 0), 
            "Not Implemented", 
            "Partially Implemented"
        )
    )
)</f>
        <v/>
      </c>
    </row>
    <row r="29">
      <c r="B29" s="22" t="s">
        <v>89</v>
      </c>
      <c r="C29" s="6" t="str">
        <f>VLOOKUP(B29,AC!C:I, 7, FALSE)</f>
        <v/>
      </c>
      <c r="D29" s="10"/>
      <c r="E29" s="23" t="s">
        <v>90</v>
      </c>
      <c r="F29" s="24" t="s">
        <v>91</v>
      </c>
      <c r="G29" s="6" t="str">
        <f>IF(OR(COUNTIF(AC!$B$2:$B$88, E29) = 0, COUNTIFS(AC!$B$2:$B$88, E29, AC!$I$2:$I$88, "") &gt; 0),
    "", 
    IF(AND(COUNTIFS(AC!$B$2:$B$88, E29, AC!$I$2:$I$88, "Pass") = COUNTIF(AC!$B$2:$B$88, E29), COUNTIF(AC!$B$2:$B$88, E29) &gt; 0), 
        "Fully Implemented", 
        IF(AND(COUNTIFS(AC!$B$2:$B$88, E29, AC!$I$2:$I$88, "Fail") = COUNTIF(AC!$B$2:$B$88, E29), COUNTIF(AC!$B$2:$B$88, E29) &gt; 0), 
            "Not Implemented", 
            "Partially Implemented"
        )
    )
)</f>
        <v/>
      </c>
    </row>
    <row r="30">
      <c r="B30" s="22" t="s">
        <v>92</v>
      </c>
      <c r="C30" s="6" t="str">
        <f>VLOOKUP(B30,AC!C:I, 7, FALSE)</f>
        <v/>
      </c>
      <c r="D30" s="10"/>
      <c r="E30" s="23" t="s">
        <v>93</v>
      </c>
      <c r="F30" s="24" t="s">
        <v>94</v>
      </c>
      <c r="G30" s="6" t="str">
        <f>IF(OR(COUNTIF(AC!$B$2:$B$88, E30) = 0, COUNTIFS(AC!$B$2:$B$88, E30, AC!$I$2:$I$88, "") &gt; 0),
    "", 
    IF(AND(COUNTIFS(AC!$B$2:$B$88, E30, AC!$I$2:$I$88, "Pass") = COUNTIF(AC!$B$2:$B$88, E30), COUNTIF(AC!$B$2:$B$88, E30) &gt; 0), 
        "Fully Implemented", 
        IF(AND(COUNTIFS(AC!$B$2:$B$88, E30, AC!$I$2:$I$88, "Fail") = COUNTIF(AC!$B$2:$B$88, E30), COUNTIF(AC!$B$2:$B$88, E30) &gt; 0), 
            "Not Implemented", 
            "Partially Implemented"
        )
    )
)</f>
        <v/>
      </c>
    </row>
    <row r="31">
      <c r="B31" s="22" t="s">
        <v>95</v>
      </c>
      <c r="C31" s="6" t="str">
        <f>VLOOKUP(B31,AC!C:I, 7, FALSE)</f>
        <v/>
      </c>
      <c r="D31" s="10"/>
      <c r="E31" s="23" t="s">
        <v>96</v>
      </c>
      <c r="F31" s="24" t="s">
        <v>97</v>
      </c>
      <c r="G31" s="6" t="str">
        <f>IF(OR(COUNTIF(AC!$B$2:$B$88, E31) = 0, COUNTIFS(AC!$B$2:$B$88, E31, AC!$I$2:$I$88, "") &gt; 0),
    "", 
    IF(AND(COUNTIFS(AC!$B$2:$B$88, E31, AC!$I$2:$I$88, "Pass") = COUNTIF(AC!$B$2:$B$88, E31), COUNTIF(AC!$B$2:$B$88, E31) &gt; 0), 
        "Fully Implemented", 
        IF(AND(COUNTIFS(AC!$B$2:$B$88, E31, AC!$I$2:$I$88, "Fail") = COUNTIF(AC!$B$2:$B$88, E31), COUNTIF(AC!$B$2:$B$88, E31) &gt; 0), 
            "Not Implemented", 
            "Partially Implemented"
        )
    )
)</f>
        <v/>
      </c>
    </row>
    <row r="32">
      <c r="B32" s="22" t="s">
        <v>98</v>
      </c>
      <c r="C32" s="6" t="str">
        <f>VLOOKUP(B32,AC!C:I, 7, FALSE)</f>
        <v/>
      </c>
      <c r="D32" s="10"/>
      <c r="E32" s="23" t="s">
        <v>99</v>
      </c>
      <c r="F32" s="24" t="s">
        <v>100</v>
      </c>
      <c r="G32" s="6" t="str">
        <f>IF(OR(COUNTIF(AC!$B$2:$B$88, E32) = 0, COUNTIFS(AC!$B$2:$B$88, E32, AC!$I$2:$I$88, "") &gt; 0),
    "", 
    IF(AND(COUNTIFS(AC!$B$2:$B$88, E32, AC!$I$2:$I$88, "Pass") = COUNTIF(AC!$B$2:$B$88, E32), COUNTIF(AC!$B$2:$B$88, E32) &gt; 0), 
        "Fully Implemented", 
        IF(AND(COUNTIFS(AC!$B$2:$B$88, E32, AC!$I$2:$I$88, "Fail") = COUNTIF(AC!$B$2:$B$88, E32), COUNTIF(AC!$B$2:$B$88, E32) &gt; 0), 
            "Not Implemented", 
            "Partially Implemented"
        )
    )
)</f>
        <v/>
      </c>
    </row>
    <row r="33">
      <c r="B33" s="22" t="s">
        <v>101</v>
      </c>
      <c r="C33" s="6" t="str">
        <f>VLOOKUP(B33,AC!C:I, 7, FALSE)</f>
        <v/>
      </c>
      <c r="D33" s="10"/>
      <c r="E33" s="23" t="s">
        <v>102</v>
      </c>
      <c r="F33" s="24" t="s">
        <v>103</v>
      </c>
      <c r="G33" s="6" t="str">
        <f>IF(OR(COUNTIF(AC!$B$2:$B$88, E33) = 0, COUNTIFS(AC!$B$2:$B$88, E33, AC!$I$2:$I$88, "") &gt; 0),
    "", 
    IF(AND(COUNTIFS(AC!$B$2:$B$88, E33, AC!$I$2:$I$88, "Pass") = COUNTIF(AC!$B$2:$B$88, E33), COUNTIF(AC!$B$2:$B$88, E33) &gt; 0), 
        "Fully Implemented", 
        IF(AND(COUNTIFS(AC!$B$2:$B$88, E33, AC!$I$2:$I$88, "Fail") = COUNTIF(AC!$B$2:$B$88, E33), COUNTIF(AC!$B$2:$B$88, E33) &gt; 0), 
            "Not Implemented", 
            "Partially Implemented"
        )
    )
)</f>
        <v/>
      </c>
    </row>
    <row r="34">
      <c r="B34" s="22" t="s">
        <v>104</v>
      </c>
      <c r="C34" s="6" t="str">
        <f>VLOOKUP(B34,AC!C:I, 7, FALSE)</f>
        <v/>
      </c>
      <c r="D34" s="10"/>
      <c r="E34" s="23" t="s">
        <v>105</v>
      </c>
      <c r="F34" s="24" t="s">
        <v>106</v>
      </c>
      <c r="G34" s="6" t="str">
        <f>IF(OR(COUNTIF(AC!$B$2:$B$88, E34) = 0, COUNTIFS(AC!$B$2:$B$88, E34, AC!$I$2:$I$88, "") &gt; 0),
    "", 
    IF(AND(COUNTIFS(AC!$B$2:$B$88, E34, AC!$I$2:$I$88, "Pass") = COUNTIF(AC!$B$2:$B$88, E34), COUNTIF(AC!$B$2:$B$88, E34) &gt; 0), 
        "Fully Implemented", 
        IF(AND(COUNTIFS(AC!$B$2:$B$88, E34, AC!$I$2:$I$88, "Fail") = COUNTIF(AC!$B$2:$B$88, E34), COUNTIF(AC!$B$2:$B$88, E34) &gt; 0), 
            "Not Implemented", 
            "Partially Implemented"
        )
    )
)</f>
        <v/>
      </c>
    </row>
    <row r="35">
      <c r="B35" s="22" t="s">
        <v>107</v>
      </c>
      <c r="C35" s="6" t="str">
        <f>VLOOKUP(B35,AC!C:I, 7, FALSE)</f>
        <v/>
      </c>
      <c r="D35" s="10"/>
      <c r="E35" s="23" t="s">
        <v>108</v>
      </c>
      <c r="F35" s="24" t="s">
        <v>109</v>
      </c>
      <c r="G35" s="6" t="str">
        <f>IF(OR(COUNTIF(AC!$B$2:$B$88, E35) = 0, COUNTIFS(AC!$B$2:$B$88, E35, AC!$I$2:$I$88, "") &gt; 0),
    "", 
    IF(AND(COUNTIFS(AC!$B$2:$B$88, E35, AC!$I$2:$I$88, "Pass") = COUNTIF(AC!$B$2:$B$88, E35), COUNTIF(AC!$B$2:$B$88, E35) &gt; 0), 
        "Fully Implemented", 
        IF(AND(COUNTIFS(AC!$B$2:$B$88, E35, AC!$I$2:$I$88, "Fail") = COUNTIF(AC!$B$2:$B$88, E35), COUNTIF(AC!$B$2:$B$88, E35) &gt; 0), 
            "Not Implemented", 
            "Partially Implemented"
        )
    )
)</f>
        <v/>
      </c>
    </row>
    <row r="36">
      <c r="B36" s="22" t="s">
        <v>110</v>
      </c>
      <c r="C36" s="6" t="str">
        <f>VLOOKUP(B36,AC!C:I, 7, FALSE)</f>
        <v/>
      </c>
      <c r="D36" s="10"/>
      <c r="E36" s="23" t="s">
        <v>111</v>
      </c>
      <c r="F36" s="24" t="s">
        <v>112</v>
      </c>
      <c r="G36" s="6" t="str">
        <f>IF(OR(COUNTIF(AC!$B$2:$B$88, E36) = 0, COUNTIFS(AC!$B$2:$B$88, E36, AC!$I$2:$I$88, "") &gt; 0),
    "", 
    IF(AND(COUNTIFS(AC!$B$2:$B$88, E36, AC!$I$2:$I$88, "Pass") = COUNTIF(AC!$B$2:$B$88, E36), COUNTIF(AC!$B$2:$B$88, E36) &gt; 0), 
        "Fully Implemented", 
        IF(AND(COUNTIFS(AC!$B$2:$B$88, E36, AC!$I$2:$I$88, "Fail") = COUNTIF(AC!$B$2:$B$88, E36), COUNTIF(AC!$B$2:$B$88, E36) &gt; 0), 
            "Not Implemented", 
            "Partially Implemented"
        )
    )
)</f>
        <v/>
      </c>
    </row>
    <row r="37">
      <c r="B37" s="22" t="s">
        <v>113</v>
      </c>
      <c r="C37" s="6" t="str">
        <f>VLOOKUP(B37,AC!C:I, 7, FALSE)</f>
        <v/>
      </c>
      <c r="D37" s="10"/>
      <c r="E37" s="23" t="s">
        <v>114</v>
      </c>
      <c r="F37" s="24" t="s">
        <v>115</v>
      </c>
      <c r="G37" s="6" t="str">
        <f>IF(OR(COUNTIF(AC!$B$2:$B$88, E37) = 0, COUNTIFS(AC!$B$2:$B$88, E37, AC!$I$2:$I$88, "") &gt; 0),
    "", 
    IF(AND(COUNTIFS(AC!$B$2:$B$88, E37, AC!$I$2:$I$88, "Pass") = COUNTIF(AC!$B$2:$B$88, E37), COUNTIF(AC!$B$2:$B$88, E37) &gt; 0), 
        "Fully Implemented", 
        IF(AND(COUNTIFS(AC!$B$2:$B$88, E37, AC!$I$2:$I$88, "Fail") = COUNTIF(AC!$B$2:$B$88, E37), COUNTIF(AC!$B$2:$B$88, E37) &gt; 0), 
            "Not Implemented", 
            "Partially Implemented"
        )
    )
)</f>
        <v/>
      </c>
    </row>
    <row r="38">
      <c r="B38" s="22" t="s">
        <v>116</v>
      </c>
      <c r="C38" s="6" t="str">
        <f>VLOOKUP(B38,AC!C:I, 7, FALSE)</f>
        <v/>
      </c>
      <c r="D38" s="10"/>
      <c r="E38" s="23" t="s">
        <v>117</v>
      </c>
      <c r="F38" s="24" t="s">
        <v>118</v>
      </c>
      <c r="G38" s="6" t="str">
        <f>IF(OR(COUNTIF(AC!$B$2:$B$88, E38) = 0, COUNTIFS(AC!$B$2:$B$88, E38, AC!$I$2:$I$88, "") &gt; 0),
    "", 
    IF(AND(COUNTIFS(AC!$B$2:$B$88, E38, AC!$I$2:$I$88, "Pass") = COUNTIF(AC!$B$2:$B$88, E38), COUNTIF(AC!$B$2:$B$88, E38) &gt; 0), 
        "Fully Implemented", 
        IF(AND(COUNTIFS(AC!$B$2:$B$88, E38, AC!$I$2:$I$88, "Fail") = COUNTIF(AC!$B$2:$B$88, E38), COUNTIF(AC!$B$2:$B$88, E38) &gt; 0), 
            "Not Implemented", 
            "Partially Implemented"
        )
    )
)</f>
        <v/>
      </c>
    </row>
    <row r="39">
      <c r="B39" s="22" t="s">
        <v>119</v>
      </c>
      <c r="C39" s="6" t="str">
        <f>VLOOKUP(B39,AC!C:I, 7, FALSE)</f>
        <v/>
      </c>
      <c r="D39" s="10"/>
      <c r="E39" s="23" t="s">
        <v>120</v>
      </c>
      <c r="F39" s="24" t="s">
        <v>121</v>
      </c>
      <c r="G39" s="6" t="str">
        <f>IF(OR(COUNTIF(AC!$B$2:$B$88, E39) = 0, COUNTIFS(AC!$B$2:$B$88, E39, AC!$I$2:$I$88, "") &gt; 0),
    "", 
    IF(AND(COUNTIFS(AC!$B$2:$B$88, E39, AC!$I$2:$I$88, "Pass") = COUNTIF(AC!$B$2:$B$88, E39), COUNTIF(AC!$B$2:$B$88, E39) &gt; 0), 
        "Fully Implemented", 
        IF(AND(COUNTIFS(AC!$B$2:$B$88, E39, AC!$I$2:$I$88, "Fail") = COUNTIF(AC!$B$2:$B$88, E39), COUNTIF(AC!$B$2:$B$88, E39) &gt; 0), 
            "Not Implemented", 
            "Partially Implemented"
        )
    )
)</f>
        <v/>
      </c>
    </row>
    <row r="40">
      <c r="B40" s="22" t="s">
        <v>122</v>
      </c>
      <c r="C40" s="6" t="str">
        <f>VLOOKUP(B40,AC!C:I, 7, FALSE)</f>
        <v/>
      </c>
      <c r="D40" s="10"/>
      <c r="E40" s="23" t="s">
        <v>123</v>
      </c>
      <c r="F40" s="24" t="s">
        <v>124</v>
      </c>
      <c r="G40" s="6" t="str">
        <f>IF(OR(COUNTIF(AC!$B$2:$B$88, E40) = 0, COUNTIFS(AC!$B$2:$B$88, E40, AC!$I$2:$I$88, "") &gt; 0),
    "", 
    IF(AND(COUNTIFS(AC!$B$2:$B$88, E40, AC!$I$2:$I$88, "Pass") = COUNTIF(AC!$B$2:$B$88, E40), COUNTIF(AC!$B$2:$B$88, E40) &gt; 0), 
        "Fully Implemented", 
        IF(AND(COUNTIFS(AC!$B$2:$B$88, E40, AC!$I$2:$I$88, "Fail") = COUNTIF(AC!$B$2:$B$88, E40), COUNTIF(AC!$B$2:$B$88, E40) &gt; 0), 
            "Not Implemented", 
            "Partially Implemented"
        )
    )
)</f>
        <v/>
      </c>
    </row>
    <row r="41">
      <c r="B41" s="22" t="s">
        <v>125</v>
      </c>
      <c r="C41" s="6" t="str">
        <f>VLOOKUP(B41,AC!C:I, 7, FALSE)</f>
        <v/>
      </c>
      <c r="D41" s="10"/>
      <c r="E41" s="23" t="s">
        <v>126</v>
      </c>
      <c r="F41" s="24" t="s">
        <v>127</v>
      </c>
      <c r="G41" s="6" t="str">
        <f>IF(OR(COUNTIF(AC!$B$2:$B$88, E41) = 0, COUNTIFS(AC!$B$2:$B$88, E41, AC!$I$2:$I$88, "") &gt; 0),
    "", 
    IF(AND(COUNTIFS(AC!$B$2:$B$88, E41, AC!$I$2:$I$88, "Pass") = COUNTIF(AC!$B$2:$B$88, E41), COUNTIF(AC!$B$2:$B$88, E41) &gt; 0), 
        "Fully Implemented", 
        IF(AND(COUNTIFS(AC!$B$2:$B$88, E41, AC!$I$2:$I$88, "Fail") = COUNTIF(AC!$B$2:$B$88, E41), COUNTIF(AC!$B$2:$B$88, E41) &gt; 0), 
            "Not Implemented", 
            "Partially Implemented"
        )
    )
)</f>
        <v/>
      </c>
    </row>
    <row r="42">
      <c r="B42" s="22" t="s">
        <v>128</v>
      </c>
      <c r="C42" s="6" t="str">
        <f>VLOOKUP(B42,AC!C:I, 7, FALSE)</f>
        <v/>
      </c>
      <c r="D42" s="10"/>
      <c r="E42" s="23" t="s">
        <v>129</v>
      </c>
      <c r="F42" s="24" t="s">
        <v>130</v>
      </c>
      <c r="G42" s="6" t="str">
        <f>IF(OR(COUNTIF(AC!$B$2:$B$88, E42) = 0, COUNTIFS(AC!$B$2:$B$88, E42, AC!$I$2:$I$88, "") &gt; 0),
    "", 
    IF(AND(COUNTIFS(AC!$B$2:$B$88, E42, AC!$I$2:$I$88, "Pass") = COUNTIF(AC!$B$2:$B$88, E42), COUNTIF(AC!$B$2:$B$88, E42) &gt; 0), 
        "Fully Implemented", 
        IF(AND(COUNTIFS(AC!$B$2:$B$88, E42, AC!$I$2:$I$88, "Fail") = COUNTIF(AC!$B$2:$B$88, E42), COUNTIF(AC!$B$2:$B$88, E42) &gt; 0), 
            "Not Implemented", 
            "Partially Implemented"
        )
    )
)</f>
        <v/>
      </c>
    </row>
    <row r="43">
      <c r="B43" s="22" t="s">
        <v>131</v>
      </c>
      <c r="C43" s="6" t="str">
        <f>VLOOKUP(B43,AC!C:I, 7, FALSE)</f>
        <v/>
      </c>
      <c r="D43" s="10"/>
      <c r="E43" s="23" t="s">
        <v>132</v>
      </c>
      <c r="F43" s="24" t="s">
        <v>133</v>
      </c>
      <c r="G43" s="6" t="str">
        <f>IF(OR(COUNTIF(AC!$B$2:$B$88, E43) = 0, COUNTIFS(AC!$B$2:$B$88, E43, AC!$I$2:$I$88, "") &gt; 0),
    "", 
    IF(AND(COUNTIFS(AC!$B$2:$B$88, E43, AC!$I$2:$I$88, "Pass") = COUNTIF(AC!$B$2:$B$88, E43), COUNTIF(AC!$B$2:$B$88, E43) &gt; 0), 
        "Fully Implemented", 
        IF(AND(COUNTIFS(AC!$B$2:$B$88, E43, AC!$I$2:$I$88, "Fail") = COUNTIF(AC!$B$2:$B$88, E43), COUNTIF(AC!$B$2:$B$88, E43) &gt; 0), 
            "Not Implemented", 
            "Partially Implemented"
        )
    )
)</f>
        <v/>
      </c>
    </row>
    <row r="44">
      <c r="B44" s="22" t="s">
        <v>134</v>
      </c>
      <c r="C44" s="6" t="str">
        <f>VLOOKUP(B44,AC!C:I, 7, FALSE)</f>
        <v/>
      </c>
      <c r="D44" s="10"/>
      <c r="E44" s="23" t="s">
        <v>135</v>
      </c>
      <c r="F44" s="24" t="s">
        <v>136</v>
      </c>
      <c r="G44" s="6" t="str">
        <f>IF(OR(COUNTIF(AC!$B$2:$B$88, E44) = 0, COUNTIFS(AC!$B$2:$B$88, E44, AC!$I$2:$I$88, "") &gt; 0),
    "", 
    IF(AND(COUNTIFS(AC!$B$2:$B$88, E44, AC!$I$2:$I$88, "Pass") = COUNTIF(AC!$B$2:$B$88, E44), COUNTIF(AC!$B$2:$B$88, E44) &gt; 0), 
        "Fully Implemented", 
        IF(AND(COUNTIFS(AC!$B$2:$B$88, E44, AC!$I$2:$I$88, "Fail") = COUNTIF(AC!$B$2:$B$88, E44), COUNTIF(AC!$B$2:$B$88, E44) &gt; 0), 
            "Not Implemented", 
            "Partially Implemented"
        )
    )
)</f>
        <v/>
      </c>
    </row>
    <row r="45">
      <c r="B45" s="22" t="s">
        <v>137</v>
      </c>
      <c r="C45" s="6" t="str">
        <f>VLOOKUP(B45,AC!C:I, 7, FALSE)</f>
        <v/>
      </c>
      <c r="D45" s="10"/>
      <c r="E45" s="23" t="s">
        <v>138</v>
      </c>
      <c r="F45" s="24" t="s">
        <v>139</v>
      </c>
      <c r="G45" s="6" t="str">
        <f>IF(OR(COUNTIF(AC!$B$2:$B$88, E45) = 0, COUNTIFS(AC!$B$2:$B$88, E45, AC!$I$2:$I$88, "") &gt; 0),
    "", 
    IF(AND(COUNTIFS(AC!$B$2:$B$88, E45, AC!$I$2:$I$88, "Pass") = COUNTIF(AC!$B$2:$B$88, E45), COUNTIF(AC!$B$2:$B$88, E45) &gt; 0), 
        "Fully Implemented", 
        IF(AND(COUNTIFS(AC!$B$2:$B$88, E45, AC!$I$2:$I$88, "Fail") = COUNTIF(AC!$B$2:$B$88, E45), COUNTIF(AC!$B$2:$B$88, E45) &gt; 0), 
            "Not Implemented", 
            "Partially Implemented"
        )
    )
)</f>
        <v/>
      </c>
    </row>
    <row r="46">
      <c r="B46" s="22" t="s">
        <v>140</v>
      </c>
      <c r="C46" s="6" t="str">
        <f>VLOOKUP(B46,AC!C:I, 7, FALSE)</f>
        <v/>
      </c>
      <c r="D46" s="10"/>
      <c r="E46" s="23" t="s">
        <v>141</v>
      </c>
      <c r="F46" s="24" t="s">
        <v>142</v>
      </c>
      <c r="G46" s="6" t="str">
        <f>IF(OR(COUNTIF(AC!$B$2:$B$88, E46) = 0, COUNTIFS(AC!$B$2:$B$88, E46, AC!$I$2:$I$88, "") &gt; 0),
    "", 
    IF(AND(COUNTIFS(AC!$B$2:$B$88, E46, AC!$I$2:$I$88, "Pass") = COUNTIF(AC!$B$2:$B$88, E46), COUNTIF(AC!$B$2:$B$88, E46) &gt; 0), 
        "Fully Implemented", 
        IF(AND(COUNTIFS(AC!$B$2:$B$88, E46, AC!$I$2:$I$88, "Fail") = COUNTIF(AC!$B$2:$B$88, E46), COUNTIF(AC!$B$2:$B$88, E46) &gt; 0), 
            "Not Implemented", 
            "Partially Implemented"
        )
    )
)</f>
        <v/>
      </c>
    </row>
    <row r="47">
      <c r="B47" s="22" t="s">
        <v>143</v>
      </c>
      <c r="C47" s="6" t="str">
        <f>VLOOKUP(B47,AC!C:I, 7, FALSE)</f>
        <v/>
      </c>
      <c r="D47" s="10"/>
      <c r="E47" s="23" t="s">
        <v>144</v>
      </c>
      <c r="F47" s="24" t="s">
        <v>145</v>
      </c>
      <c r="G47" s="6" t="str">
        <f>IF(OR(COUNTIF(AC!$B$2:$B$88, E47) = 0, COUNTIFS(AC!$B$2:$B$88, E47, AC!$I$2:$I$88, "") &gt; 0),
    "", 
    IF(AND(COUNTIFS(AC!$B$2:$B$88, E47, AC!$I$2:$I$88, "Pass") = COUNTIF(AC!$B$2:$B$88, E47), COUNTIF(AC!$B$2:$B$88, E47) &gt; 0), 
        "Fully Implemented", 
        IF(AND(COUNTIFS(AC!$B$2:$B$88, E47, AC!$I$2:$I$88, "Fail") = COUNTIF(AC!$B$2:$B$88, E47), COUNTIF(AC!$B$2:$B$88, E47) &gt; 0), 
            "Not Implemented", 
            "Partially Implemented"
        )
    )
)</f>
        <v/>
      </c>
    </row>
    <row r="48">
      <c r="B48" s="22" t="s">
        <v>146</v>
      </c>
      <c r="C48" s="6" t="str">
        <f>VLOOKUP(B48,AC!C:I, 7, FALSE)</f>
        <v/>
      </c>
      <c r="D48" s="10"/>
      <c r="E48" s="23" t="s">
        <v>147</v>
      </c>
      <c r="F48" s="24" t="s">
        <v>148</v>
      </c>
      <c r="G48" s="6" t="str">
        <f>IF(OR(COUNTIF(AC!$B$2:$B$88, E48) = 0, COUNTIFS(AC!$B$2:$B$88, E48, AC!$I$2:$I$88, "") &gt; 0),
    "", 
    IF(AND(COUNTIFS(AC!$B$2:$B$88, E48, AC!$I$2:$I$88, "Pass") = COUNTIF(AC!$B$2:$B$88, E48), COUNTIF(AC!$B$2:$B$88, E48) &gt; 0), 
        "Fully Implemented", 
        IF(AND(COUNTIFS(AC!$B$2:$B$88, E48, AC!$I$2:$I$88, "Fail") = COUNTIF(AC!$B$2:$B$88, E48), COUNTIF(AC!$B$2:$B$88, E48) &gt; 0), 
            "Not Implemented", 
            "Partially Implemented"
        )
    )
)</f>
        <v/>
      </c>
    </row>
    <row r="49">
      <c r="B49" s="22" t="s">
        <v>149</v>
      </c>
      <c r="C49" s="6" t="str">
        <f>VLOOKUP(B49,AC!C:I, 7, FALSE)</f>
        <v/>
      </c>
      <c r="D49" s="10"/>
      <c r="E49" s="23" t="s">
        <v>150</v>
      </c>
      <c r="F49" s="24" t="s">
        <v>151</v>
      </c>
      <c r="G49" s="6" t="str">
        <f>IF(OR(COUNTIF(AC!$B$2:$B$88, E49) = 0, COUNTIFS(AC!$B$2:$B$88, E49, AC!$I$2:$I$88, "") &gt; 0),
    "", 
    IF(AND(COUNTIFS(AC!$B$2:$B$88, E49, AC!$I$2:$I$88, "Pass") = COUNTIF(AC!$B$2:$B$88, E49), COUNTIF(AC!$B$2:$B$88, E49) &gt; 0), 
        "Fully Implemented", 
        IF(AND(COUNTIFS(AC!$B$2:$B$88, E49, AC!$I$2:$I$88, "Fail") = COUNTIF(AC!$B$2:$B$88, E49), COUNTIF(AC!$B$2:$B$88, E49) &gt; 0), 
            "Not Implemented", 
            "Partially Implemented"
        )
    )
)</f>
        <v/>
      </c>
    </row>
    <row r="50">
      <c r="B50" s="22" t="s">
        <v>152</v>
      </c>
      <c r="C50" s="6" t="str">
        <f>VLOOKUP(B50,AC!C:I, 7, FALSE)</f>
        <v/>
      </c>
      <c r="D50" s="10"/>
      <c r="E50" s="23" t="s">
        <v>153</v>
      </c>
      <c r="F50" s="24" t="s">
        <v>154</v>
      </c>
      <c r="G50" s="6" t="str">
        <f>IF(OR(COUNTIF(AC!$B$2:$B$88, E50) = 0, COUNTIFS(AC!$B$2:$B$88, E50, AC!$I$2:$I$88, "") &gt; 0),
    "", 
    IF(AND(COUNTIFS(AC!$B$2:$B$88, E50, AC!$I$2:$I$88, "Pass") = COUNTIF(AC!$B$2:$B$88, E50), COUNTIF(AC!$B$2:$B$88, E50) &gt; 0), 
        "Fully Implemented", 
        IF(AND(COUNTIFS(AC!$B$2:$B$88, E50, AC!$I$2:$I$88, "Fail") = COUNTIF(AC!$B$2:$B$88, E50), COUNTIF(AC!$B$2:$B$88, E50) &gt; 0), 
            "Not Implemented", 
            "Partially Implemented"
        )
    )
)</f>
        <v/>
      </c>
    </row>
    <row r="51">
      <c r="B51" s="22" t="s">
        <v>155</v>
      </c>
      <c r="C51" s="6" t="str">
        <f>VLOOKUP(B51,AC!C:I, 7, FALSE)</f>
        <v/>
      </c>
      <c r="D51" s="10"/>
      <c r="E51" s="23" t="s">
        <v>156</v>
      </c>
      <c r="F51" s="24" t="s">
        <v>157</v>
      </c>
      <c r="G51" s="6" t="str">
        <f>IF(OR(COUNTIF(AC!$B$2:$B$88, E51) = 0, COUNTIFS(AC!$B$2:$B$88, E51, AC!$I$2:$I$88, "") &gt; 0),
    "", 
    IF(AND(COUNTIFS(AC!$B$2:$B$88, E51, AC!$I$2:$I$88, "Pass") = COUNTIF(AC!$B$2:$B$88, E51), COUNTIF(AC!$B$2:$B$88, E51) &gt; 0), 
        "Fully Implemented", 
        IF(AND(COUNTIFS(AC!$B$2:$B$88, E51, AC!$I$2:$I$88, "Fail") = COUNTIF(AC!$B$2:$B$88, E51), COUNTIF(AC!$B$2:$B$88, E51) &gt; 0), 
            "Not Implemented", 
            "Partially Implemented"
        )
    )
)</f>
        <v/>
      </c>
    </row>
    <row r="52">
      <c r="B52" s="22" t="s">
        <v>158</v>
      </c>
      <c r="C52" s="6" t="str">
        <f>VLOOKUP(B52,AC!C:I, 7, FALSE)</f>
        <v/>
      </c>
      <c r="D52" s="10"/>
      <c r="E52" s="23" t="s">
        <v>159</v>
      </c>
      <c r="F52" s="24" t="s">
        <v>160</v>
      </c>
      <c r="G52" s="6" t="str">
        <f>IF(OR(COUNTIF(AC!$B$2:$B$88, E52) = 0, COUNTIFS(AC!$B$2:$B$88, E52, AC!$I$2:$I$88, "") &gt; 0),
    "", 
    IF(AND(COUNTIFS(AC!$B$2:$B$88, E52, AC!$I$2:$I$88, "Pass") = COUNTIF(AC!$B$2:$B$88, E52), COUNTIF(AC!$B$2:$B$88, E52) &gt; 0), 
        "Fully Implemented", 
        IF(AND(COUNTIFS(AC!$B$2:$B$88, E52, AC!$I$2:$I$88, "Fail") = COUNTIF(AC!$B$2:$B$88, E52), COUNTIF(AC!$B$2:$B$88, E52) &gt; 0), 
            "Not Implemented", 
            "Partially Implemented"
        )
    )
)</f>
        <v/>
      </c>
    </row>
    <row r="53">
      <c r="B53" s="22" t="s">
        <v>161</v>
      </c>
      <c r="C53" s="6" t="str">
        <f>VLOOKUP(B53,AC!C:I, 7, FALSE)</f>
        <v/>
      </c>
      <c r="D53" s="10"/>
      <c r="E53" s="23" t="s">
        <v>162</v>
      </c>
      <c r="F53" s="24" t="s">
        <v>163</v>
      </c>
      <c r="G53" s="6" t="str">
        <f>IF(OR(COUNTIF(AC!$B$2:$B$88, E53) = 0, COUNTIFS(AC!$B$2:$B$88, E53, AC!$I$2:$I$88, "") &gt; 0),
    "", 
    IF(AND(COUNTIFS(AC!$B$2:$B$88, E53, AC!$I$2:$I$88, "Pass") = COUNTIF(AC!$B$2:$B$88, E53), COUNTIF(AC!$B$2:$B$88, E53) &gt; 0), 
        "Fully Implemented", 
        IF(AND(COUNTIFS(AC!$B$2:$B$88, E53, AC!$I$2:$I$88, "Fail") = COUNTIF(AC!$B$2:$B$88, E53), COUNTIF(AC!$B$2:$B$88, E53) &gt; 0), 
            "Not Implemented", 
            "Partially Implemented"
        )
    )
)</f>
        <v/>
      </c>
    </row>
    <row r="54">
      <c r="B54" s="22" t="s">
        <v>164</v>
      </c>
      <c r="C54" s="6" t="str">
        <f>VLOOKUP(B54,AC!C:I, 7, FALSE)</f>
        <v/>
      </c>
      <c r="D54" s="10"/>
      <c r="E54" s="23" t="s">
        <v>165</v>
      </c>
      <c r="F54" s="24" t="s">
        <v>166</v>
      </c>
      <c r="G54" s="6" t="str">
        <f>IF(OR(COUNTIF(AC!$B$2:$B$88, E54) = 0, COUNTIFS(AC!$B$2:$B$88, E54, AC!$I$2:$I$88, "") &gt; 0),
    "", 
    IF(AND(COUNTIFS(AC!$B$2:$B$88, E54, AC!$I$2:$I$88, "Pass") = COUNTIF(AC!$B$2:$B$88, E54), COUNTIF(AC!$B$2:$B$88, E54) &gt; 0), 
        "Fully Implemented", 
        IF(AND(COUNTIFS(AC!$B$2:$B$88, E54, AC!$I$2:$I$88, "Fail") = COUNTIF(AC!$B$2:$B$88, E54), COUNTIF(AC!$B$2:$B$88, E54) &gt; 0), 
            "Not Implemented", 
            "Partially Implemented"
        )
    )
)</f>
        <v/>
      </c>
    </row>
    <row r="55">
      <c r="B55" s="22" t="s">
        <v>167</v>
      </c>
      <c r="C55" s="6" t="str">
        <f>VLOOKUP(B55,AC!C:I, 7, FALSE)</f>
        <v/>
      </c>
    </row>
    <row r="56">
      <c r="B56" s="22" t="s">
        <v>168</v>
      </c>
      <c r="C56" s="6" t="str">
        <f>VLOOKUP(B56,AC!C:I, 7, FALSE)</f>
        <v/>
      </c>
    </row>
    <row r="57">
      <c r="B57" s="22" t="s">
        <v>169</v>
      </c>
      <c r="C57" s="6" t="str">
        <f>VLOOKUP(B57,AC!C:I, 7, FALSE)</f>
        <v/>
      </c>
    </row>
    <row r="58">
      <c r="B58" s="22" t="s">
        <v>170</v>
      </c>
      <c r="C58" s="6" t="str">
        <f>VLOOKUP(B58,AC!C:I, 7, FALSE)</f>
        <v/>
      </c>
    </row>
    <row r="59">
      <c r="B59" s="22" t="s">
        <v>171</v>
      </c>
      <c r="C59" s="6" t="str">
        <f>VLOOKUP(B59,AC!C:I, 7, FALSE)</f>
        <v/>
      </c>
    </row>
    <row r="60">
      <c r="B60" s="22" t="s">
        <v>172</v>
      </c>
      <c r="C60" s="6" t="str">
        <f>VLOOKUP(B60,AC!C:I, 7, FALSE)</f>
        <v/>
      </c>
    </row>
    <row r="61">
      <c r="B61" s="22" t="s">
        <v>173</v>
      </c>
      <c r="C61" s="6" t="str">
        <f>VLOOKUP(B61,AC!C:I, 7, FALSE)</f>
        <v/>
      </c>
    </row>
    <row r="62">
      <c r="B62" s="22" t="s">
        <v>174</v>
      </c>
      <c r="C62" s="6" t="str">
        <f>VLOOKUP(B62,AC!C:I, 7, FALSE)</f>
        <v/>
      </c>
    </row>
    <row r="63">
      <c r="B63" s="22" t="s">
        <v>175</v>
      </c>
      <c r="C63" s="6" t="str">
        <f>VLOOKUP(B63,AC!C:I, 7, FALSE)</f>
        <v/>
      </c>
    </row>
    <row r="64">
      <c r="B64" s="22" t="s">
        <v>176</v>
      </c>
      <c r="C64" s="6" t="str">
        <f>VLOOKUP(B64,AC!C:I, 7, FALSE)</f>
        <v/>
      </c>
    </row>
    <row r="65">
      <c r="B65" s="22" t="s">
        <v>177</v>
      </c>
      <c r="C65" s="6" t="str">
        <f>VLOOKUP(B65,AC!C:I, 7, FALSE)</f>
        <v/>
      </c>
    </row>
    <row r="66">
      <c r="B66" s="22" t="s">
        <v>178</v>
      </c>
      <c r="C66" s="6" t="str">
        <f>VLOOKUP(B66,AC!C:I, 7, FALSE)</f>
        <v/>
      </c>
    </row>
    <row r="67">
      <c r="B67" s="22" t="s">
        <v>179</v>
      </c>
      <c r="C67" s="6" t="str">
        <f>VLOOKUP(B67,AC!C:I, 7, FALSE)</f>
        <v/>
      </c>
    </row>
    <row r="68">
      <c r="B68" s="22" t="s">
        <v>180</v>
      </c>
      <c r="C68" s="6" t="str">
        <f>VLOOKUP(B68,AC!C:I, 7, FALSE)</f>
        <v/>
      </c>
    </row>
    <row r="69">
      <c r="B69" s="22" t="s">
        <v>181</v>
      </c>
      <c r="C69" s="6" t="str">
        <f>VLOOKUP(B69,AC!C:I, 7, FALSE)</f>
        <v/>
      </c>
    </row>
    <row r="70">
      <c r="B70" s="22" t="s">
        <v>182</v>
      </c>
      <c r="C70" s="6" t="str">
        <f>VLOOKUP(B70,AC!C:I, 7, FALSE)</f>
        <v/>
      </c>
    </row>
    <row r="71">
      <c r="B71" s="22" t="s">
        <v>183</v>
      </c>
      <c r="C71" s="6" t="str">
        <f>VLOOKUP(B71,AC!C:I, 7, FALSE)</f>
        <v/>
      </c>
    </row>
    <row r="72">
      <c r="B72" s="22" t="s">
        <v>184</v>
      </c>
      <c r="C72" s="6" t="str">
        <f>VLOOKUP(B72,AC!C:I, 7, FALSE)</f>
        <v/>
      </c>
    </row>
    <row r="73">
      <c r="B73" s="22" t="s">
        <v>185</v>
      </c>
      <c r="C73" s="6" t="str">
        <f>VLOOKUP(B73,AC!C:I, 7, FALSE)</f>
        <v/>
      </c>
    </row>
    <row r="74">
      <c r="B74" s="22" t="s">
        <v>186</v>
      </c>
      <c r="C74" s="6" t="str">
        <f>VLOOKUP(B74,AC!C:I, 7, FALSE)</f>
        <v/>
      </c>
    </row>
    <row r="75">
      <c r="B75" s="22" t="s">
        <v>187</v>
      </c>
      <c r="C75" s="6" t="str">
        <f>VLOOKUP(B75,AC!C:I, 7, FALSE)</f>
        <v/>
      </c>
    </row>
    <row r="76">
      <c r="B76" s="22" t="s">
        <v>188</v>
      </c>
      <c r="C76" s="6" t="str">
        <f>VLOOKUP(B76,AC!C:I, 7, FALSE)</f>
        <v/>
      </c>
    </row>
    <row r="77">
      <c r="B77" s="22" t="s">
        <v>189</v>
      </c>
      <c r="C77" s="6" t="str">
        <f>VLOOKUP(B77,AC!C:I, 7, FALSE)</f>
        <v/>
      </c>
    </row>
    <row r="78">
      <c r="B78" s="22" t="s">
        <v>190</v>
      </c>
      <c r="C78" s="6" t="str">
        <f>VLOOKUP(B78,AC!C:I, 7, FALSE)</f>
        <v/>
      </c>
    </row>
    <row r="79">
      <c r="B79" s="22" t="s">
        <v>191</v>
      </c>
      <c r="C79" s="6" t="str">
        <f>VLOOKUP(B79,AC!C:I, 7, FALSE)</f>
        <v/>
      </c>
    </row>
    <row r="80">
      <c r="B80" s="22" t="s">
        <v>192</v>
      </c>
      <c r="C80" s="6" t="str">
        <f>VLOOKUP(B80,AC!C:I, 7, FALSE)</f>
        <v/>
      </c>
    </row>
    <row r="81">
      <c r="B81" s="22" t="s">
        <v>193</v>
      </c>
      <c r="C81" s="6" t="str">
        <f>VLOOKUP(B81,AC!C:I, 7, FALSE)</f>
        <v/>
      </c>
    </row>
    <row r="82">
      <c r="B82" s="22" t="s">
        <v>194</v>
      </c>
      <c r="C82" s="6" t="str">
        <f>VLOOKUP(B82,AC!C:I, 7, FALSE)</f>
        <v/>
      </c>
    </row>
    <row r="83">
      <c r="B83" s="22" t="s">
        <v>195</v>
      </c>
      <c r="C83" s="6" t="str">
        <f>VLOOKUP(B83,AC!C:I, 7, FALSE)</f>
        <v/>
      </c>
    </row>
    <row r="84">
      <c r="B84" s="22" t="s">
        <v>196</v>
      </c>
      <c r="C84" s="6" t="str">
        <f>VLOOKUP(B84,AC!C:I, 7, FALSE)</f>
        <v/>
      </c>
    </row>
    <row r="85">
      <c r="B85" s="22" t="s">
        <v>197</v>
      </c>
      <c r="C85" s="6" t="str">
        <f>VLOOKUP(B85,AC!C:I, 7, FALSE)</f>
        <v/>
      </c>
    </row>
    <row r="86">
      <c r="B86" s="22" t="s">
        <v>198</v>
      </c>
      <c r="C86" s="6" t="str">
        <f>VLOOKUP(B86,AC!C:I, 7, FALSE)</f>
        <v/>
      </c>
    </row>
    <row r="87">
      <c r="B87" s="22" t="s">
        <v>199</v>
      </c>
      <c r="C87" s="6" t="str">
        <f>VLOOKUP(B87,AC!C:I, 7, FALSE)</f>
        <v/>
      </c>
    </row>
    <row r="88">
      <c r="B88" s="22" t="s">
        <v>200</v>
      </c>
      <c r="C88" s="6" t="str">
        <f>VLOOKUP(B88,AC!C:I, 7, FALSE)</f>
        <v/>
      </c>
    </row>
    <row r="89">
      <c r="B89" s="22" t="s">
        <v>201</v>
      </c>
      <c r="C89" s="6" t="str">
        <f>VLOOKUP(B89,AC!C:I, 7, FALSE)</f>
        <v/>
      </c>
    </row>
    <row r="90">
      <c r="B90" s="22" t="s">
        <v>202</v>
      </c>
      <c r="C90" s="6" t="str">
        <f>VLOOKUP(B90,AC!C:I, 7, FALSE)</f>
        <v/>
      </c>
    </row>
    <row r="91">
      <c r="B91" s="22" t="s">
        <v>203</v>
      </c>
      <c r="C91" s="6" t="str">
        <f>VLOOKUP(B91,AC!C:I, 7, FALSE)</f>
        <v/>
      </c>
    </row>
    <row r="92">
      <c r="B92" s="22" t="s">
        <v>204</v>
      </c>
      <c r="C92" s="6" t="str">
        <f>VLOOKUP(B92,AC!C:I, 7, FALSE)</f>
        <v/>
      </c>
    </row>
    <row r="93">
      <c r="B93" s="22" t="s">
        <v>205</v>
      </c>
      <c r="C93" s="6" t="str">
        <f>VLOOKUP(B93,AC!C:I, 7, FALSE)</f>
        <v/>
      </c>
    </row>
    <row r="94">
      <c r="B94" s="22" t="s">
        <v>206</v>
      </c>
      <c r="C94" s="6" t="str">
        <f>VLOOKUP(B94,AC!C:I, 7, FALSE)</f>
        <v/>
      </c>
    </row>
    <row r="95">
      <c r="B95" s="22" t="s">
        <v>207</v>
      </c>
      <c r="C95" s="6" t="str">
        <f>VLOOKUP(B95,AC!C:I, 7, FALSE)</f>
        <v/>
      </c>
    </row>
    <row r="96">
      <c r="B96" s="22" t="s">
        <v>208</v>
      </c>
      <c r="C96" s="6" t="str">
        <f>VLOOKUP(B96,AC!C:I, 7, FALSE)</f>
        <v/>
      </c>
    </row>
    <row r="97">
      <c r="B97" s="22" t="s">
        <v>209</v>
      </c>
      <c r="C97" s="6" t="str">
        <f>VLOOKUP(B97,AC!C:I, 7, FALSE)</f>
        <v/>
      </c>
    </row>
    <row r="98">
      <c r="B98" s="22" t="s">
        <v>210</v>
      </c>
      <c r="C98" s="6" t="str">
        <f>VLOOKUP(B98,AC!C:I, 7,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40" t="s">
        <v>1502</v>
      </c>
      <c r="B2" s="41" t="s">
        <v>39</v>
      </c>
      <c r="C2" s="42" t="s">
        <v>38</v>
      </c>
      <c r="D2" s="43" t="s">
        <v>40</v>
      </c>
      <c r="E2" s="43" t="s">
        <v>1503</v>
      </c>
      <c r="F2" s="44"/>
      <c r="G2" s="44"/>
      <c r="H2" s="45"/>
      <c r="I2" s="46"/>
      <c r="J2" s="44"/>
      <c r="K2" s="44"/>
    </row>
    <row r="3">
      <c r="A3" s="40" t="s">
        <v>1502</v>
      </c>
      <c r="B3" s="41" t="s">
        <v>39</v>
      </c>
      <c r="C3" s="42" t="s">
        <v>41</v>
      </c>
      <c r="D3" s="43" t="s">
        <v>40</v>
      </c>
      <c r="E3" s="43" t="s">
        <v>1504</v>
      </c>
      <c r="F3" s="44"/>
      <c r="G3" s="44"/>
      <c r="H3" s="45"/>
      <c r="I3" s="46"/>
      <c r="J3" s="44"/>
      <c r="K3" s="44"/>
    </row>
    <row r="4">
      <c r="A4" s="40" t="s">
        <v>1502</v>
      </c>
      <c r="B4" s="41" t="s">
        <v>39</v>
      </c>
      <c r="C4" s="42" t="s">
        <v>44</v>
      </c>
      <c r="D4" s="43" t="s">
        <v>40</v>
      </c>
      <c r="E4" s="43" t="s">
        <v>1505</v>
      </c>
      <c r="F4" s="44"/>
      <c r="G4" s="44"/>
      <c r="H4" s="45"/>
      <c r="I4" s="46"/>
      <c r="J4" s="44"/>
      <c r="K4" s="44"/>
    </row>
    <row r="5">
      <c r="A5" s="40" t="s">
        <v>1502</v>
      </c>
      <c r="B5" s="41" t="s">
        <v>39</v>
      </c>
      <c r="C5" s="42" t="s">
        <v>47</v>
      </c>
      <c r="D5" s="43" t="s">
        <v>40</v>
      </c>
      <c r="E5" s="43" t="s">
        <v>1506</v>
      </c>
      <c r="F5" s="44"/>
      <c r="G5" s="44"/>
      <c r="H5" s="45"/>
      <c r="I5" s="46"/>
      <c r="J5" s="44"/>
      <c r="K5" s="44"/>
    </row>
    <row r="6">
      <c r="A6" s="40" t="s">
        <v>1502</v>
      </c>
      <c r="B6" s="41" t="s">
        <v>39</v>
      </c>
      <c r="C6" s="42" t="s">
        <v>50</v>
      </c>
      <c r="D6" s="43" t="s">
        <v>40</v>
      </c>
      <c r="E6" s="43" t="s">
        <v>1507</v>
      </c>
      <c r="F6" s="44"/>
      <c r="G6" s="44"/>
      <c r="H6" s="45"/>
      <c r="I6" s="46"/>
      <c r="J6" s="44"/>
      <c r="K6" s="44"/>
    </row>
    <row r="7">
      <c r="A7" s="40" t="s">
        <v>1502</v>
      </c>
      <c r="B7" s="41" t="s">
        <v>39</v>
      </c>
      <c r="C7" s="42" t="s">
        <v>53</v>
      </c>
      <c r="D7" s="43" t="s">
        <v>40</v>
      </c>
      <c r="E7" s="43" t="s">
        <v>1508</v>
      </c>
      <c r="F7" s="44"/>
      <c r="G7" s="44"/>
      <c r="H7" s="45"/>
      <c r="I7" s="46"/>
      <c r="J7" s="44"/>
      <c r="K7" s="44"/>
    </row>
    <row r="8">
      <c r="A8" s="40" t="s">
        <v>1502</v>
      </c>
      <c r="B8" s="41" t="s">
        <v>39</v>
      </c>
      <c r="C8" s="42" t="s">
        <v>56</v>
      </c>
      <c r="D8" s="43" t="s">
        <v>40</v>
      </c>
      <c r="E8" s="43" t="s">
        <v>1509</v>
      </c>
      <c r="F8" s="44"/>
      <c r="G8" s="44"/>
      <c r="H8" s="45"/>
      <c r="I8" s="46"/>
      <c r="J8" s="44"/>
      <c r="K8" s="44"/>
    </row>
    <row r="9">
      <c r="A9" s="40" t="s">
        <v>1502</v>
      </c>
      <c r="B9" s="41" t="s">
        <v>42</v>
      </c>
      <c r="C9" s="42" t="s">
        <v>59</v>
      </c>
      <c r="D9" s="43" t="s">
        <v>43</v>
      </c>
      <c r="E9" s="43" t="s">
        <v>1510</v>
      </c>
      <c r="F9" s="44"/>
      <c r="G9" s="44"/>
      <c r="H9" s="45"/>
      <c r="I9" s="46"/>
      <c r="J9" s="44"/>
      <c r="K9" s="44"/>
    </row>
    <row r="10">
      <c r="A10" s="40" t="s">
        <v>1502</v>
      </c>
      <c r="B10" s="41" t="s">
        <v>42</v>
      </c>
      <c r="C10" s="42" t="s">
        <v>62</v>
      </c>
      <c r="D10" s="43" t="s">
        <v>43</v>
      </c>
      <c r="E10" s="43" t="s">
        <v>1511</v>
      </c>
      <c r="F10" s="44"/>
      <c r="G10" s="44"/>
      <c r="H10" s="45"/>
      <c r="I10" s="46"/>
      <c r="J10" s="44"/>
      <c r="K10" s="44"/>
    </row>
    <row r="11">
      <c r="A11" s="40" t="s">
        <v>1502</v>
      </c>
      <c r="B11" s="41" t="s">
        <v>42</v>
      </c>
      <c r="C11" s="42" t="s">
        <v>65</v>
      </c>
      <c r="D11" s="43" t="s">
        <v>43</v>
      </c>
      <c r="E11" s="43" t="s">
        <v>1512</v>
      </c>
      <c r="F11" s="44"/>
      <c r="G11" s="44"/>
      <c r="H11" s="45"/>
      <c r="I11" s="46"/>
      <c r="J11" s="44"/>
      <c r="K11" s="44"/>
    </row>
    <row r="12">
      <c r="A12" s="40" t="s">
        <v>1502</v>
      </c>
      <c r="B12" s="41" t="s">
        <v>42</v>
      </c>
      <c r="C12" s="42" t="s">
        <v>68</v>
      </c>
      <c r="D12" s="43" t="s">
        <v>43</v>
      </c>
      <c r="E12" s="43" t="s">
        <v>1513</v>
      </c>
      <c r="F12" s="44"/>
      <c r="G12" s="44"/>
      <c r="H12" s="44"/>
      <c r="I12" s="46"/>
      <c r="J12" s="44"/>
      <c r="K12" s="44"/>
    </row>
    <row r="13">
      <c r="A13" s="40" t="s">
        <v>1502</v>
      </c>
      <c r="B13" s="41" t="s">
        <v>42</v>
      </c>
      <c r="C13" s="42" t="s">
        <v>71</v>
      </c>
      <c r="D13" s="43" t="s">
        <v>43</v>
      </c>
      <c r="E13" s="43" t="s">
        <v>1514</v>
      </c>
      <c r="F13" s="44"/>
      <c r="G13" s="44"/>
      <c r="H13" s="44"/>
      <c r="I13" s="46"/>
      <c r="J13" s="44"/>
      <c r="K13" s="44"/>
    </row>
    <row r="14">
      <c r="A14" s="40" t="s">
        <v>1502</v>
      </c>
      <c r="B14" s="41" t="s">
        <v>42</v>
      </c>
      <c r="C14" s="42" t="s">
        <v>74</v>
      </c>
      <c r="D14" s="43" t="s">
        <v>43</v>
      </c>
      <c r="E14" s="43" t="s">
        <v>1515</v>
      </c>
      <c r="F14" s="44"/>
      <c r="G14" s="44"/>
      <c r="H14" s="44"/>
      <c r="I14" s="46"/>
      <c r="J14" s="44"/>
      <c r="K14" s="44"/>
    </row>
    <row r="15">
      <c r="A15" s="40" t="s">
        <v>1502</v>
      </c>
      <c r="B15" s="41" t="s">
        <v>42</v>
      </c>
      <c r="C15" s="42" t="s">
        <v>77</v>
      </c>
      <c r="D15" s="43" t="s">
        <v>43</v>
      </c>
      <c r="E15" s="43" t="s">
        <v>1516</v>
      </c>
      <c r="F15" s="44"/>
      <c r="G15" s="44"/>
      <c r="H15" s="44"/>
      <c r="I15" s="46"/>
      <c r="J15" s="44"/>
      <c r="K15" s="44"/>
    </row>
    <row r="16">
      <c r="A16" s="40" t="s">
        <v>1502</v>
      </c>
      <c r="B16" s="41" t="s">
        <v>42</v>
      </c>
      <c r="C16" s="42" t="s">
        <v>80</v>
      </c>
      <c r="D16" s="43" t="s">
        <v>43</v>
      </c>
      <c r="E16" s="43" t="s">
        <v>1517</v>
      </c>
      <c r="F16" s="44"/>
      <c r="G16" s="44"/>
      <c r="H16" s="44"/>
      <c r="I16" s="46"/>
      <c r="J16" s="44"/>
      <c r="K16" s="44"/>
    </row>
    <row r="17">
      <c r="A17" s="40" t="s">
        <v>1502</v>
      </c>
      <c r="B17" s="41" t="s">
        <v>42</v>
      </c>
      <c r="C17" s="42" t="s">
        <v>83</v>
      </c>
      <c r="D17" s="43" t="s">
        <v>43</v>
      </c>
      <c r="E17" s="43" t="s">
        <v>1518</v>
      </c>
      <c r="F17" s="44"/>
      <c r="G17" s="44"/>
      <c r="H17" s="44"/>
      <c r="I17" s="46"/>
      <c r="J17" s="44"/>
      <c r="K17" s="44"/>
    </row>
    <row r="18">
      <c r="A18" s="40" t="s">
        <v>1502</v>
      </c>
      <c r="B18" s="41" t="s">
        <v>42</v>
      </c>
      <c r="C18" s="42" t="s">
        <v>86</v>
      </c>
      <c r="D18" s="43" t="s">
        <v>43</v>
      </c>
      <c r="E18" s="43" t="s">
        <v>1519</v>
      </c>
      <c r="F18" s="44"/>
      <c r="G18" s="44"/>
      <c r="H18" s="44"/>
      <c r="I18" s="46"/>
      <c r="J18" s="44"/>
      <c r="K18" s="44"/>
    </row>
    <row r="19">
      <c r="A19" s="40" t="s">
        <v>1502</v>
      </c>
      <c r="B19" s="41" t="s">
        <v>42</v>
      </c>
      <c r="C19" s="42" t="s">
        <v>89</v>
      </c>
      <c r="D19" s="43" t="s">
        <v>43</v>
      </c>
      <c r="E19" s="43" t="s">
        <v>1520</v>
      </c>
      <c r="F19" s="44"/>
      <c r="G19" s="44"/>
      <c r="H19" s="44"/>
      <c r="I19" s="46"/>
      <c r="J19" s="44"/>
      <c r="K19" s="44"/>
    </row>
    <row r="20">
      <c r="A20" s="40" t="s">
        <v>1502</v>
      </c>
      <c r="B20" s="41" t="s">
        <v>42</v>
      </c>
      <c r="C20" s="42" t="s">
        <v>92</v>
      </c>
      <c r="D20" s="43" t="s">
        <v>43</v>
      </c>
      <c r="E20" s="43" t="s">
        <v>1521</v>
      </c>
      <c r="F20" s="44"/>
      <c r="G20" s="44"/>
      <c r="H20" s="44"/>
      <c r="I20" s="46"/>
      <c r="J20" s="44"/>
      <c r="K20" s="44"/>
    </row>
    <row r="21">
      <c r="A21" s="40" t="s">
        <v>1502</v>
      </c>
      <c r="B21" s="41" t="s">
        <v>42</v>
      </c>
      <c r="C21" s="42" t="s">
        <v>95</v>
      </c>
      <c r="D21" s="43" t="s">
        <v>43</v>
      </c>
      <c r="E21" s="43" t="s">
        <v>1522</v>
      </c>
      <c r="F21" s="44"/>
      <c r="G21" s="44"/>
      <c r="H21" s="44"/>
      <c r="I21" s="46"/>
      <c r="J21" s="44"/>
      <c r="K21" s="44"/>
    </row>
    <row r="22">
      <c r="A22" s="40" t="s">
        <v>1502</v>
      </c>
      <c r="B22" s="41" t="s">
        <v>42</v>
      </c>
      <c r="C22" s="42" t="s">
        <v>98</v>
      </c>
      <c r="D22" s="43" t="s">
        <v>43</v>
      </c>
      <c r="E22" s="43" t="s">
        <v>1523</v>
      </c>
      <c r="F22" s="44"/>
      <c r="G22" s="44"/>
      <c r="H22" s="44"/>
      <c r="I22" s="46"/>
      <c r="J22" s="44"/>
      <c r="K22" s="44"/>
    </row>
    <row r="23">
      <c r="A23" s="40" t="s">
        <v>1502</v>
      </c>
      <c r="B23" s="41" t="s">
        <v>45</v>
      </c>
      <c r="C23" s="42" t="s">
        <v>101</v>
      </c>
      <c r="D23" s="47" t="s">
        <v>1524</v>
      </c>
      <c r="E23" s="43" t="s">
        <v>1525</v>
      </c>
      <c r="F23" s="44"/>
      <c r="G23" s="44"/>
      <c r="H23" s="44"/>
      <c r="I23" s="46"/>
      <c r="J23" s="44"/>
      <c r="K23" s="44"/>
    </row>
    <row r="24">
      <c r="A24" s="40" t="s">
        <v>1502</v>
      </c>
      <c r="B24" s="41" t="s">
        <v>48</v>
      </c>
      <c r="C24" s="42" t="s">
        <v>104</v>
      </c>
      <c r="D24" s="47" t="s">
        <v>1526</v>
      </c>
      <c r="E24" s="43" t="s">
        <v>1527</v>
      </c>
      <c r="F24" s="44"/>
      <c r="G24" s="44"/>
      <c r="H24" s="44"/>
      <c r="I24" s="46"/>
      <c r="J24" s="44"/>
      <c r="K24" s="44"/>
    </row>
    <row r="25">
      <c r="A25" s="40" t="s">
        <v>1502</v>
      </c>
      <c r="B25" s="41" t="s">
        <v>51</v>
      </c>
      <c r="C25" s="42" t="s">
        <v>107</v>
      </c>
      <c r="D25" s="47" t="s">
        <v>1528</v>
      </c>
      <c r="E25" s="43" t="s">
        <v>1529</v>
      </c>
      <c r="F25" s="44"/>
      <c r="G25" s="44"/>
      <c r="H25" s="44"/>
      <c r="I25" s="46"/>
      <c r="J25" s="44"/>
      <c r="K25" s="44"/>
    </row>
    <row r="26">
      <c r="A26" s="40" t="s">
        <v>1502</v>
      </c>
      <c r="B26" s="41" t="s">
        <v>54</v>
      </c>
      <c r="C26" s="42" t="s">
        <v>110</v>
      </c>
      <c r="D26" s="47" t="s">
        <v>1530</v>
      </c>
      <c r="E26" s="43" t="s">
        <v>1531</v>
      </c>
      <c r="F26" s="44"/>
      <c r="G26" s="44"/>
      <c r="H26" s="44"/>
      <c r="I26" s="46"/>
      <c r="J26" s="44"/>
      <c r="K26" s="44"/>
    </row>
    <row r="27">
      <c r="A27" s="40" t="s">
        <v>1502</v>
      </c>
      <c r="B27" s="41" t="s">
        <v>57</v>
      </c>
      <c r="C27" s="42" t="s">
        <v>113</v>
      </c>
      <c r="D27" s="47" t="s">
        <v>1532</v>
      </c>
      <c r="E27" s="43" t="s">
        <v>1533</v>
      </c>
      <c r="F27" s="44"/>
      <c r="G27" s="44"/>
      <c r="H27" s="44"/>
      <c r="I27" s="46"/>
      <c r="J27" s="44"/>
      <c r="K27" s="44"/>
    </row>
    <row r="28">
      <c r="A28" s="40" t="s">
        <v>1502</v>
      </c>
      <c r="B28" s="41" t="s">
        <v>60</v>
      </c>
      <c r="C28" s="42" t="s">
        <v>116</v>
      </c>
      <c r="D28" s="47" t="s">
        <v>1534</v>
      </c>
      <c r="E28" s="43" t="s">
        <v>1535</v>
      </c>
      <c r="F28" s="44"/>
      <c r="G28" s="44"/>
      <c r="H28" s="44"/>
      <c r="I28" s="46"/>
      <c r="J28" s="44"/>
      <c r="K28" s="44"/>
    </row>
    <row r="29">
      <c r="A29" s="40" t="s">
        <v>1502</v>
      </c>
      <c r="B29" s="41" t="s">
        <v>60</v>
      </c>
      <c r="C29" s="42" t="s">
        <v>119</v>
      </c>
      <c r="D29" s="47" t="s">
        <v>1534</v>
      </c>
      <c r="E29" s="43" t="s">
        <v>1536</v>
      </c>
      <c r="F29" s="44"/>
      <c r="G29" s="44"/>
      <c r="H29" s="44"/>
      <c r="I29" s="46"/>
      <c r="J29" s="44"/>
      <c r="K29" s="44"/>
    </row>
    <row r="30">
      <c r="A30" s="40" t="s">
        <v>1502</v>
      </c>
      <c r="B30" s="41" t="s">
        <v>60</v>
      </c>
      <c r="C30" s="42" t="s">
        <v>122</v>
      </c>
      <c r="D30" s="47" t="s">
        <v>1534</v>
      </c>
      <c r="E30" s="43" t="s">
        <v>1537</v>
      </c>
      <c r="F30" s="44"/>
      <c r="G30" s="44"/>
      <c r="H30" s="44"/>
      <c r="I30" s="46"/>
      <c r="J30" s="44"/>
      <c r="K30" s="44"/>
    </row>
    <row r="31">
      <c r="A31" s="40" t="s">
        <v>1502</v>
      </c>
      <c r="B31" s="41" t="s">
        <v>60</v>
      </c>
      <c r="C31" s="42" t="s">
        <v>125</v>
      </c>
      <c r="D31" s="47" t="s">
        <v>1534</v>
      </c>
      <c r="E31" s="43" t="s">
        <v>1538</v>
      </c>
      <c r="F31" s="44"/>
      <c r="G31" s="44"/>
      <c r="H31" s="44"/>
      <c r="I31" s="46"/>
      <c r="J31" s="44"/>
      <c r="K31" s="44"/>
    </row>
    <row r="32">
      <c r="A32" s="40" t="s">
        <v>1502</v>
      </c>
      <c r="B32" s="41" t="s">
        <v>63</v>
      </c>
      <c r="C32" s="42" t="s">
        <v>128</v>
      </c>
      <c r="D32" s="47" t="s">
        <v>1539</v>
      </c>
      <c r="E32" s="43" t="s">
        <v>1540</v>
      </c>
      <c r="F32" s="44"/>
      <c r="G32" s="44"/>
      <c r="H32" s="44"/>
      <c r="I32" s="46"/>
      <c r="J32" s="44"/>
      <c r="K32" s="44"/>
    </row>
    <row r="33">
      <c r="A33" s="40" t="s">
        <v>1502</v>
      </c>
      <c r="B33" s="41" t="s">
        <v>66</v>
      </c>
      <c r="C33" s="42" t="s">
        <v>131</v>
      </c>
      <c r="D33" s="47" t="s">
        <v>1541</v>
      </c>
      <c r="E33" s="43" t="s">
        <v>1542</v>
      </c>
      <c r="F33" s="44"/>
      <c r="G33" s="44"/>
      <c r="H33" s="44"/>
      <c r="I33" s="46"/>
      <c r="J33" s="44"/>
      <c r="K33" s="44"/>
    </row>
    <row r="34">
      <c r="A34" s="40" t="s">
        <v>1502</v>
      </c>
      <c r="B34" s="41" t="s">
        <v>66</v>
      </c>
      <c r="C34" s="42" t="s">
        <v>134</v>
      </c>
      <c r="D34" s="47" t="s">
        <v>1541</v>
      </c>
      <c r="E34" s="43" t="s">
        <v>1543</v>
      </c>
      <c r="F34" s="44"/>
      <c r="G34" s="44"/>
      <c r="H34" s="44"/>
      <c r="I34" s="46"/>
      <c r="J34" s="44"/>
      <c r="K34" s="44"/>
    </row>
    <row r="35">
      <c r="A35" s="40" t="s">
        <v>1502</v>
      </c>
      <c r="B35" s="41" t="s">
        <v>69</v>
      </c>
      <c r="C35" s="42" t="s">
        <v>137</v>
      </c>
      <c r="D35" s="47" t="s">
        <v>1544</v>
      </c>
      <c r="E35" s="43" t="s">
        <v>1545</v>
      </c>
      <c r="F35" s="44"/>
      <c r="G35" s="44"/>
      <c r="H35" s="44"/>
      <c r="I35" s="46"/>
      <c r="J35" s="44"/>
      <c r="K35" s="44"/>
    </row>
    <row r="36">
      <c r="A36" s="40" t="s">
        <v>1502</v>
      </c>
      <c r="B36" s="41" t="s">
        <v>72</v>
      </c>
      <c r="C36" s="42" t="s">
        <v>140</v>
      </c>
      <c r="D36" s="47" t="s">
        <v>73</v>
      </c>
      <c r="E36" s="43" t="s">
        <v>1546</v>
      </c>
      <c r="F36" s="44"/>
      <c r="G36" s="44"/>
      <c r="H36" s="44"/>
      <c r="I36" s="46"/>
      <c r="J36" s="44"/>
      <c r="K36" s="44"/>
    </row>
    <row r="37">
      <c r="A37" s="40" t="s">
        <v>1502</v>
      </c>
      <c r="B37" s="41" t="s">
        <v>75</v>
      </c>
      <c r="C37" s="42" t="s">
        <v>143</v>
      </c>
      <c r="D37" s="47" t="s">
        <v>76</v>
      </c>
      <c r="E37" s="43" t="s">
        <v>1547</v>
      </c>
      <c r="F37" s="44"/>
      <c r="G37" s="44"/>
      <c r="H37" s="44"/>
      <c r="I37" s="46"/>
      <c r="J37" s="44"/>
      <c r="K37" s="44"/>
    </row>
    <row r="38">
      <c r="A38" s="40" t="s">
        <v>1502</v>
      </c>
      <c r="B38" s="41" t="s">
        <v>78</v>
      </c>
      <c r="C38" s="42" t="s">
        <v>146</v>
      </c>
      <c r="D38" s="47" t="s">
        <v>1548</v>
      </c>
      <c r="E38" s="43" t="s">
        <v>1549</v>
      </c>
      <c r="F38" s="44"/>
      <c r="G38" s="44"/>
      <c r="H38" s="44"/>
      <c r="I38" s="46"/>
      <c r="J38" s="44"/>
      <c r="K38" s="44"/>
    </row>
    <row r="39">
      <c r="A39" s="40" t="s">
        <v>1502</v>
      </c>
      <c r="B39" s="41" t="s">
        <v>81</v>
      </c>
      <c r="C39" s="42" t="s">
        <v>149</v>
      </c>
      <c r="D39" s="47" t="s">
        <v>82</v>
      </c>
      <c r="E39" s="43" t="s">
        <v>1550</v>
      </c>
      <c r="F39" s="44"/>
      <c r="G39" s="44"/>
      <c r="H39" s="44"/>
      <c r="I39" s="46"/>
      <c r="J39" s="44"/>
      <c r="K39" s="44"/>
    </row>
    <row r="40">
      <c r="A40" s="40" t="s">
        <v>1502</v>
      </c>
      <c r="B40" s="41" t="s">
        <v>81</v>
      </c>
      <c r="C40" s="42" t="s">
        <v>152</v>
      </c>
      <c r="D40" s="47" t="s">
        <v>82</v>
      </c>
      <c r="E40" s="43" t="s">
        <v>1551</v>
      </c>
      <c r="F40" s="44"/>
      <c r="G40" s="44"/>
      <c r="H40" s="44"/>
      <c r="I40" s="46"/>
      <c r="J40" s="44"/>
      <c r="K40" s="44"/>
    </row>
    <row r="41">
      <c r="A41" s="40" t="s">
        <v>1502</v>
      </c>
      <c r="B41" s="41" t="s">
        <v>84</v>
      </c>
      <c r="C41" s="42" t="s">
        <v>155</v>
      </c>
      <c r="D41" s="47" t="s">
        <v>85</v>
      </c>
      <c r="E41" s="43" t="s">
        <v>1552</v>
      </c>
      <c r="F41" s="44"/>
      <c r="G41" s="44"/>
      <c r="H41" s="44"/>
      <c r="I41" s="46"/>
      <c r="J41" s="44"/>
      <c r="K41" s="44"/>
    </row>
    <row r="42">
      <c r="A42" s="40" t="s">
        <v>1502</v>
      </c>
      <c r="B42" s="41" t="s">
        <v>87</v>
      </c>
      <c r="C42" s="42" t="s">
        <v>158</v>
      </c>
      <c r="D42" s="47" t="s">
        <v>1553</v>
      </c>
      <c r="E42" s="43" t="s">
        <v>1554</v>
      </c>
      <c r="F42" s="44"/>
      <c r="G42" s="44"/>
      <c r="H42" s="44"/>
      <c r="I42" s="46"/>
      <c r="J42" s="44"/>
      <c r="K42" s="44"/>
    </row>
    <row r="43">
      <c r="A43" s="40" t="s">
        <v>1502</v>
      </c>
      <c r="B43" s="41" t="s">
        <v>87</v>
      </c>
      <c r="C43" s="42" t="s">
        <v>161</v>
      </c>
      <c r="D43" s="47" t="s">
        <v>1553</v>
      </c>
      <c r="E43" s="43" t="s">
        <v>1555</v>
      </c>
      <c r="F43" s="44"/>
      <c r="G43" s="44"/>
      <c r="H43" s="44"/>
      <c r="I43" s="46"/>
      <c r="J43" s="44"/>
      <c r="K43" s="44"/>
    </row>
    <row r="44">
      <c r="A44" s="40" t="s">
        <v>1502</v>
      </c>
      <c r="B44" s="41" t="s">
        <v>90</v>
      </c>
      <c r="C44" s="42" t="s">
        <v>164</v>
      </c>
      <c r="D44" s="47" t="s">
        <v>1556</v>
      </c>
      <c r="E44" s="43" t="s">
        <v>1557</v>
      </c>
      <c r="F44" s="44"/>
      <c r="G44" s="44"/>
      <c r="H44" s="44"/>
      <c r="I44" s="46"/>
      <c r="J44" s="44"/>
      <c r="K44" s="44"/>
    </row>
    <row r="45">
      <c r="A45" s="40" t="s">
        <v>1502</v>
      </c>
      <c r="B45" s="41" t="s">
        <v>93</v>
      </c>
      <c r="C45" s="42" t="s">
        <v>167</v>
      </c>
      <c r="D45" s="47" t="s">
        <v>1558</v>
      </c>
      <c r="E45" s="43" t="s">
        <v>1559</v>
      </c>
      <c r="F45" s="44"/>
      <c r="G45" s="44"/>
      <c r="H45" s="44"/>
      <c r="I45" s="46"/>
      <c r="J45" s="44"/>
      <c r="K45" s="44"/>
    </row>
    <row r="46">
      <c r="A46" s="40" t="s">
        <v>1502</v>
      </c>
      <c r="B46" s="41" t="s">
        <v>96</v>
      </c>
      <c r="C46" s="42" t="s">
        <v>168</v>
      </c>
      <c r="D46" s="47" t="s">
        <v>1560</v>
      </c>
      <c r="E46" s="43" t="s">
        <v>1561</v>
      </c>
      <c r="F46" s="44"/>
      <c r="G46" s="44"/>
      <c r="H46" s="44"/>
      <c r="I46" s="46"/>
      <c r="J46" s="44"/>
      <c r="K46" s="44"/>
    </row>
    <row r="47">
      <c r="A47" s="40" t="s">
        <v>1502</v>
      </c>
      <c r="B47" s="41" t="s">
        <v>96</v>
      </c>
      <c r="C47" s="42" t="s">
        <v>169</v>
      </c>
      <c r="D47" s="47" t="s">
        <v>1560</v>
      </c>
      <c r="E47" s="43" t="s">
        <v>1562</v>
      </c>
      <c r="F47" s="44"/>
      <c r="G47" s="44"/>
      <c r="H47" s="44"/>
      <c r="I47" s="46"/>
      <c r="J47" s="44"/>
      <c r="K47" s="44"/>
    </row>
    <row r="48">
      <c r="A48" s="40" t="s">
        <v>1502</v>
      </c>
      <c r="B48" s="41" t="s">
        <v>99</v>
      </c>
      <c r="C48" s="42" t="s">
        <v>170</v>
      </c>
      <c r="D48" s="47" t="s">
        <v>1563</v>
      </c>
      <c r="E48" s="43" t="s">
        <v>1564</v>
      </c>
      <c r="F48" s="44"/>
      <c r="G48" s="44"/>
      <c r="H48" s="44"/>
      <c r="I48" s="46"/>
      <c r="J48" s="44"/>
      <c r="K48" s="44"/>
    </row>
    <row r="49">
      <c r="A49" s="40" t="s">
        <v>1502</v>
      </c>
      <c r="B49" s="41" t="s">
        <v>102</v>
      </c>
      <c r="C49" s="42" t="s">
        <v>171</v>
      </c>
      <c r="D49" s="47" t="s">
        <v>1565</v>
      </c>
      <c r="E49" s="43" t="s">
        <v>1566</v>
      </c>
      <c r="F49" s="44"/>
      <c r="G49" s="44"/>
      <c r="H49" s="44"/>
      <c r="I49" s="46"/>
      <c r="J49" s="44"/>
      <c r="K49" s="44"/>
    </row>
    <row r="50">
      <c r="A50" s="40" t="s">
        <v>1502</v>
      </c>
      <c r="B50" s="41" t="s">
        <v>105</v>
      </c>
      <c r="C50" s="42" t="s">
        <v>172</v>
      </c>
      <c r="D50" s="47" t="s">
        <v>106</v>
      </c>
      <c r="E50" s="43" t="s">
        <v>1567</v>
      </c>
      <c r="F50" s="44"/>
      <c r="G50" s="44"/>
      <c r="H50" s="44"/>
      <c r="I50" s="46"/>
      <c r="J50" s="44"/>
      <c r="K50" s="44"/>
    </row>
    <row r="51">
      <c r="A51" s="40" t="s">
        <v>1502</v>
      </c>
      <c r="B51" s="41" t="s">
        <v>105</v>
      </c>
      <c r="C51" s="42" t="s">
        <v>173</v>
      </c>
      <c r="D51" s="47" t="s">
        <v>106</v>
      </c>
      <c r="E51" s="43" t="s">
        <v>1568</v>
      </c>
      <c r="F51" s="44"/>
      <c r="G51" s="44"/>
      <c r="H51" s="44"/>
      <c r="I51" s="46"/>
      <c r="J51" s="44"/>
      <c r="K51" s="44"/>
    </row>
    <row r="52">
      <c r="A52" s="48" t="s">
        <v>1502</v>
      </c>
      <c r="B52" s="41" t="s">
        <v>108</v>
      </c>
      <c r="C52" s="42" t="s">
        <v>174</v>
      </c>
      <c r="D52" s="47" t="s">
        <v>109</v>
      </c>
      <c r="E52" s="43" t="s">
        <v>1569</v>
      </c>
      <c r="F52" s="44"/>
      <c r="G52" s="44"/>
      <c r="H52" s="44"/>
      <c r="I52" s="46"/>
      <c r="J52" s="44"/>
      <c r="K52" s="44"/>
    </row>
    <row r="53">
      <c r="A53" s="40" t="s">
        <v>1502</v>
      </c>
      <c r="B53" s="41" t="s">
        <v>108</v>
      </c>
      <c r="C53" s="42" t="s">
        <v>175</v>
      </c>
      <c r="D53" s="47" t="s">
        <v>109</v>
      </c>
      <c r="E53" s="43" t="s">
        <v>1570</v>
      </c>
      <c r="F53" s="44"/>
      <c r="G53" s="44"/>
      <c r="H53" s="44"/>
      <c r="I53" s="46"/>
      <c r="J53" s="44"/>
      <c r="K53" s="44"/>
    </row>
    <row r="54">
      <c r="A54" s="40" t="s">
        <v>1502</v>
      </c>
      <c r="B54" s="41" t="s">
        <v>108</v>
      </c>
      <c r="C54" s="42" t="s">
        <v>176</v>
      </c>
      <c r="D54" s="47" t="s">
        <v>109</v>
      </c>
      <c r="E54" s="43" t="s">
        <v>1571</v>
      </c>
      <c r="F54" s="44"/>
      <c r="G54" s="44"/>
      <c r="H54" s="44"/>
      <c r="I54" s="46"/>
      <c r="J54" s="44"/>
      <c r="K54" s="44"/>
    </row>
    <row r="55">
      <c r="A55" s="40" t="s">
        <v>1502</v>
      </c>
      <c r="B55" s="41" t="s">
        <v>108</v>
      </c>
      <c r="C55" s="42" t="s">
        <v>177</v>
      </c>
      <c r="D55" s="47" t="s">
        <v>109</v>
      </c>
      <c r="E55" s="43" t="s">
        <v>1572</v>
      </c>
      <c r="F55" s="44"/>
      <c r="G55" s="44"/>
      <c r="H55" s="44"/>
      <c r="I55" s="46"/>
      <c r="J55" s="44"/>
      <c r="K55" s="44"/>
    </row>
    <row r="56">
      <c r="A56" s="40" t="s">
        <v>1502</v>
      </c>
      <c r="B56" s="41" t="s">
        <v>111</v>
      </c>
      <c r="C56" s="42" t="s">
        <v>178</v>
      </c>
      <c r="D56" s="47" t="s">
        <v>112</v>
      </c>
      <c r="E56" s="43" t="s">
        <v>1573</v>
      </c>
      <c r="F56" s="44"/>
      <c r="G56" s="44"/>
      <c r="H56" s="44"/>
      <c r="I56" s="46"/>
      <c r="J56" s="44"/>
      <c r="K56" s="44"/>
    </row>
    <row r="57">
      <c r="A57" s="40" t="s">
        <v>1502</v>
      </c>
      <c r="B57" s="41" t="s">
        <v>111</v>
      </c>
      <c r="C57" s="42" t="s">
        <v>179</v>
      </c>
      <c r="D57" s="47" t="s">
        <v>112</v>
      </c>
      <c r="E57" s="43" t="s">
        <v>1574</v>
      </c>
      <c r="F57" s="44"/>
      <c r="G57" s="44"/>
      <c r="H57" s="44"/>
      <c r="I57" s="46"/>
      <c r="J57" s="44"/>
      <c r="K57" s="44"/>
    </row>
    <row r="58">
      <c r="A58" s="40" t="s">
        <v>1502</v>
      </c>
      <c r="B58" s="41" t="s">
        <v>114</v>
      </c>
      <c r="C58" s="42" t="s">
        <v>180</v>
      </c>
      <c r="D58" s="47" t="s">
        <v>1575</v>
      </c>
      <c r="E58" s="43" t="s">
        <v>1576</v>
      </c>
      <c r="F58" s="44"/>
      <c r="G58" s="44"/>
      <c r="H58" s="44"/>
      <c r="I58" s="46"/>
      <c r="J58" s="44"/>
      <c r="K58" s="44"/>
    </row>
    <row r="59">
      <c r="A59" s="40" t="s">
        <v>1502</v>
      </c>
      <c r="B59" s="41" t="s">
        <v>117</v>
      </c>
      <c r="C59" s="42" t="s">
        <v>181</v>
      </c>
      <c r="D59" s="47" t="s">
        <v>118</v>
      </c>
      <c r="E59" s="43" t="s">
        <v>1577</v>
      </c>
      <c r="F59" s="44"/>
      <c r="G59" s="44"/>
      <c r="H59" s="44"/>
      <c r="I59" s="46"/>
      <c r="J59" s="44"/>
      <c r="K59" s="44"/>
    </row>
    <row r="60">
      <c r="A60" s="40" t="s">
        <v>1502</v>
      </c>
      <c r="B60" s="41" t="s">
        <v>120</v>
      </c>
      <c r="C60" s="42" t="s">
        <v>182</v>
      </c>
      <c r="D60" s="47" t="s">
        <v>121</v>
      </c>
      <c r="E60" s="43" t="s">
        <v>1578</v>
      </c>
      <c r="F60" s="44"/>
      <c r="G60" s="44"/>
      <c r="H60" s="44"/>
      <c r="I60" s="46"/>
      <c r="J60" s="44"/>
      <c r="K60" s="44"/>
    </row>
    <row r="61">
      <c r="A61" s="40" t="s">
        <v>1502</v>
      </c>
      <c r="B61" s="41" t="s">
        <v>120</v>
      </c>
      <c r="C61" s="42" t="s">
        <v>183</v>
      </c>
      <c r="D61" s="47" t="s">
        <v>121</v>
      </c>
      <c r="E61" s="43" t="s">
        <v>1579</v>
      </c>
      <c r="F61" s="44"/>
      <c r="G61" s="44"/>
      <c r="H61" s="44"/>
      <c r="I61" s="46"/>
      <c r="J61" s="44"/>
      <c r="K61" s="44"/>
    </row>
    <row r="62">
      <c r="A62" s="40" t="s">
        <v>1502</v>
      </c>
      <c r="B62" s="41" t="s">
        <v>123</v>
      </c>
      <c r="C62" s="42" t="s">
        <v>184</v>
      </c>
      <c r="D62" s="47" t="s">
        <v>124</v>
      </c>
      <c r="E62" s="43" t="s">
        <v>1580</v>
      </c>
      <c r="F62" s="44"/>
      <c r="G62" s="44"/>
      <c r="H62" s="44"/>
      <c r="I62" s="46"/>
      <c r="J62" s="44"/>
      <c r="K62" s="44"/>
    </row>
    <row r="63">
      <c r="A63" s="40" t="s">
        <v>1502</v>
      </c>
      <c r="B63" s="41" t="s">
        <v>123</v>
      </c>
      <c r="C63" s="42" t="s">
        <v>185</v>
      </c>
      <c r="D63" s="47" t="s">
        <v>124</v>
      </c>
      <c r="E63" s="43" t="s">
        <v>1581</v>
      </c>
      <c r="F63" s="44"/>
      <c r="G63" s="44"/>
      <c r="H63" s="44"/>
      <c r="I63" s="46"/>
      <c r="J63" s="44"/>
      <c r="K63" s="44"/>
    </row>
    <row r="64">
      <c r="A64" s="40" t="s">
        <v>1502</v>
      </c>
      <c r="B64" s="41" t="s">
        <v>126</v>
      </c>
      <c r="C64" s="42" t="s">
        <v>186</v>
      </c>
      <c r="D64" s="47" t="s">
        <v>1582</v>
      </c>
      <c r="E64" s="43" t="s">
        <v>1583</v>
      </c>
      <c r="F64" s="44"/>
      <c r="G64" s="44"/>
      <c r="H64" s="44"/>
      <c r="I64" s="46"/>
      <c r="J64" s="44"/>
      <c r="K64" s="44"/>
    </row>
    <row r="65">
      <c r="A65" s="40" t="s">
        <v>1502</v>
      </c>
      <c r="B65" s="41" t="s">
        <v>129</v>
      </c>
      <c r="C65" s="42" t="s">
        <v>187</v>
      </c>
      <c r="D65" s="47" t="s">
        <v>1584</v>
      </c>
      <c r="E65" s="43" t="s">
        <v>1585</v>
      </c>
      <c r="F65" s="44"/>
      <c r="G65" s="44"/>
      <c r="H65" s="44"/>
      <c r="I65" s="46"/>
      <c r="J65" s="44"/>
      <c r="K65" s="44"/>
    </row>
    <row r="66">
      <c r="A66" s="40" t="s">
        <v>1502</v>
      </c>
      <c r="B66" s="41" t="s">
        <v>132</v>
      </c>
      <c r="C66" s="42" t="s">
        <v>188</v>
      </c>
      <c r="D66" s="47" t="s">
        <v>1586</v>
      </c>
      <c r="E66" s="43" t="s">
        <v>1587</v>
      </c>
      <c r="F66" s="44"/>
      <c r="G66" s="44"/>
      <c r="H66" s="44"/>
      <c r="I66" s="46"/>
      <c r="J66" s="44"/>
      <c r="K66" s="44"/>
    </row>
    <row r="67">
      <c r="A67" s="40" t="s">
        <v>1502</v>
      </c>
      <c r="B67" s="41" t="s">
        <v>135</v>
      </c>
      <c r="C67" s="42" t="s">
        <v>189</v>
      </c>
      <c r="D67" s="47" t="s">
        <v>1588</v>
      </c>
      <c r="E67" s="43" t="s">
        <v>1589</v>
      </c>
      <c r="F67" s="44"/>
      <c r="G67" s="44"/>
      <c r="H67" s="44"/>
      <c r="I67" s="46"/>
      <c r="J67" s="44"/>
      <c r="K67" s="44"/>
    </row>
    <row r="68">
      <c r="A68" s="40" t="s">
        <v>1502</v>
      </c>
      <c r="B68" s="41" t="s">
        <v>135</v>
      </c>
      <c r="C68" s="42" t="s">
        <v>190</v>
      </c>
      <c r="D68" s="47" t="s">
        <v>1588</v>
      </c>
      <c r="E68" s="43" t="s">
        <v>1590</v>
      </c>
      <c r="F68" s="44"/>
      <c r="G68" s="44"/>
      <c r="H68" s="44"/>
      <c r="I68" s="46"/>
      <c r="J68" s="44"/>
      <c r="K68" s="44"/>
    </row>
    <row r="69">
      <c r="A69" s="40" t="s">
        <v>1502</v>
      </c>
      <c r="B69" s="41" t="s">
        <v>135</v>
      </c>
      <c r="C69" s="42" t="s">
        <v>191</v>
      </c>
      <c r="D69" s="47" t="s">
        <v>1588</v>
      </c>
      <c r="E69" s="43" t="s">
        <v>1591</v>
      </c>
      <c r="F69" s="44"/>
      <c r="G69" s="44"/>
      <c r="H69" s="44"/>
      <c r="I69" s="46"/>
      <c r="J69" s="44"/>
      <c r="K69" s="44"/>
    </row>
    <row r="70">
      <c r="A70" s="40" t="s">
        <v>1502</v>
      </c>
      <c r="B70" s="41" t="s">
        <v>138</v>
      </c>
      <c r="C70" s="42" t="s">
        <v>192</v>
      </c>
      <c r="D70" s="47" t="s">
        <v>139</v>
      </c>
      <c r="E70" s="43" t="s">
        <v>1592</v>
      </c>
      <c r="F70" s="44"/>
      <c r="G70" s="44"/>
      <c r="H70" s="44"/>
      <c r="I70" s="46"/>
      <c r="J70" s="44"/>
      <c r="K70" s="44"/>
    </row>
    <row r="71">
      <c r="A71" s="40" t="s">
        <v>1502</v>
      </c>
      <c r="B71" s="41" t="s">
        <v>138</v>
      </c>
      <c r="C71" s="42" t="s">
        <v>193</v>
      </c>
      <c r="D71" s="47" t="s">
        <v>139</v>
      </c>
      <c r="E71" s="43" t="s">
        <v>1593</v>
      </c>
      <c r="F71" s="44"/>
      <c r="G71" s="44"/>
      <c r="H71" s="44"/>
      <c r="I71" s="46"/>
      <c r="J71" s="44"/>
      <c r="K71" s="44"/>
    </row>
    <row r="72">
      <c r="A72" s="40" t="s">
        <v>1502</v>
      </c>
      <c r="B72" s="41" t="s">
        <v>141</v>
      </c>
      <c r="C72" s="42" t="s">
        <v>194</v>
      </c>
      <c r="D72" s="47" t="s">
        <v>1594</v>
      </c>
      <c r="E72" s="43" t="s">
        <v>1595</v>
      </c>
      <c r="F72" s="44"/>
      <c r="G72" s="44"/>
      <c r="H72" s="44"/>
      <c r="I72" s="46"/>
      <c r="J72" s="44"/>
      <c r="K72" s="44"/>
    </row>
    <row r="73">
      <c r="A73" s="40" t="s">
        <v>1502</v>
      </c>
      <c r="B73" s="41" t="s">
        <v>141</v>
      </c>
      <c r="C73" s="42" t="s">
        <v>195</v>
      </c>
      <c r="D73" s="47" t="s">
        <v>1594</v>
      </c>
      <c r="E73" s="43" t="s">
        <v>1596</v>
      </c>
      <c r="F73" s="44"/>
      <c r="G73" s="44"/>
      <c r="H73" s="44"/>
      <c r="I73" s="46"/>
      <c r="J73" s="44"/>
      <c r="K73" s="44"/>
    </row>
    <row r="74">
      <c r="A74" s="40" t="s">
        <v>1502</v>
      </c>
      <c r="B74" s="41" t="s">
        <v>144</v>
      </c>
      <c r="C74" s="42" t="s">
        <v>196</v>
      </c>
      <c r="D74" s="47" t="s">
        <v>1597</v>
      </c>
      <c r="E74" s="43" t="s">
        <v>1598</v>
      </c>
      <c r="F74" s="44"/>
      <c r="G74" s="44"/>
      <c r="H74" s="44"/>
      <c r="I74" s="46"/>
      <c r="J74" s="44"/>
      <c r="K74" s="44"/>
    </row>
    <row r="75">
      <c r="A75" s="40" t="s">
        <v>1502</v>
      </c>
      <c r="B75" s="41" t="s">
        <v>147</v>
      </c>
      <c r="C75" s="42" t="s">
        <v>197</v>
      </c>
      <c r="D75" s="47" t="s">
        <v>148</v>
      </c>
      <c r="E75" s="43" t="s">
        <v>1599</v>
      </c>
      <c r="F75" s="44"/>
      <c r="G75" s="44"/>
      <c r="H75" s="44"/>
      <c r="I75" s="46"/>
      <c r="J75" s="44"/>
      <c r="K75" s="44"/>
    </row>
    <row r="76">
      <c r="A76" s="40" t="s">
        <v>1502</v>
      </c>
      <c r="B76" s="41" t="s">
        <v>147</v>
      </c>
      <c r="C76" s="42" t="s">
        <v>198</v>
      </c>
      <c r="D76" s="47" t="s">
        <v>148</v>
      </c>
      <c r="E76" s="43" t="s">
        <v>1600</v>
      </c>
      <c r="F76" s="44"/>
      <c r="G76" s="44"/>
      <c r="H76" s="44"/>
      <c r="I76" s="46"/>
      <c r="J76" s="44"/>
      <c r="K76" s="44"/>
    </row>
    <row r="77">
      <c r="A77" s="40" t="s">
        <v>1502</v>
      </c>
      <c r="B77" s="41" t="s">
        <v>150</v>
      </c>
      <c r="C77" s="42" t="s">
        <v>199</v>
      </c>
      <c r="D77" s="47" t="s">
        <v>1601</v>
      </c>
      <c r="E77" s="43" t="s">
        <v>1602</v>
      </c>
      <c r="F77" s="44"/>
      <c r="G77" s="44"/>
      <c r="H77" s="44"/>
      <c r="I77" s="46"/>
      <c r="J77" s="44"/>
      <c r="K77" s="44"/>
    </row>
    <row r="78">
      <c r="A78" s="40" t="s">
        <v>1502</v>
      </c>
      <c r="B78" s="41" t="s">
        <v>153</v>
      </c>
      <c r="C78" s="42" t="s">
        <v>200</v>
      </c>
      <c r="D78" s="47" t="s">
        <v>154</v>
      </c>
      <c r="E78" s="43" t="s">
        <v>1603</v>
      </c>
      <c r="F78" s="44"/>
      <c r="G78" s="44"/>
      <c r="H78" s="44"/>
      <c r="I78" s="46"/>
      <c r="J78" s="44"/>
      <c r="K78" s="44"/>
    </row>
    <row r="79">
      <c r="A79" s="40" t="s">
        <v>1502</v>
      </c>
      <c r="B79" s="41" t="s">
        <v>153</v>
      </c>
      <c r="C79" s="42" t="s">
        <v>201</v>
      </c>
      <c r="D79" s="47" t="s">
        <v>154</v>
      </c>
      <c r="E79" s="43" t="s">
        <v>1604</v>
      </c>
      <c r="F79" s="44"/>
      <c r="G79" s="44"/>
      <c r="H79" s="44"/>
      <c r="I79" s="46"/>
      <c r="J79" s="44"/>
      <c r="K79" s="44"/>
    </row>
    <row r="80">
      <c r="A80" s="40" t="s">
        <v>1502</v>
      </c>
      <c r="B80" s="41" t="s">
        <v>156</v>
      </c>
      <c r="C80" s="42" t="s">
        <v>202</v>
      </c>
      <c r="D80" s="47" t="s">
        <v>1605</v>
      </c>
      <c r="E80" s="43" t="s">
        <v>1606</v>
      </c>
      <c r="F80" s="44"/>
      <c r="G80" s="44"/>
      <c r="H80" s="44"/>
      <c r="I80" s="46"/>
      <c r="J80" s="44"/>
      <c r="K80" s="44"/>
    </row>
    <row r="81">
      <c r="A81" s="40" t="s">
        <v>1502</v>
      </c>
      <c r="B81" s="41" t="s">
        <v>156</v>
      </c>
      <c r="C81" s="42" t="s">
        <v>203</v>
      </c>
      <c r="D81" s="47" t="s">
        <v>1605</v>
      </c>
      <c r="E81" s="43" t="s">
        <v>1607</v>
      </c>
      <c r="F81" s="44"/>
      <c r="G81" s="44"/>
      <c r="H81" s="44"/>
      <c r="I81" s="46"/>
      <c r="J81" s="44"/>
      <c r="K81" s="44"/>
    </row>
    <row r="82">
      <c r="A82" s="40" t="s">
        <v>1502</v>
      </c>
      <c r="B82" s="41" t="s">
        <v>159</v>
      </c>
      <c r="C82" s="42" t="s">
        <v>204</v>
      </c>
      <c r="D82" s="47" t="s">
        <v>1608</v>
      </c>
      <c r="E82" s="43" t="s">
        <v>1609</v>
      </c>
      <c r="F82" s="44"/>
      <c r="G82" s="44"/>
      <c r="H82" s="44"/>
      <c r="I82" s="46"/>
      <c r="J82" s="44"/>
      <c r="K82" s="44"/>
    </row>
    <row r="83">
      <c r="A83" s="40" t="s">
        <v>1502</v>
      </c>
      <c r="B83" s="41" t="s">
        <v>162</v>
      </c>
      <c r="C83" s="42" t="s">
        <v>205</v>
      </c>
      <c r="D83" s="47" t="s">
        <v>163</v>
      </c>
      <c r="E83" s="43" t="s">
        <v>1610</v>
      </c>
      <c r="F83" s="44"/>
      <c r="G83" s="44"/>
      <c r="H83" s="44"/>
      <c r="I83" s="46"/>
      <c r="J83" s="44"/>
      <c r="K83" s="44"/>
    </row>
    <row r="84">
      <c r="A84" s="40" t="s">
        <v>1502</v>
      </c>
      <c r="B84" s="41" t="s">
        <v>162</v>
      </c>
      <c r="C84" s="42" t="s">
        <v>206</v>
      </c>
      <c r="D84" s="47" t="s">
        <v>163</v>
      </c>
      <c r="E84" s="43" t="s">
        <v>1611</v>
      </c>
      <c r="F84" s="44"/>
      <c r="G84" s="44"/>
      <c r="H84" s="44"/>
      <c r="I84" s="46"/>
      <c r="J84" s="44"/>
      <c r="K84" s="44"/>
    </row>
    <row r="85">
      <c r="A85" s="40" t="s">
        <v>1502</v>
      </c>
      <c r="B85" s="41" t="s">
        <v>165</v>
      </c>
      <c r="C85" s="42" t="s">
        <v>207</v>
      </c>
      <c r="D85" s="47" t="s">
        <v>166</v>
      </c>
      <c r="E85" s="43" t="s">
        <v>1612</v>
      </c>
      <c r="F85" s="44"/>
      <c r="G85" s="44"/>
      <c r="H85" s="44"/>
      <c r="I85" s="46"/>
      <c r="J85" s="44"/>
      <c r="K85" s="44"/>
    </row>
    <row r="86">
      <c r="A86" s="40" t="s">
        <v>1502</v>
      </c>
      <c r="B86" s="41" t="s">
        <v>165</v>
      </c>
      <c r="C86" s="42" t="s">
        <v>208</v>
      </c>
      <c r="D86" s="47" t="s">
        <v>166</v>
      </c>
      <c r="E86" s="43" t="s">
        <v>1613</v>
      </c>
      <c r="F86" s="44"/>
      <c r="G86" s="44"/>
      <c r="H86" s="44"/>
      <c r="I86" s="46"/>
      <c r="J86" s="44"/>
      <c r="K86" s="44"/>
    </row>
    <row r="87">
      <c r="A87" s="40" t="s">
        <v>1502</v>
      </c>
      <c r="B87" s="41" t="s">
        <v>165</v>
      </c>
      <c r="C87" s="42" t="s">
        <v>209</v>
      </c>
      <c r="D87" s="47" t="s">
        <v>166</v>
      </c>
      <c r="E87" s="43" t="s">
        <v>1614</v>
      </c>
      <c r="F87" s="44"/>
      <c r="G87" s="44"/>
      <c r="H87" s="44"/>
      <c r="I87" s="46"/>
      <c r="J87" s="44"/>
      <c r="K87" s="44"/>
    </row>
    <row r="88">
      <c r="A88" s="40" t="s">
        <v>1502</v>
      </c>
      <c r="B88" s="41" t="s">
        <v>165</v>
      </c>
      <c r="C88" s="42" t="s">
        <v>210</v>
      </c>
      <c r="D88" s="47" t="s">
        <v>166</v>
      </c>
      <c r="E88" s="43" t="s">
        <v>1615</v>
      </c>
      <c r="F88" s="44"/>
      <c r="G88" s="44"/>
      <c r="H88" s="44"/>
      <c r="I88" s="46"/>
      <c r="J88" s="44"/>
      <c r="K88" s="44"/>
    </row>
  </sheetData>
  <autoFilter ref="$A$1:$I$88"/>
  <conditionalFormatting sqref="H2:I88">
    <cfRule type="cellIs" dxfId="0" priority="1" operator="equal">
      <formula>"Pass"</formula>
    </cfRule>
  </conditionalFormatting>
  <conditionalFormatting sqref="H2:I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5.0" topLeftCell="F1" activePane="topRight" state="frozen"/>
      <selection activeCell="G2" sqref="G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49" t="s">
        <v>1616</v>
      </c>
      <c r="B2" s="50" t="s">
        <v>217</v>
      </c>
      <c r="C2" s="42" t="s">
        <v>216</v>
      </c>
      <c r="D2" s="47" t="s">
        <v>40</v>
      </c>
      <c r="E2" s="47" t="s">
        <v>1617</v>
      </c>
      <c r="F2" s="44"/>
      <c r="G2" s="44"/>
      <c r="H2" s="45"/>
      <c r="I2" s="46"/>
      <c r="J2" s="44"/>
      <c r="K2" s="44"/>
    </row>
    <row r="3">
      <c r="A3" s="49" t="s">
        <v>1616</v>
      </c>
      <c r="B3" s="50" t="s">
        <v>217</v>
      </c>
      <c r="C3" s="42" t="s">
        <v>218</v>
      </c>
      <c r="D3" s="47" t="s">
        <v>40</v>
      </c>
      <c r="E3" s="47" t="s">
        <v>1618</v>
      </c>
      <c r="F3" s="44"/>
      <c r="G3" s="44"/>
      <c r="H3" s="45"/>
      <c r="I3" s="46"/>
      <c r="J3" s="44"/>
      <c r="K3" s="44"/>
    </row>
    <row r="4">
      <c r="A4" s="49" t="s">
        <v>1616</v>
      </c>
      <c r="B4" s="50" t="s">
        <v>217</v>
      </c>
      <c r="C4" s="42" t="s">
        <v>221</v>
      </c>
      <c r="D4" s="47" t="s">
        <v>40</v>
      </c>
      <c r="E4" s="43" t="s">
        <v>1619</v>
      </c>
      <c r="F4" s="44"/>
      <c r="G4" s="44"/>
      <c r="H4" s="45"/>
      <c r="I4" s="46"/>
      <c r="J4" s="44"/>
      <c r="K4" s="44"/>
    </row>
    <row r="5">
      <c r="A5" s="49" t="s">
        <v>1616</v>
      </c>
      <c r="B5" s="50" t="s">
        <v>217</v>
      </c>
      <c r="C5" s="42" t="s">
        <v>224</v>
      </c>
      <c r="D5" s="47" t="s">
        <v>40</v>
      </c>
      <c r="E5" s="43" t="s">
        <v>1620</v>
      </c>
      <c r="F5" s="44"/>
      <c r="G5" s="44"/>
      <c r="H5" s="45"/>
      <c r="I5" s="46"/>
      <c r="J5" s="44"/>
      <c r="K5" s="44"/>
    </row>
    <row r="6">
      <c r="A6" s="49" t="s">
        <v>1616</v>
      </c>
      <c r="B6" s="50" t="s">
        <v>217</v>
      </c>
      <c r="C6" s="42" t="s">
        <v>227</v>
      </c>
      <c r="D6" s="47" t="s">
        <v>40</v>
      </c>
      <c r="E6" s="43" t="s">
        <v>1621</v>
      </c>
      <c r="F6" s="44"/>
      <c r="G6" s="44"/>
      <c r="H6" s="45"/>
      <c r="I6" s="46"/>
      <c r="J6" s="44"/>
      <c r="K6" s="44"/>
    </row>
    <row r="7">
      <c r="A7" s="49" t="s">
        <v>1616</v>
      </c>
      <c r="B7" s="50" t="s">
        <v>217</v>
      </c>
      <c r="C7" s="42" t="s">
        <v>230</v>
      </c>
      <c r="D7" s="47" t="s">
        <v>40</v>
      </c>
      <c r="E7" s="43" t="s">
        <v>1622</v>
      </c>
      <c r="F7" s="44"/>
      <c r="G7" s="44"/>
      <c r="H7" s="45"/>
      <c r="I7" s="46"/>
      <c r="J7" s="44"/>
      <c r="K7" s="44"/>
    </row>
    <row r="8">
      <c r="A8" s="49" t="s">
        <v>1616</v>
      </c>
      <c r="B8" s="50" t="s">
        <v>217</v>
      </c>
      <c r="C8" s="42" t="s">
        <v>233</v>
      </c>
      <c r="D8" s="47" t="s">
        <v>40</v>
      </c>
      <c r="E8" s="43" t="s">
        <v>1623</v>
      </c>
      <c r="F8" s="44"/>
      <c r="G8" s="44"/>
      <c r="H8" s="45"/>
      <c r="I8" s="46"/>
      <c r="J8" s="44"/>
      <c r="K8" s="44"/>
    </row>
    <row r="9">
      <c r="A9" s="49" t="s">
        <v>1616</v>
      </c>
      <c r="B9" s="50" t="s">
        <v>219</v>
      </c>
      <c r="C9" s="42" t="s">
        <v>234</v>
      </c>
      <c r="D9" s="47" t="s">
        <v>220</v>
      </c>
      <c r="E9" s="47" t="s">
        <v>1624</v>
      </c>
      <c r="F9" s="44"/>
      <c r="G9" s="44"/>
      <c r="H9" s="45"/>
      <c r="I9" s="46"/>
      <c r="J9" s="44"/>
      <c r="K9" s="44"/>
    </row>
    <row r="10">
      <c r="A10" s="49" t="s">
        <v>1616</v>
      </c>
      <c r="B10" s="50" t="s">
        <v>219</v>
      </c>
      <c r="C10" s="42" t="s">
        <v>235</v>
      </c>
      <c r="D10" s="47" t="s">
        <v>220</v>
      </c>
      <c r="E10" s="47" t="s">
        <v>1625</v>
      </c>
      <c r="F10" s="44"/>
      <c r="G10" s="44"/>
      <c r="H10" s="45"/>
      <c r="I10" s="46"/>
      <c r="J10" s="44"/>
      <c r="K10" s="44"/>
    </row>
    <row r="11">
      <c r="A11" s="49" t="s">
        <v>1616</v>
      </c>
      <c r="B11" s="50" t="s">
        <v>219</v>
      </c>
      <c r="C11" s="42" t="s">
        <v>236</v>
      </c>
      <c r="D11" s="47" t="s">
        <v>220</v>
      </c>
      <c r="E11" s="43" t="s">
        <v>1626</v>
      </c>
      <c r="F11" s="44"/>
      <c r="G11" s="44"/>
      <c r="H11" s="45"/>
      <c r="I11" s="46"/>
      <c r="J11" s="44"/>
      <c r="K11" s="44"/>
    </row>
    <row r="12">
      <c r="A12" s="49" t="s">
        <v>1616</v>
      </c>
      <c r="B12" s="50" t="s">
        <v>219</v>
      </c>
      <c r="C12" s="42" t="s">
        <v>237</v>
      </c>
      <c r="D12" s="47" t="s">
        <v>220</v>
      </c>
      <c r="E12" s="43" t="s">
        <v>1627</v>
      </c>
      <c r="F12" s="44"/>
      <c r="G12" s="44"/>
      <c r="H12" s="44"/>
      <c r="I12" s="46"/>
      <c r="J12" s="44"/>
      <c r="K12" s="44"/>
    </row>
    <row r="13">
      <c r="A13" s="49" t="s">
        <v>1616</v>
      </c>
      <c r="B13" s="50" t="s">
        <v>219</v>
      </c>
      <c r="C13" s="42" t="s">
        <v>238</v>
      </c>
      <c r="D13" s="47" t="s">
        <v>220</v>
      </c>
      <c r="E13" s="43" t="s">
        <v>1628</v>
      </c>
      <c r="F13" s="44"/>
      <c r="G13" s="44"/>
      <c r="H13" s="44"/>
      <c r="I13" s="46"/>
      <c r="J13" s="44"/>
      <c r="K13" s="44"/>
    </row>
    <row r="14">
      <c r="A14" s="49" t="s">
        <v>1616</v>
      </c>
      <c r="B14" s="50" t="s">
        <v>219</v>
      </c>
      <c r="C14" s="42" t="s">
        <v>239</v>
      </c>
      <c r="D14" s="47" t="s">
        <v>220</v>
      </c>
      <c r="E14" s="47" t="s">
        <v>1629</v>
      </c>
      <c r="F14" s="44"/>
      <c r="G14" s="44"/>
      <c r="H14" s="44"/>
      <c r="I14" s="46"/>
      <c r="J14" s="44"/>
      <c r="K14" s="44"/>
    </row>
    <row r="15">
      <c r="A15" s="49" t="s">
        <v>1616</v>
      </c>
      <c r="B15" s="50" t="s">
        <v>222</v>
      </c>
      <c r="C15" s="42" t="s">
        <v>240</v>
      </c>
      <c r="D15" s="47" t="s">
        <v>223</v>
      </c>
      <c r="E15" s="47" t="s">
        <v>1630</v>
      </c>
      <c r="F15" s="44"/>
      <c r="G15" s="44"/>
      <c r="H15" s="44"/>
      <c r="I15" s="46"/>
      <c r="J15" s="44"/>
      <c r="K15" s="44"/>
    </row>
    <row r="16">
      <c r="A16" s="49" t="s">
        <v>1616</v>
      </c>
      <c r="B16" s="50" t="s">
        <v>225</v>
      </c>
      <c r="C16" s="42" t="s">
        <v>241</v>
      </c>
      <c r="D16" s="47" t="s">
        <v>226</v>
      </c>
      <c r="E16" s="47" t="s">
        <v>1631</v>
      </c>
      <c r="F16" s="44"/>
      <c r="G16" s="44"/>
      <c r="H16" s="44"/>
      <c r="I16" s="46"/>
      <c r="J16" s="44"/>
      <c r="K16" s="44"/>
    </row>
    <row r="17">
      <c r="A17" s="49" t="s">
        <v>1616</v>
      </c>
      <c r="B17" s="50" t="s">
        <v>228</v>
      </c>
      <c r="C17" s="42" t="s">
        <v>242</v>
      </c>
      <c r="D17" s="47" t="s">
        <v>229</v>
      </c>
      <c r="E17" s="43" t="s">
        <v>1632</v>
      </c>
      <c r="F17" s="44"/>
      <c r="G17" s="44"/>
      <c r="H17" s="44"/>
      <c r="I17" s="46"/>
      <c r="J17" s="44"/>
      <c r="K17" s="44"/>
    </row>
    <row r="18">
      <c r="A18" s="49" t="s">
        <v>1616</v>
      </c>
      <c r="B18" s="50" t="s">
        <v>228</v>
      </c>
      <c r="C18" s="42" t="s">
        <v>243</v>
      </c>
      <c r="D18" s="47" t="s">
        <v>229</v>
      </c>
      <c r="E18" s="43" t="s">
        <v>1633</v>
      </c>
      <c r="F18" s="44"/>
      <c r="G18" s="44"/>
      <c r="H18" s="44"/>
      <c r="I18" s="46"/>
      <c r="J18" s="44"/>
      <c r="K18" s="44"/>
    </row>
    <row r="19">
      <c r="A19" s="49" t="s">
        <v>1616</v>
      </c>
      <c r="B19" s="50" t="s">
        <v>228</v>
      </c>
      <c r="C19" s="42" t="s">
        <v>244</v>
      </c>
      <c r="D19" s="47" t="s">
        <v>229</v>
      </c>
      <c r="E19" s="43" t="s">
        <v>1634</v>
      </c>
      <c r="F19" s="44"/>
      <c r="G19" s="44"/>
      <c r="H19" s="44"/>
      <c r="I19" s="46"/>
      <c r="J19" s="44"/>
      <c r="K19" s="44"/>
    </row>
    <row r="20">
      <c r="A20" s="49" t="s">
        <v>1616</v>
      </c>
      <c r="B20" s="50" t="s">
        <v>228</v>
      </c>
      <c r="C20" s="42" t="s">
        <v>245</v>
      </c>
      <c r="D20" s="47" t="s">
        <v>229</v>
      </c>
      <c r="E20" s="47" t="s">
        <v>1635</v>
      </c>
      <c r="F20" s="44"/>
      <c r="G20" s="44"/>
      <c r="H20" s="44"/>
      <c r="I20" s="46"/>
      <c r="J20" s="44"/>
      <c r="K20" s="44"/>
    </row>
    <row r="21">
      <c r="A21" s="49" t="s">
        <v>1616</v>
      </c>
      <c r="B21" s="50" t="s">
        <v>231</v>
      </c>
      <c r="C21" s="42" t="s">
        <v>246</v>
      </c>
      <c r="D21" s="47" t="s">
        <v>232</v>
      </c>
      <c r="E21" s="43" t="s">
        <v>1636</v>
      </c>
      <c r="F21" s="44"/>
      <c r="G21" s="44"/>
      <c r="H21" s="44"/>
      <c r="I21" s="46"/>
      <c r="J21" s="44"/>
      <c r="K21" s="44"/>
    </row>
    <row r="22">
      <c r="A22" s="49" t="s">
        <v>1616</v>
      </c>
      <c r="B22" s="50" t="s">
        <v>231</v>
      </c>
      <c r="C22" s="42" t="s">
        <v>247</v>
      </c>
      <c r="D22" s="47" t="s">
        <v>232</v>
      </c>
      <c r="E22" s="43" t="s">
        <v>1637</v>
      </c>
      <c r="F22" s="44"/>
      <c r="G22" s="44"/>
      <c r="H22" s="44"/>
      <c r="I22" s="46"/>
      <c r="J22" s="44"/>
      <c r="K22" s="44"/>
    </row>
  </sheetData>
  <autoFilter ref="$A$1:$J$22"/>
  <conditionalFormatting sqref="I2:I22">
    <cfRule type="cellIs" dxfId="0" priority="1" operator="equal">
      <formula>"Pass"</formula>
    </cfRule>
  </conditionalFormatting>
  <conditionalFormatting sqref="I2:I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40" t="s">
        <v>1638</v>
      </c>
      <c r="B2" s="43" t="s">
        <v>253</v>
      </c>
      <c r="C2" s="43" t="s">
        <v>252</v>
      </c>
      <c r="D2" s="43" t="s">
        <v>40</v>
      </c>
      <c r="E2" s="43" t="s">
        <v>1639</v>
      </c>
      <c r="F2" s="44"/>
      <c r="G2" s="44"/>
      <c r="H2" s="45"/>
      <c r="I2" s="46"/>
      <c r="J2" s="44"/>
      <c r="K2" s="44"/>
    </row>
    <row r="3">
      <c r="A3" s="40" t="s">
        <v>1638</v>
      </c>
      <c r="B3" s="43" t="s">
        <v>253</v>
      </c>
      <c r="C3" s="43" t="s">
        <v>254</v>
      </c>
      <c r="D3" s="43" t="s">
        <v>40</v>
      </c>
      <c r="E3" s="43" t="s">
        <v>1640</v>
      </c>
      <c r="F3" s="44"/>
      <c r="G3" s="44"/>
      <c r="H3" s="45"/>
      <c r="I3" s="46"/>
      <c r="J3" s="44"/>
      <c r="K3" s="44"/>
    </row>
    <row r="4">
      <c r="A4" s="40" t="s">
        <v>1638</v>
      </c>
      <c r="B4" s="43" t="s">
        <v>253</v>
      </c>
      <c r="C4" s="43" t="s">
        <v>257</v>
      </c>
      <c r="D4" s="43" t="s">
        <v>40</v>
      </c>
      <c r="E4" s="43" t="s">
        <v>1641</v>
      </c>
      <c r="F4" s="44"/>
      <c r="G4" s="44"/>
      <c r="H4" s="45"/>
      <c r="I4" s="46"/>
      <c r="J4" s="44"/>
      <c r="K4" s="44"/>
    </row>
    <row r="5">
      <c r="A5" s="40" t="s">
        <v>1638</v>
      </c>
      <c r="B5" s="43" t="s">
        <v>253</v>
      </c>
      <c r="C5" s="43" t="s">
        <v>260</v>
      </c>
      <c r="D5" s="43" t="s">
        <v>40</v>
      </c>
      <c r="E5" s="43" t="s">
        <v>1642</v>
      </c>
      <c r="F5" s="44"/>
      <c r="G5" s="44"/>
      <c r="H5" s="45"/>
      <c r="I5" s="46"/>
      <c r="J5" s="44"/>
      <c r="K5" s="44"/>
    </row>
    <row r="6">
      <c r="A6" s="40" t="s">
        <v>1638</v>
      </c>
      <c r="B6" s="43" t="s">
        <v>253</v>
      </c>
      <c r="C6" s="43" t="s">
        <v>263</v>
      </c>
      <c r="D6" s="43" t="s">
        <v>40</v>
      </c>
      <c r="E6" s="43" t="s">
        <v>1643</v>
      </c>
      <c r="F6" s="44"/>
      <c r="G6" s="44"/>
      <c r="H6" s="45"/>
      <c r="I6" s="46"/>
      <c r="J6" s="44"/>
      <c r="K6" s="44"/>
    </row>
    <row r="7">
      <c r="A7" s="40" t="s">
        <v>1638</v>
      </c>
      <c r="B7" s="43" t="s">
        <v>253</v>
      </c>
      <c r="C7" s="43" t="s">
        <v>266</v>
      </c>
      <c r="D7" s="43" t="s">
        <v>40</v>
      </c>
      <c r="E7" s="43" t="s">
        <v>1644</v>
      </c>
      <c r="F7" s="44"/>
      <c r="G7" s="44"/>
      <c r="H7" s="45"/>
      <c r="I7" s="46"/>
      <c r="J7" s="44"/>
      <c r="K7" s="44"/>
    </row>
    <row r="8">
      <c r="A8" s="40" t="s">
        <v>1638</v>
      </c>
      <c r="B8" s="43" t="s">
        <v>253</v>
      </c>
      <c r="C8" s="43" t="s">
        <v>269</v>
      </c>
      <c r="D8" s="43" t="s">
        <v>40</v>
      </c>
      <c r="E8" s="43" t="s">
        <v>1645</v>
      </c>
      <c r="F8" s="44"/>
      <c r="G8" s="44"/>
      <c r="H8" s="45"/>
      <c r="I8" s="46"/>
      <c r="J8" s="44"/>
      <c r="K8" s="44"/>
    </row>
    <row r="9">
      <c r="A9" s="40" t="s">
        <v>1638</v>
      </c>
      <c r="B9" s="43" t="s">
        <v>255</v>
      </c>
      <c r="C9" s="43" t="s">
        <v>272</v>
      </c>
      <c r="D9" s="43" t="s">
        <v>256</v>
      </c>
      <c r="E9" s="43" t="s">
        <v>1646</v>
      </c>
      <c r="F9" s="44"/>
      <c r="G9" s="44"/>
      <c r="H9" s="45"/>
      <c r="I9" s="46"/>
      <c r="J9" s="44"/>
      <c r="K9" s="44"/>
    </row>
    <row r="10">
      <c r="A10" s="40" t="s">
        <v>1638</v>
      </c>
      <c r="B10" s="43" t="s">
        <v>255</v>
      </c>
      <c r="C10" s="43" t="s">
        <v>275</v>
      </c>
      <c r="D10" s="43" t="s">
        <v>256</v>
      </c>
      <c r="E10" s="43" t="s">
        <v>1647</v>
      </c>
      <c r="F10" s="44"/>
      <c r="G10" s="44"/>
      <c r="H10" s="45"/>
      <c r="I10" s="46"/>
      <c r="J10" s="44"/>
      <c r="K10" s="44"/>
    </row>
    <row r="11">
      <c r="A11" s="40" t="s">
        <v>1638</v>
      </c>
      <c r="B11" s="43" t="s">
        <v>255</v>
      </c>
      <c r="C11" s="43" t="s">
        <v>278</v>
      </c>
      <c r="D11" s="43" t="s">
        <v>256</v>
      </c>
      <c r="E11" s="43" t="s">
        <v>1648</v>
      </c>
      <c r="F11" s="44"/>
      <c r="G11" s="44"/>
      <c r="H11" s="45"/>
      <c r="I11" s="46"/>
      <c r="J11" s="44"/>
      <c r="K11" s="44"/>
    </row>
    <row r="12">
      <c r="A12" s="40" t="s">
        <v>1638</v>
      </c>
      <c r="B12" s="43" t="s">
        <v>255</v>
      </c>
      <c r="C12" s="43" t="s">
        <v>281</v>
      </c>
      <c r="D12" s="43" t="s">
        <v>256</v>
      </c>
      <c r="E12" s="43" t="s">
        <v>1649</v>
      </c>
      <c r="F12" s="44"/>
      <c r="G12" s="44"/>
      <c r="H12" s="44"/>
      <c r="I12" s="46"/>
      <c r="J12" s="44"/>
      <c r="K12" s="44"/>
    </row>
    <row r="13">
      <c r="A13" s="40" t="s">
        <v>1638</v>
      </c>
      <c r="B13" s="43" t="s">
        <v>255</v>
      </c>
      <c r="C13" s="43" t="s">
        <v>284</v>
      </c>
      <c r="D13" s="43" t="s">
        <v>256</v>
      </c>
      <c r="E13" s="43" t="s">
        <v>1650</v>
      </c>
      <c r="F13" s="44"/>
      <c r="G13" s="44"/>
      <c r="H13" s="44"/>
      <c r="I13" s="46"/>
      <c r="J13" s="44"/>
      <c r="K13" s="44"/>
    </row>
    <row r="14">
      <c r="A14" s="40" t="s">
        <v>1638</v>
      </c>
      <c r="B14" s="43" t="s">
        <v>255</v>
      </c>
      <c r="C14" s="43" t="s">
        <v>287</v>
      </c>
      <c r="D14" s="43" t="s">
        <v>256</v>
      </c>
      <c r="E14" s="43" t="s">
        <v>1651</v>
      </c>
      <c r="F14" s="44"/>
      <c r="G14" s="44"/>
      <c r="H14" s="44"/>
      <c r="I14" s="46"/>
      <c r="J14" s="44"/>
      <c r="K14" s="44"/>
    </row>
    <row r="15">
      <c r="A15" s="40" t="s">
        <v>1638</v>
      </c>
      <c r="B15" s="43" t="s">
        <v>258</v>
      </c>
      <c r="C15" s="43" t="s">
        <v>290</v>
      </c>
      <c r="D15" s="43" t="s">
        <v>259</v>
      </c>
      <c r="E15" s="43" t="s">
        <v>1652</v>
      </c>
      <c r="F15" s="44"/>
      <c r="G15" s="44"/>
      <c r="H15" s="44"/>
      <c r="I15" s="46"/>
      <c r="J15" s="44"/>
      <c r="K15" s="44"/>
    </row>
    <row r="16">
      <c r="A16" s="40" t="s">
        <v>1638</v>
      </c>
      <c r="B16" s="43" t="s">
        <v>261</v>
      </c>
      <c r="C16" s="43" t="s">
        <v>293</v>
      </c>
      <c r="D16" s="43" t="s">
        <v>1653</v>
      </c>
      <c r="E16" s="43" t="s">
        <v>1654</v>
      </c>
      <c r="F16" s="44"/>
      <c r="G16" s="44"/>
      <c r="H16" s="44"/>
      <c r="I16" s="46"/>
      <c r="J16" s="44"/>
      <c r="K16" s="44"/>
    </row>
    <row r="17">
      <c r="A17" s="40" t="s">
        <v>1638</v>
      </c>
      <c r="B17" s="43" t="s">
        <v>264</v>
      </c>
      <c r="C17" s="43" t="s">
        <v>296</v>
      </c>
      <c r="D17" s="43" t="s">
        <v>265</v>
      </c>
      <c r="E17" s="43" t="s">
        <v>1655</v>
      </c>
      <c r="F17" s="44"/>
      <c r="G17" s="44"/>
      <c r="H17" s="44"/>
      <c r="I17" s="46"/>
      <c r="J17" s="44"/>
      <c r="K17" s="44"/>
    </row>
    <row r="18">
      <c r="A18" s="40" t="s">
        <v>1638</v>
      </c>
      <c r="B18" s="43" t="s">
        <v>267</v>
      </c>
      <c r="C18" s="43" t="s">
        <v>299</v>
      </c>
      <c r="D18" s="43" t="s">
        <v>268</v>
      </c>
      <c r="E18" s="43" t="s">
        <v>1656</v>
      </c>
      <c r="F18" s="44"/>
      <c r="G18" s="44"/>
      <c r="H18" s="44"/>
      <c r="I18" s="46"/>
      <c r="J18" s="44"/>
      <c r="K18" s="44"/>
    </row>
    <row r="19">
      <c r="A19" s="40" t="s">
        <v>1638</v>
      </c>
      <c r="B19" s="43" t="s">
        <v>267</v>
      </c>
      <c r="C19" s="43" t="s">
        <v>299</v>
      </c>
      <c r="D19" s="43" t="s">
        <v>268</v>
      </c>
      <c r="E19" s="43" t="s">
        <v>1657</v>
      </c>
      <c r="F19" s="44"/>
      <c r="G19" s="44"/>
      <c r="H19" s="44"/>
      <c r="I19" s="46"/>
      <c r="J19" s="44"/>
      <c r="K19" s="44"/>
    </row>
    <row r="20">
      <c r="A20" s="40" t="s">
        <v>1638</v>
      </c>
      <c r="B20" s="43" t="s">
        <v>270</v>
      </c>
      <c r="C20" s="43" t="s">
        <v>300</v>
      </c>
      <c r="D20" s="43" t="s">
        <v>271</v>
      </c>
      <c r="E20" s="43" t="s">
        <v>1658</v>
      </c>
      <c r="F20" s="44"/>
      <c r="G20" s="44"/>
      <c r="H20" s="44"/>
      <c r="I20" s="46"/>
      <c r="J20" s="44"/>
      <c r="K20" s="44"/>
    </row>
    <row r="21">
      <c r="A21" s="40" t="s">
        <v>1638</v>
      </c>
      <c r="B21" s="43" t="s">
        <v>270</v>
      </c>
      <c r="C21" s="43" t="s">
        <v>301</v>
      </c>
      <c r="D21" s="43" t="s">
        <v>271</v>
      </c>
      <c r="E21" s="43" t="s">
        <v>1659</v>
      </c>
      <c r="F21" s="44"/>
      <c r="G21" s="44"/>
      <c r="H21" s="44"/>
      <c r="I21" s="46"/>
      <c r="J21" s="44"/>
      <c r="K21" s="44"/>
    </row>
    <row r="22">
      <c r="A22" s="40" t="s">
        <v>1638</v>
      </c>
      <c r="B22" s="43" t="s">
        <v>270</v>
      </c>
      <c r="C22" s="43" t="s">
        <v>302</v>
      </c>
      <c r="D22" s="43" t="s">
        <v>271</v>
      </c>
      <c r="E22" s="43" t="s">
        <v>1660</v>
      </c>
      <c r="F22" s="44"/>
      <c r="G22" s="44"/>
      <c r="H22" s="44"/>
      <c r="I22" s="46"/>
      <c r="J22" s="44"/>
      <c r="K22" s="44"/>
    </row>
    <row r="23">
      <c r="A23" s="40" t="s">
        <v>1638</v>
      </c>
      <c r="B23" s="43" t="s">
        <v>273</v>
      </c>
      <c r="C23" s="43" t="s">
        <v>303</v>
      </c>
      <c r="D23" s="43" t="s">
        <v>1661</v>
      </c>
      <c r="E23" s="43" t="s">
        <v>1662</v>
      </c>
      <c r="F23" s="44"/>
      <c r="G23" s="44"/>
      <c r="H23" s="46"/>
      <c r="I23" s="44"/>
      <c r="J23" s="51"/>
      <c r="K23" s="51"/>
    </row>
    <row r="24">
      <c r="A24" s="40" t="s">
        <v>1638</v>
      </c>
      <c r="B24" s="43" t="s">
        <v>276</v>
      </c>
      <c r="C24" s="43" t="s">
        <v>304</v>
      </c>
      <c r="D24" s="43" t="s">
        <v>1663</v>
      </c>
      <c r="E24" s="43" t="s">
        <v>1664</v>
      </c>
      <c r="F24" s="44"/>
      <c r="G24" s="44"/>
      <c r="H24" s="46"/>
      <c r="I24" s="44"/>
      <c r="J24" s="51"/>
      <c r="K24" s="51"/>
    </row>
    <row r="25">
      <c r="A25" s="40" t="s">
        <v>1638</v>
      </c>
      <c r="B25" s="43" t="s">
        <v>279</v>
      </c>
      <c r="C25" s="43" t="s">
        <v>305</v>
      </c>
      <c r="D25" s="43" t="s">
        <v>280</v>
      </c>
      <c r="E25" s="43" t="s">
        <v>1665</v>
      </c>
      <c r="F25" s="44"/>
      <c r="G25" s="44"/>
      <c r="H25" s="46"/>
      <c r="I25" s="44"/>
      <c r="J25" s="51"/>
      <c r="K25" s="51"/>
    </row>
    <row r="26">
      <c r="A26" s="40" t="s">
        <v>1638</v>
      </c>
      <c r="B26" s="43" t="s">
        <v>279</v>
      </c>
      <c r="C26" s="43" t="s">
        <v>306</v>
      </c>
      <c r="D26" s="43" t="s">
        <v>280</v>
      </c>
      <c r="E26" s="43" t="s">
        <v>1666</v>
      </c>
      <c r="F26" s="44"/>
      <c r="G26" s="44"/>
      <c r="H26" s="46"/>
      <c r="I26" s="44"/>
      <c r="J26" s="51"/>
      <c r="K26" s="51"/>
    </row>
    <row r="27">
      <c r="A27" s="40" t="s">
        <v>1638</v>
      </c>
      <c r="B27" s="43" t="s">
        <v>282</v>
      </c>
      <c r="C27" s="43" t="s">
        <v>307</v>
      </c>
      <c r="D27" s="43" t="s">
        <v>1667</v>
      </c>
      <c r="E27" s="43" t="s">
        <v>1668</v>
      </c>
      <c r="F27" s="44"/>
      <c r="G27" s="44"/>
      <c r="H27" s="46"/>
      <c r="I27" s="44"/>
      <c r="J27" s="51"/>
      <c r="K27" s="51"/>
    </row>
    <row r="28">
      <c r="A28" s="40" t="s">
        <v>1638</v>
      </c>
      <c r="B28" s="43" t="s">
        <v>285</v>
      </c>
      <c r="C28" s="43" t="s">
        <v>308</v>
      </c>
      <c r="D28" s="43" t="s">
        <v>286</v>
      </c>
      <c r="E28" s="43" t="s">
        <v>1669</v>
      </c>
      <c r="F28" s="44"/>
      <c r="G28" s="44"/>
      <c r="H28" s="46"/>
      <c r="I28" s="44"/>
      <c r="J28" s="51"/>
      <c r="K28" s="51"/>
    </row>
    <row r="29">
      <c r="A29" s="40" t="s">
        <v>1638</v>
      </c>
      <c r="B29" s="43" t="s">
        <v>285</v>
      </c>
      <c r="C29" s="43" t="s">
        <v>309</v>
      </c>
      <c r="D29" s="43" t="s">
        <v>286</v>
      </c>
      <c r="E29" s="43" t="s">
        <v>1670</v>
      </c>
      <c r="F29" s="44"/>
      <c r="G29" s="44"/>
      <c r="H29" s="46"/>
      <c r="I29" s="44"/>
      <c r="J29" s="51"/>
      <c r="K29" s="51"/>
    </row>
    <row r="30">
      <c r="A30" s="40" t="s">
        <v>1638</v>
      </c>
      <c r="B30" s="43" t="s">
        <v>288</v>
      </c>
      <c r="C30" s="43" t="s">
        <v>310</v>
      </c>
      <c r="D30" s="43" t="s">
        <v>289</v>
      </c>
      <c r="E30" s="43" t="s">
        <v>1671</v>
      </c>
      <c r="F30" s="44"/>
      <c r="G30" s="44"/>
      <c r="H30" s="46"/>
      <c r="I30" s="44"/>
      <c r="J30" s="51"/>
      <c r="K30" s="51"/>
    </row>
    <row r="31">
      <c r="A31" s="40" t="s">
        <v>1638</v>
      </c>
      <c r="B31" s="43" t="s">
        <v>288</v>
      </c>
      <c r="C31" s="43" t="s">
        <v>311</v>
      </c>
      <c r="D31" s="43" t="s">
        <v>289</v>
      </c>
      <c r="E31" s="43" t="s">
        <v>1672</v>
      </c>
      <c r="F31" s="44"/>
      <c r="G31" s="44"/>
      <c r="H31" s="46"/>
      <c r="I31" s="44"/>
      <c r="J31" s="51"/>
      <c r="K31" s="51"/>
    </row>
    <row r="32">
      <c r="A32" s="40" t="s">
        <v>1638</v>
      </c>
      <c r="B32" s="43" t="s">
        <v>291</v>
      </c>
      <c r="C32" s="43" t="s">
        <v>312</v>
      </c>
      <c r="D32" s="43" t="s">
        <v>1673</v>
      </c>
      <c r="E32" s="43" t="s">
        <v>1674</v>
      </c>
      <c r="F32" s="44"/>
      <c r="G32" s="44"/>
      <c r="H32" s="46"/>
      <c r="I32" s="44"/>
      <c r="J32" s="51"/>
      <c r="K32" s="51"/>
    </row>
    <row r="33">
      <c r="A33" s="40" t="s">
        <v>1638</v>
      </c>
      <c r="B33" s="43" t="s">
        <v>294</v>
      </c>
      <c r="C33" s="43" t="s">
        <v>313</v>
      </c>
      <c r="D33" s="43" t="s">
        <v>295</v>
      </c>
      <c r="E33" s="43" t="s">
        <v>1675</v>
      </c>
      <c r="F33" s="44"/>
      <c r="G33" s="44"/>
      <c r="H33" s="46"/>
      <c r="I33" s="44"/>
      <c r="J33" s="51"/>
      <c r="K33" s="51"/>
    </row>
    <row r="34">
      <c r="A34" s="40" t="s">
        <v>1638</v>
      </c>
      <c r="B34" s="43" t="s">
        <v>297</v>
      </c>
      <c r="C34" s="43" t="s">
        <v>314</v>
      </c>
      <c r="D34" s="43" t="s">
        <v>298</v>
      </c>
      <c r="E34" s="43" t="s">
        <v>1676</v>
      </c>
      <c r="F34" s="44"/>
      <c r="G34" s="44"/>
      <c r="H34" s="46"/>
      <c r="I34" s="44"/>
      <c r="J34" s="51"/>
      <c r="K34" s="51"/>
    </row>
    <row r="35">
      <c r="A35" s="40" t="s">
        <v>1638</v>
      </c>
      <c r="B35" s="43" t="s">
        <v>297</v>
      </c>
      <c r="C35" s="43" t="s">
        <v>315</v>
      </c>
      <c r="D35" s="43" t="s">
        <v>298</v>
      </c>
      <c r="E35" s="43" t="s">
        <v>1677</v>
      </c>
      <c r="F35" s="44"/>
      <c r="G35" s="44"/>
      <c r="H35" s="46"/>
      <c r="I35" s="44"/>
      <c r="J35" s="51"/>
      <c r="K35" s="51"/>
    </row>
    <row r="36">
      <c r="A36" s="40" t="s">
        <v>1638</v>
      </c>
      <c r="B36" s="43" t="s">
        <v>297</v>
      </c>
      <c r="C36" s="43" t="s">
        <v>316</v>
      </c>
      <c r="D36" s="43" t="s">
        <v>298</v>
      </c>
      <c r="E36" s="43" t="s">
        <v>1678</v>
      </c>
      <c r="F36" s="44"/>
      <c r="G36" s="44"/>
      <c r="H36" s="46"/>
      <c r="I36" s="44"/>
      <c r="J36" s="51"/>
      <c r="K36" s="51"/>
    </row>
  </sheetData>
  <autoFilter ref="$A$1:$I$36"/>
  <conditionalFormatting sqref="H2:H36 I2:I22">
    <cfRule type="cellIs" dxfId="0" priority="1" operator="equal">
      <formula>"Pass"</formula>
    </cfRule>
  </conditionalFormatting>
  <conditionalFormatting sqref="H2:H36 I2:I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52" t="s">
        <v>1679</v>
      </c>
      <c r="B2" s="53" t="s">
        <v>322</v>
      </c>
      <c r="C2" s="54" t="s">
        <v>321</v>
      </c>
      <c r="D2" s="53" t="s">
        <v>40</v>
      </c>
      <c r="E2" s="54" t="s">
        <v>1680</v>
      </c>
      <c r="F2" s="44"/>
      <c r="G2" s="44"/>
      <c r="H2" s="45"/>
      <c r="I2" s="46"/>
      <c r="J2" s="44"/>
      <c r="K2" s="44"/>
    </row>
    <row r="3">
      <c r="A3" s="55" t="s">
        <v>1679</v>
      </c>
      <c r="B3" s="56" t="s">
        <v>322</v>
      </c>
      <c r="C3" s="54" t="s">
        <v>323</v>
      </c>
      <c r="D3" s="56" t="s">
        <v>40</v>
      </c>
      <c r="E3" s="57" t="s">
        <v>1681</v>
      </c>
      <c r="F3" s="44"/>
      <c r="G3" s="44"/>
      <c r="H3" s="45"/>
      <c r="I3" s="46"/>
      <c r="J3" s="44"/>
      <c r="K3" s="44"/>
    </row>
    <row r="4">
      <c r="A4" s="55" t="s">
        <v>1679</v>
      </c>
      <c r="B4" s="56" t="s">
        <v>322</v>
      </c>
      <c r="C4" s="54" t="s">
        <v>326</v>
      </c>
      <c r="D4" s="56" t="s">
        <v>40</v>
      </c>
      <c r="E4" s="57" t="s">
        <v>1682</v>
      </c>
      <c r="F4" s="44"/>
      <c r="G4" s="44"/>
      <c r="H4" s="45"/>
      <c r="I4" s="46"/>
      <c r="J4" s="44"/>
      <c r="K4" s="44"/>
    </row>
    <row r="5">
      <c r="A5" s="55" t="s">
        <v>1679</v>
      </c>
      <c r="B5" s="56" t="s">
        <v>322</v>
      </c>
      <c r="C5" s="54" t="s">
        <v>329</v>
      </c>
      <c r="D5" s="56" t="s">
        <v>40</v>
      </c>
      <c r="E5" s="57" t="s">
        <v>1683</v>
      </c>
      <c r="F5" s="44"/>
      <c r="G5" s="44"/>
      <c r="H5" s="45"/>
      <c r="I5" s="46"/>
      <c r="J5" s="44"/>
      <c r="K5" s="44"/>
    </row>
    <row r="6">
      <c r="A6" s="55" t="s">
        <v>1679</v>
      </c>
      <c r="B6" s="56" t="s">
        <v>322</v>
      </c>
      <c r="C6" s="54" t="s">
        <v>332</v>
      </c>
      <c r="D6" s="56" t="s">
        <v>40</v>
      </c>
      <c r="E6" s="57" t="s">
        <v>1684</v>
      </c>
      <c r="F6" s="44"/>
      <c r="G6" s="44"/>
      <c r="H6" s="45"/>
      <c r="I6" s="46"/>
      <c r="J6" s="44"/>
      <c r="K6" s="44"/>
    </row>
    <row r="7">
      <c r="A7" s="55" t="s">
        <v>1679</v>
      </c>
      <c r="B7" s="56" t="s">
        <v>322</v>
      </c>
      <c r="C7" s="54" t="s">
        <v>335</v>
      </c>
      <c r="D7" s="56" t="s">
        <v>40</v>
      </c>
      <c r="E7" s="57" t="s">
        <v>1685</v>
      </c>
      <c r="F7" s="44"/>
      <c r="G7" s="44"/>
      <c r="H7" s="45"/>
      <c r="I7" s="46"/>
      <c r="J7" s="44"/>
      <c r="K7" s="44"/>
    </row>
    <row r="8">
      <c r="A8" s="55" t="s">
        <v>1679</v>
      </c>
      <c r="B8" s="56" t="s">
        <v>322</v>
      </c>
      <c r="C8" s="54" t="s">
        <v>338</v>
      </c>
      <c r="D8" s="56" t="s">
        <v>40</v>
      </c>
      <c r="E8" s="57" t="s">
        <v>1686</v>
      </c>
      <c r="F8" s="44"/>
      <c r="G8" s="44"/>
      <c r="H8" s="45"/>
      <c r="I8" s="46"/>
      <c r="J8" s="44"/>
      <c r="K8" s="44"/>
    </row>
    <row r="9">
      <c r="A9" s="55" t="s">
        <v>1679</v>
      </c>
      <c r="B9" s="56" t="s">
        <v>324</v>
      </c>
      <c r="C9" s="54" t="s">
        <v>341</v>
      </c>
      <c r="D9" s="56" t="s">
        <v>325</v>
      </c>
      <c r="E9" s="57" t="s">
        <v>1687</v>
      </c>
      <c r="F9" s="44"/>
      <c r="G9" s="44"/>
      <c r="H9" s="45"/>
      <c r="I9" s="46"/>
      <c r="J9" s="44"/>
      <c r="K9" s="44"/>
    </row>
    <row r="10">
      <c r="A10" s="55" t="s">
        <v>1679</v>
      </c>
      <c r="B10" s="56" t="s">
        <v>324</v>
      </c>
      <c r="C10" s="54" t="s">
        <v>344</v>
      </c>
      <c r="D10" s="56" t="s">
        <v>325</v>
      </c>
      <c r="E10" s="57" t="s">
        <v>1688</v>
      </c>
      <c r="F10" s="44"/>
      <c r="G10" s="44"/>
      <c r="H10" s="45"/>
      <c r="I10" s="46"/>
      <c r="J10" s="44"/>
      <c r="K10" s="44"/>
    </row>
    <row r="11">
      <c r="A11" s="55" t="s">
        <v>1679</v>
      </c>
      <c r="B11" s="56" t="s">
        <v>324</v>
      </c>
      <c r="C11" s="54" t="s">
        <v>347</v>
      </c>
      <c r="D11" s="56" t="s">
        <v>325</v>
      </c>
      <c r="E11" s="57" t="s">
        <v>1689</v>
      </c>
      <c r="F11" s="44"/>
      <c r="G11" s="44"/>
      <c r="H11" s="45"/>
      <c r="I11" s="46"/>
      <c r="J11" s="44"/>
      <c r="K11" s="44"/>
    </row>
    <row r="12">
      <c r="A12" s="55" t="s">
        <v>1679</v>
      </c>
      <c r="B12" s="56" t="s">
        <v>324</v>
      </c>
      <c r="C12" s="54" t="s">
        <v>350</v>
      </c>
      <c r="D12" s="56" t="s">
        <v>325</v>
      </c>
      <c r="E12" s="57" t="s">
        <v>1690</v>
      </c>
      <c r="F12" s="44"/>
      <c r="G12" s="44"/>
      <c r="H12" s="44"/>
      <c r="I12" s="46"/>
      <c r="J12" s="44"/>
      <c r="K12" s="44"/>
    </row>
    <row r="13">
      <c r="A13" s="55" t="s">
        <v>1679</v>
      </c>
      <c r="B13" s="56" t="s">
        <v>324</v>
      </c>
      <c r="C13" s="54" t="s">
        <v>353</v>
      </c>
      <c r="D13" s="56" t="s">
        <v>325</v>
      </c>
      <c r="E13" s="57" t="s">
        <v>1691</v>
      </c>
      <c r="F13" s="44"/>
      <c r="G13" s="44"/>
      <c r="H13" s="44"/>
      <c r="I13" s="46"/>
      <c r="J13" s="44"/>
      <c r="K13" s="44"/>
    </row>
    <row r="14">
      <c r="A14" s="55" t="s">
        <v>1679</v>
      </c>
      <c r="B14" s="56" t="s">
        <v>324</v>
      </c>
      <c r="C14" s="54" t="s">
        <v>356</v>
      </c>
      <c r="D14" s="56" t="s">
        <v>325</v>
      </c>
      <c r="E14" s="57" t="s">
        <v>1692</v>
      </c>
      <c r="F14" s="44"/>
      <c r="G14" s="44"/>
      <c r="H14" s="44"/>
      <c r="I14" s="46"/>
      <c r="J14" s="44"/>
      <c r="K14" s="44"/>
    </row>
    <row r="15">
      <c r="A15" s="55" t="s">
        <v>1679</v>
      </c>
      <c r="B15" s="56" t="s">
        <v>324</v>
      </c>
      <c r="C15" s="54" t="s">
        <v>359</v>
      </c>
      <c r="D15" s="56" t="s">
        <v>325</v>
      </c>
      <c r="E15" s="57" t="s">
        <v>1693</v>
      </c>
      <c r="F15" s="44"/>
      <c r="G15" s="44"/>
      <c r="H15" s="44"/>
      <c r="I15" s="46"/>
      <c r="J15" s="44"/>
      <c r="K15" s="44"/>
    </row>
    <row r="16">
      <c r="A16" s="55" t="s">
        <v>1679</v>
      </c>
      <c r="B16" s="56" t="s">
        <v>324</v>
      </c>
      <c r="C16" s="54" t="s">
        <v>362</v>
      </c>
      <c r="D16" s="56" t="s">
        <v>325</v>
      </c>
      <c r="E16" s="57" t="s">
        <v>1694</v>
      </c>
      <c r="F16" s="44"/>
      <c r="G16" s="44"/>
      <c r="H16" s="44"/>
      <c r="I16" s="46"/>
      <c r="J16" s="44"/>
      <c r="K16" s="44"/>
    </row>
    <row r="17">
      <c r="A17" s="55" t="s">
        <v>1679</v>
      </c>
      <c r="B17" s="56" t="s">
        <v>327</v>
      </c>
      <c r="C17" s="54" t="s">
        <v>363</v>
      </c>
      <c r="D17" s="56" t="s">
        <v>1695</v>
      </c>
      <c r="E17" s="57" t="s">
        <v>1696</v>
      </c>
      <c r="F17" s="44"/>
      <c r="G17" s="44"/>
      <c r="H17" s="44"/>
      <c r="I17" s="46"/>
      <c r="J17" s="44"/>
      <c r="K17" s="44"/>
    </row>
    <row r="18">
      <c r="A18" s="55" t="s">
        <v>1679</v>
      </c>
      <c r="B18" s="56" t="s">
        <v>330</v>
      </c>
      <c r="C18" s="54" t="s">
        <v>364</v>
      </c>
      <c r="D18" s="56" t="s">
        <v>1697</v>
      </c>
      <c r="E18" s="57" t="s">
        <v>1698</v>
      </c>
      <c r="F18" s="44"/>
      <c r="G18" s="44"/>
      <c r="H18" s="44"/>
      <c r="I18" s="46"/>
      <c r="J18" s="44"/>
      <c r="K18" s="44"/>
    </row>
    <row r="19">
      <c r="A19" s="55" t="s">
        <v>1679</v>
      </c>
      <c r="B19" s="56" t="s">
        <v>333</v>
      </c>
      <c r="C19" s="54" t="s">
        <v>365</v>
      </c>
      <c r="D19" s="56" t="s">
        <v>334</v>
      </c>
      <c r="E19" s="57" t="s">
        <v>1699</v>
      </c>
      <c r="F19" s="44"/>
      <c r="G19" s="44"/>
      <c r="H19" s="44"/>
      <c r="I19" s="46"/>
      <c r="J19" s="44"/>
      <c r="K19" s="44"/>
    </row>
    <row r="20">
      <c r="A20" s="55" t="s">
        <v>1679</v>
      </c>
      <c r="B20" s="56" t="s">
        <v>333</v>
      </c>
      <c r="C20" s="54" t="s">
        <v>366</v>
      </c>
      <c r="D20" s="56" t="s">
        <v>334</v>
      </c>
      <c r="E20" s="57" t="s">
        <v>1700</v>
      </c>
      <c r="F20" s="44"/>
      <c r="G20" s="44"/>
      <c r="H20" s="44"/>
      <c r="I20" s="46"/>
      <c r="J20" s="44"/>
      <c r="K20" s="44"/>
    </row>
    <row r="21">
      <c r="A21" s="55" t="s">
        <v>1679</v>
      </c>
      <c r="B21" s="56" t="s">
        <v>333</v>
      </c>
      <c r="C21" s="54" t="s">
        <v>367</v>
      </c>
      <c r="D21" s="56" t="s">
        <v>334</v>
      </c>
      <c r="E21" s="57" t="s">
        <v>1701</v>
      </c>
      <c r="F21" s="44"/>
      <c r="G21" s="44"/>
      <c r="H21" s="44"/>
      <c r="I21" s="46"/>
      <c r="J21" s="44"/>
      <c r="K21" s="44"/>
    </row>
    <row r="22">
      <c r="A22" s="55" t="s">
        <v>1679</v>
      </c>
      <c r="B22" s="56" t="s">
        <v>336</v>
      </c>
      <c r="C22" s="54" t="s">
        <v>368</v>
      </c>
      <c r="D22" s="56" t="s">
        <v>337</v>
      </c>
      <c r="E22" s="57" t="s">
        <v>1702</v>
      </c>
      <c r="F22" s="44"/>
      <c r="G22" s="44"/>
      <c r="H22" s="44"/>
      <c r="I22" s="46"/>
      <c r="J22" s="44"/>
      <c r="K22" s="44"/>
    </row>
    <row r="23">
      <c r="A23" s="55" t="s">
        <v>1679</v>
      </c>
      <c r="B23" s="56" t="s">
        <v>336</v>
      </c>
      <c r="C23" s="54" t="s">
        <v>369</v>
      </c>
      <c r="D23" s="56" t="s">
        <v>337</v>
      </c>
      <c r="E23" s="57" t="s">
        <v>1703</v>
      </c>
      <c r="F23" s="44"/>
      <c r="G23" s="44"/>
      <c r="H23" s="44"/>
      <c r="I23" s="46"/>
      <c r="J23" s="44"/>
      <c r="K23" s="44"/>
    </row>
    <row r="24">
      <c r="A24" s="55" t="s">
        <v>1679</v>
      </c>
      <c r="B24" s="56" t="s">
        <v>339</v>
      </c>
      <c r="C24" s="54" t="s">
        <v>370</v>
      </c>
      <c r="D24" s="56" t="s">
        <v>340</v>
      </c>
      <c r="E24" s="58" t="s">
        <v>1704</v>
      </c>
      <c r="F24" s="44"/>
      <c r="G24" s="44"/>
      <c r="H24" s="44"/>
      <c r="I24" s="46"/>
      <c r="J24" s="44"/>
      <c r="K24" s="44"/>
    </row>
    <row r="25">
      <c r="A25" s="55" t="s">
        <v>1679</v>
      </c>
      <c r="B25" s="56" t="s">
        <v>339</v>
      </c>
      <c r="C25" s="54" t="s">
        <v>371</v>
      </c>
      <c r="D25" s="56" t="s">
        <v>340</v>
      </c>
      <c r="E25" s="58" t="s">
        <v>1705</v>
      </c>
      <c r="F25" s="44"/>
      <c r="G25" s="44"/>
      <c r="H25" s="44"/>
      <c r="I25" s="46"/>
      <c r="J25" s="44"/>
      <c r="K25" s="44"/>
    </row>
    <row r="26">
      <c r="A26" s="55" t="s">
        <v>1679</v>
      </c>
      <c r="B26" s="56" t="s">
        <v>339</v>
      </c>
      <c r="C26" s="54" t="s">
        <v>372</v>
      </c>
      <c r="D26" s="56" t="s">
        <v>340</v>
      </c>
      <c r="E26" s="58" t="s">
        <v>1706</v>
      </c>
      <c r="F26" s="44"/>
      <c r="G26" s="44"/>
      <c r="H26" s="44"/>
      <c r="I26" s="46"/>
      <c r="J26" s="44"/>
      <c r="K26" s="44"/>
    </row>
    <row r="27">
      <c r="A27" s="55" t="s">
        <v>1679</v>
      </c>
      <c r="B27" s="56" t="s">
        <v>339</v>
      </c>
      <c r="C27" s="54" t="s">
        <v>373</v>
      </c>
      <c r="D27" s="56" t="s">
        <v>340</v>
      </c>
      <c r="E27" s="58" t="s">
        <v>1707</v>
      </c>
      <c r="F27" s="44"/>
      <c r="G27" s="44"/>
      <c r="H27" s="44"/>
      <c r="I27" s="46"/>
      <c r="J27" s="44"/>
      <c r="K27" s="44"/>
    </row>
    <row r="28">
      <c r="A28" s="55" t="s">
        <v>1679</v>
      </c>
      <c r="B28" s="56" t="s">
        <v>339</v>
      </c>
      <c r="C28" s="54" t="s">
        <v>374</v>
      </c>
      <c r="D28" s="56" t="s">
        <v>340</v>
      </c>
      <c r="E28" s="58" t="s">
        <v>1708</v>
      </c>
      <c r="F28" s="44"/>
      <c r="G28" s="44"/>
      <c r="H28" s="44"/>
      <c r="I28" s="46"/>
      <c r="J28" s="44"/>
      <c r="K28" s="44"/>
    </row>
    <row r="29">
      <c r="A29" s="55" t="s">
        <v>1679</v>
      </c>
      <c r="B29" s="56" t="s">
        <v>339</v>
      </c>
      <c r="C29" s="54" t="s">
        <v>375</v>
      </c>
      <c r="D29" s="56" t="s">
        <v>340</v>
      </c>
      <c r="E29" s="59" t="s">
        <v>1709</v>
      </c>
      <c r="F29" s="44"/>
      <c r="G29" s="44"/>
      <c r="H29" s="44"/>
      <c r="I29" s="46"/>
      <c r="J29" s="44"/>
      <c r="K29" s="44"/>
    </row>
    <row r="30">
      <c r="A30" s="55" t="s">
        <v>1679</v>
      </c>
      <c r="B30" s="56" t="s">
        <v>342</v>
      </c>
      <c r="C30" s="54" t="s">
        <v>376</v>
      </c>
      <c r="D30" s="56" t="s">
        <v>343</v>
      </c>
      <c r="E30" s="58" t="s">
        <v>1710</v>
      </c>
      <c r="F30" s="44"/>
      <c r="G30" s="44"/>
      <c r="H30" s="44"/>
      <c r="I30" s="46"/>
      <c r="J30" s="44"/>
      <c r="K30" s="44"/>
    </row>
    <row r="31">
      <c r="A31" s="55" t="s">
        <v>1679</v>
      </c>
      <c r="B31" s="56" t="s">
        <v>342</v>
      </c>
      <c r="C31" s="54" t="s">
        <v>377</v>
      </c>
      <c r="D31" s="56" t="s">
        <v>343</v>
      </c>
      <c r="E31" s="59" t="s">
        <v>1711</v>
      </c>
      <c r="F31" s="44"/>
      <c r="G31" s="44"/>
      <c r="H31" s="44"/>
      <c r="I31" s="46"/>
      <c r="J31" s="44"/>
      <c r="K31" s="44"/>
    </row>
    <row r="32">
      <c r="A32" s="55" t="s">
        <v>1679</v>
      </c>
      <c r="B32" s="56" t="s">
        <v>342</v>
      </c>
      <c r="C32" s="54" t="s">
        <v>378</v>
      </c>
      <c r="D32" s="56" t="s">
        <v>343</v>
      </c>
      <c r="E32" s="59" t="s">
        <v>1712</v>
      </c>
      <c r="F32" s="44"/>
      <c r="G32" s="44"/>
      <c r="H32" s="44"/>
      <c r="I32" s="46"/>
      <c r="J32" s="44"/>
      <c r="K32" s="44"/>
    </row>
    <row r="33">
      <c r="A33" s="55" t="s">
        <v>1679</v>
      </c>
      <c r="B33" s="56" t="s">
        <v>342</v>
      </c>
      <c r="C33" s="54" t="s">
        <v>379</v>
      </c>
      <c r="D33" s="56" t="s">
        <v>343</v>
      </c>
      <c r="E33" s="58" t="s">
        <v>1713</v>
      </c>
      <c r="F33" s="44"/>
      <c r="G33" s="44"/>
      <c r="H33" s="44"/>
      <c r="I33" s="46"/>
      <c r="J33" s="44"/>
      <c r="K33" s="44"/>
    </row>
    <row r="34">
      <c r="A34" s="55" t="s">
        <v>1679</v>
      </c>
      <c r="B34" s="56" t="s">
        <v>342</v>
      </c>
      <c r="C34" s="54" t="s">
        <v>380</v>
      </c>
      <c r="D34" s="56" t="s">
        <v>343</v>
      </c>
      <c r="E34" s="58" t="s">
        <v>1714</v>
      </c>
      <c r="F34" s="44"/>
      <c r="G34" s="44"/>
      <c r="H34" s="44"/>
      <c r="I34" s="46"/>
      <c r="J34" s="44"/>
      <c r="K34" s="44"/>
    </row>
    <row r="35">
      <c r="A35" s="55" t="s">
        <v>1679</v>
      </c>
      <c r="B35" s="56" t="s">
        <v>342</v>
      </c>
      <c r="C35" s="54" t="s">
        <v>381</v>
      </c>
      <c r="D35" s="56" t="s">
        <v>343</v>
      </c>
      <c r="E35" s="58" t="s">
        <v>1715</v>
      </c>
      <c r="F35" s="44"/>
      <c r="G35" s="44"/>
      <c r="H35" s="44"/>
      <c r="I35" s="46"/>
      <c r="J35" s="44"/>
      <c r="K35" s="44"/>
    </row>
    <row r="36">
      <c r="A36" s="55" t="s">
        <v>1679</v>
      </c>
      <c r="B36" s="56" t="s">
        <v>342</v>
      </c>
      <c r="C36" s="54" t="s">
        <v>382</v>
      </c>
      <c r="D36" s="56" t="s">
        <v>343</v>
      </c>
      <c r="E36" s="58" t="s">
        <v>1716</v>
      </c>
      <c r="F36" s="44"/>
      <c r="G36" s="44"/>
      <c r="H36" s="44"/>
      <c r="I36" s="46"/>
      <c r="J36" s="44"/>
      <c r="K36" s="44"/>
    </row>
    <row r="37">
      <c r="A37" s="55" t="s">
        <v>1679</v>
      </c>
      <c r="B37" s="56" t="s">
        <v>342</v>
      </c>
      <c r="C37" s="54" t="s">
        <v>383</v>
      </c>
      <c r="D37" s="56" t="s">
        <v>343</v>
      </c>
      <c r="E37" s="59" t="s">
        <v>1717</v>
      </c>
      <c r="F37" s="44"/>
      <c r="G37" s="44"/>
      <c r="H37" s="44"/>
      <c r="I37" s="46"/>
      <c r="J37" s="44"/>
      <c r="K37" s="44"/>
    </row>
    <row r="38">
      <c r="A38" s="55" t="s">
        <v>1679</v>
      </c>
      <c r="B38" s="56" t="s">
        <v>345</v>
      </c>
      <c r="C38" s="54" t="s">
        <v>384</v>
      </c>
      <c r="D38" s="56" t="s">
        <v>1718</v>
      </c>
      <c r="E38" s="58" t="s">
        <v>1719</v>
      </c>
      <c r="F38" s="44"/>
      <c r="G38" s="44"/>
      <c r="H38" s="44"/>
      <c r="I38" s="46"/>
      <c r="J38" s="44"/>
      <c r="K38" s="44"/>
    </row>
    <row r="39">
      <c r="A39" s="55" t="s">
        <v>1679</v>
      </c>
      <c r="B39" s="56" t="s">
        <v>348</v>
      </c>
      <c r="C39" s="54" t="s">
        <v>385</v>
      </c>
      <c r="D39" s="56" t="s">
        <v>1720</v>
      </c>
      <c r="E39" s="58" t="s">
        <v>1721</v>
      </c>
      <c r="F39" s="44"/>
      <c r="G39" s="44"/>
      <c r="H39" s="44"/>
      <c r="I39" s="46"/>
      <c r="J39" s="44"/>
      <c r="K39" s="44"/>
    </row>
    <row r="40">
      <c r="A40" s="55" t="s">
        <v>1679</v>
      </c>
      <c r="B40" s="56" t="s">
        <v>348</v>
      </c>
      <c r="C40" s="54" t="s">
        <v>386</v>
      </c>
      <c r="D40" s="56" t="s">
        <v>1720</v>
      </c>
      <c r="E40" s="58" t="s">
        <v>1722</v>
      </c>
      <c r="F40" s="44"/>
      <c r="G40" s="44"/>
      <c r="H40" s="44"/>
      <c r="I40" s="46"/>
      <c r="J40" s="44"/>
      <c r="K40" s="44"/>
    </row>
    <row r="41">
      <c r="A41" s="55" t="s">
        <v>1679</v>
      </c>
      <c r="B41" s="56" t="s">
        <v>348</v>
      </c>
      <c r="C41" s="54" t="s">
        <v>387</v>
      </c>
      <c r="D41" s="56" t="s">
        <v>1720</v>
      </c>
      <c r="E41" s="58" t="s">
        <v>1723</v>
      </c>
      <c r="F41" s="44"/>
      <c r="G41" s="44"/>
      <c r="H41" s="44"/>
      <c r="I41" s="46"/>
      <c r="J41" s="44"/>
      <c r="K41" s="44"/>
    </row>
    <row r="42">
      <c r="A42" s="55" t="s">
        <v>1679</v>
      </c>
      <c r="B42" s="56" t="s">
        <v>348</v>
      </c>
      <c r="C42" s="54" t="s">
        <v>388</v>
      </c>
      <c r="D42" s="56" t="s">
        <v>1720</v>
      </c>
      <c r="E42" s="58" t="s">
        <v>1724</v>
      </c>
      <c r="F42" s="44"/>
      <c r="G42" s="44"/>
      <c r="H42" s="44"/>
      <c r="I42" s="46"/>
      <c r="J42" s="44"/>
      <c r="K42" s="44"/>
    </row>
    <row r="43">
      <c r="A43" s="55" t="s">
        <v>1679</v>
      </c>
      <c r="B43" s="56" t="s">
        <v>351</v>
      </c>
      <c r="C43" s="54" t="s">
        <v>389</v>
      </c>
      <c r="D43" s="56" t="s">
        <v>352</v>
      </c>
      <c r="E43" s="59" t="s">
        <v>1725</v>
      </c>
      <c r="F43" s="44"/>
      <c r="G43" s="44"/>
      <c r="H43" s="44"/>
      <c r="I43" s="46"/>
      <c r="J43" s="44"/>
      <c r="K43" s="44"/>
    </row>
    <row r="44">
      <c r="A44" s="55" t="s">
        <v>1679</v>
      </c>
      <c r="B44" s="56" t="s">
        <v>354</v>
      </c>
      <c r="C44" s="54" t="s">
        <v>390</v>
      </c>
      <c r="D44" s="56" t="s">
        <v>1726</v>
      </c>
      <c r="E44" s="58" t="s">
        <v>1727</v>
      </c>
      <c r="F44" s="44"/>
      <c r="G44" s="44"/>
      <c r="H44" s="44"/>
      <c r="I44" s="46"/>
      <c r="J44" s="44"/>
      <c r="K44" s="44"/>
    </row>
    <row r="45">
      <c r="A45" s="55" t="s">
        <v>1679</v>
      </c>
      <c r="B45" s="56" t="s">
        <v>357</v>
      </c>
      <c r="C45" s="54" t="s">
        <v>391</v>
      </c>
      <c r="D45" s="56" t="s">
        <v>1728</v>
      </c>
      <c r="E45" s="59" t="s">
        <v>1729</v>
      </c>
      <c r="F45" s="44"/>
      <c r="G45" s="44"/>
      <c r="H45" s="44"/>
      <c r="I45" s="46"/>
      <c r="J45" s="44"/>
      <c r="K45" s="44"/>
    </row>
    <row r="46">
      <c r="A46" s="55" t="s">
        <v>1679</v>
      </c>
      <c r="B46" s="56" t="s">
        <v>360</v>
      </c>
      <c r="C46" s="54" t="s">
        <v>392</v>
      </c>
      <c r="D46" s="56" t="s">
        <v>361</v>
      </c>
      <c r="E46" s="59" t="s">
        <v>1730</v>
      </c>
      <c r="F46" s="44"/>
      <c r="G46" s="44"/>
      <c r="H46" s="44"/>
      <c r="I46" s="46"/>
      <c r="J46" s="44"/>
      <c r="K46" s="44"/>
    </row>
    <row r="47">
      <c r="A47" s="55" t="s">
        <v>1679</v>
      </c>
      <c r="B47" s="56" t="s">
        <v>360</v>
      </c>
      <c r="C47" s="54" t="s">
        <v>393</v>
      </c>
      <c r="D47" s="56" t="s">
        <v>361</v>
      </c>
      <c r="E47" s="58" t="s">
        <v>1731</v>
      </c>
      <c r="F47" s="44"/>
      <c r="G47" s="44"/>
      <c r="H47" s="44"/>
      <c r="I47" s="46"/>
      <c r="J47" s="44"/>
      <c r="K47" s="44"/>
    </row>
    <row r="48">
      <c r="A48" s="55" t="s">
        <v>1679</v>
      </c>
      <c r="B48" s="56" t="s">
        <v>360</v>
      </c>
      <c r="C48" s="54" t="s">
        <v>394</v>
      </c>
      <c r="D48" s="56" t="s">
        <v>361</v>
      </c>
      <c r="E48" s="59" t="s">
        <v>1732</v>
      </c>
      <c r="F48" s="44"/>
      <c r="G48" s="44"/>
      <c r="H48" s="44"/>
      <c r="I48" s="46"/>
      <c r="J48" s="44"/>
      <c r="K48" s="44"/>
    </row>
    <row r="49">
      <c r="A49" s="55" t="s">
        <v>1679</v>
      </c>
      <c r="B49" s="56" t="s">
        <v>360</v>
      </c>
      <c r="C49" s="54" t="s">
        <v>395</v>
      </c>
      <c r="D49" s="56" t="s">
        <v>361</v>
      </c>
      <c r="E49" s="59" t="s">
        <v>1733</v>
      </c>
      <c r="F49" s="44"/>
      <c r="G49" s="44"/>
      <c r="H49" s="44"/>
      <c r="I49" s="46"/>
      <c r="J49" s="44"/>
      <c r="K49" s="44"/>
    </row>
  </sheetData>
  <autoFilter ref="$A$1:$I$49"/>
  <conditionalFormatting sqref="H2:I49">
    <cfRule type="cellIs" dxfId="0" priority="1" operator="equal">
      <formula>"Pass"</formula>
    </cfRule>
  </conditionalFormatting>
  <conditionalFormatting sqref="H2:I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60" t="s">
        <v>1495</v>
      </c>
      <c r="B1" s="61" t="s">
        <v>35</v>
      </c>
      <c r="C1" s="61" t="s">
        <v>33</v>
      </c>
      <c r="D1" s="61" t="s">
        <v>36</v>
      </c>
      <c r="E1" s="62" t="s">
        <v>1496</v>
      </c>
      <c r="F1" s="39" t="s">
        <v>1497</v>
      </c>
      <c r="G1" s="39" t="s">
        <v>1498</v>
      </c>
      <c r="H1" s="39" t="s">
        <v>1499</v>
      </c>
      <c r="I1" s="39" t="s">
        <v>37</v>
      </c>
      <c r="J1" s="39" t="s">
        <v>1500</v>
      </c>
      <c r="K1" s="39" t="s">
        <v>1501</v>
      </c>
    </row>
    <row r="2">
      <c r="A2" s="63" t="s">
        <v>1734</v>
      </c>
      <c r="B2" s="64" t="s">
        <v>401</v>
      </c>
      <c r="C2" s="64" t="s">
        <v>400</v>
      </c>
      <c r="D2" s="64" t="s">
        <v>40</v>
      </c>
      <c r="E2" s="65" t="s">
        <v>1735</v>
      </c>
      <c r="F2" s="44"/>
      <c r="G2" s="44"/>
      <c r="H2" s="45"/>
      <c r="I2" s="46"/>
      <c r="J2" s="44"/>
      <c r="K2" s="44"/>
    </row>
    <row r="3">
      <c r="A3" s="63" t="s">
        <v>1734</v>
      </c>
      <c r="B3" s="64" t="s">
        <v>401</v>
      </c>
      <c r="C3" s="64" t="s">
        <v>402</v>
      </c>
      <c r="D3" s="64" t="s">
        <v>40</v>
      </c>
      <c r="E3" s="65" t="s">
        <v>1736</v>
      </c>
      <c r="F3" s="44"/>
      <c r="G3" s="44"/>
      <c r="H3" s="45"/>
      <c r="I3" s="46"/>
      <c r="J3" s="44"/>
      <c r="K3" s="44"/>
    </row>
    <row r="4">
      <c r="A4" s="63" t="s">
        <v>1734</v>
      </c>
      <c r="B4" s="64" t="s">
        <v>401</v>
      </c>
      <c r="C4" s="64" t="s">
        <v>405</v>
      </c>
      <c r="D4" s="64" t="s">
        <v>40</v>
      </c>
      <c r="E4" s="65" t="s">
        <v>1737</v>
      </c>
      <c r="F4" s="44"/>
      <c r="G4" s="44"/>
      <c r="H4" s="45"/>
      <c r="I4" s="46"/>
      <c r="J4" s="44"/>
      <c r="K4" s="44"/>
    </row>
    <row r="5">
      <c r="A5" s="63" t="s">
        <v>1734</v>
      </c>
      <c r="B5" s="64" t="s">
        <v>401</v>
      </c>
      <c r="C5" s="64" t="s">
        <v>408</v>
      </c>
      <c r="D5" s="64" t="s">
        <v>40</v>
      </c>
      <c r="E5" s="65" t="s">
        <v>1738</v>
      </c>
      <c r="F5" s="44"/>
      <c r="G5" s="44"/>
      <c r="H5" s="45"/>
      <c r="I5" s="46"/>
      <c r="J5" s="44"/>
      <c r="K5" s="44"/>
    </row>
    <row r="6">
      <c r="A6" s="63" t="s">
        <v>1734</v>
      </c>
      <c r="B6" s="64" t="s">
        <v>401</v>
      </c>
      <c r="C6" s="64" t="s">
        <v>411</v>
      </c>
      <c r="D6" s="64" t="s">
        <v>40</v>
      </c>
      <c r="E6" s="65" t="s">
        <v>1739</v>
      </c>
      <c r="F6" s="44"/>
      <c r="G6" s="44"/>
      <c r="H6" s="45"/>
      <c r="I6" s="46"/>
      <c r="J6" s="44"/>
      <c r="K6" s="44"/>
    </row>
    <row r="7">
      <c r="A7" s="63" t="s">
        <v>1734</v>
      </c>
      <c r="B7" s="64" t="s">
        <v>401</v>
      </c>
      <c r="C7" s="64" t="s">
        <v>414</v>
      </c>
      <c r="D7" s="64" t="s">
        <v>40</v>
      </c>
      <c r="E7" s="65" t="s">
        <v>1740</v>
      </c>
      <c r="F7" s="44"/>
      <c r="G7" s="44"/>
      <c r="H7" s="45"/>
      <c r="I7" s="46"/>
      <c r="J7" s="44"/>
      <c r="K7" s="44"/>
    </row>
    <row r="8">
      <c r="A8" s="63" t="s">
        <v>1734</v>
      </c>
      <c r="B8" s="64" t="s">
        <v>401</v>
      </c>
      <c r="C8" s="64" t="s">
        <v>417</v>
      </c>
      <c r="D8" s="64" t="s">
        <v>40</v>
      </c>
      <c r="E8" s="65" t="s">
        <v>1741</v>
      </c>
      <c r="F8" s="44"/>
      <c r="G8" s="44"/>
      <c r="H8" s="45"/>
      <c r="I8" s="46"/>
      <c r="J8" s="44"/>
      <c r="K8" s="44"/>
    </row>
    <row r="9">
      <c r="A9" s="63" t="s">
        <v>1734</v>
      </c>
      <c r="B9" s="64" t="s">
        <v>403</v>
      </c>
      <c r="C9" s="64" t="s">
        <v>420</v>
      </c>
      <c r="D9" s="64" t="s">
        <v>404</v>
      </c>
      <c r="E9" s="65" t="s">
        <v>1742</v>
      </c>
      <c r="F9" s="44"/>
      <c r="G9" s="44"/>
      <c r="H9" s="45"/>
      <c r="I9" s="46"/>
      <c r="J9" s="44"/>
      <c r="K9" s="44"/>
    </row>
    <row r="10">
      <c r="A10" s="63" t="s">
        <v>1734</v>
      </c>
      <c r="B10" s="64" t="s">
        <v>403</v>
      </c>
      <c r="C10" s="64" t="s">
        <v>423</v>
      </c>
      <c r="D10" s="64" t="s">
        <v>404</v>
      </c>
      <c r="E10" s="65" t="s">
        <v>1743</v>
      </c>
      <c r="F10" s="44"/>
      <c r="G10" s="44"/>
      <c r="H10" s="45"/>
      <c r="I10" s="46"/>
      <c r="J10" s="44"/>
      <c r="K10" s="44"/>
    </row>
    <row r="11">
      <c r="A11" s="63" t="s">
        <v>1734</v>
      </c>
      <c r="B11" s="64" t="s">
        <v>403</v>
      </c>
      <c r="C11" s="64" t="s">
        <v>426</v>
      </c>
      <c r="D11" s="64" t="s">
        <v>404</v>
      </c>
      <c r="E11" s="65" t="s">
        <v>1744</v>
      </c>
      <c r="F11" s="44"/>
      <c r="G11" s="44"/>
      <c r="H11" s="45"/>
      <c r="I11" s="46"/>
      <c r="J11" s="44"/>
      <c r="K11" s="44"/>
    </row>
    <row r="12">
      <c r="A12" s="63" t="s">
        <v>1734</v>
      </c>
      <c r="B12" s="64" t="s">
        <v>403</v>
      </c>
      <c r="C12" s="64" t="s">
        <v>429</v>
      </c>
      <c r="D12" s="64" t="s">
        <v>404</v>
      </c>
      <c r="E12" s="65" t="s">
        <v>1745</v>
      </c>
      <c r="F12" s="44"/>
      <c r="G12" s="44"/>
      <c r="H12" s="44"/>
      <c r="I12" s="46"/>
      <c r="J12" s="44"/>
      <c r="K12" s="44"/>
    </row>
    <row r="13">
      <c r="A13" s="63" t="s">
        <v>1734</v>
      </c>
      <c r="B13" s="64" t="s">
        <v>406</v>
      </c>
      <c r="C13" s="64" t="s">
        <v>432</v>
      </c>
      <c r="D13" s="64" t="s">
        <v>1746</v>
      </c>
      <c r="E13" s="65" t="s">
        <v>1747</v>
      </c>
      <c r="F13" s="44"/>
      <c r="G13" s="44"/>
      <c r="H13" s="44"/>
      <c r="I13" s="46"/>
      <c r="J13" s="44"/>
      <c r="K13" s="44"/>
    </row>
    <row r="14">
      <c r="A14" s="63" t="s">
        <v>1734</v>
      </c>
      <c r="B14" s="64" t="s">
        <v>409</v>
      </c>
      <c r="C14" s="64" t="s">
        <v>435</v>
      </c>
      <c r="D14" s="64" t="s">
        <v>1748</v>
      </c>
      <c r="E14" s="65" t="s">
        <v>1749</v>
      </c>
      <c r="F14" s="44"/>
      <c r="G14" s="44"/>
      <c r="H14" s="44"/>
      <c r="I14" s="46"/>
      <c r="J14" s="44"/>
      <c r="K14" s="44"/>
    </row>
    <row r="15">
      <c r="A15" s="63" t="s">
        <v>1734</v>
      </c>
      <c r="B15" s="64" t="s">
        <v>412</v>
      </c>
      <c r="C15" s="64" t="s">
        <v>438</v>
      </c>
      <c r="D15" s="64" t="s">
        <v>1750</v>
      </c>
      <c r="E15" s="65" t="s">
        <v>1751</v>
      </c>
      <c r="F15" s="44"/>
      <c r="G15" s="44"/>
      <c r="H15" s="44"/>
      <c r="I15" s="46"/>
      <c r="J15" s="44"/>
      <c r="K15" s="44"/>
    </row>
    <row r="16">
      <c r="A16" s="63" t="s">
        <v>1734</v>
      </c>
      <c r="B16" s="64" t="s">
        <v>412</v>
      </c>
      <c r="C16" s="64" t="s">
        <v>441</v>
      </c>
      <c r="D16" s="64" t="s">
        <v>1750</v>
      </c>
      <c r="E16" s="65" t="s">
        <v>1752</v>
      </c>
      <c r="F16" s="44"/>
      <c r="G16" s="44"/>
      <c r="H16" s="44"/>
      <c r="I16" s="46"/>
      <c r="J16" s="44"/>
      <c r="K16" s="44"/>
    </row>
    <row r="17">
      <c r="A17" s="63" t="s">
        <v>1734</v>
      </c>
      <c r="B17" s="64" t="s">
        <v>415</v>
      </c>
      <c r="C17" s="64" t="s">
        <v>444</v>
      </c>
      <c r="D17" s="64" t="s">
        <v>416</v>
      </c>
      <c r="E17" s="65" t="s">
        <v>1753</v>
      </c>
      <c r="F17" s="44"/>
      <c r="G17" s="44"/>
      <c r="H17" s="44"/>
      <c r="I17" s="46"/>
      <c r="J17" s="44"/>
      <c r="K17" s="44"/>
    </row>
    <row r="18">
      <c r="A18" s="63" t="s">
        <v>1734</v>
      </c>
      <c r="B18" s="64" t="s">
        <v>415</v>
      </c>
      <c r="C18" s="64" t="s">
        <v>447</v>
      </c>
      <c r="D18" s="64" t="s">
        <v>416</v>
      </c>
      <c r="E18" s="65" t="s">
        <v>1754</v>
      </c>
      <c r="F18" s="44"/>
      <c r="G18" s="44"/>
      <c r="H18" s="44"/>
      <c r="I18" s="46"/>
      <c r="J18" s="44"/>
      <c r="K18" s="44"/>
    </row>
    <row r="19">
      <c r="A19" s="63" t="s">
        <v>1734</v>
      </c>
      <c r="B19" s="64" t="s">
        <v>415</v>
      </c>
      <c r="C19" s="64" t="s">
        <v>450</v>
      </c>
      <c r="D19" s="64" t="s">
        <v>416</v>
      </c>
      <c r="E19" s="65" t="s">
        <v>1755</v>
      </c>
      <c r="F19" s="44"/>
      <c r="G19" s="44"/>
      <c r="H19" s="44"/>
      <c r="I19" s="46"/>
      <c r="J19" s="44"/>
      <c r="K19" s="44"/>
    </row>
    <row r="20">
      <c r="A20" s="63" t="s">
        <v>1734</v>
      </c>
      <c r="B20" s="64" t="s">
        <v>415</v>
      </c>
      <c r="C20" s="64" t="s">
        <v>453</v>
      </c>
      <c r="D20" s="64" t="s">
        <v>416</v>
      </c>
      <c r="E20" s="65" t="s">
        <v>1756</v>
      </c>
      <c r="F20" s="44"/>
      <c r="G20" s="44"/>
      <c r="H20" s="44"/>
      <c r="I20" s="46"/>
      <c r="J20" s="44"/>
      <c r="K20" s="44"/>
    </row>
    <row r="21">
      <c r="A21" s="63" t="s">
        <v>1734</v>
      </c>
      <c r="B21" s="64" t="s">
        <v>415</v>
      </c>
      <c r="C21" s="64" t="s">
        <v>456</v>
      </c>
      <c r="D21" s="64" t="s">
        <v>416</v>
      </c>
      <c r="E21" s="65" t="s">
        <v>1757</v>
      </c>
      <c r="F21" s="44"/>
      <c r="G21" s="44"/>
      <c r="H21" s="44"/>
      <c r="I21" s="46"/>
      <c r="J21" s="44"/>
      <c r="K21" s="44"/>
    </row>
    <row r="22">
      <c r="A22" s="63" t="s">
        <v>1734</v>
      </c>
      <c r="B22" s="64" t="s">
        <v>415</v>
      </c>
      <c r="C22" s="64" t="s">
        <v>459</v>
      </c>
      <c r="D22" s="64" t="s">
        <v>416</v>
      </c>
      <c r="E22" s="65" t="s">
        <v>1758</v>
      </c>
      <c r="F22" s="44"/>
      <c r="G22" s="44"/>
      <c r="H22" s="44"/>
      <c r="I22" s="46"/>
      <c r="J22" s="44"/>
      <c r="K22" s="44"/>
    </row>
    <row r="23">
      <c r="A23" s="63" t="s">
        <v>1734</v>
      </c>
      <c r="B23" s="64" t="s">
        <v>415</v>
      </c>
      <c r="C23" s="64" t="s">
        <v>462</v>
      </c>
      <c r="D23" s="64" t="s">
        <v>416</v>
      </c>
      <c r="E23" s="65" t="s">
        <v>1759</v>
      </c>
      <c r="F23" s="44"/>
      <c r="G23" s="44"/>
      <c r="H23" s="44"/>
      <c r="I23" s="46"/>
      <c r="J23" s="44"/>
      <c r="K23" s="44"/>
    </row>
    <row r="24">
      <c r="A24" s="63" t="s">
        <v>1734</v>
      </c>
      <c r="B24" s="64" t="s">
        <v>415</v>
      </c>
      <c r="C24" s="64" t="s">
        <v>465</v>
      </c>
      <c r="D24" s="64" t="s">
        <v>416</v>
      </c>
      <c r="E24" s="66" t="s">
        <v>1760</v>
      </c>
      <c r="F24" s="44"/>
      <c r="G24" s="44"/>
      <c r="H24" s="44"/>
      <c r="I24" s="46"/>
      <c r="J24" s="44"/>
      <c r="K24" s="44"/>
    </row>
    <row r="25">
      <c r="A25" s="63" t="s">
        <v>1734</v>
      </c>
      <c r="B25" s="64" t="s">
        <v>418</v>
      </c>
      <c r="C25" s="64" t="s">
        <v>468</v>
      </c>
      <c r="D25" s="64" t="s">
        <v>1761</v>
      </c>
      <c r="E25" s="66" t="s">
        <v>1762</v>
      </c>
      <c r="F25" s="44"/>
      <c r="G25" s="44"/>
      <c r="H25" s="44"/>
      <c r="I25" s="46"/>
      <c r="J25" s="44"/>
      <c r="K25" s="44"/>
    </row>
    <row r="26">
      <c r="A26" s="63" t="s">
        <v>1734</v>
      </c>
      <c r="B26" s="64" t="s">
        <v>421</v>
      </c>
      <c r="C26" s="64" t="s">
        <v>471</v>
      </c>
      <c r="D26" s="64" t="s">
        <v>1763</v>
      </c>
      <c r="E26" s="66" t="s">
        <v>1764</v>
      </c>
      <c r="F26" s="44"/>
      <c r="G26" s="44"/>
      <c r="H26" s="44"/>
      <c r="I26" s="46"/>
      <c r="J26" s="44"/>
      <c r="K26" s="44"/>
    </row>
    <row r="27">
      <c r="A27" s="63" t="s">
        <v>1734</v>
      </c>
      <c r="B27" s="64" t="s">
        <v>424</v>
      </c>
      <c r="C27" s="64" t="s">
        <v>474</v>
      </c>
      <c r="D27" s="64" t="s">
        <v>425</v>
      </c>
      <c r="E27" s="66" t="s">
        <v>1765</v>
      </c>
      <c r="F27" s="44"/>
      <c r="G27" s="44"/>
      <c r="H27" s="44"/>
      <c r="I27" s="46"/>
      <c r="J27" s="44"/>
      <c r="K27" s="44"/>
    </row>
    <row r="28">
      <c r="A28" s="63" t="s">
        <v>1734</v>
      </c>
      <c r="B28" s="64" t="s">
        <v>427</v>
      </c>
      <c r="C28" s="64" t="s">
        <v>477</v>
      </c>
      <c r="D28" s="64" t="s">
        <v>1766</v>
      </c>
      <c r="E28" s="66" t="s">
        <v>1767</v>
      </c>
      <c r="F28" s="44"/>
      <c r="G28" s="44"/>
      <c r="H28" s="44"/>
      <c r="I28" s="46"/>
      <c r="J28" s="44"/>
      <c r="K28" s="44"/>
    </row>
    <row r="29">
      <c r="A29" s="63" t="s">
        <v>1734</v>
      </c>
      <c r="B29" s="64" t="s">
        <v>430</v>
      </c>
      <c r="C29" s="64" t="s">
        <v>480</v>
      </c>
      <c r="D29" s="64" t="s">
        <v>431</v>
      </c>
      <c r="E29" s="66" t="s">
        <v>1768</v>
      </c>
      <c r="F29" s="44"/>
      <c r="G29" s="44"/>
      <c r="H29" s="44"/>
      <c r="I29" s="46"/>
      <c r="J29" s="44"/>
      <c r="K29" s="44"/>
    </row>
    <row r="30">
      <c r="A30" s="63" t="s">
        <v>1734</v>
      </c>
      <c r="B30" s="64" t="s">
        <v>433</v>
      </c>
      <c r="C30" s="64" t="s">
        <v>481</v>
      </c>
      <c r="D30" s="64" t="s">
        <v>1769</v>
      </c>
      <c r="E30" s="66" t="s">
        <v>1770</v>
      </c>
      <c r="F30" s="44"/>
      <c r="G30" s="44"/>
      <c r="H30" s="44"/>
      <c r="I30" s="46"/>
      <c r="J30" s="44"/>
      <c r="K30" s="44"/>
    </row>
    <row r="31">
      <c r="A31" s="63" t="s">
        <v>1734</v>
      </c>
      <c r="B31" s="64" t="s">
        <v>433</v>
      </c>
      <c r="C31" s="64" t="s">
        <v>482</v>
      </c>
      <c r="D31" s="64" t="s">
        <v>1769</v>
      </c>
      <c r="E31" s="66" t="s">
        <v>1771</v>
      </c>
      <c r="F31" s="44"/>
      <c r="G31" s="44"/>
      <c r="H31" s="44"/>
      <c r="I31" s="46"/>
      <c r="J31" s="44"/>
      <c r="K31" s="44"/>
    </row>
    <row r="32">
      <c r="A32" s="63" t="s">
        <v>1734</v>
      </c>
      <c r="B32" s="64" t="s">
        <v>436</v>
      </c>
      <c r="C32" s="64" t="s">
        <v>483</v>
      </c>
      <c r="D32" s="64" t="s">
        <v>1772</v>
      </c>
      <c r="E32" s="66" t="s">
        <v>1773</v>
      </c>
      <c r="F32" s="44"/>
      <c r="G32" s="44"/>
      <c r="H32" s="44"/>
      <c r="I32" s="46"/>
      <c r="J32" s="44"/>
      <c r="K32" s="44"/>
    </row>
    <row r="33">
      <c r="A33" s="63" t="s">
        <v>1734</v>
      </c>
      <c r="B33" s="64" t="s">
        <v>436</v>
      </c>
      <c r="C33" s="64" t="s">
        <v>484</v>
      </c>
      <c r="D33" s="64" t="s">
        <v>1772</v>
      </c>
      <c r="E33" s="66" t="s">
        <v>1774</v>
      </c>
      <c r="F33" s="44"/>
      <c r="G33" s="44"/>
      <c r="H33" s="44"/>
      <c r="I33" s="46"/>
      <c r="J33" s="44"/>
      <c r="K33" s="44"/>
    </row>
    <row r="34">
      <c r="A34" s="63" t="s">
        <v>1734</v>
      </c>
      <c r="B34" s="64" t="s">
        <v>439</v>
      </c>
      <c r="C34" s="64" t="s">
        <v>485</v>
      </c>
      <c r="D34" s="64" t="s">
        <v>440</v>
      </c>
      <c r="E34" s="66" t="s">
        <v>1775</v>
      </c>
      <c r="F34" s="44"/>
      <c r="G34" s="44"/>
      <c r="H34" s="44"/>
      <c r="I34" s="46"/>
      <c r="J34" s="44"/>
      <c r="K34" s="44"/>
    </row>
    <row r="35">
      <c r="A35" s="63" t="s">
        <v>1734</v>
      </c>
      <c r="B35" s="64" t="s">
        <v>439</v>
      </c>
      <c r="C35" s="64" t="s">
        <v>486</v>
      </c>
      <c r="D35" s="64" t="s">
        <v>440</v>
      </c>
      <c r="E35" s="66" t="s">
        <v>1776</v>
      </c>
      <c r="F35" s="44"/>
      <c r="G35" s="44"/>
      <c r="H35" s="44"/>
      <c r="I35" s="46"/>
      <c r="J35" s="44"/>
      <c r="K35" s="44"/>
    </row>
    <row r="36">
      <c r="A36" s="63" t="s">
        <v>1734</v>
      </c>
      <c r="B36" s="64" t="s">
        <v>439</v>
      </c>
      <c r="C36" s="64" t="s">
        <v>487</v>
      </c>
      <c r="D36" s="64" t="s">
        <v>440</v>
      </c>
      <c r="E36" s="66" t="s">
        <v>1777</v>
      </c>
      <c r="F36" s="44"/>
      <c r="G36" s="44"/>
      <c r="H36" s="44"/>
      <c r="I36" s="46"/>
      <c r="J36" s="44"/>
      <c r="K36" s="44"/>
    </row>
    <row r="37">
      <c r="A37" s="63" t="s">
        <v>1734</v>
      </c>
      <c r="B37" s="64" t="s">
        <v>439</v>
      </c>
      <c r="C37" s="64" t="s">
        <v>488</v>
      </c>
      <c r="D37" s="64" t="s">
        <v>440</v>
      </c>
      <c r="E37" s="66" t="s">
        <v>1778</v>
      </c>
      <c r="F37" s="44"/>
      <c r="G37" s="44"/>
      <c r="H37" s="44"/>
      <c r="I37" s="46"/>
      <c r="J37" s="44"/>
      <c r="K37" s="44"/>
    </row>
    <row r="38">
      <c r="A38" s="63" t="s">
        <v>1734</v>
      </c>
      <c r="B38" s="64" t="s">
        <v>442</v>
      </c>
      <c r="C38" s="64" t="s">
        <v>489</v>
      </c>
      <c r="D38" s="64" t="s">
        <v>1779</v>
      </c>
      <c r="E38" s="66" t="s">
        <v>1780</v>
      </c>
      <c r="F38" s="44"/>
      <c r="G38" s="44"/>
      <c r="H38" s="44"/>
      <c r="I38" s="46"/>
      <c r="J38" s="44"/>
      <c r="K38" s="44"/>
    </row>
    <row r="39">
      <c r="A39" s="63" t="s">
        <v>1734</v>
      </c>
      <c r="B39" s="64" t="s">
        <v>445</v>
      </c>
      <c r="C39" s="64" t="s">
        <v>490</v>
      </c>
      <c r="D39" s="64" t="s">
        <v>446</v>
      </c>
      <c r="E39" s="66" t="s">
        <v>1781</v>
      </c>
      <c r="F39" s="44"/>
      <c r="G39" s="44"/>
      <c r="H39" s="44"/>
      <c r="I39" s="46"/>
      <c r="J39" s="44"/>
      <c r="K39" s="44"/>
    </row>
    <row r="40">
      <c r="A40" s="63" t="s">
        <v>1734</v>
      </c>
      <c r="B40" s="64" t="s">
        <v>445</v>
      </c>
      <c r="C40" s="64" t="s">
        <v>491</v>
      </c>
      <c r="D40" s="64" t="s">
        <v>446</v>
      </c>
      <c r="E40" s="66" t="s">
        <v>1782</v>
      </c>
      <c r="F40" s="44"/>
      <c r="G40" s="44"/>
      <c r="H40" s="44"/>
      <c r="I40" s="46"/>
      <c r="J40" s="44"/>
      <c r="K40" s="44"/>
    </row>
    <row r="41">
      <c r="A41" s="63" t="s">
        <v>1734</v>
      </c>
      <c r="B41" s="64" t="s">
        <v>448</v>
      </c>
      <c r="C41" s="64" t="s">
        <v>492</v>
      </c>
      <c r="D41" s="64" t="s">
        <v>1783</v>
      </c>
      <c r="E41" s="66" t="s">
        <v>1784</v>
      </c>
      <c r="F41" s="44"/>
      <c r="G41" s="44"/>
      <c r="H41" s="44"/>
      <c r="I41" s="46"/>
      <c r="J41" s="44"/>
      <c r="K41" s="44"/>
    </row>
    <row r="42">
      <c r="A42" s="63" t="s">
        <v>1734</v>
      </c>
      <c r="B42" s="64" t="s">
        <v>448</v>
      </c>
      <c r="C42" s="64" t="s">
        <v>493</v>
      </c>
      <c r="D42" s="64" t="s">
        <v>1783</v>
      </c>
      <c r="E42" s="66" t="s">
        <v>1785</v>
      </c>
      <c r="F42" s="44"/>
      <c r="G42" s="44"/>
      <c r="H42" s="44"/>
      <c r="I42" s="46"/>
      <c r="J42" s="44"/>
      <c r="K42" s="44"/>
    </row>
    <row r="43">
      <c r="A43" s="63" t="s">
        <v>1734</v>
      </c>
      <c r="B43" s="64" t="s">
        <v>451</v>
      </c>
      <c r="C43" s="64" t="s">
        <v>494</v>
      </c>
      <c r="D43" s="64" t="s">
        <v>1786</v>
      </c>
      <c r="E43" s="66" t="s">
        <v>1787</v>
      </c>
      <c r="F43" s="44"/>
      <c r="G43" s="44"/>
      <c r="H43" s="44"/>
      <c r="I43" s="46"/>
      <c r="J43" s="44"/>
      <c r="K43" s="44"/>
    </row>
    <row r="44">
      <c r="A44" s="63" t="s">
        <v>1734</v>
      </c>
      <c r="B44" s="64" t="s">
        <v>454</v>
      </c>
      <c r="C44" s="64" t="s">
        <v>495</v>
      </c>
      <c r="D44" s="64" t="s">
        <v>1788</v>
      </c>
      <c r="E44" s="66" t="s">
        <v>1789</v>
      </c>
      <c r="F44" s="44"/>
      <c r="G44" s="44"/>
      <c r="H44" s="44"/>
      <c r="I44" s="46"/>
      <c r="J44" s="44"/>
      <c r="K44" s="44"/>
    </row>
    <row r="45">
      <c r="A45" s="63" t="s">
        <v>1734</v>
      </c>
      <c r="B45" s="64" t="s">
        <v>454</v>
      </c>
      <c r="C45" s="64" t="s">
        <v>496</v>
      </c>
      <c r="D45" s="64" t="s">
        <v>1788</v>
      </c>
      <c r="E45" s="66" t="s">
        <v>1790</v>
      </c>
      <c r="F45" s="44"/>
      <c r="G45" s="44"/>
      <c r="H45" s="44"/>
      <c r="I45" s="46"/>
      <c r="J45" s="44"/>
      <c r="K45" s="44"/>
    </row>
    <row r="46">
      <c r="A46" s="63" t="s">
        <v>1734</v>
      </c>
      <c r="B46" s="64" t="s">
        <v>454</v>
      </c>
      <c r="C46" s="64" t="s">
        <v>497</v>
      </c>
      <c r="D46" s="64" t="s">
        <v>1788</v>
      </c>
      <c r="E46" s="66" t="s">
        <v>1791</v>
      </c>
      <c r="F46" s="44"/>
      <c r="G46" s="44"/>
      <c r="H46" s="44"/>
      <c r="I46" s="46"/>
      <c r="J46" s="44"/>
      <c r="K46" s="44"/>
    </row>
    <row r="47">
      <c r="A47" s="63" t="s">
        <v>1734</v>
      </c>
      <c r="B47" s="64" t="s">
        <v>457</v>
      </c>
      <c r="C47" s="64" t="s">
        <v>498</v>
      </c>
      <c r="D47" s="64" t="s">
        <v>458</v>
      </c>
      <c r="E47" s="66" t="s">
        <v>1792</v>
      </c>
      <c r="F47" s="44"/>
      <c r="G47" s="44"/>
      <c r="H47" s="44"/>
      <c r="I47" s="46"/>
      <c r="J47" s="44"/>
      <c r="K47" s="44"/>
    </row>
    <row r="48">
      <c r="A48" s="63" t="s">
        <v>1734</v>
      </c>
      <c r="B48" s="64" t="s">
        <v>457</v>
      </c>
      <c r="C48" s="64" t="s">
        <v>498</v>
      </c>
      <c r="D48" s="64" t="s">
        <v>458</v>
      </c>
      <c r="E48" s="66" t="s">
        <v>1793</v>
      </c>
      <c r="F48" s="44"/>
      <c r="G48" s="44"/>
      <c r="H48" s="44"/>
      <c r="I48" s="46"/>
      <c r="J48" s="44"/>
      <c r="K48" s="44"/>
    </row>
    <row r="49">
      <c r="A49" s="63" t="s">
        <v>1734</v>
      </c>
      <c r="B49" s="64" t="s">
        <v>460</v>
      </c>
      <c r="C49" s="64" t="s">
        <v>499</v>
      </c>
      <c r="D49" s="64" t="s">
        <v>1794</v>
      </c>
      <c r="E49" s="66" t="s">
        <v>1795</v>
      </c>
      <c r="F49" s="44"/>
      <c r="G49" s="44"/>
      <c r="H49" s="44"/>
      <c r="I49" s="46"/>
      <c r="J49" s="44"/>
      <c r="K49" s="44"/>
    </row>
    <row r="50">
      <c r="A50" s="63" t="s">
        <v>1734</v>
      </c>
      <c r="B50" s="64" t="s">
        <v>463</v>
      </c>
      <c r="C50" s="64" t="s">
        <v>500</v>
      </c>
      <c r="D50" s="64" t="s">
        <v>1796</v>
      </c>
      <c r="E50" s="66" t="s">
        <v>1797</v>
      </c>
      <c r="F50" s="44"/>
      <c r="G50" s="44"/>
      <c r="H50" s="44"/>
      <c r="I50" s="46"/>
      <c r="J50" s="44"/>
      <c r="K50" s="44"/>
    </row>
    <row r="51">
      <c r="A51" s="63" t="s">
        <v>1734</v>
      </c>
      <c r="B51" s="64" t="s">
        <v>463</v>
      </c>
      <c r="C51" s="64" t="s">
        <v>501</v>
      </c>
      <c r="D51" s="64" t="s">
        <v>1796</v>
      </c>
      <c r="E51" s="66" t="s">
        <v>1798</v>
      </c>
      <c r="F51" s="44"/>
      <c r="G51" s="44"/>
      <c r="H51" s="44"/>
      <c r="I51" s="46"/>
      <c r="J51" s="44"/>
      <c r="K51" s="44"/>
    </row>
    <row r="52">
      <c r="A52" s="63" t="s">
        <v>1734</v>
      </c>
      <c r="B52" s="64" t="s">
        <v>466</v>
      </c>
      <c r="C52" s="64" t="s">
        <v>502</v>
      </c>
      <c r="D52" s="64" t="s">
        <v>467</v>
      </c>
      <c r="E52" s="66" t="s">
        <v>1799</v>
      </c>
      <c r="F52" s="44"/>
      <c r="G52" s="44"/>
      <c r="H52" s="44"/>
      <c r="I52" s="46"/>
      <c r="J52" s="44"/>
      <c r="K52" s="44"/>
    </row>
    <row r="53">
      <c r="A53" s="63" t="s">
        <v>1734</v>
      </c>
      <c r="B53" s="64" t="s">
        <v>466</v>
      </c>
      <c r="C53" s="64" t="s">
        <v>503</v>
      </c>
      <c r="D53" s="64" t="s">
        <v>467</v>
      </c>
      <c r="E53" s="66" t="s">
        <v>1800</v>
      </c>
      <c r="F53" s="44"/>
      <c r="G53" s="44"/>
      <c r="H53" s="44"/>
      <c r="I53" s="46"/>
      <c r="J53" s="44"/>
      <c r="K53" s="44"/>
    </row>
    <row r="54">
      <c r="A54" s="63" t="s">
        <v>1734</v>
      </c>
      <c r="B54" s="64" t="s">
        <v>466</v>
      </c>
      <c r="C54" s="64" t="s">
        <v>504</v>
      </c>
      <c r="D54" s="64" t="s">
        <v>467</v>
      </c>
      <c r="E54" s="66" t="s">
        <v>1801</v>
      </c>
      <c r="F54" s="44"/>
      <c r="G54" s="44"/>
      <c r="H54" s="44"/>
      <c r="I54" s="46"/>
      <c r="J54" s="44"/>
      <c r="K54" s="44"/>
    </row>
    <row r="55">
      <c r="A55" s="63" t="s">
        <v>1734</v>
      </c>
      <c r="B55" s="64" t="s">
        <v>466</v>
      </c>
      <c r="C55" s="64" t="s">
        <v>505</v>
      </c>
      <c r="D55" s="64" t="s">
        <v>467</v>
      </c>
      <c r="E55" s="66" t="s">
        <v>1802</v>
      </c>
      <c r="F55" s="44"/>
      <c r="G55" s="44"/>
      <c r="H55" s="44"/>
      <c r="I55" s="46"/>
      <c r="J55" s="44"/>
      <c r="K55" s="44"/>
    </row>
    <row r="56">
      <c r="A56" s="63" t="s">
        <v>1734</v>
      </c>
      <c r="B56" s="64" t="s">
        <v>466</v>
      </c>
      <c r="C56" s="64" t="s">
        <v>506</v>
      </c>
      <c r="D56" s="64" t="s">
        <v>467</v>
      </c>
      <c r="E56" s="66" t="s">
        <v>1803</v>
      </c>
      <c r="F56" s="44"/>
      <c r="G56" s="44"/>
      <c r="H56" s="44"/>
      <c r="I56" s="46"/>
      <c r="J56" s="44"/>
      <c r="K56" s="44"/>
    </row>
    <row r="57">
      <c r="A57" s="63" t="s">
        <v>1734</v>
      </c>
      <c r="B57" s="64" t="s">
        <v>466</v>
      </c>
      <c r="C57" s="64" t="s">
        <v>507</v>
      </c>
      <c r="D57" s="64" t="s">
        <v>467</v>
      </c>
      <c r="E57" s="66" t="s">
        <v>1804</v>
      </c>
      <c r="F57" s="44"/>
      <c r="G57" s="44"/>
      <c r="H57" s="44"/>
      <c r="I57" s="46"/>
      <c r="J57" s="44"/>
      <c r="K57" s="44"/>
    </row>
    <row r="58">
      <c r="A58" s="63" t="s">
        <v>1734</v>
      </c>
      <c r="B58" s="64" t="s">
        <v>466</v>
      </c>
      <c r="C58" s="64" t="s">
        <v>508</v>
      </c>
      <c r="D58" s="64" t="s">
        <v>467</v>
      </c>
      <c r="E58" s="66" t="s">
        <v>1805</v>
      </c>
      <c r="F58" s="44"/>
      <c r="G58" s="44"/>
      <c r="H58" s="44"/>
      <c r="I58" s="46"/>
      <c r="J58" s="44"/>
      <c r="K58" s="44"/>
    </row>
    <row r="59">
      <c r="A59" s="63" t="s">
        <v>1734</v>
      </c>
      <c r="B59" s="64" t="s">
        <v>466</v>
      </c>
      <c r="C59" s="64" t="s">
        <v>509</v>
      </c>
      <c r="D59" s="64" t="s">
        <v>467</v>
      </c>
      <c r="E59" s="66" t="s">
        <v>1806</v>
      </c>
      <c r="F59" s="44"/>
      <c r="G59" s="44"/>
      <c r="H59" s="44"/>
      <c r="I59" s="46"/>
      <c r="J59" s="44"/>
      <c r="K59" s="44"/>
    </row>
    <row r="60">
      <c r="A60" s="63" t="s">
        <v>1734</v>
      </c>
      <c r="B60" s="64" t="s">
        <v>469</v>
      </c>
      <c r="C60" s="64" t="s">
        <v>510</v>
      </c>
      <c r="D60" s="64" t="s">
        <v>470</v>
      </c>
      <c r="E60" s="66" t="s">
        <v>1807</v>
      </c>
      <c r="F60" s="44"/>
      <c r="G60" s="44"/>
      <c r="H60" s="44"/>
      <c r="I60" s="46"/>
      <c r="J60" s="44"/>
      <c r="K60" s="44"/>
    </row>
    <row r="61">
      <c r="A61" s="63" t="s">
        <v>1734</v>
      </c>
      <c r="B61" s="64" t="s">
        <v>469</v>
      </c>
      <c r="C61" s="64" t="s">
        <v>511</v>
      </c>
      <c r="D61" s="64" t="s">
        <v>470</v>
      </c>
      <c r="E61" s="66" t="s">
        <v>1808</v>
      </c>
      <c r="F61" s="44"/>
      <c r="G61" s="44"/>
      <c r="H61" s="44"/>
      <c r="I61" s="46"/>
      <c r="J61" s="44"/>
      <c r="K61" s="44"/>
    </row>
    <row r="62">
      <c r="A62" s="63" t="s">
        <v>1734</v>
      </c>
      <c r="B62" s="64" t="s">
        <v>469</v>
      </c>
      <c r="C62" s="64" t="s">
        <v>512</v>
      </c>
      <c r="D62" s="64" t="s">
        <v>470</v>
      </c>
      <c r="E62" s="66" t="s">
        <v>1809</v>
      </c>
      <c r="F62" s="44"/>
      <c r="G62" s="44"/>
      <c r="H62" s="44"/>
      <c r="I62" s="46"/>
      <c r="J62" s="44"/>
      <c r="K62" s="44"/>
    </row>
    <row r="63">
      <c r="A63" s="63" t="s">
        <v>1734</v>
      </c>
      <c r="B63" s="64" t="s">
        <v>472</v>
      </c>
      <c r="C63" s="64" t="s">
        <v>513</v>
      </c>
      <c r="D63" s="64" t="s">
        <v>473</v>
      </c>
      <c r="E63" s="66" t="s">
        <v>1810</v>
      </c>
      <c r="F63" s="44"/>
      <c r="G63" s="44"/>
      <c r="H63" s="44"/>
      <c r="I63" s="46"/>
      <c r="J63" s="44"/>
      <c r="K63" s="44"/>
    </row>
    <row r="64">
      <c r="A64" s="63" t="s">
        <v>1734</v>
      </c>
      <c r="B64" s="64" t="s">
        <v>472</v>
      </c>
      <c r="C64" s="64" t="s">
        <v>514</v>
      </c>
      <c r="D64" s="64" t="s">
        <v>473</v>
      </c>
      <c r="E64" s="66" t="s">
        <v>1811</v>
      </c>
      <c r="F64" s="44"/>
      <c r="G64" s="44"/>
      <c r="H64" s="44"/>
      <c r="I64" s="46"/>
      <c r="J64" s="44"/>
      <c r="K64" s="44"/>
    </row>
    <row r="65">
      <c r="A65" s="63" t="s">
        <v>1734</v>
      </c>
      <c r="B65" s="64" t="s">
        <v>472</v>
      </c>
      <c r="C65" s="64" t="s">
        <v>515</v>
      </c>
      <c r="D65" s="64" t="s">
        <v>473</v>
      </c>
      <c r="E65" s="66" t="s">
        <v>1812</v>
      </c>
      <c r="F65" s="44"/>
      <c r="G65" s="44"/>
      <c r="H65" s="44"/>
      <c r="I65" s="46"/>
      <c r="J65" s="44"/>
      <c r="K65" s="44"/>
    </row>
    <row r="66">
      <c r="A66" s="63" t="s">
        <v>1734</v>
      </c>
      <c r="B66" s="64" t="s">
        <v>475</v>
      </c>
      <c r="C66" s="64" t="s">
        <v>516</v>
      </c>
      <c r="D66" s="64" t="s">
        <v>476</v>
      </c>
      <c r="E66" s="66" t="s">
        <v>1813</v>
      </c>
      <c r="F66" s="44"/>
      <c r="G66" s="44"/>
      <c r="H66" s="44"/>
      <c r="I66" s="46"/>
      <c r="J66" s="44"/>
      <c r="K66" s="44"/>
    </row>
    <row r="67">
      <c r="A67" s="63" t="s">
        <v>1734</v>
      </c>
      <c r="B67" s="64" t="s">
        <v>475</v>
      </c>
      <c r="C67" s="64" t="s">
        <v>517</v>
      </c>
      <c r="D67" s="64" t="s">
        <v>476</v>
      </c>
      <c r="E67" s="66" t="s">
        <v>1814</v>
      </c>
      <c r="F67" s="44"/>
      <c r="G67" s="44"/>
      <c r="H67" s="44"/>
      <c r="I67" s="46"/>
      <c r="J67" s="44"/>
      <c r="K67" s="44"/>
    </row>
    <row r="68">
      <c r="A68" s="63" t="s">
        <v>1734</v>
      </c>
      <c r="B68" s="64" t="s">
        <v>475</v>
      </c>
      <c r="C68" s="64" t="s">
        <v>518</v>
      </c>
      <c r="D68" s="64" t="s">
        <v>476</v>
      </c>
      <c r="E68" s="66" t="s">
        <v>1815</v>
      </c>
      <c r="F68" s="44"/>
      <c r="G68" s="44"/>
      <c r="H68" s="44"/>
      <c r="I68" s="46"/>
      <c r="J68" s="44"/>
      <c r="K68" s="44"/>
    </row>
    <row r="69">
      <c r="A69" s="63" t="s">
        <v>1734</v>
      </c>
      <c r="B69" s="64" t="s">
        <v>475</v>
      </c>
      <c r="C69" s="64" t="s">
        <v>519</v>
      </c>
      <c r="D69" s="64" t="s">
        <v>476</v>
      </c>
      <c r="E69" s="66" t="s">
        <v>1816</v>
      </c>
      <c r="F69" s="44"/>
      <c r="G69" s="44"/>
      <c r="H69" s="44"/>
      <c r="I69" s="46"/>
      <c r="J69" s="44"/>
      <c r="K69" s="44"/>
    </row>
    <row r="70">
      <c r="A70" s="63" t="s">
        <v>1734</v>
      </c>
      <c r="B70" s="64" t="s">
        <v>478</v>
      </c>
      <c r="C70" s="64" t="s">
        <v>520</v>
      </c>
      <c r="D70" s="64" t="s">
        <v>1817</v>
      </c>
      <c r="E70" s="66" t="s">
        <v>1818</v>
      </c>
      <c r="F70" s="44"/>
      <c r="G70" s="44"/>
      <c r="H70" s="44"/>
      <c r="I70" s="46"/>
      <c r="J70" s="44"/>
      <c r="K70" s="44"/>
    </row>
  </sheetData>
  <autoFilter ref="$A$1:$I$70"/>
  <conditionalFormatting sqref="H2:I70">
    <cfRule type="cellIs" dxfId="0" priority="1" operator="equal">
      <formula>"Pass"</formula>
    </cfRule>
  </conditionalFormatting>
  <conditionalFormatting sqref="H2:I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1819</v>
      </c>
      <c r="B2" s="54" t="s">
        <v>526</v>
      </c>
      <c r="C2" s="54" t="s">
        <v>525</v>
      </c>
      <c r="D2" s="54" t="s">
        <v>40</v>
      </c>
      <c r="E2" s="54" t="s">
        <v>1820</v>
      </c>
      <c r="F2" s="44"/>
      <c r="G2" s="44"/>
      <c r="H2" s="45"/>
      <c r="I2" s="46"/>
      <c r="J2" s="44"/>
      <c r="K2" s="44"/>
    </row>
    <row r="3">
      <c r="A3" s="67" t="s">
        <v>1819</v>
      </c>
      <c r="B3" s="57" t="s">
        <v>526</v>
      </c>
      <c r="C3" s="54" t="s">
        <v>527</v>
      </c>
      <c r="D3" s="54" t="s">
        <v>40</v>
      </c>
      <c r="E3" s="57" t="s">
        <v>1821</v>
      </c>
      <c r="F3" s="44"/>
      <c r="G3" s="44"/>
      <c r="H3" s="45"/>
      <c r="I3" s="46"/>
      <c r="J3" s="44"/>
      <c r="K3" s="44"/>
    </row>
    <row r="4">
      <c r="A4" s="67" t="s">
        <v>1819</v>
      </c>
      <c r="B4" s="57" t="s">
        <v>526</v>
      </c>
      <c r="C4" s="54" t="s">
        <v>530</v>
      </c>
      <c r="D4" s="54" t="s">
        <v>40</v>
      </c>
      <c r="E4" s="57" t="s">
        <v>1822</v>
      </c>
      <c r="F4" s="44"/>
      <c r="G4" s="44"/>
      <c r="H4" s="45"/>
      <c r="I4" s="46"/>
      <c r="J4" s="44"/>
      <c r="K4" s="44"/>
    </row>
    <row r="5">
      <c r="A5" s="67" t="s">
        <v>1819</v>
      </c>
      <c r="B5" s="57" t="s">
        <v>526</v>
      </c>
      <c r="C5" s="54" t="s">
        <v>533</v>
      </c>
      <c r="D5" s="54" t="s">
        <v>40</v>
      </c>
      <c r="E5" s="57" t="s">
        <v>1823</v>
      </c>
      <c r="F5" s="44"/>
      <c r="G5" s="44"/>
      <c r="H5" s="45"/>
      <c r="I5" s="46"/>
      <c r="J5" s="44"/>
      <c r="K5" s="44"/>
    </row>
    <row r="6">
      <c r="A6" s="67" t="s">
        <v>1819</v>
      </c>
      <c r="B6" s="57" t="s">
        <v>526</v>
      </c>
      <c r="C6" s="54" t="s">
        <v>536</v>
      </c>
      <c r="D6" s="54" t="s">
        <v>40</v>
      </c>
      <c r="E6" s="57" t="s">
        <v>1824</v>
      </c>
      <c r="F6" s="44"/>
      <c r="G6" s="44"/>
      <c r="H6" s="45"/>
      <c r="I6" s="46"/>
      <c r="J6" s="44"/>
      <c r="K6" s="44"/>
    </row>
    <row r="7">
      <c r="A7" s="67" t="s">
        <v>1819</v>
      </c>
      <c r="B7" s="57" t="s">
        <v>526</v>
      </c>
      <c r="C7" s="54" t="s">
        <v>539</v>
      </c>
      <c r="D7" s="54" t="s">
        <v>40</v>
      </c>
      <c r="E7" s="57" t="s">
        <v>1825</v>
      </c>
      <c r="F7" s="44"/>
      <c r="G7" s="44"/>
      <c r="H7" s="45"/>
      <c r="I7" s="46"/>
      <c r="J7" s="44"/>
      <c r="K7" s="44"/>
    </row>
    <row r="8">
      <c r="A8" s="67" t="s">
        <v>1819</v>
      </c>
      <c r="B8" s="57" t="s">
        <v>526</v>
      </c>
      <c r="C8" s="54" t="s">
        <v>542</v>
      </c>
      <c r="D8" s="54" t="s">
        <v>40</v>
      </c>
      <c r="E8" s="57" t="s">
        <v>1826</v>
      </c>
      <c r="F8" s="44"/>
      <c r="G8" s="44"/>
      <c r="H8" s="45"/>
      <c r="I8" s="46"/>
      <c r="J8" s="44"/>
      <c r="K8" s="44"/>
    </row>
    <row r="9">
      <c r="A9" s="67" t="s">
        <v>1819</v>
      </c>
      <c r="B9" s="57" t="s">
        <v>528</v>
      </c>
      <c r="C9" s="54" t="s">
        <v>545</v>
      </c>
      <c r="D9" s="57" t="s">
        <v>529</v>
      </c>
      <c r="E9" s="57" t="s">
        <v>1827</v>
      </c>
      <c r="F9" s="44"/>
      <c r="G9" s="44"/>
      <c r="H9" s="45"/>
      <c r="I9" s="46"/>
      <c r="J9" s="44"/>
      <c r="K9" s="44"/>
    </row>
    <row r="10">
      <c r="A10" s="67" t="s">
        <v>1819</v>
      </c>
      <c r="B10" s="57" t="s">
        <v>528</v>
      </c>
      <c r="C10" s="54" t="s">
        <v>547</v>
      </c>
      <c r="D10" s="57" t="s">
        <v>529</v>
      </c>
      <c r="E10" s="57" t="s">
        <v>1828</v>
      </c>
      <c r="F10" s="44"/>
      <c r="G10" s="44"/>
      <c r="H10" s="45"/>
      <c r="I10" s="46"/>
      <c r="J10" s="44"/>
      <c r="K10" s="44"/>
    </row>
    <row r="11">
      <c r="A11" s="67" t="s">
        <v>1819</v>
      </c>
      <c r="B11" s="57" t="s">
        <v>528</v>
      </c>
      <c r="C11" s="54" t="s">
        <v>550</v>
      </c>
      <c r="D11" s="57" t="s">
        <v>529</v>
      </c>
      <c r="E11" s="57" t="s">
        <v>1829</v>
      </c>
      <c r="F11" s="44"/>
      <c r="G11" s="44"/>
      <c r="H11" s="45"/>
      <c r="I11" s="46"/>
      <c r="J11" s="44"/>
      <c r="K11" s="44"/>
    </row>
    <row r="12">
      <c r="A12" s="67" t="s">
        <v>1819</v>
      </c>
      <c r="B12" s="57" t="s">
        <v>528</v>
      </c>
      <c r="C12" s="54" t="s">
        <v>553</v>
      </c>
      <c r="D12" s="57" t="s">
        <v>529</v>
      </c>
      <c r="E12" s="57" t="s">
        <v>1830</v>
      </c>
      <c r="F12" s="44"/>
      <c r="G12" s="44"/>
      <c r="H12" s="44"/>
      <c r="I12" s="46"/>
      <c r="J12" s="44"/>
      <c r="K12" s="44"/>
    </row>
    <row r="13">
      <c r="A13" s="67" t="s">
        <v>1819</v>
      </c>
      <c r="B13" s="57" t="s">
        <v>528</v>
      </c>
      <c r="C13" s="54" t="s">
        <v>556</v>
      </c>
      <c r="D13" s="57" t="s">
        <v>529</v>
      </c>
      <c r="E13" s="57" t="s">
        <v>1831</v>
      </c>
      <c r="F13" s="44"/>
      <c r="G13" s="44"/>
      <c r="H13" s="44"/>
      <c r="I13" s="46"/>
      <c r="J13" s="44"/>
      <c r="K13" s="44"/>
    </row>
    <row r="14">
      <c r="A14" s="67" t="s">
        <v>1819</v>
      </c>
      <c r="B14" s="57" t="s">
        <v>528</v>
      </c>
      <c r="C14" s="54" t="s">
        <v>559</v>
      </c>
      <c r="D14" s="57" t="s">
        <v>529</v>
      </c>
      <c r="E14" s="57" t="s">
        <v>1832</v>
      </c>
      <c r="F14" s="44"/>
      <c r="G14" s="44"/>
      <c r="H14" s="44"/>
      <c r="I14" s="46"/>
      <c r="J14" s="44"/>
      <c r="K14" s="44"/>
    </row>
    <row r="15">
      <c r="A15" s="67" t="s">
        <v>1819</v>
      </c>
      <c r="B15" s="57" t="s">
        <v>528</v>
      </c>
      <c r="C15" s="54" t="s">
        <v>561</v>
      </c>
      <c r="D15" s="57" t="s">
        <v>529</v>
      </c>
      <c r="E15" s="57" t="s">
        <v>1833</v>
      </c>
      <c r="F15" s="44"/>
      <c r="G15" s="44"/>
      <c r="H15" s="44"/>
      <c r="I15" s="46"/>
      <c r="J15" s="44"/>
      <c r="K15" s="44"/>
    </row>
    <row r="16">
      <c r="A16" s="67" t="s">
        <v>1819</v>
      </c>
      <c r="B16" s="57" t="s">
        <v>528</v>
      </c>
      <c r="C16" s="54" t="s">
        <v>563</v>
      </c>
      <c r="D16" s="57" t="s">
        <v>529</v>
      </c>
      <c r="E16" s="57" t="s">
        <v>1834</v>
      </c>
      <c r="F16" s="44"/>
      <c r="G16" s="44"/>
      <c r="H16" s="44"/>
      <c r="I16" s="46"/>
      <c r="J16" s="44"/>
      <c r="K16" s="44"/>
    </row>
    <row r="17">
      <c r="A17" s="67" t="s">
        <v>1819</v>
      </c>
      <c r="B17" s="57" t="s">
        <v>528</v>
      </c>
      <c r="C17" s="54" t="s">
        <v>566</v>
      </c>
      <c r="D17" s="57" t="s">
        <v>529</v>
      </c>
      <c r="E17" s="57" t="s">
        <v>1835</v>
      </c>
      <c r="F17" s="44"/>
      <c r="G17" s="44"/>
      <c r="H17" s="44"/>
      <c r="I17" s="46"/>
      <c r="J17" s="44"/>
      <c r="K17" s="44"/>
    </row>
    <row r="18">
      <c r="A18" s="67" t="s">
        <v>1819</v>
      </c>
      <c r="B18" s="57" t="s">
        <v>528</v>
      </c>
      <c r="C18" s="54" t="s">
        <v>569</v>
      </c>
      <c r="D18" s="57" t="s">
        <v>529</v>
      </c>
      <c r="E18" s="57" t="s">
        <v>1836</v>
      </c>
      <c r="F18" s="44"/>
      <c r="G18" s="44"/>
      <c r="H18" s="44"/>
      <c r="I18" s="46"/>
      <c r="J18" s="44"/>
      <c r="K18" s="44"/>
    </row>
    <row r="19">
      <c r="A19" s="67" t="s">
        <v>1819</v>
      </c>
      <c r="B19" s="57" t="s">
        <v>528</v>
      </c>
      <c r="C19" s="54" t="s">
        <v>572</v>
      </c>
      <c r="D19" s="57" t="s">
        <v>529</v>
      </c>
      <c r="E19" s="57" t="s">
        <v>1837</v>
      </c>
      <c r="F19" s="44"/>
      <c r="G19" s="44"/>
      <c r="H19" s="44"/>
      <c r="I19" s="46"/>
      <c r="J19" s="44"/>
      <c r="K19" s="44"/>
    </row>
    <row r="20">
      <c r="A20" s="67" t="s">
        <v>1819</v>
      </c>
      <c r="B20" s="57" t="s">
        <v>528</v>
      </c>
      <c r="C20" s="54" t="s">
        <v>575</v>
      </c>
      <c r="D20" s="57" t="s">
        <v>529</v>
      </c>
      <c r="E20" s="57" t="s">
        <v>1838</v>
      </c>
      <c r="F20" s="44"/>
      <c r="G20" s="44"/>
      <c r="H20" s="44"/>
      <c r="I20" s="46"/>
      <c r="J20" s="44"/>
      <c r="K20" s="44"/>
    </row>
    <row r="21">
      <c r="A21" s="67" t="s">
        <v>1819</v>
      </c>
      <c r="B21" s="57" t="s">
        <v>528</v>
      </c>
      <c r="C21" s="54" t="s">
        <v>578</v>
      </c>
      <c r="D21" s="57" t="s">
        <v>529</v>
      </c>
      <c r="E21" s="57" t="s">
        <v>1839</v>
      </c>
      <c r="F21" s="44"/>
      <c r="G21" s="44"/>
      <c r="H21" s="44"/>
      <c r="I21" s="46"/>
      <c r="J21" s="44"/>
      <c r="K21" s="44"/>
    </row>
    <row r="22">
      <c r="A22" s="67" t="s">
        <v>1819</v>
      </c>
      <c r="B22" s="57" t="s">
        <v>528</v>
      </c>
      <c r="C22" s="54" t="s">
        <v>581</v>
      </c>
      <c r="D22" s="57" t="s">
        <v>529</v>
      </c>
      <c r="E22" s="57" t="s">
        <v>1840</v>
      </c>
      <c r="F22" s="44"/>
      <c r="G22" s="44"/>
      <c r="H22" s="44"/>
      <c r="I22" s="46"/>
      <c r="J22" s="44"/>
      <c r="K22" s="44"/>
    </row>
    <row r="23">
      <c r="A23" s="67" t="s">
        <v>1819</v>
      </c>
      <c r="B23" s="57" t="s">
        <v>528</v>
      </c>
      <c r="C23" s="54" t="s">
        <v>584</v>
      </c>
      <c r="D23" s="57" t="s">
        <v>529</v>
      </c>
      <c r="E23" s="57" t="s">
        <v>1841</v>
      </c>
      <c r="F23" s="44"/>
      <c r="G23" s="44"/>
      <c r="H23" s="44"/>
      <c r="I23" s="46"/>
      <c r="J23" s="44"/>
      <c r="K23" s="44"/>
    </row>
    <row r="24">
      <c r="A24" s="67" t="s">
        <v>1819</v>
      </c>
      <c r="B24" s="57" t="s">
        <v>528</v>
      </c>
      <c r="C24" s="54" t="s">
        <v>587</v>
      </c>
      <c r="D24" s="57" t="s">
        <v>529</v>
      </c>
      <c r="E24" s="59" t="s">
        <v>1842</v>
      </c>
      <c r="F24" s="44"/>
      <c r="G24" s="44"/>
      <c r="H24" s="44"/>
      <c r="I24" s="46"/>
      <c r="J24" s="44"/>
      <c r="K24" s="44"/>
    </row>
    <row r="25">
      <c r="A25" s="67" t="s">
        <v>1819</v>
      </c>
      <c r="B25" s="57" t="s">
        <v>531</v>
      </c>
      <c r="C25" s="54" t="s">
        <v>590</v>
      </c>
      <c r="D25" s="57" t="s">
        <v>532</v>
      </c>
      <c r="E25" s="59" t="s">
        <v>1843</v>
      </c>
      <c r="F25" s="44"/>
      <c r="G25" s="44"/>
      <c r="H25" s="44"/>
      <c r="I25" s="46"/>
      <c r="J25" s="44"/>
      <c r="K25" s="44"/>
    </row>
    <row r="26">
      <c r="A26" s="67" t="s">
        <v>1819</v>
      </c>
      <c r="B26" s="57" t="s">
        <v>534</v>
      </c>
      <c r="C26" s="54" t="s">
        <v>591</v>
      </c>
      <c r="D26" s="57" t="s">
        <v>535</v>
      </c>
      <c r="E26" s="59" t="s">
        <v>1844</v>
      </c>
      <c r="F26" s="44"/>
      <c r="G26" s="44"/>
      <c r="H26" s="44"/>
      <c r="I26" s="46"/>
      <c r="J26" s="44"/>
      <c r="K26" s="44"/>
    </row>
    <row r="27">
      <c r="A27" s="67" t="s">
        <v>1819</v>
      </c>
      <c r="B27" s="57" t="s">
        <v>537</v>
      </c>
      <c r="C27" s="54" t="s">
        <v>592</v>
      </c>
      <c r="D27" s="57" t="s">
        <v>538</v>
      </c>
      <c r="E27" s="59" t="s">
        <v>1845</v>
      </c>
      <c r="F27" s="44"/>
      <c r="G27" s="44"/>
      <c r="H27" s="44"/>
      <c r="I27" s="46"/>
      <c r="J27" s="44"/>
      <c r="K27" s="44"/>
    </row>
    <row r="28">
      <c r="A28" s="67" t="s">
        <v>1819</v>
      </c>
      <c r="B28" s="57" t="s">
        <v>540</v>
      </c>
      <c r="C28" s="54" t="s">
        <v>593</v>
      </c>
      <c r="D28" s="57" t="s">
        <v>541</v>
      </c>
      <c r="E28" s="59" t="s">
        <v>1846</v>
      </c>
      <c r="F28" s="44"/>
      <c r="G28" s="44"/>
      <c r="H28" s="44"/>
      <c r="I28" s="46"/>
      <c r="J28" s="44"/>
      <c r="K28" s="44"/>
    </row>
    <row r="29">
      <c r="A29" s="67" t="s">
        <v>1819</v>
      </c>
      <c r="B29" s="57" t="s">
        <v>540</v>
      </c>
      <c r="C29" s="54" t="s">
        <v>594</v>
      </c>
      <c r="D29" s="57" t="s">
        <v>541</v>
      </c>
      <c r="E29" s="59" t="s">
        <v>1847</v>
      </c>
      <c r="F29" s="44"/>
      <c r="G29" s="44"/>
      <c r="H29" s="44"/>
      <c r="I29" s="46"/>
      <c r="J29" s="44"/>
      <c r="K29" s="44"/>
    </row>
    <row r="30">
      <c r="A30" s="67" t="s">
        <v>1819</v>
      </c>
      <c r="B30" s="57" t="s">
        <v>540</v>
      </c>
      <c r="C30" s="54" t="s">
        <v>595</v>
      </c>
      <c r="D30" s="57" t="s">
        <v>541</v>
      </c>
      <c r="E30" s="59" t="s">
        <v>1848</v>
      </c>
      <c r="F30" s="44"/>
      <c r="G30" s="44"/>
      <c r="H30" s="44"/>
      <c r="I30" s="46"/>
      <c r="J30" s="44"/>
      <c r="K30" s="44"/>
    </row>
    <row r="31">
      <c r="A31" s="67" t="s">
        <v>1819</v>
      </c>
      <c r="B31" s="57" t="s">
        <v>540</v>
      </c>
      <c r="C31" s="54" t="s">
        <v>596</v>
      </c>
      <c r="D31" s="57" t="s">
        <v>541</v>
      </c>
      <c r="E31" s="59" t="s">
        <v>1849</v>
      </c>
      <c r="F31" s="44"/>
      <c r="G31" s="44"/>
      <c r="H31" s="44"/>
      <c r="I31" s="46"/>
      <c r="J31" s="44"/>
      <c r="K31" s="44"/>
    </row>
    <row r="32">
      <c r="A32" s="67" t="s">
        <v>1819</v>
      </c>
      <c r="B32" s="57" t="s">
        <v>540</v>
      </c>
      <c r="C32" s="54" t="s">
        <v>597</v>
      </c>
      <c r="D32" s="57" t="s">
        <v>541</v>
      </c>
      <c r="E32" s="59" t="s">
        <v>1850</v>
      </c>
      <c r="F32" s="44"/>
      <c r="G32" s="44"/>
      <c r="H32" s="44"/>
      <c r="I32" s="46"/>
      <c r="J32" s="44"/>
      <c r="K32" s="44"/>
    </row>
    <row r="33">
      <c r="A33" s="67" t="s">
        <v>1819</v>
      </c>
      <c r="B33" s="57" t="s">
        <v>543</v>
      </c>
      <c r="C33" s="54" t="s">
        <v>598</v>
      </c>
      <c r="D33" s="57" t="s">
        <v>544</v>
      </c>
      <c r="E33" s="59" t="s">
        <v>1851</v>
      </c>
      <c r="F33" s="44"/>
      <c r="G33" s="44"/>
      <c r="H33" s="44"/>
      <c r="I33" s="46"/>
      <c r="J33" s="44"/>
      <c r="K33" s="44"/>
    </row>
    <row r="34">
      <c r="A34" s="67" t="s">
        <v>1819</v>
      </c>
      <c r="B34" s="57" t="s">
        <v>543</v>
      </c>
      <c r="C34" s="54" t="s">
        <v>599</v>
      </c>
      <c r="D34" s="57" t="s">
        <v>544</v>
      </c>
      <c r="E34" s="59" t="s">
        <v>1852</v>
      </c>
      <c r="F34" s="44"/>
      <c r="G34" s="44"/>
      <c r="H34" s="44"/>
      <c r="I34" s="46"/>
      <c r="J34" s="44"/>
      <c r="K34" s="44"/>
    </row>
    <row r="35">
      <c r="A35" s="67" t="s">
        <v>1819</v>
      </c>
      <c r="B35" s="57" t="s">
        <v>543</v>
      </c>
      <c r="C35" s="54" t="s">
        <v>600</v>
      </c>
      <c r="D35" s="57" t="s">
        <v>544</v>
      </c>
      <c r="E35" s="59" t="s">
        <v>1853</v>
      </c>
      <c r="F35" s="44"/>
      <c r="G35" s="44"/>
      <c r="H35" s="44"/>
      <c r="I35" s="46"/>
      <c r="J35" s="44"/>
      <c r="K35" s="44"/>
    </row>
    <row r="36">
      <c r="A36" s="67" t="s">
        <v>1819</v>
      </c>
      <c r="B36" s="57" t="s">
        <v>543</v>
      </c>
      <c r="C36" s="54" t="s">
        <v>601</v>
      </c>
      <c r="D36" s="57" t="s">
        <v>544</v>
      </c>
      <c r="E36" s="59" t="s">
        <v>1854</v>
      </c>
      <c r="F36" s="44"/>
      <c r="G36" s="44"/>
      <c r="H36" s="44"/>
      <c r="I36" s="46"/>
      <c r="J36" s="44"/>
      <c r="K36" s="44"/>
    </row>
    <row r="37">
      <c r="A37" s="67" t="s">
        <v>1819</v>
      </c>
      <c r="B37" s="57" t="s">
        <v>546</v>
      </c>
      <c r="C37" s="54" t="s">
        <v>602</v>
      </c>
      <c r="D37" s="57" t="s">
        <v>532</v>
      </c>
      <c r="E37" s="59" t="s">
        <v>1855</v>
      </c>
      <c r="F37" s="44"/>
      <c r="G37" s="44"/>
      <c r="H37" s="44"/>
      <c r="I37" s="46"/>
      <c r="J37" s="44"/>
      <c r="K37" s="44"/>
    </row>
    <row r="38">
      <c r="A38" s="67" t="s">
        <v>1819</v>
      </c>
      <c r="B38" s="57" t="s">
        <v>548</v>
      </c>
      <c r="C38" s="54" t="s">
        <v>603</v>
      </c>
      <c r="D38" s="57" t="s">
        <v>549</v>
      </c>
      <c r="E38" s="59" t="s">
        <v>1856</v>
      </c>
      <c r="F38" s="44"/>
      <c r="G38" s="44"/>
      <c r="H38" s="44"/>
      <c r="I38" s="46"/>
      <c r="J38" s="44"/>
      <c r="K38" s="44"/>
    </row>
    <row r="39">
      <c r="A39" s="67" t="s">
        <v>1819</v>
      </c>
      <c r="B39" s="57" t="s">
        <v>548</v>
      </c>
      <c r="C39" s="54" t="s">
        <v>604</v>
      </c>
      <c r="D39" s="57" t="s">
        <v>549</v>
      </c>
      <c r="E39" s="59" t="s">
        <v>1857</v>
      </c>
      <c r="F39" s="44"/>
      <c r="G39" s="44"/>
      <c r="H39" s="44"/>
      <c r="I39" s="46"/>
      <c r="J39" s="44"/>
      <c r="K39" s="44"/>
    </row>
    <row r="40">
      <c r="A40" s="67" t="s">
        <v>1819</v>
      </c>
      <c r="B40" s="57" t="s">
        <v>548</v>
      </c>
      <c r="C40" s="54" t="s">
        <v>605</v>
      </c>
      <c r="D40" s="57" t="s">
        <v>549</v>
      </c>
      <c r="E40" s="59" t="s">
        <v>1858</v>
      </c>
      <c r="F40" s="44"/>
      <c r="G40" s="44"/>
      <c r="H40" s="44"/>
      <c r="I40" s="46"/>
      <c r="J40" s="44"/>
      <c r="K40" s="44"/>
    </row>
    <row r="41">
      <c r="A41" s="67" t="s">
        <v>1819</v>
      </c>
      <c r="B41" s="57" t="s">
        <v>551</v>
      </c>
      <c r="C41" s="54" t="s">
        <v>606</v>
      </c>
      <c r="D41" s="57" t="s">
        <v>552</v>
      </c>
      <c r="E41" s="59" t="s">
        <v>1859</v>
      </c>
      <c r="F41" s="44"/>
      <c r="G41" s="44"/>
      <c r="H41" s="44"/>
      <c r="I41" s="46"/>
      <c r="J41" s="44"/>
      <c r="K41" s="44"/>
    </row>
    <row r="42">
      <c r="A42" s="67" t="s">
        <v>1819</v>
      </c>
      <c r="B42" s="57" t="s">
        <v>554</v>
      </c>
      <c r="C42" s="54" t="s">
        <v>607</v>
      </c>
      <c r="D42" s="57" t="s">
        <v>555</v>
      </c>
      <c r="E42" s="59" t="s">
        <v>1860</v>
      </c>
      <c r="F42" s="44"/>
      <c r="G42" s="44"/>
      <c r="H42" s="44"/>
      <c r="I42" s="46"/>
      <c r="J42" s="44"/>
      <c r="K42" s="44"/>
    </row>
    <row r="43">
      <c r="A43" s="67" t="s">
        <v>1819</v>
      </c>
      <c r="B43" s="57" t="s">
        <v>554</v>
      </c>
      <c r="C43" s="54" t="s">
        <v>607</v>
      </c>
      <c r="D43" s="57" t="s">
        <v>555</v>
      </c>
      <c r="E43" s="59" t="s">
        <v>1861</v>
      </c>
      <c r="F43" s="44"/>
      <c r="G43" s="44"/>
      <c r="H43" s="44"/>
      <c r="I43" s="46"/>
      <c r="J43" s="44"/>
      <c r="K43" s="44"/>
    </row>
    <row r="44">
      <c r="A44" s="67" t="s">
        <v>1819</v>
      </c>
      <c r="B44" s="57" t="s">
        <v>557</v>
      </c>
      <c r="C44" s="54" t="s">
        <v>608</v>
      </c>
      <c r="D44" s="57" t="s">
        <v>558</v>
      </c>
      <c r="E44" s="59" t="s">
        <v>1862</v>
      </c>
      <c r="F44" s="44"/>
      <c r="G44" s="44"/>
      <c r="H44" s="44"/>
      <c r="I44" s="46"/>
      <c r="J44" s="44"/>
      <c r="K44" s="44"/>
    </row>
    <row r="45">
      <c r="A45" s="67" t="s">
        <v>1819</v>
      </c>
      <c r="B45" s="57" t="s">
        <v>557</v>
      </c>
      <c r="C45" s="54" t="s">
        <v>609</v>
      </c>
      <c r="D45" s="57" t="s">
        <v>558</v>
      </c>
      <c r="E45" s="59" t="s">
        <v>1863</v>
      </c>
      <c r="F45" s="44"/>
      <c r="G45" s="44"/>
      <c r="H45" s="44"/>
      <c r="I45" s="46"/>
      <c r="J45" s="44"/>
      <c r="K45" s="44"/>
    </row>
    <row r="46">
      <c r="A46" s="67" t="s">
        <v>1819</v>
      </c>
      <c r="B46" s="57" t="s">
        <v>557</v>
      </c>
      <c r="C46" s="54" t="s">
        <v>610</v>
      </c>
      <c r="D46" s="57" t="s">
        <v>558</v>
      </c>
      <c r="E46" s="59" t="s">
        <v>1864</v>
      </c>
      <c r="F46" s="44"/>
      <c r="G46" s="44"/>
      <c r="H46" s="44"/>
      <c r="I46" s="46"/>
      <c r="J46" s="44"/>
      <c r="K46" s="44"/>
    </row>
    <row r="47">
      <c r="A47" s="67" t="s">
        <v>1819</v>
      </c>
      <c r="B47" s="57" t="s">
        <v>557</v>
      </c>
      <c r="C47" s="54" t="s">
        <v>611</v>
      </c>
      <c r="D47" s="57" t="s">
        <v>558</v>
      </c>
      <c r="E47" s="59" t="s">
        <v>1865</v>
      </c>
      <c r="F47" s="44"/>
      <c r="G47" s="44"/>
      <c r="H47" s="44"/>
      <c r="I47" s="46"/>
      <c r="J47" s="44"/>
      <c r="K47" s="44"/>
    </row>
    <row r="48">
      <c r="A48" s="67" t="s">
        <v>1819</v>
      </c>
      <c r="B48" s="57" t="s">
        <v>560</v>
      </c>
      <c r="C48" s="54" t="s">
        <v>612</v>
      </c>
      <c r="D48" s="57" t="s">
        <v>552</v>
      </c>
      <c r="E48" s="59" t="s">
        <v>1866</v>
      </c>
      <c r="F48" s="44"/>
      <c r="G48" s="44"/>
      <c r="H48" s="44"/>
      <c r="I48" s="46"/>
      <c r="J48" s="44"/>
      <c r="K48" s="44"/>
    </row>
    <row r="49">
      <c r="A49" s="67" t="s">
        <v>1819</v>
      </c>
      <c r="B49" s="57" t="s">
        <v>562</v>
      </c>
      <c r="C49" s="54" t="s">
        <v>613</v>
      </c>
      <c r="D49" s="57" t="s">
        <v>555</v>
      </c>
      <c r="E49" s="59" t="s">
        <v>1867</v>
      </c>
      <c r="F49" s="44"/>
      <c r="G49" s="44"/>
      <c r="H49" s="44"/>
      <c r="I49" s="46"/>
      <c r="J49" s="44"/>
      <c r="K49" s="44"/>
    </row>
    <row r="50">
      <c r="A50" s="67" t="s">
        <v>1819</v>
      </c>
      <c r="B50" s="57" t="s">
        <v>562</v>
      </c>
      <c r="C50" s="54" t="s">
        <v>614</v>
      </c>
      <c r="D50" s="57" t="s">
        <v>555</v>
      </c>
      <c r="E50" s="59" t="s">
        <v>1861</v>
      </c>
      <c r="F50" s="44"/>
      <c r="G50" s="44"/>
      <c r="H50" s="44"/>
      <c r="I50" s="46"/>
      <c r="J50" s="44"/>
      <c r="K50" s="44"/>
    </row>
    <row r="51">
      <c r="A51" s="67" t="s">
        <v>1819</v>
      </c>
      <c r="B51" s="57" t="s">
        <v>564</v>
      </c>
      <c r="C51" s="54" t="s">
        <v>615</v>
      </c>
      <c r="D51" s="57" t="s">
        <v>565</v>
      </c>
      <c r="E51" s="59" t="s">
        <v>1868</v>
      </c>
      <c r="F51" s="44"/>
      <c r="G51" s="44"/>
      <c r="H51" s="44"/>
      <c r="I51" s="46"/>
      <c r="J51" s="44"/>
      <c r="K51" s="44"/>
    </row>
    <row r="52">
      <c r="A52" s="67" t="s">
        <v>1819</v>
      </c>
      <c r="B52" s="57" t="s">
        <v>567</v>
      </c>
      <c r="C52" s="54" t="s">
        <v>616</v>
      </c>
      <c r="D52" s="57" t="s">
        <v>568</v>
      </c>
      <c r="E52" s="59" t="s">
        <v>1869</v>
      </c>
      <c r="F52" s="44"/>
      <c r="G52" s="44"/>
      <c r="H52" s="44"/>
      <c r="I52" s="46"/>
      <c r="J52" s="44"/>
      <c r="K52" s="44"/>
    </row>
    <row r="53">
      <c r="A53" s="67" t="s">
        <v>1819</v>
      </c>
      <c r="B53" s="57" t="s">
        <v>570</v>
      </c>
      <c r="C53" s="54" t="s">
        <v>617</v>
      </c>
      <c r="D53" s="57" t="s">
        <v>571</v>
      </c>
      <c r="E53" s="59" t="s">
        <v>1870</v>
      </c>
      <c r="F53" s="44"/>
      <c r="G53" s="44"/>
      <c r="H53" s="44"/>
      <c r="I53" s="46"/>
      <c r="J53" s="44"/>
      <c r="K53" s="44"/>
    </row>
    <row r="54">
      <c r="A54" s="67" t="s">
        <v>1819</v>
      </c>
      <c r="B54" s="57" t="s">
        <v>570</v>
      </c>
      <c r="C54" s="54" t="s">
        <v>618</v>
      </c>
      <c r="D54" s="57" t="s">
        <v>571</v>
      </c>
      <c r="E54" s="59" t="s">
        <v>1871</v>
      </c>
      <c r="F54" s="44"/>
      <c r="G54" s="44"/>
      <c r="H54" s="44"/>
      <c r="I54" s="46"/>
      <c r="J54" s="44"/>
      <c r="K54" s="44"/>
    </row>
    <row r="55">
      <c r="A55" s="67" t="s">
        <v>1819</v>
      </c>
      <c r="B55" s="57" t="s">
        <v>573</v>
      </c>
      <c r="C55" s="54" t="s">
        <v>619</v>
      </c>
      <c r="D55" s="57" t="s">
        <v>574</v>
      </c>
      <c r="E55" s="59" t="s">
        <v>1872</v>
      </c>
      <c r="F55" s="44"/>
      <c r="G55" s="44"/>
      <c r="H55" s="44"/>
      <c r="I55" s="46"/>
      <c r="J55" s="44"/>
      <c r="K55" s="44"/>
    </row>
    <row r="56">
      <c r="A56" s="67" t="s">
        <v>1819</v>
      </c>
      <c r="B56" s="57" t="s">
        <v>576</v>
      </c>
      <c r="C56" s="54" t="s">
        <v>620</v>
      </c>
      <c r="D56" s="57" t="s">
        <v>577</v>
      </c>
      <c r="E56" s="59" t="s">
        <v>1873</v>
      </c>
      <c r="F56" s="44"/>
      <c r="G56" s="44"/>
      <c r="H56" s="44"/>
      <c r="I56" s="46"/>
      <c r="J56" s="44"/>
      <c r="K56" s="44"/>
    </row>
    <row r="57">
      <c r="A57" s="67" t="s">
        <v>1819</v>
      </c>
      <c r="B57" s="57" t="s">
        <v>576</v>
      </c>
      <c r="C57" s="54" t="s">
        <v>621</v>
      </c>
      <c r="D57" s="57" t="s">
        <v>577</v>
      </c>
      <c r="E57" s="59" t="s">
        <v>1874</v>
      </c>
      <c r="F57" s="44"/>
      <c r="G57" s="44"/>
      <c r="H57" s="44"/>
      <c r="I57" s="46"/>
      <c r="J57" s="44"/>
      <c r="K57" s="44"/>
    </row>
    <row r="58">
      <c r="A58" s="67" t="s">
        <v>1819</v>
      </c>
      <c r="B58" s="57" t="s">
        <v>576</v>
      </c>
      <c r="C58" s="54" t="s">
        <v>622</v>
      </c>
      <c r="D58" s="57" t="s">
        <v>577</v>
      </c>
      <c r="E58" s="59" t="s">
        <v>1875</v>
      </c>
      <c r="F58" s="44"/>
      <c r="G58" s="44"/>
      <c r="H58" s="44"/>
      <c r="I58" s="46"/>
      <c r="J58" s="44"/>
      <c r="K58" s="44"/>
    </row>
    <row r="59">
      <c r="A59" s="67" t="s">
        <v>1819</v>
      </c>
      <c r="B59" s="57" t="s">
        <v>576</v>
      </c>
      <c r="C59" s="54" t="s">
        <v>623</v>
      </c>
      <c r="D59" s="57" t="s">
        <v>577</v>
      </c>
      <c r="E59" s="59" t="s">
        <v>1876</v>
      </c>
      <c r="F59" s="44"/>
      <c r="G59" s="44"/>
      <c r="H59" s="44"/>
      <c r="I59" s="46"/>
      <c r="J59" s="44"/>
      <c r="K59" s="44"/>
    </row>
    <row r="60">
      <c r="A60" s="67" t="s">
        <v>1819</v>
      </c>
      <c r="B60" s="57" t="s">
        <v>579</v>
      </c>
      <c r="C60" s="54" t="s">
        <v>624</v>
      </c>
      <c r="D60" s="57" t="s">
        <v>580</v>
      </c>
      <c r="E60" s="59" t="s">
        <v>1877</v>
      </c>
      <c r="F60" s="44"/>
      <c r="G60" s="44"/>
      <c r="H60" s="44"/>
      <c r="I60" s="46"/>
      <c r="J60" s="44"/>
      <c r="K60" s="44"/>
    </row>
    <row r="61">
      <c r="A61" s="67" t="s">
        <v>1819</v>
      </c>
      <c r="B61" s="57" t="s">
        <v>582</v>
      </c>
      <c r="C61" s="54" t="s">
        <v>625</v>
      </c>
      <c r="D61" s="57" t="s">
        <v>583</v>
      </c>
      <c r="E61" s="59" t="s">
        <v>1878</v>
      </c>
      <c r="F61" s="44"/>
      <c r="G61" s="44"/>
      <c r="H61" s="44"/>
      <c r="I61" s="46"/>
      <c r="J61" s="44"/>
      <c r="K61" s="44"/>
    </row>
    <row r="62">
      <c r="A62" s="67" t="s">
        <v>1819</v>
      </c>
      <c r="B62" s="57" t="s">
        <v>585</v>
      </c>
      <c r="C62" s="54" t="s">
        <v>626</v>
      </c>
      <c r="D62" s="57" t="s">
        <v>586</v>
      </c>
      <c r="E62" s="59" t="s">
        <v>1879</v>
      </c>
      <c r="F62" s="44"/>
      <c r="G62" s="44"/>
      <c r="H62" s="44"/>
      <c r="I62" s="46"/>
      <c r="J62" s="44"/>
      <c r="K62" s="44"/>
    </row>
    <row r="63">
      <c r="A63" s="67" t="s">
        <v>1819</v>
      </c>
      <c r="B63" s="57" t="s">
        <v>588</v>
      </c>
      <c r="C63" s="54" t="s">
        <v>627</v>
      </c>
      <c r="D63" s="57" t="s">
        <v>589</v>
      </c>
      <c r="E63" s="59" t="s">
        <v>1880</v>
      </c>
      <c r="F63" s="44"/>
      <c r="G63" s="44"/>
      <c r="H63" s="44"/>
      <c r="I63" s="46"/>
      <c r="J63" s="44"/>
      <c r="K63" s="44"/>
    </row>
  </sheetData>
  <autoFilter ref="$A$1:$I$63"/>
  <conditionalFormatting sqref="H2:I63">
    <cfRule type="cellIs" dxfId="0" priority="1" operator="equal">
      <formula>"Pass"</formula>
    </cfRule>
  </conditionalFormatting>
  <conditionalFormatting sqref="H2:I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1881</v>
      </c>
      <c r="B2" s="54" t="s">
        <v>633</v>
      </c>
      <c r="C2" s="54" t="s">
        <v>632</v>
      </c>
      <c r="D2" s="54" t="s">
        <v>40</v>
      </c>
      <c r="E2" s="54" t="s">
        <v>1882</v>
      </c>
      <c r="F2" s="44"/>
      <c r="G2" s="44"/>
      <c r="H2" s="45"/>
      <c r="I2" s="46"/>
      <c r="J2" s="44"/>
      <c r="K2" s="44"/>
    </row>
    <row r="3">
      <c r="A3" s="67" t="s">
        <v>1881</v>
      </c>
      <c r="B3" s="57" t="s">
        <v>633</v>
      </c>
      <c r="C3" s="54" t="s">
        <v>634</v>
      </c>
      <c r="D3" s="54" t="s">
        <v>40</v>
      </c>
      <c r="E3" s="57" t="s">
        <v>1883</v>
      </c>
      <c r="F3" s="44"/>
      <c r="G3" s="44"/>
      <c r="H3" s="45"/>
      <c r="I3" s="46"/>
      <c r="J3" s="44"/>
      <c r="K3" s="44"/>
    </row>
    <row r="4">
      <c r="A4" s="67" t="s">
        <v>1881</v>
      </c>
      <c r="B4" s="57" t="s">
        <v>633</v>
      </c>
      <c r="C4" s="54" t="s">
        <v>637</v>
      </c>
      <c r="D4" s="54" t="s">
        <v>40</v>
      </c>
      <c r="E4" s="57" t="s">
        <v>1884</v>
      </c>
      <c r="F4" s="44"/>
      <c r="G4" s="44"/>
      <c r="H4" s="45"/>
      <c r="I4" s="46"/>
      <c r="J4" s="44"/>
      <c r="K4" s="44"/>
    </row>
    <row r="5">
      <c r="A5" s="67" t="s">
        <v>1881</v>
      </c>
      <c r="B5" s="57" t="s">
        <v>633</v>
      </c>
      <c r="C5" s="54" t="s">
        <v>640</v>
      </c>
      <c r="D5" s="54" t="s">
        <v>40</v>
      </c>
      <c r="E5" s="57" t="s">
        <v>1885</v>
      </c>
      <c r="F5" s="44"/>
      <c r="G5" s="44"/>
      <c r="H5" s="45"/>
      <c r="I5" s="46"/>
      <c r="J5" s="44"/>
      <c r="K5" s="44"/>
    </row>
    <row r="6">
      <c r="A6" s="67" t="s">
        <v>1881</v>
      </c>
      <c r="B6" s="57" t="s">
        <v>633</v>
      </c>
      <c r="C6" s="54" t="s">
        <v>643</v>
      </c>
      <c r="D6" s="54" t="s">
        <v>40</v>
      </c>
      <c r="E6" s="57" t="s">
        <v>1886</v>
      </c>
      <c r="F6" s="44"/>
      <c r="G6" s="44"/>
      <c r="H6" s="45"/>
      <c r="I6" s="46"/>
      <c r="J6" s="44"/>
      <c r="K6" s="44"/>
    </row>
    <row r="7">
      <c r="A7" s="67" t="s">
        <v>1881</v>
      </c>
      <c r="B7" s="57" t="s">
        <v>633</v>
      </c>
      <c r="C7" s="54" t="s">
        <v>646</v>
      </c>
      <c r="D7" s="54" t="s">
        <v>40</v>
      </c>
      <c r="E7" s="59" t="s">
        <v>1887</v>
      </c>
      <c r="F7" s="44"/>
      <c r="G7" s="44"/>
      <c r="H7" s="45"/>
      <c r="I7" s="46"/>
      <c r="J7" s="44"/>
      <c r="K7" s="44"/>
    </row>
    <row r="8">
      <c r="A8" s="67" t="s">
        <v>1881</v>
      </c>
      <c r="B8" s="57" t="s">
        <v>633</v>
      </c>
      <c r="C8" s="54" t="s">
        <v>649</v>
      </c>
      <c r="D8" s="54" t="s">
        <v>40</v>
      </c>
      <c r="E8" s="59" t="s">
        <v>1888</v>
      </c>
      <c r="F8" s="44"/>
      <c r="G8" s="44"/>
      <c r="H8" s="45"/>
      <c r="I8" s="46"/>
      <c r="J8" s="44"/>
      <c r="K8" s="44"/>
    </row>
    <row r="9">
      <c r="A9" s="67" t="s">
        <v>1881</v>
      </c>
      <c r="B9" s="57" t="s">
        <v>635</v>
      </c>
      <c r="C9" s="54" t="s">
        <v>652</v>
      </c>
      <c r="D9" s="57" t="s">
        <v>636</v>
      </c>
      <c r="E9" s="58" t="s">
        <v>1889</v>
      </c>
      <c r="F9" s="44"/>
      <c r="G9" s="44"/>
      <c r="H9" s="45"/>
      <c r="I9" s="46"/>
      <c r="J9" s="44"/>
      <c r="K9" s="44"/>
    </row>
    <row r="10">
      <c r="A10" s="67" t="s">
        <v>1881</v>
      </c>
      <c r="B10" s="57" t="s">
        <v>635</v>
      </c>
      <c r="C10" s="54" t="s">
        <v>655</v>
      </c>
      <c r="D10" s="57" t="s">
        <v>636</v>
      </c>
      <c r="E10" s="58" t="s">
        <v>1890</v>
      </c>
      <c r="F10" s="44"/>
      <c r="G10" s="44"/>
      <c r="H10" s="45"/>
      <c r="I10" s="46"/>
      <c r="J10" s="44"/>
      <c r="K10" s="44"/>
    </row>
    <row r="11">
      <c r="A11" s="67" t="s">
        <v>1881</v>
      </c>
      <c r="B11" s="57" t="s">
        <v>638</v>
      </c>
      <c r="C11" s="54" t="s">
        <v>658</v>
      </c>
      <c r="D11" s="57" t="s">
        <v>1891</v>
      </c>
      <c r="E11" s="58" t="s">
        <v>1892</v>
      </c>
      <c r="F11" s="44"/>
      <c r="G11" s="44"/>
      <c r="H11" s="45"/>
      <c r="I11" s="46"/>
      <c r="J11" s="44"/>
      <c r="K11" s="44"/>
    </row>
    <row r="12">
      <c r="A12" s="67" t="s">
        <v>1881</v>
      </c>
      <c r="B12" s="57" t="s">
        <v>641</v>
      </c>
      <c r="C12" s="54" t="s">
        <v>661</v>
      </c>
      <c r="D12" s="57" t="s">
        <v>1893</v>
      </c>
      <c r="E12" s="58" t="s">
        <v>1894</v>
      </c>
      <c r="F12" s="44"/>
      <c r="G12" s="44"/>
      <c r="H12" s="44"/>
      <c r="I12" s="46"/>
      <c r="J12" s="44"/>
      <c r="K12" s="44"/>
    </row>
    <row r="13">
      <c r="A13" s="67" t="s">
        <v>1881</v>
      </c>
      <c r="B13" s="57" t="s">
        <v>644</v>
      </c>
      <c r="C13" s="54" t="s">
        <v>664</v>
      </c>
      <c r="D13" s="57" t="s">
        <v>645</v>
      </c>
      <c r="E13" s="58" t="s">
        <v>1895</v>
      </c>
      <c r="F13" s="44"/>
      <c r="G13" s="44"/>
      <c r="H13" s="44"/>
      <c r="I13" s="46"/>
      <c r="J13" s="44"/>
      <c r="K13" s="44"/>
    </row>
    <row r="14">
      <c r="A14" s="67" t="s">
        <v>1881</v>
      </c>
      <c r="B14" s="57" t="s">
        <v>647</v>
      </c>
      <c r="C14" s="54" t="s">
        <v>667</v>
      </c>
      <c r="D14" s="57" t="s">
        <v>648</v>
      </c>
      <c r="E14" s="59" t="s">
        <v>1896</v>
      </c>
      <c r="F14" s="44"/>
      <c r="G14" s="44"/>
      <c r="H14" s="44"/>
      <c r="I14" s="46"/>
      <c r="J14" s="44"/>
      <c r="K14" s="44"/>
    </row>
    <row r="15">
      <c r="A15" s="67" t="s">
        <v>1881</v>
      </c>
      <c r="B15" s="57" t="s">
        <v>647</v>
      </c>
      <c r="C15" s="54" t="s">
        <v>667</v>
      </c>
      <c r="D15" s="57" t="s">
        <v>648</v>
      </c>
      <c r="E15" s="59" t="s">
        <v>1897</v>
      </c>
      <c r="F15" s="44"/>
      <c r="G15" s="44"/>
      <c r="H15" s="44"/>
      <c r="I15" s="46"/>
      <c r="J15" s="44"/>
      <c r="K15" s="44"/>
    </row>
    <row r="16">
      <c r="A16" s="67" t="s">
        <v>1881</v>
      </c>
      <c r="B16" s="57" t="s">
        <v>650</v>
      </c>
      <c r="C16" s="54" t="s">
        <v>672</v>
      </c>
      <c r="D16" s="57" t="s">
        <v>651</v>
      </c>
      <c r="E16" s="59" t="s">
        <v>1898</v>
      </c>
      <c r="F16" s="44"/>
      <c r="G16" s="44"/>
      <c r="H16" s="44"/>
      <c r="I16" s="46"/>
      <c r="J16" s="44"/>
      <c r="K16" s="44"/>
    </row>
    <row r="17">
      <c r="A17" s="67" t="s">
        <v>1881</v>
      </c>
      <c r="B17" s="57" t="s">
        <v>653</v>
      </c>
      <c r="C17" s="54" t="s">
        <v>675</v>
      </c>
      <c r="D17" s="57" t="s">
        <v>654</v>
      </c>
      <c r="E17" s="58" t="s">
        <v>1899</v>
      </c>
      <c r="F17" s="44"/>
      <c r="G17" s="44"/>
      <c r="H17" s="44"/>
      <c r="I17" s="46"/>
      <c r="J17" s="44"/>
      <c r="K17" s="44"/>
    </row>
    <row r="18">
      <c r="A18" s="67" t="s">
        <v>1881</v>
      </c>
      <c r="B18" s="57" t="s">
        <v>656</v>
      </c>
      <c r="C18" s="54" t="s">
        <v>678</v>
      </c>
      <c r="D18" s="57" t="s">
        <v>657</v>
      </c>
      <c r="E18" s="59" t="s">
        <v>1900</v>
      </c>
      <c r="F18" s="44"/>
      <c r="G18" s="44"/>
      <c r="H18" s="44"/>
      <c r="I18" s="46"/>
      <c r="J18" s="44"/>
      <c r="K18" s="44"/>
    </row>
    <row r="19">
      <c r="A19" s="67" t="s">
        <v>1881</v>
      </c>
      <c r="B19" s="57" t="s">
        <v>659</v>
      </c>
      <c r="C19" s="54" t="s">
        <v>681</v>
      </c>
      <c r="D19" s="57" t="s">
        <v>660</v>
      </c>
      <c r="E19" s="59" t="s">
        <v>1901</v>
      </c>
      <c r="F19" s="44"/>
      <c r="G19" s="44"/>
      <c r="H19" s="44"/>
      <c r="I19" s="46"/>
      <c r="J19" s="44"/>
      <c r="K19" s="44"/>
    </row>
    <row r="20">
      <c r="A20" s="67" t="s">
        <v>1881</v>
      </c>
      <c r="B20" s="57" t="s">
        <v>659</v>
      </c>
      <c r="C20" s="54" t="s">
        <v>684</v>
      </c>
      <c r="D20" s="57" t="s">
        <v>660</v>
      </c>
      <c r="E20" s="58" t="s">
        <v>1902</v>
      </c>
      <c r="F20" s="44"/>
      <c r="G20" s="44"/>
      <c r="H20" s="44"/>
      <c r="I20" s="46"/>
      <c r="J20" s="44"/>
      <c r="K20" s="44"/>
    </row>
    <row r="21">
      <c r="A21" s="67" t="s">
        <v>1881</v>
      </c>
      <c r="B21" s="57" t="s">
        <v>659</v>
      </c>
      <c r="C21" s="54" t="s">
        <v>687</v>
      </c>
      <c r="D21" s="57" t="s">
        <v>660</v>
      </c>
      <c r="E21" s="58" t="s">
        <v>1903</v>
      </c>
      <c r="F21" s="44"/>
      <c r="G21" s="44"/>
      <c r="H21" s="44"/>
      <c r="I21" s="46"/>
      <c r="J21" s="44"/>
      <c r="K21" s="44"/>
    </row>
    <row r="22">
      <c r="A22" s="67" t="s">
        <v>1881</v>
      </c>
      <c r="B22" s="57" t="s">
        <v>659</v>
      </c>
      <c r="C22" s="54" t="s">
        <v>690</v>
      </c>
      <c r="D22" s="57" t="s">
        <v>660</v>
      </c>
      <c r="E22" s="59" t="s">
        <v>1904</v>
      </c>
      <c r="F22" s="44"/>
      <c r="G22" s="44"/>
      <c r="H22" s="44"/>
      <c r="I22" s="46"/>
      <c r="J22" s="44"/>
      <c r="K22" s="44"/>
    </row>
    <row r="23">
      <c r="A23" s="67" t="s">
        <v>1881</v>
      </c>
      <c r="B23" s="57" t="s">
        <v>662</v>
      </c>
      <c r="C23" s="54" t="s">
        <v>693</v>
      </c>
      <c r="D23" s="57" t="s">
        <v>663</v>
      </c>
      <c r="E23" s="59" t="s">
        <v>1905</v>
      </c>
      <c r="F23" s="44"/>
      <c r="G23" s="44"/>
      <c r="H23" s="44"/>
      <c r="I23" s="46"/>
      <c r="J23" s="44"/>
      <c r="K23" s="44"/>
    </row>
    <row r="24">
      <c r="A24" s="67" t="s">
        <v>1881</v>
      </c>
      <c r="B24" s="57" t="s">
        <v>665</v>
      </c>
      <c r="C24" s="54" t="s">
        <v>696</v>
      </c>
      <c r="D24" s="57" t="s">
        <v>666</v>
      </c>
      <c r="E24" s="58" t="s">
        <v>1906</v>
      </c>
      <c r="F24" s="44"/>
      <c r="G24" s="44"/>
      <c r="H24" s="44"/>
      <c r="I24" s="46"/>
      <c r="J24" s="44"/>
      <c r="K24" s="44"/>
    </row>
    <row r="25">
      <c r="A25" s="67" t="s">
        <v>1881</v>
      </c>
      <c r="B25" s="57" t="s">
        <v>665</v>
      </c>
      <c r="C25" s="54" t="s">
        <v>699</v>
      </c>
      <c r="D25" s="57" t="s">
        <v>666</v>
      </c>
      <c r="E25" s="58" t="s">
        <v>1907</v>
      </c>
      <c r="F25" s="44"/>
      <c r="G25" s="44"/>
      <c r="H25" s="44"/>
      <c r="I25" s="46"/>
      <c r="J25" s="44"/>
      <c r="K25" s="44"/>
    </row>
    <row r="26">
      <c r="A26" s="67" t="s">
        <v>1881</v>
      </c>
      <c r="B26" s="57" t="s">
        <v>665</v>
      </c>
      <c r="C26" s="54" t="s">
        <v>702</v>
      </c>
      <c r="D26" s="57" t="s">
        <v>666</v>
      </c>
      <c r="E26" s="58" t="s">
        <v>1908</v>
      </c>
      <c r="F26" s="44"/>
      <c r="G26" s="44"/>
      <c r="H26" s="44"/>
      <c r="I26" s="46"/>
      <c r="J26" s="44"/>
      <c r="K26" s="44"/>
    </row>
    <row r="27">
      <c r="A27" s="67" t="s">
        <v>1881</v>
      </c>
      <c r="B27" s="57" t="s">
        <v>665</v>
      </c>
      <c r="C27" s="54" t="s">
        <v>705</v>
      </c>
      <c r="D27" s="57" t="s">
        <v>666</v>
      </c>
      <c r="E27" s="58" t="s">
        <v>1909</v>
      </c>
      <c r="F27" s="44"/>
      <c r="G27" s="44"/>
      <c r="H27" s="44"/>
      <c r="I27" s="46"/>
      <c r="J27" s="44"/>
      <c r="K27" s="44"/>
    </row>
    <row r="28">
      <c r="A28" s="67" t="s">
        <v>1881</v>
      </c>
      <c r="B28" s="57" t="s">
        <v>665</v>
      </c>
      <c r="C28" s="54" t="s">
        <v>708</v>
      </c>
      <c r="D28" s="57" t="s">
        <v>666</v>
      </c>
      <c r="E28" s="58" t="s">
        <v>1910</v>
      </c>
      <c r="F28" s="44"/>
      <c r="G28" s="44"/>
      <c r="H28" s="44"/>
      <c r="I28" s="46"/>
      <c r="J28" s="44"/>
      <c r="K28" s="44"/>
    </row>
    <row r="29">
      <c r="A29" s="67" t="s">
        <v>1881</v>
      </c>
      <c r="B29" s="57" t="s">
        <v>665</v>
      </c>
      <c r="C29" s="54" t="s">
        <v>711</v>
      </c>
      <c r="D29" s="57" t="s">
        <v>666</v>
      </c>
      <c r="E29" s="59" t="s">
        <v>1911</v>
      </c>
      <c r="F29" s="44"/>
      <c r="G29" s="44"/>
      <c r="H29" s="44"/>
      <c r="I29" s="46"/>
      <c r="J29" s="44"/>
      <c r="K29" s="44"/>
    </row>
    <row r="30">
      <c r="A30" s="67" t="s">
        <v>1881</v>
      </c>
      <c r="B30" s="57" t="s">
        <v>665</v>
      </c>
      <c r="C30" s="54" t="s">
        <v>712</v>
      </c>
      <c r="D30" s="57" t="s">
        <v>666</v>
      </c>
      <c r="E30" s="58" t="s">
        <v>1912</v>
      </c>
      <c r="F30" s="44"/>
      <c r="G30" s="44"/>
      <c r="H30" s="44"/>
      <c r="I30" s="46"/>
      <c r="J30" s="44"/>
      <c r="K30" s="44"/>
    </row>
    <row r="31">
      <c r="A31" s="67" t="s">
        <v>1881</v>
      </c>
      <c r="B31" s="57" t="s">
        <v>665</v>
      </c>
      <c r="C31" s="54" t="s">
        <v>713</v>
      </c>
      <c r="D31" s="57" t="s">
        <v>666</v>
      </c>
      <c r="E31" s="58" t="s">
        <v>1913</v>
      </c>
      <c r="F31" s="44"/>
      <c r="G31" s="44"/>
      <c r="H31" s="44"/>
      <c r="I31" s="46"/>
      <c r="J31" s="44"/>
      <c r="K31" s="44"/>
    </row>
    <row r="32">
      <c r="A32" s="67" t="s">
        <v>1881</v>
      </c>
      <c r="B32" s="57" t="s">
        <v>665</v>
      </c>
      <c r="C32" s="54" t="s">
        <v>714</v>
      </c>
      <c r="D32" s="57" t="s">
        <v>666</v>
      </c>
      <c r="E32" s="58" t="s">
        <v>1914</v>
      </c>
      <c r="F32" s="44"/>
      <c r="G32" s="44"/>
      <c r="H32" s="44"/>
      <c r="I32" s="46"/>
      <c r="J32" s="44"/>
      <c r="K32" s="44"/>
    </row>
    <row r="33">
      <c r="A33" s="67" t="s">
        <v>1881</v>
      </c>
      <c r="B33" s="57" t="s">
        <v>665</v>
      </c>
      <c r="C33" s="54" t="s">
        <v>715</v>
      </c>
      <c r="D33" s="57" t="s">
        <v>666</v>
      </c>
      <c r="E33" s="58" t="s">
        <v>1915</v>
      </c>
      <c r="F33" s="44"/>
      <c r="G33" s="44"/>
      <c r="H33" s="44"/>
      <c r="I33" s="46"/>
      <c r="J33" s="44"/>
      <c r="K33" s="44"/>
    </row>
    <row r="34">
      <c r="A34" s="67" t="s">
        <v>1881</v>
      </c>
      <c r="B34" s="57" t="s">
        <v>668</v>
      </c>
      <c r="C34" s="54" t="s">
        <v>716</v>
      </c>
      <c r="D34" s="57" t="s">
        <v>1916</v>
      </c>
      <c r="E34" s="59" t="s">
        <v>1917</v>
      </c>
      <c r="F34" s="44"/>
      <c r="G34" s="44"/>
      <c r="H34" s="44"/>
      <c r="I34" s="46"/>
      <c r="J34" s="44"/>
      <c r="K34" s="44"/>
    </row>
    <row r="35">
      <c r="A35" s="67" t="s">
        <v>1881</v>
      </c>
      <c r="B35" s="57" t="s">
        <v>668</v>
      </c>
      <c r="C35" s="54" t="s">
        <v>717</v>
      </c>
      <c r="D35" s="57" t="s">
        <v>1916</v>
      </c>
      <c r="E35" s="58" t="s">
        <v>1918</v>
      </c>
      <c r="F35" s="44"/>
      <c r="G35" s="44"/>
      <c r="H35" s="44"/>
      <c r="I35" s="46"/>
      <c r="J35" s="44"/>
      <c r="K35" s="44"/>
    </row>
    <row r="36">
      <c r="A36" s="67" t="s">
        <v>1881</v>
      </c>
      <c r="B36" s="57" t="s">
        <v>668</v>
      </c>
      <c r="C36" s="54" t="s">
        <v>718</v>
      </c>
      <c r="D36" s="57" t="s">
        <v>1916</v>
      </c>
      <c r="E36" s="58" t="s">
        <v>1919</v>
      </c>
      <c r="F36" s="44"/>
      <c r="G36" s="44"/>
      <c r="H36" s="44"/>
      <c r="I36" s="46"/>
      <c r="J36" s="44"/>
      <c r="K36" s="44"/>
    </row>
    <row r="37">
      <c r="A37" s="67" t="s">
        <v>1881</v>
      </c>
      <c r="B37" s="57" t="s">
        <v>668</v>
      </c>
      <c r="C37" s="54" t="s">
        <v>719</v>
      </c>
      <c r="D37" s="57" t="s">
        <v>1916</v>
      </c>
      <c r="E37" s="58" t="s">
        <v>1920</v>
      </c>
      <c r="F37" s="44"/>
      <c r="G37" s="44"/>
      <c r="H37" s="44"/>
      <c r="I37" s="46"/>
      <c r="J37" s="44"/>
      <c r="K37" s="44"/>
    </row>
    <row r="38">
      <c r="A38" s="67" t="s">
        <v>1881</v>
      </c>
      <c r="B38" s="57" t="s">
        <v>668</v>
      </c>
      <c r="C38" s="54" t="s">
        <v>720</v>
      </c>
      <c r="D38" s="57" t="s">
        <v>1916</v>
      </c>
      <c r="E38" s="58" t="s">
        <v>1921</v>
      </c>
      <c r="F38" s="44"/>
      <c r="G38" s="44"/>
      <c r="H38" s="44"/>
      <c r="I38" s="46"/>
      <c r="J38" s="44"/>
      <c r="K38" s="44"/>
    </row>
    <row r="39">
      <c r="A39" s="67" t="s">
        <v>1881</v>
      </c>
      <c r="B39" s="57" t="s">
        <v>668</v>
      </c>
      <c r="C39" s="54" t="s">
        <v>721</v>
      </c>
      <c r="D39" s="57" t="s">
        <v>1916</v>
      </c>
      <c r="E39" s="58" t="s">
        <v>1922</v>
      </c>
      <c r="F39" s="44"/>
      <c r="G39" s="44"/>
      <c r="H39" s="44"/>
      <c r="I39" s="46"/>
      <c r="J39" s="44"/>
      <c r="K39" s="44"/>
    </row>
    <row r="40">
      <c r="A40" s="67" t="s">
        <v>1881</v>
      </c>
      <c r="B40" s="57" t="s">
        <v>668</v>
      </c>
      <c r="C40" s="54" t="s">
        <v>722</v>
      </c>
      <c r="D40" s="57" t="s">
        <v>1916</v>
      </c>
      <c r="E40" s="58" t="s">
        <v>1923</v>
      </c>
      <c r="F40" s="44"/>
      <c r="G40" s="44"/>
      <c r="H40" s="44"/>
      <c r="I40" s="46"/>
      <c r="J40" s="44"/>
      <c r="K40" s="44"/>
    </row>
    <row r="41">
      <c r="A41" s="67" t="s">
        <v>1881</v>
      </c>
      <c r="B41" s="57" t="s">
        <v>668</v>
      </c>
      <c r="C41" s="54" t="s">
        <v>723</v>
      </c>
      <c r="D41" s="57" t="s">
        <v>1916</v>
      </c>
      <c r="E41" s="59" t="s">
        <v>1924</v>
      </c>
      <c r="F41" s="44"/>
      <c r="G41" s="44"/>
      <c r="H41" s="44"/>
      <c r="I41" s="46"/>
      <c r="J41" s="44"/>
      <c r="K41" s="44"/>
    </row>
    <row r="42">
      <c r="A42" s="67" t="s">
        <v>1881</v>
      </c>
      <c r="B42" s="57" t="s">
        <v>670</v>
      </c>
      <c r="C42" s="54" t="s">
        <v>724</v>
      </c>
      <c r="D42" s="57" t="s">
        <v>1925</v>
      </c>
      <c r="E42" s="58" t="s">
        <v>1926</v>
      </c>
      <c r="F42" s="44"/>
      <c r="G42" s="44"/>
      <c r="H42" s="44"/>
      <c r="I42" s="46"/>
      <c r="J42" s="44"/>
      <c r="K42" s="44"/>
    </row>
    <row r="43">
      <c r="A43" s="67" t="s">
        <v>1881</v>
      </c>
      <c r="B43" s="57" t="s">
        <v>670</v>
      </c>
      <c r="C43" s="54" t="s">
        <v>725</v>
      </c>
      <c r="D43" s="57" t="s">
        <v>1925</v>
      </c>
      <c r="E43" s="58" t="s">
        <v>1927</v>
      </c>
      <c r="F43" s="44"/>
      <c r="G43" s="44"/>
      <c r="H43" s="44"/>
      <c r="I43" s="46"/>
      <c r="J43" s="44"/>
      <c r="K43" s="44"/>
    </row>
    <row r="44">
      <c r="A44" s="67" t="s">
        <v>1881</v>
      </c>
      <c r="B44" s="57" t="s">
        <v>670</v>
      </c>
      <c r="C44" s="54" t="s">
        <v>726</v>
      </c>
      <c r="D44" s="57" t="s">
        <v>1925</v>
      </c>
      <c r="E44" s="58" t="s">
        <v>1928</v>
      </c>
      <c r="F44" s="44"/>
      <c r="G44" s="44"/>
      <c r="H44" s="44"/>
      <c r="I44" s="46"/>
      <c r="J44" s="44"/>
      <c r="K44" s="44"/>
    </row>
    <row r="45">
      <c r="A45" s="67" t="s">
        <v>1881</v>
      </c>
      <c r="B45" s="57" t="s">
        <v>670</v>
      </c>
      <c r="C45" s="54" t="s">
        <v>727</v>
      </c>
      <c r="D45" s="57" t="s">
        <v>1925</v>
      </c>
      <c r="E45" s="58" t="s">
        <v>1929</v>
      </c>
      <c r="F45" s="44"/>
      <c r="G45" s="44"/>
      <c r="H45" s="44"/>
      <c r="I45" s="46"/>
      <c r="J45" s="44"/>
      <c r="K45" s="44"/>
    </row>
    <row r="46">
      <c r="A46" s="67" t="s">
        <v>1881</v>
      </c>
      <c r="B46" s="57" t="s">
        <v>673</v>
      </c>
      <c r="C46" s="54" t="s">
        <v>728</v>
      </c>
      <c r="D46" s="57" t="s">
        <v>674</v>
      </c>
      <c r="E46" s="58" t="s">
        <v>1930</v>
      </c>
      <c r="F46" s="44"/>
      <c r="G46" s="44"/>
      <c r="H46" s="44"/>
      <c r="I46" s="46"/>
      <c r="J46" s="44"/>
      <c r="K46" s="44"/>
    </row>
    <row r="47">
      <c r="A47" s="67" t="s">
        <v>1881</v>
      </c>
      <c r="B47" s="57" t="s">
        <v>676</v>
      </c>
      <c r="C47" s="54" t="s">
        <v>729</v>
      </c>
      <c r="D47" s="57" t="s">
        <v>677</v>
      </c>
      <c r="E47" s="58" t="s">
        <v>1931</v>
      </c>
      <c r="F47" s="44"/>
      <c r="G47" s="44"/>
      <c r="H47" s="44"/>
      <c r="I47" s="46"/>
      <c r="J47" s="44"/>
      <c r="K47" s="44"/>
    </row>
    <row r="48">
      <c r="A48" s="67" t="s">
        <v>1881</v>
      </c>
      <c r="B48" s="57" t="s">
        <v>679</v>
      </c>
      <c r="C48" s="54" t="s">
        <v>730</v>
      </c>
      <c r="D48" s="57" t="s">
        <v>680</v>
      </c>
      <c r="E48" s="58" t="s">
        <v>1932</v>
      </c>
      <c r="F48" s="44"/>
      <c r="G48" s="44"/>
      <c r="H48" s="44"/>
      <c r="I48" s="46"/>
      <c r="J48" s="44"/>
      <c r="K48" s="44"/>
    </row>
    <row r="49">
      <c r="A49" s="67" t="s">
        <v>1881</v>
      </c>
      <c r="B49" s="57" t="s">
        <v>682</v>
      </c>
      <c r="C49" s="54" t="s">
        <v>731</v>
      </c>
      <c r="D49" s="57" t="s">
        <v>683</v>
      </c>
      <c r="E49" s="58" t="s">
        <v>1933</v>
      </c>
      <c r="F49" s="44"/>
      <c r="G49" s="44"/>
      <c r="H49" s="44"/>
      <c r="I49" s="46"/>
      <c r="J49" s="44"/>
      <c r="K49" s="44"/>
    </row>
    <row r="50">
      <c r="A50" s="67" t="s">
        <v>1881</v>
      </c>
      <c r="B50" s="57" t="s">
        <v>685</v>
      </c>
      <c r="C50" s="54" t="s">
        <v>732</v>
      </c>
      <c r="D50" s="57" t="s">
        <v>1934</v>
      </c>
      <c r="E50" s="58" t="s">
        <v>1935</v>
      </c>
      <c r="F50" s="44"/>
      <c r="G50" s="44"/>
      <c r="H50" s="44"/>
      <c r="I50" s="46"/>
      <c r="J50" s="44"/>
      <c r="K50" s="44"/>
    </row>
    <row r="51">
      <c r="A51" s="67" t="s">
        <v>1881</v>
      </c>
      <c r="B51" s="57" t="s">
        <v>688</v>
      </c>
      <c r="C51" s="54" t="s">
        <v>733</v>
      </c>
      <c r="D51" s="57" t="s">
        <v>689</v>
      </c>
      <c r="E51" s="58" t="s">
        <v>1936</v>
      </c>
      <c r="F51" s="44"/>
      <c r="G51" s="44"/>
      <c r="H51" s="44"/>
      <c r="I51" s="46"/>
      <c r="J51" s="44"/>
      <c r="K51" s="44"/>
    </row>
    <row r="52">
      <c r="A52" s="67" t="s">
        <v>1881</v>
      </c>
      <c r="B52" s="57" t="s">
        <v>691</v>
      </c>
      <c r="C52" s="54" t="s">
        <v>734</v>
      </c>
      <c r="D52" s="57" t="s">
        <v>692</v>
      </c>
      <c r="E52" s="58" t="s">
        <v>1937</v>
      </c>
      <c r="F52" s="44"/>
      <c r="G52" s="44"/>
      <c r="H52" s="44"/>
      <c r="I52" s="46"/>
      <c r="J52" s="44"/>
      <c r="K52" s="44"/>
    </row>
    <row r="53">
      <c r="A53" s="67" t="s">
        <v>1881</v>
      </c>
      <c r="B53" s="57" t="s">
        <v>691</v>
      </c>
      <c r="C53" s="54" t="s">
        <v>735</v>
      </c>
      <c r="D53" s="57" t="s">
        <v>692</v>
      </c>
      <c r="E53" s="58" t="s">
        <v>1938</v>
      </c>
      <c r="F53" s="44"/>
      <c r="G53" s="44"/>
      <c r="H53" s="44"/>
      <c r="I53" s="46"/>
      <c r="J53" s="44"/>
      <c r="K53" s="44"/>
    </row>
    <row r="54">
      <c r="A54" s="67" t="s">
        <v>1881</v>
      </c>
      <c r="B54" s="57" t="s">
        <v>694</v>
      </c>
      <c r="C54" s="54" t="s">
        <v>736</v>
      </c>
      <c r="D54" s="57" t="s">
        <v>1939</v>
      </c>
      <c r="E54" s="59" t="s">
        <v>1940</v>
      </c>
      <c r="F54" s="44"/>
      <c r="G54" s="44"/>
      <c r="H54" s="44"/>
      <c r="I54" s="46"/>
      <c r="J54" s="44"/>
      <c r="K54" s="44"/>
    </row>
    <row r="55">
      <c r="A55" s="67" t="s">
        <v>1881</v>
      </c>
      <c r="B55" s="57" t="s">
        <v>697</v>
      </c>
      <c r="C55" s="54" t="s">
        <v>737</v>
      </c>
      <c r="D55" s="57" t="s">
        <v>698</v>
      </c>
      <c r="E55" s="59" t="s">
        <v>1941</v>
      </c>
      <c r="F55" s="44"/>
      <c r="G55" s="44"/>
      <c r="H55" s="44"/>
      <c r="I55" s="46"/>
      <c r="J55" s="44"/>
      <c r="K55" s="44"/>
    </row>
    <row r="56">
      <c r="A56" s="67" t="s">
        <v>1881</v>
      </c>
      <c r="B56" s="57" t="s">
        <v>700</v>
      </c>
      <c r="C56" s="54" t="s">
        <v>738</v>
      </c>
      <c r="D56" s="57" t="s">
        <v>701</v>
      </c>
      <c r="E56" s="58" t="s">
        <v>1942</v>
      </c>
      <c r="F56" s="44"/>
      <c r="G56" s="44"/>
      <c r="H56" s="44"/>
      <c r="I56" s="46"/>
      <c r="J56" s="44"/>
      <c r="K56" s="44"/>
    </row>
    <row r="57">
      <c r="A57" s="67" t="s">
        <v>1881</v>
      </c>
      <c r="B57" s="57" t="s">
        <v>700</v>
      </c>
      <c r="C57" s="54" t="s">
        <v>739</v>
      </c>
      <c r="D57" s="57" t="s">
        <v>701</v>
      </c>
      <c r="E57" s="58" t="s">
        <v>1943</v>
      </c>
      <c r="F57" s="44"/>
      <c r="G57" s="44"/>
      <c r="H57" s="44"/>
      <c r="I57" s="46"/>
      <c r="J57" s="44"/>
      <c r="K57" s="44"/>
    </row>
    <row r="58">
      <c r="A58" s="67" t="s">
        <v>1881</v>
      </c>
      <c r="B58" s="57" t="s">
        <v>700</v>
      </c>
      <c r="C58" s="54" t="s">
        <v>740</v>
      </c>
      <c r="D58" s="57" t="s">
        <v>701</v>
      </c>
      <c r="E58" s="58" t="s">
        <v>1944</v>
      </c>
      <c r="F58" s="44"/>
      <c r="G58" s="44"/>
      <c r="H58" s="44"/>
      <c r="I58" s="46"/>
      <c r="J58" s="44"/>
      <c r="K58" s="44"/>
    </row>
    <row r="59">
      <c r="A59" s="67" t="s">
        <v>1881</v>
      </c>
      <c r="B59" s="57" t="s">
        <v>703</v>
      </c>
      <c r="C59" s="54" t="s">
        <v>741</v>
      </c>
      <c r="D59" s="57" t="s">
        <v>704</v>
      </c>
      <c r="E59" s="58" t="s">
        <v>1945</v>
      </c>
      <c r="F59" s="44"/>
      <c r="G59" s="44"/>
      <c r="H59" s="44"/>
      <c r="I59" s="46"/>
      <c r="J59" s="44"/>
      <c r="K59" s="44"/>
    </row>
    <row r="60">
      <c r="A60" s="67" t="s">
        <v>1881</v>
      </c>
      <c r="B60" s="57" t="s">
        <v>706</v>
      </c>
      <c r="C60" s="54" t="s">
        <v>742</v>
      </c>
      <c r="D60" s="57" t="s">
        <v>707</v>
      </c>
      <c r="E60" s="59" t="s">
        <v>1946</v>
      </c>
      <c r="F60" s="44"/>
      <c r="G60" s="44"/>
      <c r="H60" s="44"/>
      <c r="I60" s="46"/>
      <c r="J60" s="44"/>
      <c r="K60" s="44"/>
    </row>
    <row r="61">
      <c r="A61" s="67" t="s">
        <v>1881</v>
      </c>
      <c r="B61" s="57" t="s">
        <v>709</v>
      </c>
      <c r="C61" s="54" t="s">
        <v>743</v>
      </c>
      <c r="D61" s="57" t="s">
        <v>1947</v>
      </c>
      <c r="E61" s="59" t="s">
        <v>1948</v>
      </c>
      <c r="F61" s="44"/>
      <c r="G61" s="44"/>
      <c r="H61" s="44"/>
      <c r="I61" s="46"/>
      <c r="J61" s="44"/>
      <c r="K61" s="44"/>
    </row>
  </sheetData>
  <autoFilter ref="$A$1:$I$61"/>
  <conditionalFormatting sqref="H2:I61">
    <cfRule type="cellIs" dxfId="0" priority="1" operator="equal">
      <formula>"Pass"</formula>
    </cfRule>
  </conditionalFormatting>
  <conditionalFormatting sqref="H2:I61">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1949</v>
      </c>
      <c r="B2" s="54" t="s">
        <v>749</v>
      </c>
      <c r="C2" s="54" t="s">
        <v>748</v>
      </c>
      <c r="D2" s="54" t="s">
        <v>40</v>
      </c>
      <c r="E2" s="54" t="s">
        <v>1950</v>
      </c>
      <c r="F2" s="44"/>
      <c r="G2" s="44"/>
      <c r="H2" s="45"/>
      <c r="I2" s="46"/>
      <c r="J2" s="44"/>
      <c r="K2" s="44"/>
    </row>
    <row r="3">
      <c r="A3" s="67" t="s">
        <v>1949</v>
      </c>
      <c r="B3" s="57" t="s">
        <v>749</v>
      </c>
      <c r="C3" s="54" t="s">
        <v>750</v>
      </c>
      <c r="D3" s="54" t="s">
        <v>40</v>
      </c>
      <c r="E3" s="57" t="s">
        <v>1951</v>
      </c>
      <c r="F3" s="44"/>
      <c r="G3" s="44"/>
      <c r="H3" s="45"/>
      <c r="I3" s="46"/>
      <c r="J3" s="44"/>
      <c r="K3" s="44"/>
    </row>
    <row r="4">
      <c r="A4" s="67" t="s">
        <v>1949</v>
      </c>
      <c r="B4" s="57" t="s">
        <v>749</v>
      </c>
      <c r="C4" s="54" t="s">
        <v>753</v>
      </c>
      <c r="D4" s="54" t="s">
        <v>40</v>
      </c>
      <c r="E4" s="57" t="s">
        <v>1952</v>
      </c>
      <c r="F4" s="44"/>
      <c r="G4" s="44"/>
      <c r="H4" s="45"/>
      <c r="I4" s="46"/>
      <c r="J4" s="44"/>
      <c r="K4" s="44"/>
    </row>
    <row r="5">
      <c r="A5" s="67" t="s">
        <v>1949</v>
      </c>
      <c r="B5" s="57" t="s">
        <v>749</v>
      </c>
      <c r="C5" s="54" t="s">
        <v>756</v>
      </c>
      <c r="D5" s="54" t="s">
        <v>40</v>
      </c>
      <c r="E5" s="57" t="s">
        <v>1953</v>
      </c>
      <c r="F5" s="44"/>
      <c r="G5" s="44"/>
      <c r="H5" s="45"/>
      <c r="I5" s="46"/>
      <c r="J5" s="44"/>
      <c r="K5" s="44"/>
    </row>
    <row r="6">
      <c r="A6" s="67" t="s">
        <v>1949</v>
      </c>
      <c r="B6" s="57" t="s">
        <v>749</v>
      </c>
      <c r="C6" s="54" t="s">
        <v>758</v>
      </c>
      <c r="D6" s="54" t="s">
        <v>40</v>
      </c>
      <c r="E6" s="57" t="s">
        <v>1954</v>
      </c>
      <c r="F6" s="44"/>
      <c r="G6" s="44"/>
      <c r="H6" s="45"/>
      <c r="I6" s="46"/>
      <c r="J6" s="44"/>
      <c r="K6" s="44"/>
    </row>
    <row r="7">
      <c r="A7" s="67" t="s">
        <v>1949</v>
      </c>
      <c r="B7" s="57" t="s">
        <v>749</v>
      </c>
      <c r="C7" s="54" t="s">
        <v>761</v>
      </c>
      <c r="D7" s="54" t="s">
        <v>40</v>
      </c>
      <c r="E7" s="59" t="s">
        <v>1955</v>
      </c>
      <c r="F7" s="44"/>
      <c r="G7" s="44"/>
      <c r="H7" s="45"/>
      <c r="I7" s="46"/>
      <c r="J7" s="44"/>
      <c r="K7" s="44"/>
    </row>
    <row r="8">
      <c r="A8" s="67" t="s">
        <v>1949</v>
      </c>
      <c r="B8" s="57" t="s">
        <v>749</v>
      </c>
      <c r="C8" s="54" t="s">
        <v>764</v>
      </c>
      <c r="D8" s="54" t="s">
        <v>40</v>
      </c>
      <c r="E8" s="59" t="s">
        <v>1956</v>
      </c>
      <c r="F8" s="44"/>
      <c r="G8" s="44"/>
      <c r="H8" s="45"/>
      <c r="I8" s="46"/>
      <c r="J8" s="44"/>
      <c r="K8" s="44"/>
    </row>
    <row r="9">
      <c r="A9" s="67" t="s">
        <v>1949</v>
      </c>
      <c r="B9" s="57" t="s">
        <v>751</v>
      </c>
      <c r="C9" s="54" t="s">
        <v>767</v>
      </c>
      <c r="D9" s="57" t="s">
        <v>752</v>
      </c>
      <c r="E9" s="59" t="s">
        <v>1957</v>
      </c>
      <c r="F9" s="44"/>
      <c r="G9" s="44"/>
      <c r="H9" s="45"/>
      <c r="I9" s="46"/>
      <c r="J9" s="44"/>
      <c r="K9" s="44"/>
    </row>
    <row r="10">
      <c r="A10" s="67" t="s">
        <v>1949</v>
      </c>
      <c r="B10" s="57" t="s">
        <v>751</v>
      </c>
      <c r="C10" s="54" t="s">
        <v>770</v>
      </c>
      <c r="D10" s="57" t="s">
        <v>752</v>
      </c>
      <c r="E10" s="58" t="s">
        <v>1958</v>
      </c>
      <c r="F10" s="44"/>
      <c r="G10" s="44"/>
      <c r="H10" s="45"/>
      <c r="I10" s="46"/>
      <c r="J10" s="44"/>
      <c r="K10" s="44"/>
    </row>
    <row r="11">
      <c r="A11" s="67" t="s">
        <v>1949</v>
      </c>
      <c r="B11" s="57" t="s">
        <v>751</v>
      </c>
      <c r="C11" s="54" t="s">
        <v>773</v>
      </c>
      <c r="D11" s="57" t="s">
        <v>752</v>
      </c>
      <c r="E11" s="59" t="s">
        <v>1959</v>
      </c>
      <c r="F11" s="44"/>
      <c r="G11" s="44"/>
      <c r="H11" s="45"/>
      <c r="I11" s="46"/>
      <c r="J11" s="44"/>
      <c r="K11" s="44"/>
    </row>
    <row r="12">
      <c r="A12" s="67" t="s">
        <v>1949</v>
      </c>
      <c r="B12" s="57" t="s">
        <v>751</v>
      </c>
      <c r="C12" s="54" t="s">
        <v>776</v>
      </c>
      <c r="D12" s="57" t="s">
        <v>752</v>
      </c>
      <c r="E12" s="59" t="s">
        <v>1960</v>
      </c>
      <c r="F12" s="44"/>
      <c r="G12" s="44"/>
      <c r="H12" s="44"/>
      <c r="I12" s="46"/>
      <c r="J12" s="44"/>
      <c r="K12" s="44"/>
    </row>
    <row r="13">
      <c r="A13" s="67" t="s">
        <v>1949</v>
      </c>
      <c r="B13" s="57" t="s">
        <v>751</v>
      </c>
      <c r="C13" s="54" t="s">
        <v>779</v>
      </c>
      <c r="D13" s="57" t="s">
        <v>752</v>
      </c>
      <c r="E13" s="59" t="s">
        <v>1961</v>
      </c>
      <c r="F13" s="44"/>
      <c r="G13" s="44"/>
      <c r="H13" s="44"/>
      <c r="I13" s="46"/>
      <c r="J13" s="44"/>
      <c r="K13" s="44"/>
    </row>
    <row r="14">
      <c r="A14" s="67" t="s">
        <v>1949</v>
      </c>
      <c r="B14" s="57" t="s">
        <v>754</v>
      </c>
      <c r="C14" s="54" t="s">
        <v>782</v>
      </c>
      <c r="D14" s="57" t="s">
        <v>755</v>
      </c>
      <c r="E14" s="59" t="s">
        <v>1962</v>
      </c>
      <c r="F14" s="44"/>
      <c r="G14" s="44"/>
      <c r="H14" s="44"/>
      <c r="I14" s="46"/>
      <c r="J14" s="44"/>
      <c r="K14" s="44"/>
    </row>
    <row r="15">
      <c r="A15" s="67" t="s">
        <v>1949</v>
      </c>
      <c r="B15" s="57" t="s">
        <v>757</v>
      </c>
      <c r="C15" s="54" t="s">
        <v>785</v>
      </c>
      <c r="D15" s="57" t="s">
        <v>1963</v>
      </c>
      <c r="E15" s="58" t="s">
        <v>1964</v>
      </c>
      <c r="F15" s="44"/>
      <c r="G15" s="44"/>
      <c r="H15" s="44"/>
      <c r="I15" s="46"/>
      <c r="J15" s="44"/>
      <c r="K15" s="44"/>
    </row>
    <row r="16">
      <c r="A16" s="67" t="s">
        <v>1949</v>
      </c>
      <c r="B16" s="57" t="s">
        <v>759</v>
      </c>
      <c r="C16" s="54" t="s">
        <v>788</v>
      </c>
      <c r="D16" s="57" t="s">
        <v>760</v>
      </c>
      <c r="E16" s="58" t="s">
        <v>1965</v>
      </c>
      <c r="F16" s="44"/>
      <c r="G16" s="44"/>
      <c r="H16" s="44"/>
      <c r="I16" s="46"/>
      <c r="J16" s="44"/>
      <c r="K16" s="44"/>
    </row>
    <row r="17">
      <c r="A17" s="67" t="s">
        <v>1949</v>
      </c>
      <c r="B17" s="57" t="s">
        <v>759</v>
      </c>
      <c r="C17" s="54" t="s">
        <v>791</v>
      </c>
      <c r="D17" s="57" t="s">
        <v>760</v>
      </c>
      <c r="E17" s="58" t="s">
        <v>1966</v>
      </c>
      <c r="F17" s="44"/>
      <c r="G17" s="44"/>
      <c r="H17" s="44"/>
      <c r="I17" s="46"/>
      <c r="J17" s="44"/>
      <c r="K17" s="44"/>
    </row>
    <row r="18">
      <c r="A18" s="67" t="s">
        <v>1949</v>
      </c>
      <c r="B18" s="57" t="s">
        <v>759</v>
      </c>
      <c r="C18" s="54" t="s">
        <v>794</v>
      </c>
      <c r="D18" s="57" t="s">
        <v>760</v>
      </c>
      <c r="E18" s="58" t="s">
        <v>1967</v>
      </c>
      <c r="F18" s="44"/>
      <c r="G18" s="44"/>
      <c r="H18" s="44"/>
      <c r="I18" s="46"/>
      <c r="J18" s="44"/>
      <c r="K18" s="44"/>
    </row>
    <row r="19">
      <c r="A19" s="67" t="s">
        <v>1949</v>
      </c>
      <c r="B19" s="57" t="s">
        <v>759</v>
      </c>
      <c r="C19" s="54" t="s">
        <v>797</v>
      </c>
      <c r="D19" s="57" t="s">
        <v>760</v>
      </c>
      <c r="E19" s="58" t="s">
        <v>1968</v>
      </c>
      <c r="F19" s="44"/>
      <c r="G19" s="44"/>
      <c r="H19" s="44"/>
      <c r="I19" s="46"/>
      <c r="J19" s="44"/>
      <c r="K19" s="44"/>
    </row>
    <row r="20">
      <c r="A20" s="67" t="s">
        <v>1949</v>
      </c>
      <c r="B20" s="57" t="s">
        <v>759</v>
      </c>
      <c r="C20" s="54" t="s">
        <v>798</v>
      </c>
      <c r="D20" s="57" t="s">
        <v>760</v>
      </c>
      <c r="E20" s="58" t="s">
        <v>1969</v>
      </c>
      <c r="F20" s="44"/>
      <c r="G20" s="44"/>
      <c r="H20" s="44"/>
      <c r="I20" s="46"/>
      <c r="J20" s="44"/>
      <c r="K20" s="44"/>
    </row>
    <row r="21">
      <c r="A21" s="67" t="s">
        <v>1949</v>
      </c>
      <c r="B21" s="57" t="s">
        <v>759</v>
      </c>
      <c r="C21" s="54" t="s">
        <v>799</v>
      </c>
      <c r="D21" s="57" t="s">
        <v>760</v>
      </c>
      <c r="E21" s="58" t="s">
        <v>1970</v>
      </c>
      <c r="F21" s="44"/>
      <c r="G21" s="44"/>
      <c r="H21" s="44"/>
      <c r="I21" s="46"/>
      <c r="J21" s="44"/>
      <c r="K21" s="44"/>
    </row>
    <row r="22">
      <c r="A22" s="67" t="s">
        <v>1949</v>
      </c>
      <c r="B22" s="57" t="s">
        <v>762</v>
      </c>
      <c r="C22" s="54" t="s">
        <v>800</v>
      </c>
      <c r="D22" s="57" t="s">
        <v>763</v>
      </c>
      <c r="E22" s="59" t="s">
        <v>1971</v>
      </c>
      <c r="F22" s="44"/>
      <c r="G22" s="44"/>
      <c r="H22" s="44"/>
      <c r="I22" s="46"/>
      <c r="J22" s="44"/>
      <c r="K22" s="44"/>
    </row>
    <row r="23">
      <c r="A23" s="67" t="s">
        <v>1949</v>
      </c>
      <c r="B23" s="57" t="s">
        <v>765</v>
      </c>
      <c r="C23" s="54" t="s">
        <v>801</v>
      </c>
      <c r="D23" s="57" t="s">
        <v>766</v>
      </c>
      <c r="E23" s="58" t="s">
        <v>1972</v>
      </c>
      <c r="F23" s="44"/>
      <c r="G23" s="44"/>
      <c r="H23" s="44"/>
      <c r="I23" s="46"/>
      <c r="J23" s="44"/>
      <c r="K23" s="44"/>
    </row>
    <row r="24">
      <c r="A24" s="67" t="s">
        <v>1949</v>
      </c>
      <c r="B24" s="57" t="s">
        <v>768</v>
      </c>
      <c r="C24" s="54" t="s">
        <v>802</v>
      </c>
      <c r="D24" s="57" t="s">
        <v>769</v>
      </c>
      <c r="E24" s="59" t="s">
        <v>1973</v>
      </c>
      <c r="F24" s="44"/>
      <c r="G24" s="44"/>
      <c r="H24" s="44"/>
      <c r="I24" s="46"/>
      <c r="J24" s="44"/>
      <c r="K24" s="44"/>
    </row>
    <row r="25">
      <c r="A25" s="67" t="s">
        <v>1949</v>
      </c>
      <c r="B25" s="57" t="s">
        <v>768</v>
      </c>
      <c r="C25" s="54" t="s">
        <v>803</v>
      </c>
      <c r="D25" s="57" t="s">
        <v>769</v>
      </c>
      <c r="E25" s="59" t="s">
        <v>1974</v>
      </c>
      <c r="F25" s="44"/>
      <c r="G25" s="44"/>
      <c r="H25" s="44"/>
      <c r="I25" s="46"/>
      <c r="J25" s="44"/>
      <c r="K25" s="44"/>
    </row>
    <row r="26">
      <c r="A26" s="67" t="s">
        <v>1949</v>
      </c>
      <c r="B26" s="57" t="s">
        <v>771</v>
      </c>
      <c r="C26" s="54" t="s">
        <v>804</v>
      </c>
      <c r="D26" s="57" t="s">
        <v>772</v>
      </c>
      <c r="E26" s="59" t="s">
        <v>1975</v>
      </c>
      <c r="F26" s="44"/>
      <c r="G26" s="44"/>
      <c r="H26" s="44"/>
      <c r="I26" s="46"/>
      <c r="J26" s="44"/>
      <c r="K26" s="44"/>
    </row>
    <row r="27">
      <c r="A27" s="67" t="s">
        <v>1949</v>
      </c>
      <c r="B27" s="57" t="s">
        <v>774</v>
      </c>
      <c r="C27" s="54" t="s">
        <v>805</v>
      </c>
      <c r="D27" s="57" t="s">
        <v>775</v>
      </c>
      <c r="E27" s="58" t="s">
        <v>1976</v>
      </c>
      <c r="F27" s="44"/>
      <c r="G27" s="44"/>
      <c r="H27" s="44"/>
      <c r="I27" s="46"/>
      <c r="J27" s="44"/>
      <c r="K27" s="44"/>
    </row>
    <row r="28">
      <c r="A28" s="67" t="s">
        <v>1949</v>
      </c>
      <c r="B28" s="57" t="s">
        <v>777</v>
      </c>
      <c r="C28" s="54" t="s">
        <v>806</v>
      </c>
      <c r="D28" s="57" t="s">
        <v>778</v>
      </c>
      <c r="E28" s="58" t="s">
        <v>1977</v>
      </c>
      <c r="F28" s="44"/>
      <c r="G28" s="44"/>
      <c r="H28" s="44"/>
      <c r="I28" s="46"/>
      <c r="J28" s="44"/>
      <c r="K28" s="44"/>
    </row>
    <row r="29">
      <c r="A29" s="67" t="s">
        <v>1949</v>
      </c>
      <c r="B29" s="57" t="s">
        <v>777</v>
      </c>
      <c r="C29" s="54" t="s">
        <v>807</v>
      </c>
      <c r="D29" s="57" t="s">
        <v>778</v>
      </c>
      <c r="E29" s="58" t="s">
        <v>1978</v>
      </c>
      <c r="F29" s="44"/>
      <c r="G29" s="44"/>
      <c r="H29" s="44"/>
      <c r="I29" s="46"/>
      <c r="J29" s="44"/>
      <c r="K29" s="44"/>
    </row>
    <row r="30">
      <c r="A30" s="67" t="s">
        <v>1949</v>
      </c>
      <c r="B30" s="57" t="s">
        <v>780</v>
      </c>
      <c r="C30" s="54" t="s">
        <v>808</v>
      </c>
      <c r="D30" s="57" t="s">
        <v>781</v>
      </c>
      <c r="E30" s="59" t="s">
        <v>1979</v>
      </c>
      <c r="F30" s="44"/>
      <c r="G30" s="44"/>
      <c r="H30" s="44"/>
      <c r="I30" s="46"/>
      <c r="J30" s="44"/>
      <c r="K30" s="44"/>
    </row>
    <row r="31">
      <c r="A31" s="67" t="s">
        <v>1949</v>
      </c>
      <c r="B31" s="57" t="s">
        <v>783</v>
      </c>
      <c r="C31" s="54" t="s">
        <v>809</v>
      </c>
      <c r="D31" s="57" t="s">
        <v>784</v>
      </c>
      <c r="E31" s="59" t="s">
        <v>1980</v>
      </c>
      <c r="F31" s="44"/>
      <c r="G31" s="44"/>
      <c r="H31" s="44"/>
      <c r="I31" s="46"/>
      <c r="J31" s="44"/>
      <c r="K31" s="44"/>
    </row>
    <row r="32">
      <c r="A32" s="67" t="s">
        <v>1949</v>
      </c>
      <c r="B32" s="57" t="s">
        <v>783</v>
      </c>
      <c r="C32" s="54" t="s">
        <v>810</v>
      </c>
      <c r="D32" s="57" t="s">
        <v>784</v>
      </c>
      <c r="E32" s="59" t="s">
        <v>1981</v>
      </c>
      <c r="F32" s="44"/>
      <c r="G32" s="44"/>
      <c r="H32" s="44"/>
      <c r="I32" s="46"/>
      <c r="J32" s="44"/>
      <c r="K32" s="44"/>
    </row>
    <row r="33">
      <c r="A33" s="67" t="s">
        <v>1949</v>
      </c>
      <c r="B33" s="57" t="s">
        <v>783</v>
      </c>
      <c r="C33" s="54" t="s">
        <v>811</v>
      </c>
      <c r="D33" s="57" t="s">
        <v>784</v>
      </c>
      <c r="E33" s="58" t="s">
        <v>1982</v>
      </c>
      <c r="F33" s="44"/>
      <c r="G33" s="44"/>
      <c r="H33" s="44"/>
      <c r="I33" s="46"/>
      <c r="J33" s="44"/>
      <c r="K33" s="44"/>
    </row>
    <row r="34">
      <c r="A34" s="67" t="s">
        <v>1949</v>
      </c>
      <c r="B34" s="57" t="s">
        <v>783</v>
      </c>
      <c r="C34" s="54" t="s">
        <v>812</v>
      </c>
      <c r="D34" s="57" t="s">
        <v>784</v>
      </c>
      <c r="E34" s="59" t="s">
        <v>1983</v>
      </c>
      <c r="F34" s="44"/>
      <c r="G34" s="44"/>
      <c r="H34" s="44"/>
      <c r="I34" s="46"/>
      <c r="J34" s="44"/>
      <c r="K34" s="44"/>
    </row>
    <row r="35">
      <c r="A35" s="67" t="s">
        <v>1949</v>
      </c>
      <c r="B35" s="57" t="s">
        <v>783</v>
      </c>
      <c r="C35" s="54" t="s">
        <v>813</v>
      </c>
      <c r="D35" s="57" t="s">
        <v>784</v>
      </c>
      <c r="E35" s="58" t="s">
        <v>1984</v>
      </c>
      <c r="F35" s="44"/>
      <c r="G35" s="44"/>
      <c r="H35" s="44"/>
      <c r="I35" s="46"/>
      <c r="J35" s="44"/>
      <c r="K35" s="44"/>
    </row>
    <row r="36">
      <c r="A36" s="67" t="s">
        <v>1949</v>
      </c>
      <c r="B36" s="57" t="s">
        <v>786</v>
      </c>
      <c r="C36" s="54" t="s">
        <v>814</v>
      </c>
      <c r="D36" s="57" t="s">
        <v>787</v>
      </c>
      <c r="E36" s="59" t="s">
        <v>1985</v>
      </c>
      <c r="F36" s="44"/>
      <c r="G36" s="44"/>
      <c r="H36" s="44"/>
      <c r="I36" s="46"/>
      <c r="J36" s="44"/>
      <c r="K36" s="44"/>
    </row>
    <row r="37">
      <c r="A37" s="67" t="s">
        <v>1949</v>
      </c>
      <c r="B37" s="57" t="s">
        <v>786</v>
      </c>
      <c r="C37" s="54" t="s">
        <v>815</v>
      </c>
      <c r="D37" s="57" t="s">
        <v>787</v>
      </c>
      <c r="E37" s="58" t="s">
        <v>1986</v>
      </c>
      <c r="F37" s="44"/>
      <c r="G37" s="44"/>
      <c r="H37" s="44"/>
      <c r="I37" s="46"/>
      <c r="J37" s="44"/>
      <c r="K37" s="44"/>
    </row>
    <row r="38">
      <c r="A38" s="67" t="s">
        <v>1949</v>
      </c>
      <c r="B38" s="57" t="s">
        <v>786</v>
      </c>
      <c r="C38" s="54" t="s">
        <v>816</v>
      </c>
      <c r="D38" s="57" t="s">
        <v>787</v>
      </c>
      <c r="E38" s="59" t="s">
        <v>1987</v>
      </c>
      <c r="F38" s="44"/>
      <c r="G38" s="44"/>
      <c r="H38" s="44"/>
      <c r="I38" s="46"/>
      <c r="J38" s="44"/>
      <c r="K38" s="44"/>
    </row>
    <row r="39">
      <c r="A39" s="67" t="s">
        <v>1949</v>
      </c>
      <c r="B39" s="57" t="s">
        <v>786</v>
      </c>
      <c r="C39" s="54" t="s">
        <v>817</v>
      </c>
      <c r="D39" s="57" t="s">
        <v>787</v>
      </c>
      <c r="E39" s="58" t="s">
        <v>1988</v>
      </c>
      <c r="F39" s="44"/>
      <c r="G39" s="44"/>
      <c r="H39" s="44"/>
      <c r="I39" s="46"/>
      <c r="J39" s="44"/>
      <c r="K39" s="44"/>
    </row>
    <row r="40">
      <c r="A40" s="67" t="s">
        <v>1949</v>
      </c>
      <c r="B40" s="57" t="s">
        <v>786</v>
      </c>
      <c r="C40" s="54" t="s">
        <v>818</v>
      </c>
      <c r="D40" s="57" t="s">
        <v>787</v>
      </c>
      <c r="E40" s="58" t="s">
        <v>1989</v>
      </c>
      <c r="F40" s="44"/>
      <c r="G40" s="44"/>
      <c r="H40" s="44"/>
      <c r="I40" s="46"/>
      <c r="J40" s="44"/>
      <c r="K40" s="44"/>
    </row>
    <row r="41">
      <c r="A41" s="67" t="s">
        <v>1949</v>
      </c>
      <c r="B41" s="57" t="s">
        <v>786</v>
      </c>
      <c r="C41" s="54" t="s">
        <v>819</v>
      </c>
      <c r="D41" s="57" t="s">
        <v>787</v>
      </c>
      <c r="E41" s="58" t="s">
        <v>1990</v>
      </c>
      <c r="F41" s="44"/>
      <c r="G41" s="44"/>
      <c r="H41" s="44"/>
      <c r="I41" s="46"/>
      <c r="J41" s="44"/>
      <c r="K41" s="44"/>
    </row>
    <row r="42">
      <c r="A42" s="67" t="s">
        <v>1949</v>
      </c>
      <c r="B42" s="57" t="s">
        <v>786</v>
      </c>
      <c r="C42" s="54" t="s">
        <v>820</v>
      </c>
      <c r="D42" s="57" t="s">
        <v>787</v>
      </c>
      <c r="E42" s="59" t="s">
        <v>1991</v>
      </c>
      <c r="F42" s="44"/>
      <c r="G42" s="44"/>
      <c r="H42" s="44"/>
      <c r="I42" s="46"/>
      <c r="J42" s="44"/>
      <c r="K42" s="44"/>
    </row>
    <row r="43">
      <c r="A43" s="67" t="s">
        <v>1949</v>
      </c>
      <c r="B43" s="57" t="s">
        <v>789</v>
      </c>
      <c r="C43" s="54" t="s">
        <v>821</v>
      </c>
      <c r="D43" s="57" t="s">
        <v>790</v>
      </c>
      <c r="E43" s="59" t="s">
        <v>1992</v>
      </c>
      <c r="F43" s="44"/>
      <c r="G43" s="44"/>
      <c r="H43" s="44"/>
      <c r="I43" s="46"/>
      <c r="J43" s="44"/>
      <c r="K43" s="44"/>
    </row>
    <row r="44">
      <c r="A44" s="67" t="s">
        <v>1949</v>
      </c>
      <c r="B44" s="57" t="s">
        <v>792</v>
      </c>
      <c r="C44" s="54" t="s">
        <v>822</v>
      </c>
      <c r="D44" s="57" t="s">
        <v>1993</v>
      </c>
      <c r="E44" s="59" t="s">
        <v>1994</v>
      </c>
      <c r="F44" s="44"/>
      <c r="G44" s="44"/>
      <c r="H44" s="44"/>
      <c r="I44" s="46"/>
      <c r="J44" s="44"/>
      <c r="K44" s="44"/>
    </row>
    <row r="45">
      <c r="A45" s="67" t="s">
        <v>1949</v>
      </c>
      <c r="B45" s="57" t="s">
        <v>795</v>
      </c>
      <c r="C45" s="54" t="s">
        <v>823</v>
      </c>
      <c r="D45" s="57" t="s">
        <v>796</v>
      </c>
      <c r="E45" s="59" t="s">
        <v>1995</v>
      </c>
      <c r="F45" s="44"/>
      <c r="G45" s="44"/>
      <c r="H45" s="44"/>
      <c r="I45" s="46"/>
      <c r="J45" s="44"/>
      <c r="K45" s="44"/>
    </row>
  </sheetData>
  <autoFilter ref="$A$1:$I$45"/>
  <conditionalFormatting sqref="H2:I45">
    <cfRule type="cellIs" dxfId="0" priority="1" operator="equal">
      <formula>"Pass"</formula>
    </cfRule>
  </conditionalFormatting>
  <conditionalFormatting sqref="H2:I45">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1996</v>
      </c>
      <c r="B2" s="54" t="s">
        <v>829</v>
      </c>
      <c r="C2" s="54" t="s">
        <v>828</v>
      </c>
      <c r="D2" s="54" t="s">
        <v>40</v>
      </c>
      <c r="E2" s="68" t="s">
        <v>1997</v>
      </c>
      <c r="F2" s="44"/>
      <c r="G2" s="44"/>
      <c r="H2" s="45"/>
      <c r="I2" s="46"/>
      <c r="J2" s="44"/>
      <c r="K2" s="44"/>
    </row>
    <row r="3">
      <c r="A3" s="67" t="s">
        <v>1996</v>
      </c>
      <c r="B3" s="57" t="s">
        <v>829</v>
      </c>
      <c r="C3" s="54" t="s">
        <v>830</v>
      </c>
      <c r="D3" s="54" t="s">
        <v>40</v>
      </c>
      <c r="E3" s="59" t="s">
        <v>1998</v>
      </c>
      <c r="F3" s="44"/>
      <c r="G3" s="44"/>
      <c r="H3" s="45"/>
      <c r="I3" s="46"/>
      <c r="J3" s="44"/>
      <c r="K3" s="44"/>
    </row>
    <row r="4">
      <c r="A4" s="67" t="s">
        <v>1996</v>
      </c>
      <c r="B4" s="57" t="s">
        <v>829</v>
      </c>
      <c r="C4" s="54" t="s">
        <v>833</v>
      </c>
      <c r="D4" s="54" t="s">
        <v>40</v>
      </c>
      <c r="E4" s="59" t="s">
        <v>1999</v>
      </c>
      <c r="F4" s="44"/>
      <c r="G4" s="44"/>
      <c r="H4" s="45"/>
      <c r="I4" s="46"/>
      <c r="J4" s="44"/>
      <c r="K4" s="44"/>
    </row>
    <row r="5">
      <c r="A5" s="67" t="s">
        <v>1996</v>
      </c>
      <c r="B5" s="57" t="s">
        <v>829</v>
      </c>
      <c r="C5" s="54" t="s">
        <v>836</v>
      </c>
      <c r="D5" s="54" t="s">
        <v>40</v>
      </c>
      <c r="E5" s="58" t="s">
        <v>2000</v>
      </c>
      <c r="F5" s="44"/>
      <c r="G5" s="44"/>
      <c r="H5" s="45"/>
      <c r="I5" s="46"/>
      <c r="J5" s="44"/>
      <c r="K5" s="44"/>
    </row>
    <row r="6">
      <c r="A6" s="67" t="s">
        <v>1996</v>
      </c>
      <c r="B6" s="57" t="s">
        <v>829</v>
      </c>
      <c r="C6" s="54" t="s">
        <v>839</v>
      </c>
      <c r="D6" s="54" t="s">
        <v>40</v>
      </c>
      <c r="E6" s="59" t="s">
        <v>2001</v>
      </c>
      <c r="F6" s="44"/>
      <c r="G6" s="44"/>
      <c r="H6" s="45"/>
      <c r="I6" s="46"/>
      <c r="J6" s="44"/>
      <c r="K6" s="44"/>
    </row>
    <row r="7">
      <c r="A7" s="67" t="s">
        <v>1996</v>
      </c>
      <c r="B7" s="57" t="s">
        <v>829</v>
      </c>
      <c r="C7" s="54" t="s">
        <v>842</v>
      </c>
      <c r="D7" s="54" t="s">
        <v>40</v>
      </c>
      <c r="E7" s="59" t="s">
        <v>2002</v>
      </c>
      <c r="F7" s="44"/>
      <c r="G7" s="44"/>
      <c r="H7" s="45"/>
      <c r="I7" s="46"/>
      <c r="J7" s="44"/>
      <c r="K7" s="44"/>
    </row>
    <row r="8">
      <c r="A8" s="67" t="s">
        <v>1996</v>
      </c>
      <c r="B8" s="57" t="s">
        <v>829</v>
      </c>
      <c r="C8" s="54" t="s">
        <v>845</v>
      </c>
      <c r="D8" s="54" t="s">
        <v>40</v>
      </c>
      <c r="E8" s="59" t="s">
        <v>2003</v>
      </c>
      <c r="F8" s="44"/>
      <c r="G8" s="44"/>
      <c r="H8" s="45"/>
      <c r="I8" s="46"/>
      <c r="J8" s="44"/>
      <c r="K8" s="44"/>
    </row>
    <row r="9">
      <c r="A9" s="67" t="s">
        <v>1996</v>
      </c>
      <c r="B9" s="57" t="s">
        <v>831</v>
      </c>
      <c r="C9" s="54" t="s">
        <v>848</v>
      </c>
      <c r="D9" s="57" t="s">
        <v>832</v>
      </c>
      <c r="E9" s="58" t="s">
        <v>2004</v>
      </c>
      <c r="F9" s="44"/>
      <c r="G9" s="44"/>
      <c r="H9" s="45"/>
      <c r="I9" s="46"/>
      <c r="J9" s="44"/>
      <c r="K9" s="44"/>
    </row>
    <row r="10">
      <c r="A10" s="67" t="s">
        <v>1996</v>
      </c>
      <c r="B10" s="57" t="s">
        <v>831</v>
      </c>
      <c r="C10" s="54" t="s">
        <v>851</v>
      </c>
      <c r="D10" s="57" t="s">
        <v>832</v>
      </c>
      <c r="E10" s="58" t="s">
        <v>2005</v>
      </c>
      <c r="F10" s="44"/>
      <c r="G10" s="44"/>
      <c r="H10" s="45"/>
      <c r="I10" s="46"/>
      <c r="J10" s="44"/>
      <c r="K10" s="44"/>
    </row>
    <row r="11">
      <c r="A11" s="67" t="s">
        <v>1996</v>
      </c>
      <c r="B11" s="57" t="s">
        <v>831</v>
      </c>
      <c r="C11" s="54" t="s">
        <v>854</v>
      </c>
      <c r="D11" s="57" t="s">
        <v>832</v>
      </c>
      <c r="E11" s="59" t="s">
        <v>2006</v>
      </c>
      <c r="F11" s="44"/>
      <c r="G11" s="44"/>
      <c r="H11" s="45"/>
      <c r="I11" s="46"/>
      <c r="J11" s="44"/>
      <c r="K11" s="44"/>
    </row>
    <row r="12">
      <c r="A12" s="67" t="s">
        <v>1996</v>
      </c>
      <c r="B12" s="57" t="s">
        <v>831</v>
      </c>
      <c r="C12" s="54" t="s">
        <v>857</v>
      </c>
      <c r="D12" s="57" t="s">
        <v>832</v>
      </c>
      <c r="E12" s="59" t="s">
        <v>2007</v>
      </c>
      <c r="F12" s="44"/>
      <c r="G12" s="44"/>
      <c r="H12" s="44"/>
      <c r="I12" s="46"/>
      <c r="J12" s="44"/>
      <c r="K12" s="44"/>
    </row>
    <row r="13">
      <c r="A13" s="67" t="s">
        <v>1996</v>
      </c>
      <c r="B13" s="57" t="s">
        <v>831</v>
      </c>
      <c r="C13" s="54" t="s">
        <v>858</v>
      </c>
      <c r="D13" s="57" t="s">
        <v>832</v>
      </c>
      <c r="E13" s="58" t="s">
        <v>2008</v>
      </c>
      <c r="F13" s="44"/>
      <c r="G13" s="44"/>
      <c r="H13" s="44"/>
      <c r="I13" s="46"/>
      <c r="J13" s="44"/>
      <c r="K13" s="44"/>
    </row>
    <row r="14">
      <c r="A14" s="67" t="s">
        <v>1996</v>
      </c>
      <c r="B14" s="57" t="s">
        <v>831</v>
      </c>
      <c r="C14" s="54" t="s">
        <v>859</v>
      </c>
      <c r="D14" s="57" t="s">
        <v>832</v>
      </c>
      <c r="E14" s="59" t="s">
        <v>2009</v>
      </c>
      <c r="F14" s="44"/>
      <c r="G14" s="44"/>
      <c r="H14" s="44"/>
      <c r="I14" s="46"/>
      <c r="J14" s="44"/>
      <c r="K14" s="44"/>
    </row>
    <row r="15">
      <c r="A15" s="67" t="s">
        <v>1996</v>
      </c>
      <c r="B15" s="57" t="s">
        <v>834</v>
      </c>
      <c r="C15" s="54" t="s">
        <v>860</v>
      </c>
      <c r="D15" s="57" t="s">
        <v>835</v>
      </c>
      <c r="E15" s="58" t="s">
        <v>2010</v>
      </c>
      <c r="F15" s="44"/>
      <c r="G15" s="44"/>
      <c r="H15" s="44"/>
      <c r="I15" s="46"/>
      <c r="J15" s="44"/>
      <c r="K15" s="44"/>
    </row>
    <row r="16">
      <c r="A16" s="67" t="s">
        <v>1996</v>
      </c>
      <c r="B16" s="57" t="s">
        <v>834</v>
      </c>
      <c r="C16" s="54" t="s">
        <v>861</v>
      </c>
      <c r="D16" s="57" t="s">
        <v>835</v>
      </c>
      <c r="E16" s="59" t="s">
        <v>2011</v>
      </c>
      <c r="F16" s="44"/>
      <c r="G16" s="44"/>
      <c r="H16" s="44"/>
      <c r="I16" s="46"/>
      <c r="J16" s="44"/>
      <c r="K16" s="44"/>
    </row>
    <row r="17">
      <c r="A17" s="67" t="s">
        <v>1996</v>
      </c>
      <c r="B17" s="57" t="s">
        <v>837</v>
      </c>
      <c r="C17" s="54" t="s">
        <v>862</v>
      </c>
      <c r="D17" s="57" t="s">
        <v>838</v>
      </c>
      <c r="E17" s="58" t="s">
        <v>2012</v>
      </c>
      <c r="F17" s="44"/>
      <c r="G17" s="44"/>
      <c r="H17" s="44"/>
      <c r="I17" s="46"/>
      <c r="J17" s="44"/>
      <c r="K17" s="44"/>
    </row>
    <row r="18">
      <c r="A18" s="67" t="s">
        <v>1996</v>
      </c>
      <c r="B18" s="57" t="s">
        <v>840</v>
      </c>
      <c r="C18" s="54" t="s">
        <v>863</v>
      </c>
      <c r="D18" s="57" t="s">
        <v>841</v>
      </c>
      <c r="E18" s="58" t="s">
        <v>2013</v>
      </c>
      <c r="F18" s="44"/>
      <c r="G18" s="44"/>
      <c r="H18" s="44"/>
      <c r="I18" s="46"/>
      <c r="J18" s="44"/>
      <c r="K18" s="44"/>
    </row>
    <row r="19">
      <c r="A19" s="67" t="s">
        <v>1996</v>
      </c>
      <c r="B19" s="57" t="s">
        <v>843</v>
      </c>
      <c r="C19" s="54" t="s">
        <v>864</v>
      </c>
      <c r="D19" s="57" t="s">
        <v>844</v>
      </c>
      <c r="E19" s="59" t="s">
        <v>2014</v>
      </c>
      <c r="F19" s="44"/>
      <c r="G19" s="44"/>
      <c r="H19" s="44"/>
      <c r="I19" s="46"/>
      <c r="J19" s="44"/>
      <c r="K19" s="44"/>
    </row>
    <row r="20">
      <c r="A20" s="67" t="s">
        <v>1996</v>
      </c>
      <c r="B20" s="57" t="s">
        <v>846</v>
      </c>
      <c r="C20" s="54" t="s">
        <v>865</v>
      </c>
      <c r="D20" s="57" t="s">
        <v>847</v>
      </c>
      <c r="E20" s="58" t="s">
        <v>2015</v>
      </c>
      <c r="F20" s="44"/>
      <c r="G20" s="44"/>
      <c r="H20" s="44"/>
      <c r="I20" s="46"/>
      <c r="J20" s="44"/>
      <c r="K20" s="44"/>
    </row>
    <row r="21">
      <c r="A21" s="67" t="s">
        <v>1996</v>
      </c>
      <c r="B21" s="57" t="s">
        <v>846</v>
      </c>
      <c r="C21" s="54" t="s">
        <v>866</v>
      </c>
      <c r="D21" s="57" t="s">
        <v>847</v>
      </c>
      <c r="E21" s="58" t="s">
        <v>2016</v>
      </c>
      <c r="F21" s="44"/>
      <c r="G21" s="44"/>
      <c r="H21" s="44"/>
      <c r="I21" s="46"/>
      <c r="J21" s="44"/>
      <c r="K21" s="44"/>
    </row>
    <row r="22">
      <c r="A22" s="67" t="s">
        <v>1996</v>
      </c>
      <c r="B22" s="57" t="s">
        <v>846</v>
      </c>
      <c r="C22" s="54" t="s">
        <v>867</v>
      </c>
      <c r="D22" s="57" t="s">
        <v>847</v>
      </c>
      <c r="E22" s="58" t="s">
        <v>2017</v>
      </c>
      <c r="F22" s="44"/>
      <c r="G22" s="44"/>
      <c r="H22" s="44"/>
      <c r="I22" s="46"/>
      <c r="J22" s="44"/>
      <c r="K22" s="44"/>
    </row>
    <row r="23">
      <c r="A23" s="67" t="s">
        <v>1996</v>
      </c>
      <c r="B23" s="57" t="s">
        <v>846</v>
      </c>
      <c r="C23" s="54" t="s">
        <v>868</v>
      </c>
      <c r="D23" s="57" t="s">
        <v>847</v>
      </c>
      <c r="E23" s="58" t="s">
        <v>2018</v>
      </c>
      <c r="F23" s="44"/>
      <c r="G23" s="44"/>
      <c r="H23" s="46"/>
      <c r="I23" s="44"/>
      <c r="J23" s="44"/>
      <c r="K23" s="44"/>
    </row>
    <row r="24">
      <c r="A24" s="67" t="s">
        <v>1996</v>
      </c>
      <c r="B24" s="57" t="s">
        <v>846</v>
      </c>
      <c r="C24" s="54" t="s">
        <v>869</v>
      </c>
      <c r="D24" s="57" t="s">
        <v>847</v>
      </c>
      <c r="E24" s="58" t="s">
        <v>2019</v>
      </c>
      <c r="F24" s="44"/>
      <c r="G24" s="44"/>
      <c r="H24" s="46"/>
      <c r="I24" s="44"/>
      <c r="J24" s="44"/>
      <c r="K24" s="44"/>
    </row>
    <row r="25">
      <c r="A25" s="67" t="s">
        <v>1996</v>
      </c>
      <c r="B25" s="57" t="s">
        <v>846</v>
      </c>
      <c r="C25" s="54" t="s">
        <v>870</v>
      </c>
      <c r="D25" s="57" t="s">
        <v>847</v>
      </c>
      <c r="E25" s="58" t="s">
        <v>2020</v>
      </c>
      <c r="F25" s="44"/>
      <c r="G25" s="44"/>
      <c r="H25" s="46"/>
      <c r="I25" s="44"/>
      <c r="J25" s="44"/>
      <c r="K25" s="44"/>
    </row>
    <row r="26">
      <c r="A26" s="67" t="s">
        <v>1996</v>
      </c>
      <c r="B26" s="57" t="s">
        <v>849</v>
      </c>
      <c r="C26" s="54" t="s">
        <v>871</v>
      </c>
      <c r="D26" s="57" t="s">
        <v>850</v>
      </c>
      <c r="E26" s="58" t="s">
        <v>2021</v>
      </c>
      <c r="F26" s="44"/>
      <c r="G26" s="44"/>
      <c r="H26" s="46"/>
      <c r="I26" s="44"/>
      <c r="J26" s="44"/>
      <c r="K26" s="44"/>
    </row>
    <row r="27">
      <c r="A27" s="67" t="s">
        <v>1996</v>
      </c>
      <c r="B27" s="57" t="s">
        <v>849</v>
      </c>
      <c r="C27" s="54" t="s">
        <v>872</v>
      </c>
      <c r="D27" s="57" t="s">
        <v>850</v>
      </c>
      <c r="E27" s="58" t="s">
        <v>2022</v>
      </c>
      <c r="F27" s="44"/>
      <c r="G27" s="44"/>
      <c r="H27" s="46"/>
      <c r="I27" s="44"/>
      <c r="J27" s="44"/>
      <c r="K27" s="44"/>
    </row>
    <row r="28">
      <c r="A28" s="67" t="s">
        <v>1996</v>
      </c>
      <c r="B28" s="57" t="s">
        <v>849</v>
      </c>
      <c r="C28" s="54" t="s">
        <v>873</v>
      </c>
      <c r="D28" s="57" t="s">
        <v>850</v>
      </c>
      <c r="E28" s="58" t="s">
        <v>2023</v>
      </c>
      <c r="F28" s="44"/>
      <c r="G28" s="44"/>
      <c r="H28" s="46"/>
      <c r="I28" s="44"/>
      <c r="J28" s="44"/>
      <c r="K28" s="44"/>
    </row>
    <row r="29">
      <c r="A29" s="67" t="s">
        <v>1996</v>
      </c>
      <c r="B29" s="57" t="s">
        <v>852</v>
      </c>
      <c r="C29" s="54" t="s">
        <v>874</v>
      </c>
      <c r="D29" s="57" t="s">
        <v>853</v>
      </c>
      <c r="E29" s="58" t="s">
        <v>2024</v>
      </c>
      <c r="F29" s="44"/>
      <c r="G29" s="44"/>
      <c r="H29" s="46"/>
      <c r="I29" s="44"/>
      <c r="J29" s="44"/>
      <c r="K29" s="44"/>
    </row>
    <row r="30">
      <c r="A30" s="67" t="s">
        <v>1996</v>
      </c>
      <c r="B30" s="57" t="s">
        <v>852</v>
      </c>
      <c r="C30" s="54" t="s">
        <v>875</v>
      </c>
      <c r="D30" s="57" t="s">
        <v>853</v>
      </c>
      <c r="E30" s="58" t="s">
        <v>2025</v>
      </c>
      <c r="F30" s="44"/>
      <c r="G30" s="44"/>
      <c r="H30" s="46"/>
      <c r="I30" s="44"/>
      <c r="J30" s="44"/>
      <c r="K30" s="44"/>
    </row>
    <row r="31">
      <c r="A31" s="67" t="s">
        <v>1996</v>
      </c>
      <c r="B31" s="57" t="s">
        <v>852</v>
      </c>
      <c r="C31" s="54" t="s">
        <v>876</v>
      </c>
      <c r="D31" s="57" t="s">
        <v>853</v>
      </c>
      <c r="E31" s="59" t="s">
        <v>2026</v>
      </c>
      <c r="F31" s="44"/>
      <c r="G31" s="44"/>
      <c r="H31" s="46"/>
      <c r="I31" s="44"/>
      <c r="J31" s="44"/>
      <c r="K31" s="44"/>
    </row>
    <row r="32">
      <c r="A32" s="67" t="s">
        <v>1996</v>
      </c>
      <c r="B32" s="57" t="s">
        <v>855</v>
      </c>
      <c r="C32" s="54" t="s">
        <v>877</v>
      </c>
      <c r="D32" s="57" t="s">
        <v>856</v>
      </c>
      <c r="E32" s="59" t="s">
        <v>2027</v>
      </c>
      <c r="F32" s="44"/>
      <c r="G32" s="44"/>
      <c r="H32" s="46"/>
      <c r="I32" s="44"/>
      <c r="J32" s="44"/>
      <c r="K32" s="44"/>
    </row>
  </sheetData>
  <autoFilter ref="$A$1:$I$32"/>
  <conditionalFormatting sqref="H2:H32 I2:I22">
    <cfRule type="cellIs" dxfId="0" priority="1" operator="equal">
      <formula>"Pass"</formula>
    </cfRule>
  </conditionalFormatting>
  <conditionalFormatting sqref="H2:H32 I2:I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55.43"/>
    <col customWidth="1" min="7" max="7" width="67.14"/>
    <col customWidth="1" min="8" max="8" width="26.43"/>
    <col customWidth="1" min="9" max="11" width="64.43"/>
  </cols>
  <sheetData>
    <row r="1">
      <c r="A1" s="34" t="s">
        <v>1495</v>
      </c>
      <c r="B1" s="35" t="s">
        <v>35</v>
      </c>
      <c r="C1" s="36" t="s">
        <v>33</v>
      </c>
      <c r="D1" s="37" t="s">
        <v>36</v>
      </c>
      <c r="E1" s="38" t="s">
        <v>1496</v>
      </c>
      <c r="F1" s="69" t="s">
        <v>1497</v>
      </c>
      <c r="G1" s="70" t="s">
        <v>1498</v>
      </c>
      <c r="H1" s="70" t="s">
        <v>1499</v>
      </c>
      <c r="I1" s="70" t="s">
        <v>37</v>
      </c>
      <c r="J1" s="70" t="s">
        <v>1500</v>
      </c>
      <c r="K1" s="70" t="s">
        <v>1501</v>
      </c>
    </row>
    <row r="2">
      <c r="A2" s="67" t="s">
        <v>2028</v>
      </c>
      <c r="B2" s="54" t="s">
        <v>883</v>
      </c>
      <c r="C2" s="54" t="s">
        <v>882</v>
      </c>
      <c r="D2" s="54" t="s">
        <v>40</v>
      </c>
      <c r="E2" s="54" t="s">
        <v>2029</v>
      </c>
      <c r="F2" s="71"/>
      <c r="G2" s="72"/>
      <c r="H2" s="72"/>
      <c r="I2" s="73"/>
      <c r="J2" s="74"/>
      <c r="K2" s="74"/>
    </row>
    <row r="3">
      <c r="A3" s="67" t="s">
        <v>2028</v>
      </c>
      <c r="B3" s="57" t="s">
        <v>883</v>
      </c>
      <c r="C3" s="54" t="s">
        <v>884</v>
      </c>
      <c r="D3" s="54" t="s">
        <v>40</v>
      </c>
      <c r="E3" s="57" t="s">
        <v>2030</v>
      </c>
      <c r="F3" s="71"/>
      <c r="G3" s="72"/>
      <c r="H3" s="72"/>
      <c r="I3" s="73"/>
      <c r="J3" s="74"/>
      <c r="K3" s="74"/>
    </row>
    <row r="4">
      <c r="A4" s="67" t="s">
        <v>2028</v>
      </c>
      <c r="B4" s="57" t="s">
        <v>883</v>
      </c>
      <c r="C4" s="54" t="s">
        <v>887</v>
      </c>
      <c r="D4" s="54" t="s">
        <v>40</v>
      </c>
      <c r="E4" s="59" t="s">
        <v>2031</v>
      </c>
      <c r="F4" s="71"/>
      <c r="G4" s="72"/>
      <c r="H4" s="72"/>
      <c r="I4" s="73"/>
      <c r="J4" s="74"/>
      <c r="K4" s="74"/>
    </row>
    <row r="5">
      <c r="A5" s="67" t="s">
        <v>2028</v>
      </c>
      <c r="B5" s="57" t="s">
        <v>883</v>
      </c>
      <c r="C5" s="54" t="s">
        <v>890</v>
      </c>
      <c r="D5" s="54" t="s">
        <v>40</v>
      </c>
      <c r="E5" s="58" t="s">
        <v>2032</v>
      </c>
      <c r="F5" s="71"/>
      <c r="G5" s="72"/>
      <c r="H5" s="72"/>
      <c r="I5" s="73"/>
      <c r="J5" s="74"/>
      <c r="K5" s="74"/>
    </row>
    <row r="6">
      <c r="A6" s="67" t="s">
        <v>2028</v>
      </c>
      <c r="B6" s="57" t="s">
        <v>883</v>
      </c>
      <c r="C6" s="54" t="s">
        <v>893</v>
      </c>
      <c r="D6" s="54" t="s">
        <v>40</v>
      </c>
      <c r="E6" s="59" t="s">
        <v>2033</v>
      </c>
      <c r="F6" s="71"/>
      <c r="G6" s="72"/>
      <c r="H6" s="72"/>
      <c r="I6" s="73"/>
      <c r="J6" s="74"/>
      <c r="K6" s="74"/>
    </row>
    <row r="7">
      <c r="A7" s="67" t="s">
        <v>2028</v>
      </c>
      <c r="B7" s="57" t="s">
        <v>883</v>
      </c>
      <c r="C7" s="54" t="s">
        <v>896</v>
      </c>
      <c r="D7" s="54" t="s">
        <v>40</v>
      </c>
      <c r="E7" s="59" t="s">
        <v>2034</v>
      </c>
      <c r="F7" s="71"/>
      <c r="G7" s="72"/>
      <c r="H7" s="72"/>
      <c r="I7" s="73"/>
      <c r="J7" s="74"/>
      <c r="K7" s="74"/>
    </row>
    <row r="8">
      <c r="A8" s="67" t="s">
        <v>2028</v>
      </c>
      <c r="B8" s="57" t="s">
        <v>883</v>
      </c>
      <c r="C8" s="54" t="s">
        <v>899</v>
      </c>
      <c r="D8" s="54" t="s">
        <v>40</v>
      </c>
      <c r="E8" s="59" t="s">
        <v>2035</v>
      </c>
      <c r="F8" s="71"/>
      <c r="G8" s="72"/>
      <c r="H8" s="72"/>
      <c r="I8" s="73"/>
      <c r="J8" s="74"/>
      <c r="K8" s="74"/>
    </row>
    <row r="9">
      <c r="A9" s="67" t="s">
        <v>2028</v>
      </c>
      <c r="B9" s="57" t="s">
        <v>885</v>
      </c>
      <c r="C9" s="54" t="s">
        <v>902</v>
      </c>
      <c r="D9" s="57" t="s">
        <v>886</v>
      </c>
      <c r="E9" s="59" t="s">
        <v>2036</v>
      </c>
      <c r="F9" s="71"/>
      <c r="G9" s="72"/>
      <c r="H9" s="72"/>
      <c r="I9" s="73"/>
      <c r="J9" s="74"/>
      <c r="K9" s="74"/>
    </row>
    <row r="10">
      <c r="A10" s="67" t="s">
        <v>2028</v>
      </c>
      <c r="B10" s="57" t="s">
        <v>885</v>
      </c>
      <c r="C10" s="54" t="s">
        <v>903</v>
      </c>
      <c r="D10" s="57" t="s">
        <v>886</v>
      </c>
      <c r="E10" s="59" t="s">
        <v>2037</v>
      </c>
      <c r="F10" s="71"/>
      <c r="G10" s="72"/>
      <c r="H10" s="72"/>
      <c r="I10" s="73"/>
      <c r="J10" s="74"/>
      <c r="K10" s="74"/>
    </row>
    <row r="11">
      <c r="A11" s="67" t="s">
        <v>2028</v>
      </c>
      <c r="B11" s="57" t="s">
        <v>888</v>
      </c>
      <c r="C11" s="54" t="s">
        <v>904</v>
      </c>
      <c r="D11" s="57" t="s">
        <v>889</v>
      </c>
      <c r="E11" s="58" t="s">
        <v>2038</v>
      </c>
      <c r="F11" s="71"/>
      <c r="G11" s="72"/>
      <c r="H11" s="72"/>
      <c r="I11" s="73"/>
      <c r="J11" s="74"/>
      <c r="K11" s="74"/>
    </row>
    <row r="12">
      <c r="A12" s="67" t="s">
        <v>2028</v>
      </c>
      <c r="B12" s="57" t="s">
        <v>891</v>
      </c>
      <c r="C12" s="54" t="s">
        <v>905</v>
      </c>
      <c r="D12" s="57" t="s">
        <v>892</v>
      </c>
      <c r="E12" s="59" t="s">
        <v>2039</v>
      </c>
      <c r="F12" s="71"/>
      <c r="G12" s="74"/>
      <c r="H12" s="72"/>
      <c r="I12" s="73"/>
      <c r="J12" s="74"/>
      <c r="K12" s="74"/>
    </row>
    <row r="13">
      <c r="A13" s="67" t="s">
        <v>2028</v>
      </c>
      <c r="B13" s="57" t="s">
        <v>891</v>
      </c>
      <c r="C13" s="54" t="s">
        <v>906</v>
      </c>
      <c r="D13" s="57" t="s">
        <v>892</v>
      </c>
      <c r="E13" s="59" t="s">
        <v>2040</v>
      </c>
      <c r="F13" s="71"/>
      <c r="G13" s="74"/>
      <c r="H13" s="72"/>
      <c r="I13" s="73"/>
      <c r="J13" s="74"/>
      <c r="K13" s="74"/>
    </row>
    <row r="14">
      <c r="A14" s="67" t="s">
        <v>2028</v>
      </c>
      <c r="B14" s="57" t="s">
        <v>891</v>
      </c>
      <c r="C14" s="54" t="s">
        <v>907</v>
      </c>
      <c r="D14" s="57" t="s">
        <v>892</v>
      </c>
      <c r="E14" s="59" t="s">
        <v>2041</v>
      </c>
      <c r="F14" s="71"/>
      <c r="G14" s="74"/>
      <c r="H14" s="72"/>
      <c r="I14" s="73"/>
      <c r="J14" s="74"/>
      <c r="K14" s="74"/>
    </row>
    <row r="15">
      <c r="A15" s="67" t="s">
        <v>2028</v>
      </c>
      <c r="B15" s="57" t="s">
        <v>894</v>
      </c>
      <c r="C15" s="54" t="s">
        <v>908</v>
      </c>
      <c r="D15" s="57" t="s">
        <v>895</v>
      </c>
      <c r="E15" s="59" t="s">
        <v>2042</v>
      </c>
      <c r="F15" s="71"/>
      <c r="G15" s="74"/>
      <c r="H15" s="72"/>
      <c r="I15" s="73"/>
      <c r="J15" s="74"/>
      <c r="K15" s="74"/>
    </row>
    <row r="16">
      <c r="A16" s="67" t="s">
        <v>2028</v>
      </c>
      <c r="B16" s="57" t="s">
        <v>894</v>
      </c>
      <c r="C16" s="54" t="s">
        <v>909</v>
      </c>
      <c r="D16" s="57" t="s">
        <v>895</v>
      </c>
      <c r="E16" s="58" t="s">
        <v>2043</v>
      </c>
      <c r="F16" s="71"/>
      <c r="G16" s="74"/>
      <c r="H16" s="72"/>
      <c r="I16" s="73"/>
      <c r="J16" s="74"/>
      <c r="K16" s="74"/>
    </row>
    <row r="17">
      <c r="A17" s="67" t="s">
        <v>2028</v>
      </c>
      <c r="B17" s="57" t="s">
        <v>894</v>
      </c>
      <c r="C17" s="54" t="s">
        <v>910</v>
      </c>
      <c r="D17" s="57" t="s">
        <v>895</v>
      </c>
      <c r="E17" s="58" t="s">
        <v>2044</v>
      </c>
      <c r="F17" s="71"/>
      <c r="G17" s="74"/>
      <c r="H17" s="72"/>
      <c r="I17" s="73"/>
      <c r="J17" s="74"/>
      <c r="K17" s="74"/>
    </row>
    <row r="18">
      <c r="A18" s="67" t="s">
        <v>2028</v>
      </c>
      <c r="B18" s="57" t="s">
        <v>894</v>
      </c>
      <c r="C18" s="54" t="s">
        <v>911</v>
      </c>
      <c r="D18" s="57" t="s">
        <v>895</v>
      </c>
      <c r="E18" s="58" t="s">
        <v>2045</v>
      </c>
      <c r="F18" s="71"/>
      <c r="G18" s="74"/>
      <c r="H18" s="72"/>
      <c r="I18" s="73"/>
      <c r="J18" s="74"/>
      <c r="K18" s="74"/>
    </row>
    <row r="19">
      <c r="A19" s="67" t="s">
        <v>2028</v>
      </c>
      <c r="B19" s="57" t="s">
        <v>894</v>
      </c>
      <c r="C19" s="54" t="s">
        <v>912</v>
      </c>
      <c r="D19" s="57" t="s">
        <v>895</v>
      </c>
      <c r="E19" s="58" t="s">
        <v>2046</v>
      </c>
      <c r="F19" s="71"/>
      <c r="G19" s="74"/>
      <c r="H19" s="72"/>
      <c r="I19" s="73"/>
      <c r="J19" s="74"/>
      <c r="K19" s="74"/>
    </row>
    <row r="20">
      <c r="A20" s="67" t="s">
        <v>2028</v>
      </c>
      <c r="B20" s="57" t="s">
        <v>897</v>
      </c>
      <c r="C20" s="54" t="s">
        <v>913</v>
      </c>
      <c r="D20" s="57" t="s">
        <v>898</v>
      </c>
      <c r="E20" s="59" t="s">
        <v>2047</v>
      </c>
      <c r="F20" s="71"/>
      <c r="G20" s="74"/>
      <c r="H20" s="72"/>
      <c r="I20" s="73"/>
      <c r="J20" s="74"/>
      <c r="K20" s="74"/>
    </row>
    <row r="21">
      <c r="A21" s="67" t="s">
        <v>2028</v>
      </c>
      <c r="B21" s="57" t="s">
        <v>897</v>
      </c>
      <c r="C21" s="54" t="s">
        <v>914</v>
      </c>
      <c r="D21" s="57" t="s">
        <v>898</v>
      </c>
      <c r="E21" s="58" t="s">
        <v>2048</v>
      </c>
      <c r="F21" s="71"/>
      <c r="G21" s="74"/>
      <c r="H21" s="72"/>
      <c r="I21" s="73"/>
      <c r="J21" s="74"/>
      <c r="K21" s="74"/>
    </row>
    <row r="22">
      <c r="A22" s="67" t="s">
        <v>2028</v>
      </c>
      <c r="B22" s="57" t="s">
        <v>900</v>
      </c>
      <c r="C22" s="54" t="s">
        <v>915</v>
      </c>
      <c r="D22" s="57" t="s">
        <v>901</v>
      </c>
      <c r="E22" s="59" t="s">
        <v>2049</v>
      </c>
      <c r="F22" s="71"/>
      <c r="G22" s="74"/>
      <c r="H22" s="72"/>
      <c r="I22" s="73"/>
      <c r="J22" s="74"/>
      <c r="K22" s="74"/>
    </row>
    <row r="23">
      <c r="A23" s="67" t="s">
        <v>2028</v>
      </c>
      <c r="B23" s="57" t="s">
        <v>900</v>
      </c>
      <c r="C23" s="54" t="s">
        <v>916</v>
      </c>
      <c r="D23" s="57" t="s">
        <v>901</v>
      </c>
      <c r="E23" s="58" t="s">
        <v>2050</v>
      </c>
      <c r="F23" s="44"/>
      <c r="G23" s="44"/>
      <c r="H23" s="46"/>
      <c r="I23" s="44"/>
      <c r="J23" s="74"/>
      <c r="K23" s="74"/>
    </row>
  </sheetData>
  <autoFilter ref="$A$1:$I$23"/>
  <conditionalFormatting sqref="H2:H23">
    <cfRule type="cellIs" dxfId="0" priority="1" operator="equal">
      <formula>"Pass"</formula>
    </cfRule>
  </conditionalFormatting>
  <conditionalFormatting sqref="H2:H2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211</v>
      </c>
      <c r="C1" s="12"/>
      <c r="D1" s="12"/>
      <c r="E1" s="12"/>
      <c r="F1" s="12"/>
      <c r="G1" s="2"/>
      <c r="H1" s="13"/>
      <c r="I1" s="13"/>
      <c r="J1" s="13"/>
      <c r="K1" s="13"/>
    </row>
    <row r="2">
      <c r="A2" s="14"/>
      <c r="E2" s="13"/>
      <c r="H2" s="13"/>
      <c r="I2" s="13"/>
      <c r="J2" s="13"/>
      <c r="K2" s="13"/>
    </row>
    <row r="3">
      <c r="A3" s="10"/>
      <c r="B3" s="15" t="s">
        <v>212</v>
      </c>
      <c r="C3" s="2"/>
      <c r="E3" s="15" t="s">
        <v>6</v>
      </c>
      <c r="F3" s="2"/>
      <c r="I3" s="13"/>
      <c r="J3" s="13"/>
      <c r="K3" s="13"/>
    </row>
    <row r="4">
      <c r="A4" s="10"/>
      <c r="B4" s="16" t="s">
        <v>25</v>
      </c>
      <c r="C4" s="16" t="s">
        <v>213</v>
      </c>
      <c r="E4" s="16" t="s">
        <v>27</v>
      </c>
      <c r="F4" s="16" t="s">
        <v>213</v>
      </c>
    </row>
    <row r="5">
      <c r="A5" s="10"/>
      <c r="B5" s="5" t="s">
        <v>28</v>
      </c>
      <c r="C5" s="6">
        <f>COUNTIF(AT!$I$2:$I$22, "Pass")</f>
        <v>0</v>
      </c>
      <c r="E5" s="5" t="s">
        <v>2</v>
      </c>
      <c r="F5" s="6">
        <f>COUNTIF(G$12:G$17, "Fully Implemented")</f>
        <v>0</v>
      </c>
    </row>
    <row r="6">
      <c r="A6" s="10"/>
      <c r="B6" s="5" t="s">
        <v>29</v>
      </c>
      <c r="C6" s="6">
        <f>COUNTIF(AT!$I$2:$I$22, "Fail")</f>
        <v>0</v>
      </c>
      <c r="E6" s="5" t="s">
        <v>3</v>
      </c>
      <c r="F6" s="6">
        <f>COUNTIF(G$12:G$17, "Partially Implemented")</f>
        <v>0</v>
      </c>
    </row>
    <row r="7">
      <c r="A7" s="10"/>
      <c r="B7" s="18" t="s">
        <v>30</v>
      </c>
      <c r="C7" s="19" t="str">
        <f>IF(SUM(C5:C6)=0, "Pending", C5/SUM(C5:C6))</f>
        <v>Pending</v>
      </c>
      <c r="E7" s="5" t="s">
        <v>4</v>
      </c>
      <c r="F7" s="6">
        <f>COUNTIF(G$12:G$17, "Not Implemented")</f>
        <v>0</v>
      </c>
    </row>
    <row r="8">
      <c r="A8" s="10"/>
    </row>
    <row r="10">
      <c r="B10" s="15" t="s">
        <v>214</v>
      </c>
      <c r="C10" s="2"/>
      <c r="D10" s="20"/>
      <c r="E10" s="15" t="s">
        <v>215</v>
      </c>
      <c r="F10" s="12"/>
      <c r="G10" s="2"/>
    </row>
    <row r="11">
      <c r="B11" s="16" t="s">
        <v>33</v>
      </c>
      <c r="C11" s="16" t="s">
        <v>34</v>
      </c>
      <c r="D11" s="21"/>
      <c r="E11" s="16" t="s">
        <v>35</v>
      </c>
      <c r="F11" s="16" t="s">
        <v>36</v>
      </c>
      <c r="G11" s="16" t="s">
        <v>37</v>
      </c>
    </row>
    <row r="12">
      <c r="B12" s="22" t="s">
        <v>216</v>
      </c>
      <c r="C12" s="6" t="str">
        <f>VLOOKUP(B12,AT!C:I, 7, FALSE)</f>
        <v/>
      </c>
      <c r="D12" s="25"/>
      <c r="E12" s="5" t="s">
        <v>217</v>
      </c>
      <c r="F12" s="26" t="s">
        <v>40</v>
      </c>
      <c r="G12" s="6" t="str">
        <f>IF(OR(COUNTIF(AT!$B$2:$B$22, E12) = 0, COUNTIFS(AT!$B$2:$B$22, E12, AT!$I$2:$I$22, "") &gt; 0),
    "", 
    IF(AND(COUNTIFS(AT!$B$2:$B$22, E12, AT!$I$2:$I$22, "Pass") = COUNTIF(AT!$B$2:$B$22, E12), COUNTIF(AT!$B$2:$B$22, E12) &gt; 0), 
        "Fully Implemented", 
        IF(AND(COUNTIFS(AT!$B$2:$B$22, E12, AT!$I$2:$I$22, "Fail") = COUNTIF(AT!$B$2:$B$22, E12), COUNTIF(AT!$B$2:$B$22, E12) &gt; 0), 
            "Not Implemented", 
            "Partially Implemented"
        )
    )
)</f>
        <v/>
      </c>
    </row>
    <row r="13">
      <c r="B13" s="22" t="s">
        <v>218</v>
      </c>
      <c r="C13" s="6" t="str">
        <f>VLOOKUP(B13,AT!C:I, 7, FALSE)</f>
        <v/>
      </c>
      <c r="D13" s="25"/>
      <c r="E13" s="5" t="s">
        <v>219</v>
      </c>
      <c r="F13" s="26" t="s">
        <v>220</v>
      </c>
      <c r="G13" s="6" t="str">
        <f>IF(OR(COUNTIF(AT!$B$2:$B$22, E13) = 0, COUNTIFS(AT!$B$2:$B$22, E13, AT!$I$2:$I$22, "") &gt; 0),
    "", 
    IF(AND(COUNTIFS(AT!$B$2:$B$22, E13, AT!$I$2:$I$22, "Pass") = COUNTIF(AT!$B$2:$B$22, E13), COUNTIF(AT!$B$2:$B$22, E13) &gt; 0), 
        "Fully Implemented", 
        IF(AND(COUNTIFS(AT!$B$2:$B$22, E13, AT!$I$2:$I$22, "Fail") = COUNTIF(AT!$B$2:$B$22, E13), COUNTIF(AT!$B$2:$B$22, E13) &gt; 0), 
            "Not Implemented", 
            "Partially Implemented"
        )
    )
)</f>
        <v/>
      </c>
    </row>
    <row r="14">
      <c r="B14" s="22" t="s">
        <v>221</v>
      </c>
      <c r="C14" s="6" t="str">
        <f>VLOOKUP(B14,AT!C:I, 7, FALSE)</f>
        <v/>
      </c>
      <c r="D14" s="10"/>
      <c r="E14" s="5" t="s">
        <v>222</v>
      </c>
      <c r="F14" s="26" t="s">
        <v>223</v>
      </c>
      <c r="G14" s="6" t="str">
        <f>IF(OR(COUNTIF(AT!$B$2:$B$22, E14) = 0, COUNTIFS(AT!$B$2:$B$22, E14, AT!$I$2:$I$22, "") &gt; 0),
    "", 
    IF(AND(COUNTIFS(AT!$B$2:$B$22, E14, AT!$I$2:$I$22, "Pass") = COUNTIF(AT!$B$2:$B$22, E14), COUNTIF(AT!$B$2:$B$22, E14) &gt; 0), 
        "Fully Implemented", 
        IF(AND(COUNTIFS(AT!$B$2:$B$22, E14, AT!$I$2:$I$22, "Fail") = COUNTIF(AT!$B$2:$B$22, E14), COUNTIF(AT!$B$2:$B$22, E14) &gt; 0), 
            "Not Implemented", 
            "Partially Implemented"
        )
    )
)</f>
        <v/>
      </c>
    </row>
    <row r="15">
      <c r="B15" s="22" t="s">
        <v>224</v>
      </c>
      <c r="C15" s="6" t="str">
        <f>VLOOKUP(B15,AT!C:I, 7, FALSE)</f>
        <v/>
      </c>
      <c r="D15" s="10"/>
      <c r="E15" s="5" t="s">
        <v>225</v>
      </c>
      <c r="F15" s="26" t="s">
        <v>226</v>
      </c>
      <c r="G15" s="6" t="str">
        <f>IF(OR(COUNTIF(AT!$B$2:$B$22, E15) = 0, COUNTIFS(AT!$B$2:$B$22, E15, AT!$I$2:$I$22, "") &gt; 0),
    "", 
    IF(AND(COUNTIFS(AT!$B$2:$B$22, E15, AT!$I$2:$I$22, "Pass") = COUNTIF(AT!$B$2:$B$22, E15), COUNTIF(AT!$B$2:$B$22, E15) &gt; 0), 
        "Fully Implemented", 
        IF(AND(COUNTIFS(AT!$B$2:$B$22, E15, AT!$I$2:$I$22, "Fail") = COUNTIF(AT!$B$2:$B$22, E15), COUNTIF(AT!$B$2:$B$22, E15) &gt; 0), 
            "Not Implemented", 
            "Partially Implemented"
        )
    )
)</f>
        <v/>
      </c>
    </row>
    <row r="16">
      <c r="B16" s="22" t="s">
        <v>227</v>
      </c>
      <c r="C16" s="6" t="str">
        <f>VLOOKUP(B16,AT!C:I, 7, FALSE)</f>
        <v/>
      </c>
      <c r="D16" s="10"/>
      <c r="E16" s="5" t="s">
        <v>228</v>
      </c>
      <c r="F16" s="26" t="s">
        <v>229</v>
      </c>
      <c r="G16" s="6" t="str">
        <f>IF(OR(COUNTIF(AT!$B$2:$B$22, E16) = 0, COUNTIFS(AT!$B$2:$B$22, E16, AT!$I$2:$I$22, "") &gt; 0),
    "", 
    IF(AND(COUNTIFS(AT!$B$2:$B$22, E16, AT!$I$2:$I$22, "Pass") = COUNTIF(AT!$B$2:$B$22, E16), COUNTIF(AT!$B$2:$B$22, E16) &gt; 0), 
        "Fully Implemented", 
        IF(AND(COUNTIFS(AT!$B$2:$B$22, E16, AT!$I$2:$I$22, "Fail") = COUNTIF(AT!$B$2:$B$22, E16), COUNTIF(AT!$B$2:$B$22, E16) &gt; 0), 
            "Not Implemented", 
            "Partially Implemented"
        )
    )
)</f>
        <v/>
      </c>
    </row>
    <row r="17">
      <c r="B17" s="22" t="s">
        <v>230</v>
      </c>
      <c r="C17" s="6" t="str">
        <f>VLOOKUP(B17,AT!C:I, 7, FALSE)</f>
        <v/>
      </c>
      <c r="D17" s="10"/>
      <c r="E17" s="5" t="s">
        <v>231</v>
      </c>
      <c r="F17" s="26" t="s">
        <v>232</v>
      </c>
      <c r="G17" s="6" t="str">
        <f>IF(OR(COUNTIF(AT!$B$2:$B$22, E17) = 0, COUNTIFS(AT!$B$2:$B$22, E17, AT!$I$2:$I$22, "") &gt; 0),
    "", 
    IF(AND(COUNTIFS(AT!$B$2:$B$22, E17, AT!$I$2:$I$22, "Pass") = COUNTIF(AT!$B$2:$B$22, E17), COUNTIF(AT!$B$2:$B$22, E17) &gt; 0), 
        "Fully Implemented", 
        IF(AND(COUNTIFS(AT!$B$2:$B$22, E17, AT!$I$2:$I$22, "Fail") = COUNTIF(AT!$B$2:$B$22, E17), COUNTIF(AT!$B$2:$B$22, E17) &gt; 0), 
            "Not Implemented", 
            "Partially Implemented"
        )
    )
)</f>
        <v/>
      </c>
    </row>
    <row r="18">
      <c r="B18" s="22" t="s">
        <v>233</v>
      </c>
      <c r="C18" s="6" t="str">
        <f>VLOOKUP(B18,AT!C:I, 7, FALSE)</f>
        <v/>
      </c>
    </row>
    <row r="19">
      <c r="B19" s="5" t="s">
        <v>234</v>
      </c>
      <c r="C19" s="6" t="str">
        <f>VLOOKUP(B19,AT!C:I, 7, FALSE)</f>
        <v/>
      </c>
    </row>
    <row r="20">
      <c r="B20" s="5" t="s">
        <v>235</v>
      </c>
      <c r="C20" s="6" t="str">
        <f>VLOOKUP(B20,AT!C:I, 7, FALSE)</f>
        <v/>
      </c>
    </row>
    <row r="21">
      <c r="B21" s="5" t="s">
        <v>236</v>
      </c>
      <c r="C21" s="6" t="str">
        <f>VLOOKUP(B21,AT!C:I, 7, FALSE)</f>
        <v/>
      </c>
    </row>
    <row r="22">
      <c r="B22" s="5" t="s">
        <v>237</v>
      </c>
      <c r="C22" s="6" t="str">
        <f>VLOOKUP(B22,AT!C:I, 7, FALSE)</f>
        <v/>
      </c>
    </row>
    <row r="23">
      <c r="B23" s="5" t="s">
        <v>238</v>
      </c>
      <c r="C23" s="6" t="str">
        <f>VLOOKUP(B23,AT!C:I, 7, FALSE)</f>
        <v/>
      </c>
    </row>
    <row r="24">
      <c r="B24" s="5" t="s">
        <v>239</v>
      </c>
      <c r="C24" s="6" t="str">
        <f>VLOOKUP(B24,AT!C:I, 7, FALSE)</f>
        <v/>
      </c>
    </row>
    <row r="25">
      <c r="B25" s="5" t="s">
        <v>240</v>
      </c>
      <c r="C25" s="6" t="str">
        <f>VLOOKUP(B25,AT!C:I, 7, FALSE)</f>
        <v/>
      </c>
    </row>
    <row r="26">
      <c r="B26" s="5" t="s">
        <v>241</v>
      </c>
      <c r="C26" s="6" t="str">
        <f>VLOOKUP(B26,AT!C:I, 7, FALSE)</f>
        <v/>
      </c>
    </row>
    <row r="27">
      <c r="B27" s="5" t="s">
        <v>242</v>
      </c>
      <c r="C27" s="6" t="str">
        <f>VLOOKUP(B27,AT!C:I, 7, FALSE)</f>
        <v/>
      </c>
    </row>
    <row r="28">
      <c r="B28" s="5" t="s">
        <v>243</v>
      </c>
      <c r="C28" s="6" t="str">
        <f>VLOOKUP(B28,AT!C:I, 7, FALSE)</f>
        <v/>
      </c>
    </row>
    <row r="29">
      <c r="B29" s="5" t="s">
        <v>244</v>
      </c>
      <c r="C29" s="6" t="str">
        <f>VLOOKUP(B29,AT!C:I, 7, FALSE)</f>
        <v/>
      </c>
    </row>
    <row r="30">
      <c r="B30" s="5" t="s">
        <v>245</v>
      </c>
      <c r="C30" s="6" t="str">
        <f>VLOOKUP(B30,AT!C:I, 7, FALSE)</f>
        <v/>
      </c>
    </row>
    <row r="31">
      <c r="B31" s="5" t="s">
        <v>246</v>
      </c>
      <c r="C31" s="6" t="str">
        <f>VLOOKUP(B31,AT!C:I, 7, FALSE)</f>
        <v/>
      </c>
    </row>
    <row r="32">
      <c r="B32" s="5" t="s">
        <v>247</v>
      </c>
      <c r="C32" s="6" t="str">
        <f>VLOOKUP(B32,AT!C:I, 7, FALSE)</f>
        <v/>
      </c>
    </row>
  </sheetData>
  <mergeCells count="5">
    <mergeCell ref="B1:G1"/>
    <mergeCell ref="B3:C3"/>
    <mergeCell ref="E3:F3"/>
    <mergeCell ref="B10:C10"/>
    <mergeCell ref="E10:G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917</v>
      </c>
      <c r="B2" s="54" t="s">
        <v>922</v>
      </c>
      <c r="C2" s="54" t="s">
        <v>921</v>
      </c>
      <c r="D2" s="54" t="s">
        <v>40</v>
      </c>
      <c r="E2" s="54" t="s">
        <v>2051</v>
      </c>
      <c r="F2" s="44"/>
      <c r="G2" s="44"/>
      <c r="H2" s="45"/>
      <c r="I2" s="46"/>
      <c r="J2" s="44"/>
      <c r="K2" s="44"/>
    </row>
    <row r="3">
      <c r="A3" s="67" t="s">
        <v>917</v>
      </c>
      <c r="B3" s="57" t="s">
        <v>922</v>
      </c>
      <c r="C3" s="54" t="s">
        <v>923</v>
      </c>
      <c r="D3" s="54" t="s">
        <v>40</v>
      </c>
      <c r="E3" s="57" t="s">
        <v>2052</v>
      </c>
      <c r="F3" s="44"/>
      <c r="G3" s="44"/>
      <c r="H3" s="45"/>
      <c r="I3" s="46"/>
      <c r="J3" s="44"/>
      <c r="K3" s="44"/>
    </row>
    <row r="4">
      <c r="A4" s="67" t="s">
        <v>917</v>
      </c>
      <c r="B4" s="57" t="s">
        <v>922</v>
      </c>
      <c r="C4" s="54" t="s">
        <v>926</v>
      </c>
      <c r="D4" s="54" t="s">
        <v>40</v>
      </c>
      <c r="E4" s="59" t="s">
        <v>2053</v>
      </c>
      <c r="F4" s="44"/>
      <c r="G4" s="44"/>
      <c r="H4" s="45"/>
      <c r="I4" s="46"/>
      <c r="J4" s="44"/>
      <c r="K4" s="44"/>
    </row>
    <row r="5">
      <c r="A5" s="67" t="s">
        <v>917</v>
      </c>
      <c r="B5" s="57" t="s">
        <v>922</v>
      </c>
      <c r="C5" s="54" t="s">
        <v>929</v>
      </c>
      <c r="D5" s="54" t="s">
        <v>40</v>
      </c>
      <c r="E5" s="75" t="s">
        <v>2054</v>
      </c>
      <c r="F5" s="44"/>
      <c r="G5" s="44"/>
      <c r="H5" s="45"/>
      <c r="I5" s="46"/>
      <c r="J5" s="44"/>
      <c r="K5" s="44"/>
    </row>
    <row r="6">
      <c r="A6" s="67" t="s">
        <v>917</v>
      </c>
      <c r="B6" s="57" t="s">
        <v>922</v>
      </c>
      <c r="C6" s="54" t="s">
        <v>932</v>
      </c>
      <c r="D6" s="54" t="s">
        <v>40</v>
      </c>
      <c r="E6" s="59" t="s">
        <v>2055</v>
      </c>
      <c r="F6" s="44"/>
      <c r="G6" s="44"/>
      <c r="H6" s="45"/>
      <c r="I6" s="46"/>
      <c r="J6" s="44"/>
      <c r="K6" s="44"/>
    </row>
    <row r="7">
      <c r="A7" s="67" t="s">
        <v>917</v>
      </c>
      <c r="B7" s="57" t="s">
        <v>922</v>
      </c>
      <c r="C7" s="54" t="s">
        <v>935</v>
      </c>
      <c r="D7" s="54" t="s">
        <v>40</v>
      </c>
      <c r="E7" s="59" t="s">
        <v>2056</v>
      </c>
      <c r="F7" s="44"/>
      <c r="G7" s="44"/>
      <c r="H7" s="45"/>
      <c r="I7" s="46"/>
      <c r="J7" s="44"/>
      <c r="K7" s="44"/>
    </row>
    <row r="8">
      <c r="A8" s="67" t="s">
        <v>917</v>
      </c>
      <c r="B8" s="57" t="s">
        <v>922</v>
      </c>
      <c r="C8" s="54" t="s">
        <v>938</v>
      </c>
      <c r="D8" s="54" t="s">
        <v>40</v>
      </c>
      <c r="E8" s="59" t="s">
        <v>2057</v>
      </c>
      <c r="F8" s="44"/>
      <c r="G8" s="44"/>
      <c r="H8" s="45"/>
      <c r="I8" s="46"/>
      <c r="J8" s="44"/>
      <c r="K8" s="44"/>
    </row>
    <row r="9">
      <c r="A9" s="67" t="s">
        <v>917</v>
      </c>
      <c r="B9" s="57" t="s">
        <v>924</v>
      </c>
      <c r="C9" s="54" t="s">
        <v>941</v>
      </c>
      <c r="D9" s="57" t="s">
        <v>925</v>
      </c>
      <c r="E9" s="75" t="s">
        <v>2058</v>
      </c>
      <c r="F9" s="44"/>
      <c r="G9" s="44"/>
      <c r="H9" s="45"/>
      <c r="I9" s="46"/>
      <c r="J9" s="44"/>
      <c r="K9" s="44"/>
    </row>
    <row r="10">
      <c r="A10" s="67" t="s">
        <v>917</v>
      </c>
      <c r="B10" s="57" t="s">
        <v>924</v>
      </c>
      <c r="C10" s="54" t="s">
        <v>944</v>
      </c>
      <c r="D10" s="57" t="s">
        <v>925</v>
      </c>
      <c r="E10" s="75" t="s">
        <v>2059</v>
      </c>
      <c r="F10" s="44"/>
      <c r="G10" s="44"/>
      <c r="H10" s="45"/>
      <c r="I10" s="46"/>
      <c r="J10" s="44"/>
      <c r="K10" s="44"/>
    </row>
    <row r="11">
      <c r="A11" s="67" t="s">
        <v>917</v>
      </c>
      <c r="B11" s="57" t="s">
        <v>924</v>
      </c>
      <c r="C11" s="54" t="s">
        <v>947</v>
      </c>
      <c r="D11" s="57" t="s">
        <v>925</v>
      </c>
      <c r="E11" s="59" t="s">
        <v>2060</v>
      </c>
      <c r="F11" s="44"/>
      <c r="G11" s="44"/>
      <c r="H11" s="45"/>
      <c r="I11" s="46"/>
      <c r="J11" s="44"/>
      <c r="K11" s="44"/>
    </row>
    <row r="12">
      <c r="A12" s="67" t="s">
        <v>917</v>
      </c>
      <c r="B12" s="57" t="s">
        <v>924</v>
      </c>
      <c r="C12" s="54" t="s">
        <v>950</v>
      </c>
      <c r="D12" s="57" t="s">
        <v>925</v>
      </c>
      <c r="E12" s="75" t="s">
        <v>2061</v>
      </c>
      <c r="F12" s="44"/>
      <c r="G12" s="44"/>
      <c r="H12" s="44"/>
      <c r="I12" s="46"/>
      <c r="J12" s="44"/>
      <c r="K12" s="44"/>
    </row>
    <row r="13">
      <c r="A13" s="67" t="s">
        <v>917</v>
      </c>
      <c r="B13" s="57" t="s">
        <v>927</v>
      </c>
      <c r="C13" s="54" t="s">
        <v>953</v>
      </c>
      <c r="D13" s="57" t="s">
        <v>928</v>
      </c>
      <c r="E13" s="59" t="s">
        <v>2062</v>
      </c>
      <c r="F13" s="44"/>
      <c r="G13" s="44"/>
      <c r="H13" s="44"/>
      <c r="I13" s="46"/>
      <c r="J13" s="44"/>
      <c r="K13" s="44"/>
    </row>
    <row r="14">
      <c r="A14" s="67" t="s">
        <v>917</v>
      </c>
      <c r="B14" s="57" t="s">
        <v>927</v>
      </c>
      <c r="C14" s="54" t="s">
        <v>956</v>
      </c>
      <c r="D14" s="57" t="s">
        <v>928</v>
      </c>
      <c r="E14" s="59" t="s">
        <v>2063</v>
      </c>
      <c r="F14" s="44"/>
      <c r="G14" s="44"/>
      <c r="H14" s="44"/>
      <c r="I14" s="46"/>
      <c r="J14" s="44"/>
      <c r="K14" s="44"/>
    </row>
    <row r="15">
      <c r="A15" s="67" t="s">
        <v>917</v>
      </c>
      <c r="B15" s="57" t="s">
        <v>927</v>
      </c>
      <c r="C15" s="54" t="s">
        <v>959</v>
      </c>
      <c r="D15" s="57" t="s">
        <v>928</v>
      </c>
      <c r="E15" s="59" t="s">
        <v>2064</v>
      </c>
      <c r="F15" s="44"/>
      <c r="G15" s="44"/>
      <c r="H15" s="44"/>
      <c r="I15" s="46"/>
      <c r="J15" s="44"/>
      <c r="K15" s="44"/>
    </row>
    <row r="16">
      <c r="A16" s="67" t="s">
        <v>917</v>
      </c>
      <c r="B16" s="57" t="s">
        <v>927</v>
      </c>
      <c r="C16" s="54" t="s">
        <v>962</v>
      </c>
      <c r="D16" s="57" t="s">
        <v>928</v>
      </c>
      <c r="E16" s="59" t="s">
        <v>2065</v>
      </c>
      <c r="F16" s="44"/>
      <c r="G16" s="44"/>
      <c r="H16" s="44"/>
      <c r="I16" s="46"/>
      <c r="J16" s="44"/>
      <c r="K16" s="44"/>
    </row>
    <row r="17">
      <c r="A17" s="67" t="s">
        <v>917</v>
      </c>
      <c r="B17" s="57" t="s">
        <v>927</v>
      </c>
      <c r="C17" s="54" t="s">
        <v>965</v>
      </c>
      <c r="D17" s="57" t="s">
        <v>928</v>
      </c>
      <c r="E17" s="75" t="s">
        <v>2066</v>
      </c>
      <c r="F17" s="44"/>
      <c r="G17" s="44"/>
      <c r="H17" s="44"/>
      <c r="I17" s="46"/>
      <c r="J17" s="44"/>
      <c r="K17" s="44"/>
    </row>
    <row r="18">
      <c r="A18" s="67" t="s">
        <v>917</v>
      </c>
      <c r="B18" s="57" t="s">
        <v>927</v>
      </c>
      <c r="C18" s="54" t="s">
        <v>968</v>
      </c>
      <c r="D18" s="57" t="s">
        <v>928</v>
      </c>
      <c r="E18" s="59" t="s">
        <v>2067</v>
      </c>
      <c r="F18" s="44"/>
      <c r="G18" s="44"/>
      <c r="H18" s="44"/>
      <c r="I18" s="46"/>
      <c r="J18" s="44"/>
      <c r="K18" s="44"/>
    </row>
    <row r="19">
      <c r="A19" s="67" t="s">
        <v>917</v>
      </c>
      <c r="B19" s="57" t="s">
        <v>927</v>
      </c>
      <c r="C19" s="54" t="s">
        <v>971</v>
      </c>
      <c r="D19" s="57" t="s">
        <v>928</v>
      </c>
      <c r="E19" s="75" t="s">
        <v>2068</v>
      </c>
      <c r="F19" s="44"/>
      <c r="G19" s="44"/>
      <c r="H19" s="44"/>
      <c r="I19" s="46"/>
      <c r="J19" s="44"/>
      <c r="K19" s="44"/>
    </row>
    <row r="20">
      <c r="A20" s="67" t="s">
        <v>917</v>
      </c>
      <c r="B20" s="57" t="s">
        <v>927</v>
      </c>
      <c r="C20" s="54" t="s">
        <v>974</v>
      </c>
      <c r="D20" s="57" t="s">
        <v>928</v>
      </c>
      <c r="E20" s="59" t="s">
        <v>2069</v>
      </c>
      <c r="F20" s="44"/>
      <c r="G20" s="44"/>
      <c r="H20" s="44"/>
      <c r="I20" s="46"/>
      <c r="J20" s="44"/>
      <c r="K20" s="44"/>
    </row>
    <row r="21">
      <c r="A21" s="67" t="s">
        <v>917</v>
      </c>
      <c r="B21" s="57" t="s">
        <v>927</v>
      </c>
      <c r="C21" s="54" t="s">
        <v>977</v>
      </c>
      <c r="D21" s="57" t="s">
        <v>928</v>
      </c>
      <c r="E21" s="59" t="s">
        <v>2070</v>
      </c>
      <c r="F21" s="44"/>
      <c r="G21" s="44"/>
      <c r="H21" s="44"/>
      <c r="I21" s="46"/>
      <c r="J21" s="44"/>
      <c r="K21" s="44"/>
    </row>
    <row r="22">
      <c r="A22" s="67" t="s">
        <v>917</v>
      </c>
      <c r="B22" s="57" t="s">
        <v>927</v>
      </c>
      <c r="C22" s="54" t="s">
        <v>978</v>
      </c>
      <c r="D22" s="57" t="s">
        <v>928</v>
      </c>
      <c r="E22" s="59" t="s">
        <v>2071</v>
      </c>
      <c r="F22" s="44"/>
      <c r="G22" s="44"/>
      <c r="H22" s="44"/>
      <c r="I22" s="46"/>
      <c r="J22" s="44"/>
      <c r="K22" s="44"/>
    </row>
    <row r="23">
      <c r="A23" s="67" t="s">
        <v>917</v>
      </c>
      <c r="B23" s="57" t="s">
        <v>930</v>
      </c>
      <c r="C23" s="54" t="s">
        <v>979</v>
      </c>
      <c r="D23" s="57" t="s">
        <v>931</v>
      </c>
      <c r="E23" s="59" t="s">
        <v>2072</v>
      </c>
      <c r="F23" s="44"/>
      <c r="G23" s="44"/>
      <c r="H23" s="44"/>
      <c r="I23" s="46"/>
      <c r="J23" s="44"/>
      <c r="K23" s="44"/>
    </row>
    <row r="24">
      <c r="A24" s="67" t="s">
        <v>917</v>
      </c>
      <c r="B24" s="57" t="s">
        <v>933</v>
      </c>
      <c r="C24" s="54" t="s">
        <v>980</v>
      </c>
      <c r="D24" s="57" t="s">
        <v>934</v>
      </c>
      <c r="E24" s="59" t="s">
        <v>2073</v>
      </c>
      <c r="F24" s="44"/>
      <c r="G24" s="44"/>
      <c r="H24" s="44"/>
      <c r="I24" s="46"/>
      <c r="J24" s="44"/>
      <c r="K24" s="44"/>
    </row>
    <row r="25">
      <c r="A25" s="67" t="s">
        <v>917</v>
      </c>
      <c r="B25" s="57" t="s">
        <v>936</v>
      </c>
      <c r="C25" s="54" t="s">
        <v>981</v>
      </c>
      <c r="D25" s="57" t="s">
        <v>937</v>
      </c>
      <c r="E25" s="75" t="s">
        <v>2074</v>
      </c>
      <c r="F25" s="44"/>
      <c r="G25" s="44"/>
      <c r="H25" s="44"/>
      <c r="I25" s="46"/>
      <c r="J25" s="44"/>
      <c r="K25" s="44"/>
    </row>
    <row r="26">
      <c r="A26" s="67" t="s">
        <v>917</v>
      </c>
      <c r="B26" s="57" t="s">
        <v>936</v>
      </c>
      <c r="C26" s="54" t="s">
        <v>982</v>
      </c>
      <c r="D26" s="57" t="s">
        <v>937</v>
      </c>
      <c r="E26" s="59" t="s">
        <v>2075</v>
      </c>
      <c r="F26" s="44"/>
      <c r="G26" s="44"/>
      <c r="H26" s="44"/>
      <c r="I26" s="46"/>
      <c r="J26" s="44"/>
      <c r="K26" s="44"/>
    </row>
    <row r="27">
      <c r="A27" s="67" t="s">
        <v>917</v>
      </c>
      <c r="B27" s="57" t="s">
        <v>936</v>
      </c>
      <c r="C27" s="54" t="s">
        <v>983</v>
      </c>
      <c r="D27" s="57" t="s">
        <v>937</v>
      </c>
      <c r="E27" s="59" t="s">
        <v>2076</v>
      </c>
      <c r="F27" s="44"/>
      <c r="G27" s="44"/>
      <c r="H27" s="44"/>
      <c r="I27" s="46"/>
      <c r="J27" s="44"/>
      <c r="K27" s="44"/>
    </row>
    <row r="28">
      <c r="A28" s="67" t="s">
        <v>917</v>
      </c>
      <c r="B28" s="57" t="s">
        <v>936</v>
      </c>
      <c r="C28" s="54" t="s">
        <v>984</v>
      </c>
      <c r="D28" s="57" t="s">
        <v>937</v>
      </c>
      <c r="E28" s="75" t="s">
        <v>2077</v>
      </c>
      <c r="F28" s="44"/>
      <c r="G28" s="44"/>
      <c r="H28" s="44"/>
      <c r="I28" s="46"/>
      <c r="J28" s="44"/>
      <c r="K28" s="44"/>
    </row>
    <row r="29">
      <c r="A29" s="67" t="s">
        <v>917</v>
      </c>
      <c r="B29" s="57" t="s">
        <v>936</v>
      </c>
      <c r="C29" s="54" t="s">
        <v>985</v>
      </c>
      <c r="D29" s="57" t="s">
        <v>937</v>
      </c>
      <c r="E29" s="75" t="s">
        <v>2078</v>
      </c>
      <c r="F29" s="44"/>
      <c r="G29" s="44"/>
      <c r="H29" s="44"/>
      <c r="I29" s="46"/>
      <c r="J29" s="44"/>
      <c r="K29" s="44"/>
    </row>
    <row r="30">
      <c r="A30" s="67" t="s">
        <v>917</v>
      </c>
      <c r="B30" s="57" t="s">
        <v>939</v>
      </c>
      <c r="C30" s="54" t="s">
        <v>986</v>
      </c>
      <c r="D30" s="57" t="s">
        <v>940</v>
      </c>
      <c r="E30" s="75" t="s">
        <v>2079</v>
      </c>
      <c r="F30" s="44"/>
      <c r="G30" s="44"/>
      <c r="H30" s="44"/>
      <c r="I30" s="46"/>
      <c r="J30" s="44"/>
      <c r="K30" s="44"/>
    </row>
    <row r="31">
      <c r="A31" s="67" t="s">
        <v>917</v>
      </c>
      <c r="B31" s="57" t="s">
        <v>942</v>
      </c>
      <c r="C31" s="54" t="s">
        <v>987</v>
      </c>
      <c r="D31" s="57" t="s">
        <v>943</v>
      </c>
      <c r="E31" s="59" t="s">
        <v>2080</v>
      </c>
      <c r="F31" s="44"/>
      <c r="G31" s="44"/>
      <c r="H31" s="44"/>
      <c r="I31" s="46"/>
      <c r="J31" s="44"/>
      <c r="K31" s="44"/>
    </row>
    <row r="32">
      <c r="A32" s="67" t="s">
        <v>917</v>
      </c>
      <c r="B32" s="57" t="s">
        <v>942</v>
      </c>
      <c r="C32" s="54" t="s">
        <v>988</v>
      </c>
      <c r="D32" s="57" t="s">
        <v>943</v>
      </c>
      <c r="E32" s="59" t="s">
        <v>2081</v>
      </c>
      <c r="F32" s="44"/>
      <c r="G32" s="44"/>
      <c r="H32" s="44"/>
      <c r="I32" s="46"/>
      <c r="J32" s="44"/>
      <c r="K32" s="44"/>
    </row>
    <row r="33">
      <c r="A33" s="67" t="s">
        <v>917</v>
      </c>
      <c r="B33" s="57" t="s">
        <v>942</v>
      </c>
      <c r="C33" s="54" t="s">
        <v>989</v>
      </c>
      <c r="D33" s="57" t="s">
        <v>943</v>
      </c>
      <c r="E33" s="59" t="s">
        <v>2082</v>
      </c>
      <c r="F33" s="44"/>
      <c r="G33" s="44"/>
      <c r="H33" s="44"/>
      <c r="I33" s="46"/>
      <c r="J33" s="44"/>
      <c r="K33" s="44"/>
    </row>
    <row r="34">
      <c r="A34" s="67" t="s">
        <v>917</v>
      </c>
      <c r="B34" s="57" t="s">
        <v>945</v>
      </c>
      <c r="C34" s="54" t="s">
        <v>990</v>
      </c>
      <c r="D34" s="57" t="s">
        <v>946</v>
      </c>
      <c r="E34" s="75" t="s">
        <v>2083</v>
      </c>
      <c r="F34" s="44"/>
      <c r="G34" s="44"/>
      <c r="H34" s="44"/>
      <c r="I34" s="46"/>
      <c r="J34" s="44"/>
      <c r="K34" s="44"/>
    </row>
    <row r="35">
      <c r="A35" s="67" t="s">
        <v>917</v>
      </c>
      <c r="B35" s="57" t="s">
        <v>948</v>
      </c>
      <c r="C35" s="54" t="s">
        <v>991</v>
      </c>
      <c r="D35" s="57" t="s">
        <v>949</v>
      </c>
      <c r="E35" s="59" t="s">
        <v>2084</v>
      </c>
      <c r="F35" s="44"/>
      <c r="G35" s="44"/>
      <c r="H35" s="44"/>
      <c r="I35" s="46"/>
      <c r="J35" s="44"/>
      <c r="K35" s="44"/>
    </row>
    <row r="36">
      <c r="A36" s="67" t="s">
        <v>917</v>
      </c>
      <c r="B36" s="57" t="s">
        <v>948</v>
      </c>
      <c r="C36" s="54" t="s">
        <v>992</v>
      </c>
      <c r="D36" s="57" t="s">
        <v>949</v>
      </c>
      <c r="E36" s="59" t="s">
        <v>2085</v>
      </c>
      <c r="F36" s="44"/>
      <c r="G36" s="44"/>
      <c r="H36" s="44"/>
      <c r="I36" s="46"/>
      <c r="J36" s="44"/>
      <c r="K36" s="44"/>
    </row>
    <row r="37">
      <c r="A37" s="67" t="s">
        <v>917</v>
      </c>
      <c r="B37" s="57" t="s">
        <v>948</v>
      </c>
      <c r="C37" s="54" t="s">
        <v>993</v>
      </c>
      <c r="D37" s="57" t="s">
        <v>949</v>
      </c>
      <c r="E37" s="75" t="s">
        <v>2086</v>
      </c>
      <c r="F37" s="44"/>
      <c r="G37" s="44"/>
      <c r="H37" s="44"/>
      <c r="I37" s="46"/>
      <c r="J37" s="44"/>
      <c r="K37" s="44"/>
    </row>
    <row r="38">
      <c r="A38" s="67" t="s">
        <v>917</v>
      </c>
      <c r="B38" s="57" t="s">
        <v>951</v>
      </c>
      <c r="C38" s="54" t="s">
        <v>994</v>
      </c>
      <c r="D38" s="57" t="s">
        <v>952</v>
      </c>
      <c r="E38" s="59" t="s">
        <v>2087</v>
      </c>
      <c r="F38" s="44"/>
      <c r="G38" s="44"/>
      <c r="H38" s="44"/>
      <c r="I38" s="46"/>
      <c r="J38" s="44"/>
      <c r="K38" s="44"/>
    </row>
    <row r="39">
      <c r="A39" s="67" t="s">
        <v>917</v>
      </c>
      <c r="B39" s="57" t="s">
        <v>954</v>
      </c>
      <c r="C39" s="54" t="s">
        <v>995</v>
      </c>
      <c r="D39" s="57" t="s">
        <v>955</v>
      </c>
      <c r="E39" s="75" t="s">
        <v>2088</v>
      </c>
      <c r="F39" s="44"/>
      <c r="G39" s="44"/>
      <c r="H39" s="44"/>
      <c r="I39" s="46"/>
      <c r="J39" s="44"/>
      <c r="K39" s="44"/>
    </row>
    <row r="40">
      <c r="A40" s="67" t="s">
        <v>917</v>
      </c>
      <c r="B40" s="57" t="s">
        <v>954</v>
      </c>
      <c r="C40" s="54" t="s">
        <v>996</v>
      </c>
      <c r="D40" s="57" t="s">
        <v>955</v>
      </c>
      <c r="E40" s="75" t="s">
        <v>2089</v>
      </c>
      <c r="F40" s="44"/>
      <c r="G40" s="44"/>
      <c r="H40" s="44"/>
      <c r="I40" s="46"/>
      <c r="J40" s="44"/>
      <c r="K40" s="44"/>
    </row>
    <row r="41">
      <c r="A41" s="67" t="s">
        <v>917</v>
      </c>
      <c r="B41" s="57" t="s">
        <v>957</v>
      </c>
      <c r="C41" s="54" t="s">
        <v>997</v>
      </c>
      <c r="D41" s="57" t="s">
        <v>958</v>
      </c>
      <c r="E41" s="75" t="s">
        <v>2090</v>
      </c>
      <c r="F41" s="44"/>
      <c r="G41" s="44"/>
      <c r="H41" s="44"/>
      <c r="I41" s="46"/>
      <c r="J41" s="44"/>
      <c r="K41" s="44"/>
    </row>
    <row r="42">
      <c r="A42" s="67" t="s">
        <v>917</v>
      </c>
      <c r="B42" s="57" t="s">
        <v>957</v>
      </c>
      <c r="C42" s="54" t="s">
        <v>998</v>
      </c>
      <c r="D42" s="57" t="s">
        <v>958</v>
      </c>
      <c r="E42" s="75" t="s">
        <v>2091</v>
      </c>
      <c r="F42" s="44"/>
      <c r="G42" s="44"/>
      <c r="H42" s="44"/>
      <c r="I42" s="46"/>
      <c r="J42" s="44"/>
      <c r="K42" s="44"/>
    </row>
    <row r="43">
      <c r="A43" s="67" t="s">
        <v>917</v>
      </c>
      <c r="B43" s="57" t="s">
        <v>960</v>
      </c>
      <c r="C43" s="54" t="s">
        <v>999</v>
      </c>
      <c r="D43" s="57" t="s">
        <v>961</v>
      </c>
      <c r="E43" s="75" t="s">
        <v>2092</v>
      </c>
      <c r="F43" s="44"/>
      <c r="G43" s="44"/>
      <c r="H43" s="44"/>
      <c r="I43" s="46"/>
      <c r="J43" s="44"/>
      <c r="K43" s="44"/>
    </row>
    <row r="44">
      <c r="A44" s="67" t="s">
        <v>917</v>
      </c>
      <c r="B44" s="57" t="s">
        <v>960</v>
      </c>
      <c r="C44" s="54" t="s">
        <v>1000</v>
      </c>
      <c r="D44" s="57" t="s">
        <v>961</v>
      </c>
      <c r="E44" s="59" t="s">
        <v>2093</v>
      </c>
      <c r="F44" s="44"/>
      <c r="G44" s="44"/>
      <c r="H44" s="44"/>
      <c r="I44" s="46"/>
      <c r="J44" s="44"/>
      <c r="K44" s="44"/>
    </row>
    <row r="45">
      <c r="A45" s="67" t="s">
        <v>917</v>
      </c>
      <c r="B45" s="57" t="s">
        <v>963</v>
      </c>
      <c r="C45" s="54" t="s">
        <v>1001</v>
      </c>
      <c r="D45" s="57" t="s">
        <v>964</v>
      </c>
      <c r="E45" s="75" t="s">
        <v>2094</v>
      </c>
      <c r="F45" s="44"/>
      <c r="G45" s="44"/>
      <c r="H45" s="44"/>
      <c r="I45" s="46"/>
      <c r="J45" s="44"/>
      <c r="K45" s="44"/>
    </row>
    <row r="46">
      <c r="A46" s="67" t="s">
        <v>917</v>
      </c>
      <c r="B46" s="57" t="s">
        <v>963</v>
      </c>
      <c r="C46" s="54" t="s">
        <v>1002</v>
      </c>
      <c r="D46" s="57" t="s">
        <v>964</v>
      </c>
      <c r="E46" s="59" t="s">
        <v>2095</v>
      </c>
      <c r="F46" s="44"/>
      <c r="G46" s="44"/>
      <c r="H46" s="44"/>
      <c r="I46" s="46"/>
      <c r="J46" s="44"/>
      <c r="K46" s="44"/>
    </row>
    <row r="47">
      <c r="A47" s="67" t="s">
        <v>917</v>
      </c>
      <c r="B47" s="57" t="s">
        <v>963</v>
      </c>
      <c r="C47" s="54" t="s">
        <v>1003</v>
      </c>
      <c r="D47" s="57" t="s">
        <v>964</v>
      </c>
      <c r="E47" s="75" t="s">
        <v>2096</v>
      </c>
      <c r="F47" s="44"/>
      <c r="G47" s="44"/>
      <c r="H47" s="44"/>
      <c r="I47" s="46"/>
      <c r="J47" s="44"/>
      <c r="K47" s="44"/>
    </row>
    <row r="48">
      <c r="A48" s="67" t="s">
        <v>917</v>
      </c>
      <c r="B48" s="57" t="s">
        <v>966</v>
      </c>
      <c r="C48" s="54" t="s">
        <v>1004</v>
      </c>
      <c r="D48" s="57" t="s">
        <v>967</v>
      </c>
      <c r="E48" s="59" t="s">
        <v>2097</v>
      </c>
      <c r="F48" s="44"/>
      <c r="G48" s="44"/>
      <c r="H48" s="44"/>
      <c r="I48" s="46"/>
      <c r="J48" s="44"/>
      <c r="K48" s="44"/>
    </row>
    <row r="49">
      <c r="A49" s="67" t="s">
        <v>917</v>
      </c>
      <c r="B49" s="57" t="s">
        <v>966</v>
      </c>
      <c r="C49" s="54" t="s">
        <v>1005</v>
      </c>
      <c r="D49" s="57" t="s">
        <v>967</v>
      </c>
      <c r="E49" s="59" t="s">
        <v>2098</v>
      </c>
      <c r="F49" s="44"/>
      <c r="G49" s="44"/>
      <c r="H49" s="44"/>
      <c r="I49" s="46"/>
      <c r="J49" s="44"/>
      <c r="K49" s="44"/>
    </row>
    <row r="50">
      <c r="A50" s="67" t="s">
        <v>917</v>
      </c>
      <c r="B50" s="57" t="s">
        <v>969</v>
      </c>
      <c r="C50" s="54" t="s">
        <v>1006</v>
      </c>
      <c r="D50" s="57" t="s">
        <v>970</v>
      </c>
      <c r="E50" s="75" t="s">
        <v>2099</v>
      </c>
      <c r="F50" s="44"/>
      <c r="G50" s="44"/>
      <c r="H50" s="44"/>
      <c r="I50" s="46"/>
      <c r="J50" s="44"/>
      <c r="K50" s="44"/>
    </row>
    <row r="51">
      <c r="A51" s="67" t="s">
        <v>917</v>
      </c>
      <c r="B51" s="57" t="s">
        <v>969</v>
      </c>
      <c r="C51" s="54" t="s">
        <v>1007</v>
      </c>
      <c r="D51" s="57" t="s">
        <v>970</v>
      </c>
      <c r="E51" s="75" t="s">
        <v>2100</v>
      </c>
      <c r="F51" s="44"/>
      <c r="G51" s="44"/>
      <c r="H51" s="44"/>
      <c r="I51" s="46"/>
      <c r="J51" s="44"/>
      <c r="K51" s="44"/>
    </row>
    <row r="52">
      <c r="A52" s="67" t="s">
        <v>917</v>
      </c>
      <c r="B52" s="57" t="s">
        <v>972</v>
      </c>
      <c r="C52" s="54" t="s">
        <v>1008</v>
      </c>
      <c r="D52" s="57" t="s">
        <v>973</v>
      </c>
      <c r="E52" s="59" t="s">
        <v>2101</v>
      </c>
      <c r="F52" s="44"/>
      <c r="G52" s="44"/>
      <c r="H52" s="44"/>
      <c r="I52" s="46"/>
      <c r="J52" s="44"/>
      <c r="K52" s="44"/>
    </row>
    <row r="53">
      <c r="A53" s="67" t="s">
        <v>917</v>
      </c>
      <c r="B53" s="57" t="s">
        <v>972</v>
      </c>
      <c r="C53" s="54" t="s">
        <v>1009</v>
      </c>
      <c r="D53" s="57" t="s">
        <v>973</v>
      </c>
      <c r="E53" s="59" t="s">
        <v>2102</v>
      </c>
      <c r="F53" s="44"/>
      <c r="G53" s="44"/>
      <c r="H53" s="44"/>
      <c r="I53" s="46"/>
      <c r="J53" s="44"/>
      <c r="K53" s="44"/>
    </row>
    <row r="54">
      <c r="A54" s="67" t="s">
        <v>917</v>
      </c>
      <c r="B54" s="57" t="s">
        <v>972</v>
      </c>
      <c r="C54" s="54" t="s">
        <v>1010</v>
      </c>
      <c r="D54" s="57" t="s">
        <v>973</v>
      </c>
      <c r="E54" s="75" t="s">
        <v>2103</v>
      </c>
      <c r="F54" s="44"/>
      <c r="G54" s="44"/>
      <c r="H54" s="44"/>
      <c r="I54" s="46"/>
      <c r="J54" s="44"/>
      <c r="K54" s="44"/>
    </row>
    <row r="55">
      <c r="A55" s="67" t="s">
        <v>917</v>
      </c>
      <c r="B55" s="57" t="s">
        <v>975</v>
      </c>
      <c r="C55" s="54" t="s">
        <v>1011</v>
      </c>
      <c r="D55" s="57" t="s">
        <v>976</v>
      </c>
      <c r="E55" s="59" t="s">
        <v>2104</v>
      </c>
      <c r="F55" s="44"/>
      <c r="G55" s="44"/>
      <c r="H55" s="44"/>
      <c r="I55" s="46"/>
      <c r="J55" s="44"/>
      <c r="K55" s="44"/>
    </row>
    <row r="56">
      <c r="A56" s="67" t="s">
        <v>917</v>
      </c>
      <c r="B56" s="57" t="s">
        <v>975</v>
      </c>
      <c r="C56" s="54" t="s">
        <v>1012</v>
      </c>
      <c r="D56" s="57" t="s">
        <v>976</v>
      </c>
      <c r="E56" s="59" t="s">
        <v>2105</v>
      </c>
      <c r="F56" s="44"/>
      <c r="G56" s="44"/>
      <c r="H56" s="44"/>
      <c r="I56" s="46"/>
      <c r="J56" s="44"/>
      <c r="K56" s="44"/>
    </row>
    <row r="57">
      <c r="A57" s="67" t="s">
        <v>917</v>
      </c>
      <c r="B57" s="57" t="s">
        <v>975</v>
      </c>
      <c r="C57" s="54" t="s">
        <v>1013</v>
      </c>
      <c r="D57" s="57" t="s">
        <v>976</v>
      </c>
      <c r="E57" s="75" t="s">
        <v>2106</v>
      </c>
      <c r="F57" s="44"/>
      <c r="G57" s="44"/>
      <c r="H57" s="44"/>
      <c r="I57" s="46"/>
      <c r="J57" s="44"/>
      <c r="K57" s="44"/>
    </row>
    <row r="58">
      <c r="A58" s="67" t="s">
        <v>917</v>
      </c>
      <c r="B58" s="57" t="s">
        <v>975</v>
      </c>
      <c r="C58" s="54" t="s">
        <v>1014</v>
      </c>
      <c r="D58" s="57" t="s">
        <v>976</v>
      </c>
      <c r="E58" s="75" t="s">
        <v>2107</v>
      </c>
      <c r="F58" s="44"/>
      <c r="G58" s="44"/>
      <c r="H58" s="44"/>
      <c r="I58" s="46"/>
      <c r="J58" s="44"/>
      <c r="K58" s="44"/>
    </row>
  </sheetData>
  <autoFilter ref="$A$1:$I$58"/>
  <conditionalFormatting sqref="H2:I58">
    <cfRule type="cellIs" dxfId="0" priority="1" operator="equal">
      <formula>"Pass"</formula>
    </cfRule>
  </conditionalFormatting>
  <conditionalFormatting sqref="H2:I5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1015</v>
      </c>
      <c r="B2" s="54" t="s">
        <v>1020</v>
      </c>
      <c r="C2" s="54" t="s">
        <v>1019</v>
      </c>
      <c r="D2" s="54" t="s">
        <v>40</v>
      </c>
      <c r="E2" s="54" t="s">
        <v>2108</v>
      </c>
      <c r="F2" s="45"/>
      <c r="G2" s="44"/>
      <c r="H2" s="45"/>
      <c r="I2" s="46"/>
      <c r="J2" s="44"/>
      <c r="K2" s="44"/>
    </row>
    <row r="3">
      <c r="A3" s="67" t="s">
        <v>1015</v>
      </c>
      <c r="B3" s="57" t="s">
        <v>1020</v>
      </c>
      <c r="C3" s="54" t="s">
        <v>1021</v>
      </c>
      <c r="D3" s="54" t="s">
        <v>40</v>
      </c>
      <c r="E3" s="59" t="s">
        <v>2109</v>
      </c>
      <c r="F3" s="45"/>
      <c r="G3" s="44"/>
      <c r="H3" s="45"/>
      <c r="I3" s="46"/>
      <c r="J3" s="44"/>
      <c r="K3" s="44"/>
    </row>
    <row r="4">
      <c r="A4" s="67" t="s">
        <v>1015</v>
      </c>
      <c r="B4" s="57" t="s">
        <v>1020</v>
      </c>
      <c r="C4" s="54" t="s">
        <v>1023</v>
      </c>
      <c r="D4" s="54" t="s">
        <v>40</v>
      </c>
      <c r="E4" s="59" t="s">
        <v>2110</v>
      </c>
      <c r="F4" s="45"/>
      <c r="G4" s="44"/>
      <c r="H4" s="45"/>
      <c r="I4" s="46"/>
      <c r="J4" s="44"/>
      <c r="K4" s="44"/>
    </row>
    <row r="5">
      <c r="A5" s="67" t="s">
        <v>1015</v>
      </c>
      <c r="B5" s="57" t="s">
        <v>1020</v>
      </c>
      <c r="C5" s="54" t="s">
        <v>1025</v>
      </c>
      <c r="D5" s="54" t="s">
        <v>40</v>
      </c>
      <c r="E5" s="58" t="s">
        <v>2111</v>
      </c>
      <c r="F5" s="44"/>
      <c r="G5" s="44"/>
      <c r="H5" s="45"/>
      <c r="I5" s="46"/>
      <c r="J5" s="44"/>
      <c r="K5" s="44"/>
    </row>
    <row r="6">
      <c r="A6" s="67" t="s">
        <v>1015</v>
      </c>
      <c r="B6" s="57" t="s">
        <v>1020</v>
      </c>
      <c r="C6" s="54" t="s">
        <v>1027</v>
      </c>
      <c r="D6" s="54" t="s">
        <v>40</v>
      </c>
      <c r="E6" s="59" t="s">
        <v>2112</v>
      </c>
      <c r="F6" s="45"/>
      <c r="G6" s="44"/>
      <c r="H6" s="45"/>
      <c r="I6" s="46"/>
      <c r="J6" s="44"/>
      <c r="K6" s="44"/>
    </row>
    <row r="7">
      <c r="A7" s="67" t="s">
        <v>1015</v>
      </c>
      <c r="B7" s="57" t="s">
        <v>1020</v>
      </c>
      <c r="C7" s="54" t="s">
        <v>1029</v>
      </c>
      <c r="D7" s="54" t="s">
        <v>40</v>
      </c>
      <c r="E7" s="59" t="s">
        <v>2113</v>
      </c>
      <c r="F7" s="45"/>
      <c r="G7" s="44"/>
      <c r="H7" s="45"/>
      <c r="I7" s="46"/>
      <c r="J7" s="44"/>
      <c r="K7" s="44"/>
    </row>
    <row r="8">
      <c r="A8" s="67" t="s">
        <v>1015</v>
      </c>
      <c r="B8" s="57" t="s">
        <v>1020</v>
      </c>
      <c r="C8" s="54" t="s">
        <v>1031</v>
      </c>
      <c r="D8" s="54" t="s">
        <v>40</v>
      </c>
      <c r="E8" s="59" t="s">
        <v>2114</v>
      </c>
      <c r="F8" s="45"/>
      <c r="G8" s="44"/>
      <c r="H8" s="45"/>
      <c r="I8" s="46"/>
      <c r="J8" s="44"/>
      <c r="K8" s="44"/>
    </row>
    <row r="9">
      <c r="A9" s="67" t="s">
        <v>1015</v>
      </c>
      <c r="B9" s="57" t="s">
        <v>1022</v>
      </c>
      <c r="C9" s="54" t="s">
        <v>1033</v>
      </c>
      <c r="D9" s="57" t="s">
        <v>2115</v>
      </c>
      <c r="E9" s="58" t="s">
        <v>2116</v>
      </c>
      <c r="F9" s="44"/>
      <c r="G9" s="44"/>
      <c r="H9" s="45"/>
      <c r="I9" s="46"/>
      <c r="J9" s="44"/>
      <c r="K9" s="44"/>
    </row>
    <row r="10">
      <c r="A10" s="67" t="s">
        <v>1015</v>
      </c>
      <c r="B10" s="57" t="s">
        <v>1022</v>
      </c>
      <c r="C10" s="54" t="s">
        <v>1034</v>
      </c>
      <c r="D10" s="57" t="s">
        <v>2115</v>
      </c>
      <c r="E10" s="58" t="s">
        <v>2117</v>
      </c>
      <c r="F10" s="44"/>
      <c r="G10" s="44"/>
      <c r="H10" s="45"/>
      <c r="I10" s="46"/>
      <c r="J10" s="44"/>
      <c r="K10" s="44"/>
    </row>
    <row r="11">
      <c r="A11" s="67" t="s">
        <v>1015</v>
      </c>
      <c r="B11" s="57" t="s">
        <v>1022</v>
      </c>
      <c r="C11" s="54" t="s">
        <v>1035</v>
      </c>
      <c r="D11" s="57" t="s">
        <v>2115</v>
      </c>
      <c r="E11" s="58" t="s">
        <v>2118</v>
      </c>
      <c r="F11" s="44"/>
      <c r="G11" s="44"/>
      <c r="H11" s="45"/>
      <c r="I11" s="46"/>
      <c r="J11" s="44"/>
      <c r="K11" s="44"/>
    </row>
    <row r="12">
      <c r="A12" s="67" t="s">
        <v>1015</v>
      </c>
      <c r="B12" s="57" t="s">
        <v>1022</v>
      </c>
      <c r="C12" s="54" t="s">
        <v>1036</v>
      </c>
      <c r="D12" s="57" t="s">
        <v>2115</v>
      </c>
      <c r="E12" s="58" t="s">
        <v>2119</v>
      </c>
      <c r="F12" s="44"/>
      <c r="G12" s="44"/>
      <c r="H12" s="44"/>
      <c r="I12" s="46"/>
      <c r="J12" s="44"/>
      <c r="K12" s="44"/>
    </row>
    <row r="13">
      <c r="A13" s="67" t="s">
        <v>1015</v>
      </c>
      <c r="B13" s="57" t="s">
        <v>1022</v>
      </c>
      <c r="C13" s="54" t="s">
        <v>1037</v>
      </c>
      <c r="D13" s="57" t="s">
        <v>2115</v>
      </c>
      <c r="E13" s="58" t="s">
        <v>2120</v>
      </c>
      <c r="F13" s="44"/>
      <c r="G13" s="44"/>
      <c r="H13" s="44"/>
      <c r="I13" s="46"/>
      <c r="J13" s="44"/>
      <c r="K13" s="44"/>
    </row>
    <row r="14">
      <c r="A14" s="67" t="s">
        <v>1015</v>
      </c>
      <c r="B14" s="57" t="s">
        <v>1022</v>
      </c>
      <c r="C14" s="54" t="s">
        <v>1038</v>
      </c>
      <c r="D14" s="57" t="s">
        <v>2115</v>
      </c>
      <c r="E14" s="58" t="s">
        <v>2121</v>
      </c>
      <c r="F14" s="44"/>
      <c r="G14" s="44"/>
      <c r="H14" s="44"/>
      <c r="I14" s="46"/>
      <c r="J14" s="44"/>
      <c r="K14" s="44"/>
    </row>
    <row r="15">
      <c r="A15" s="67" t="s">
        <v>1015</v>
      </c>
      <c r="B15" s="57" t="s">
        <v>1022</v>
      </c>
      <c r="C15" s="54" t="s">
        <v>1039</v>
      </c>
      <c r="D15" s="57" t="s">
        <v>2115</v>
      </c>
      <c r="E15" s="58" t="s">
        <v>2122</v>
      </c>
      <c r="F15" s="44"/>
      <c r="G15" s="44"/>
      <c r="H15" s="44"/>
      <c r="I15" s="46"/>
      <c r="J15" s="44"/>
      <c r="K15" s="44"/>
    </row>
    <row r="16">
      <c r="A16" s="67" t="s">
        <v>1015</v>
      </c>
      <c r="B16" s="57" t="s">
        <v>1022</v>
      </c>
      <c r="C16" s="54" t="s">
        <v>1040</v>
      </c>
      <c r="D16" s="57" t="s">
        <v>2115</v>
      </c>
      <c r="E16" s="58" t="s">
        <v>2123</v>
      </c>
      <c r="F16" s="44"/>
      <c r="G16" s="44"/>
      <c r="H16" s="44"/>
      <c r="I16" s="46"/>
      <c r="J16" s="44"/>
      <c r="K16" s="44"/>
    </row>
    <row r="17">
      <c r="A17" s="67" t="s">
        <v>1015</v>
      </c>
      <c r="B17" s="57" t="s">
        <v>1022</v>
      </c>
      <c r="C17" s="54" t="s">
        <v>1041</v>
      </c>
      <c r="D17" s="57" t="s">
        <v>2115</v>
      </c>
      <c r="E17" s="58" t="s">
        <v>2124</v>
      </c>
      <c r="F17" s="44"/>
      <c r="G17" s="44"/>
      <c r="H17" s="44"/>
      <c r="I17" s="46"/>
      <c r="J17" s="44"/>
      <c r="K17" s="44"/>
    </row>
    <row r="18">
      <c r="A18" s="67" t="s">
        <v>1015</v>
      </c>
      <c r="B18" s="57" t="s">
        <v>1022</v>
      </c>
      <c r="C18" s="54" t="s">
        <v>1042</v>
      </c>
      <c r="D18" s="57" t="s">
        <v>2115</v>
      </c>
      <c r="E18" s="58" t="s">
        <v>2125</v>
      </c>
      <c r="F18" s="44"/>
      <c r="G18" s="44"/>
      <c r="H18" s="44"/>
      <c r="I18" s="46"/>
      <c r="J18" s="44"/>
      <c r="K18" s="44"/>
    </row>
    <row r="19">
      <c r="A19" s="67" t="s">
        <v>1015</v>
      </c>
      <c r="B19" s="57" t="s">
        <v>1022</v>
      </c>
      <c r="C19" s="54" t="s">
        <v>1043</v>
      </c>
      <c r="D19" s="57" t="s">
        <v>2115</v>
      </c>
      <c r="E19" s="58" t="s">
        <v>2126</v>
      </c>
      <c r="F19" s="44"/>
      <c r="G19" s="44"/>
      <c r="H19" s="44"/>
      <c r="I19" s="46"/>
      <c r="J19" s="44"/>
      <c r="K19" s="44"/>
    </row>
    <row r="20">
      <c r="A20" s="67" t="s">
        <v>1015</v>
      </c>
      <c r="B20" s="57" t="s">
        <v>1022</v>
      </c>
      <c r="C20" s="54" t="s">
        <v>1044</v>
      </c>
      <c r="D20" s="57" t="s">
        <v>2115</v>
      </c>
      <c r="E20" s="58" t="s">
        <v>2127</v>
      </c>
      <c r="F20" s="44"/>
      <c r="G20" s="44"/>
      <c r="H20" s="44"/>
      <c r="I20" s="46"/>
      <c r="J20" s="44"/>
      <c r="K20" s="44"/>
    </row>
    <row r="21">
      <c r="A21" s="67" t="s">
        <v>1015</v>
      </c>
      <c r="B21" s="57" t="s">
        <v>1022</v>
      </c>
      <c r="C21" s="54" t="s">
        <v>1045</v>
      </c>
      <c r="D21" s="57" t="s">
        <v>2115</v>
      </c>
      <c r="E21" s="58" t="s">
        <v>2128</v>
      </c>
      <c r="F21" s="44"/>
      <c r="G21" s="44"/>
      <c r="H21" s="44"/>
      <c r="I21" s="46"/>
      <c r="J21" s="44"/>
      <c r="K21" s="44"/>
    </row>
    <row r="22">
      <c r="A22" s="67" t="s">
        <v>1015</v>
      </c>
      <c r="B22" s="57" t="s">
        <v>1022</v>
      </c>
      <c r="C22" s="54" t="s">
        <v>1046</v>
      </c>
      <c r="D22" s="57" t="s">
        <v>2115</v>
      </c>
      <c r="E22" s="58" t="s">
        <v>2129</v>
      </c>
      <c r="F22" s="44"/>
      <c r="G22" s="44"/>
      <c r="H22" s="44"/>
      <c r="I22" s="46"/>
      <c r="J22" s="44"/>
      <c r="K22" s="44"/>
    </row>
    <row r="23">
      <c r="A23" s="67" t="s">
        <v>1015</v>
      </c>
      <c r="B23" s="57" t="s">
        <v>1022</v>
      </c>
      <c r="C23" s="54" t="s">
        <v>1047</v>
      </c>
      <c r="D23" s="57" t="s">
        <v>2115</v>
      </c>
      <c r="E23" s="58" t="s">
        <v>2130</v>
      </c>
      <c r="F23" s="44"/>
      <c r="G23" s="44"/>
      <c r="H23" s="44"/>
      <c r="I23" s="46"/>
      <c r="J23" s="44"/>
      <c r="K23" s="44"/>
    </row>
    <row r="24">
      <c r="A24" s="67" t="s">
        <v>1015</v>
      </c>
      <c r="B24" s="57" t="s">
        <v>1022</v>
      </c>
      <c r="C24" s="54" t="s">
        <v>1048</v>
      </c>
      <c r="D24" s="57" t="s">
        <v>2115</v>
      </c>
      <c r="E24" s="58" t="s">
        <v>2131</v>
      </c>
      <c r="F24" s="44"/>
      <c r="G24" s="44"/>
      <c r="H24" s="44"/>
      <c r="I24" s="46"/>
      <c r="J24" s="44"/>
      <c r="K24" s="44"/>
    </row>
    <row r="25">
      <c r="A25" s="67" t="s">
        <v>1015</v>
      </c>
      <c r="B25" s="57" t="s">
        <v>1022</v>
      </c>
      <c r="C25" s="54" t="s">
        <v>1049</v>
      </c>
      <c r="D25" s="57" t="s">
        <v>2115</v>
      </c>
      <c r="E25" s="59" t="s">
        <v>2132</v>
      </c>
      <c r="F25" s="45"/>
      <c r="G25" s="44"/>
      <c r="H25" s="44"/>
      <c r="I25" s="46"/>
      <c r="J25" s="44"/>
      <c r="K25" s="44"/>
    </row>
    <row r="26">
      <c r="A26" s="67" t="s">
        <v>1015</v>
      </c>
      <c r="B26" s="57" t="s">
        <v>1022</v>
      </c>
      <c r="C26" s="54" t="s">
        <v>1050</v>
      </c>
      <c r="D26" s="57" t="s">
        <v>2115</v>
      </c>
      <c r="E26" s="59" t="s">
        <v>2133</v>
      </c>
      <c r="F26" s="45"/>
      <c r="G26" s="44"/>
      <c r="H26" s="44"/>
      <c r="I26" s="46"/>
      <c r="J26" s="44"/>
      <c r="K26" s="44"/>
    </row>
    <row r="27">
      <c r="A27" s="67" t="s">
        <v>1015</v>
      </c>
      <c r="B27" s="57" t="s">
        <v>1022</v>
      </c>
      <c r="C27" s="54" t="s">
        <v>1051</v>
      </c>
      <c r="D27" s="57" t="s">
        <v>2115</v>
      </c>
      <c r="E27" s="58" t="s">
        <v>2134</v>
      </c>
      <c r="F27" s="44"/>
      <c r="G27" s="44"/>
      <c r="H27" s="44"/>
      <c r="I27" s="46"/>
      <c r="J27" s="44"/>
      <c r="K27" s="44"/>
    </row>
    <row r="28">
      <c r="A28" s="67" t="s">
        <v>1015</v>
      </c>
      <c r="B28" s="57" t="s">
        <v>1022</v>
      </c>
      <c r="C28" s="54" t="s">
        <v>1052</v>
      </c>
      <c r="D28" s="57" t="s">
        <v>2115</v>
      </c>
      <c r="E28" s="58" t="s">
        <v>2135</v>
      </c>
      <c r="F28" s="44"/>
      <c r="G28" s="44"/>
      <c r="H28" s="44"/>
      <c r="I28" s="46"/>
      <c r="J28" s="44"/>
      <c r="K28" s="44"/>
    </row>
    <row r="29">
      <c r="A29" s="67" t="s">
        <v>1015</v>
      </c>
      <c r="B29" s="57" t="s">
        <v>1022</v>
      </c>
      <c r="C29" s="54" t="s">
        <v>1053</v>
      </c>
      <c r="D29" s="57" t="s">
        <v>2115</v>
      </c>
      <c r="E29" s="59" t="s">
        <v>2136</v>
      </c>
      <c r="F29" s="45"/>
      <c r="G29" s="44"/>
      <c r="H29" s="44"/>
      <c r="I29" s="46"/>
      <c r="J29" s="44"/>
      <c r="K29" s="44"/>
    </row>
    <row r="30">
      <c r="A30" s="67" t="s">
        <v>1015</v>
      </c>
      <c r="B30" s="57" t="s">
        <v>1022</v>
      </c>
      <c r="C30" s="54" t="s">
        <v>1054</v>
      </c>
      <c r="D30" s="57" t="s">
        <v>2115</v>
      </c>
      <c r="E30" s="59" t="s">
        <v>2137</v>
      </c>
      <c r="F30" s="45"/>
      <c r="G30" s="44"/>
      <c r="H30" s="44"/>
      <c r="I30" s="46"/>
      <c r="J30" s="44"/>
      <c r="K30" s="44"/>
    </row>
    <row r="31">
      <c r="A31" s="67" t="s">
        <v>1015</v>
      </c>
      <c r="B31" s="57" t="s">
        <v>1022</v>
      </c>
      <c r="C31" s="54" t="s">
        <v>1055</v>
      </c>
      <c r="D31" s="57" t="s">
        <v>2115</v>
      </c>
      <c r="E31" s="58" t="s">
        <v>2138</v>
      </c>
      <c r="F31" s="44"/>
      <c r="G31" s="44"/>
      <c r="H31" s="44"/>
      <c r="I31" s="46"/>
      <c r="J31" s="44"/>
      <c r="K31" s="44"/>
    </row>
    <row r="32">
      <c r="A32" s="67" t="s">
        <v>1015</v>
      </c>
      <c r="B32" s="57" t="s">
        <v>1022</v>
      </c>
      <c r="C32" s="54" t="s">
        <v>1056</v>
      </c>
      <c r="D32" s="57" t="s">
        <v>2115</v>
      </c>
      <c r="E32" s="58" t="s">
        <v>2139</v>
      </c>
      <c r="F32" s="44"/>
      <c r="G32" s="44"/>
      <c r="H32" s="44"/>
      <c r="I32" s="46"/>
      <c r="J32" s="44"/>
      <c r="K32" s="44"/>
    </row>
    <row r="33">
      <c r="A33" s="67" t="s">
        <v>1015</v>
      </c>
      <c r="B33" s="57" t="s">
        <v>1024</v>
      </c>
      <c r="C33" s="54" t="s">
        <v>1057</v>
      </c>
      <c r="D33" s="57" t="s">
        <v>2140</v>
      </c>
      <c r="E33" s="58" t="s">
        <v>2141</v>
      </c>
      <c r="F33" s="44"/>
      <c r="G33" s="44"/>
      <c r="H33" s="44"/>
      <c r="I33" s="46"/>
      <c r="J33" s="44"/>
      <c r="K33" s="44"/>
    </row>
    <row r="34">
      <c r="A34" s="67" t="s">
        <v>1015</v>
      </c>
      <c r="B34" s="57" t="s">
        <v>1024</v>
      </c>
      <c r="C34" s="54" t="s">
        <v>1058</v>
      </c>
      <c r="D34" s="57" t="s">
        <v>2140</v>
      </c>
      <c r="E34" s="58" t="s">
        <v>2142</v>
      </c>
      <c r="F34" s="44"/>
      <c r="G34" s="44"/>
      <c r="H34" s="44"/>
      <c r="I34" s="46"/>
      <c r="J34" s="44"/>
      <c r="K34" s="44"/>
    </row>
    <row r="35">
      <c r="A35" s="67" t="s">
        <v>1015</v>
      </c>
      <c r="B35" s="57" t="s">
        <v>1024</v>
      </c>
      <c r="C35" s="54" t="s">
        <v>1059</v>
      </c>
      <c r="D35" s="57" t="s">
        <v>2140</v>
      </c>
      <c r="E35" s="59" t="s">
        <v>2143</v>
      </c>
      <c r="F35" s="45"/>
      <c r="G35" s="44"/>
      <c r="H35" s="44"/>
      <c r="I35" s="46"/>
      <c r="J35" s="44"/>
      <c r="K35" s="44"/>
    </row>
    <row r="36">
      <c r="A36" s="67" t="s">
        <v>1015</v>
      </c>
      <c r="B36" s="57" t="s">
        <v>1024</v>
      </c>
      <c r="C36" s="54" t="s">
        <v>1060</v>
      </c>
      <c r="D36" s="57" t="s">
        <v>2140</v>
      </c>
      <c r="E36" s="59" t="s">
        <v>2144</v>
      </c>
      <c r="F36" s="45"/>
      <c r="G36" s="44"/>
      <c r="H36" s="44"/>
      <c r="I36" s="46"/>
      <c r="J36" s="44"/>
      <c r="K36" s="44"/>
    </row>
    <row r="37">
      <c r="A37" s="67" t="s">
        <v>1015</v>
      </c>
      <c r="B37" s="57" t="s">
        <v>1026</v>
      </c>
      <c r="C37" s="54" t="s">
        <v>1061</v>
      </c>
      <c r="D37" s="57" t="s">
        <v>2145</v>
      </c>
      <c r="E37" s="58" t="s">
        <v>2146</v>
      </c>
      <c r="F37" s="44"/>
      <c r="G37" s="44"/>
      <c r="H37" s="44"/>
      <c r="I37" s="46"/>
      <c r="J37" s="44"/>
      <c r="K37" s="44"/>
    </row>
    <row r="38">
      <c r="A38" s="67" t="s">
        <v>1015</v>
      </c>
      <c r="B38" s="57" t="s">
        <v>1026</v>
      </c>
      <c r="C38" s="54" t="s">
        <v>1062</v>
      </c>
      <c r="D38" s="57" t="s">
        <v>2145</v>
      </c>
      <c r="E38" s="58" t="s">
        <v>2147</v>
      </c>
      <c r="F38" s="44"/>
      <c r="G38" s="44"/>
      <c r="H38" s="44"/>
      <c r="I38" s="46"/>
      <c r="J38" s="44"/>
      <c r="K38" s="44"/>
    </row>
    <row r="39">
      <c r="A39" s="67" t="s">
        <v>1015</v>
      </c>
      <c r="B39" s="57" t="s">
        <v>1026</v>
      </c>
      <c r="C39" s="54" t="s">
        <v>1063</v>
      </c>
      <c r="D39" s="57" t="s">
        <v>2145</v>
      </c>
      <c r="E39" s="58" t="s">
        <v>2148</v>
      </c>
      <c r="F39" s="44"/>
      <c r="G39" s="44"/>
      <c r="H39" s="44"/>
      <c r="I39" s="46"/>
      <c r="J39" s="44"/>
      <c r="K39" s="44"/>
    </row>
    <row r="40">
      <c r="A40" s="67" t="s">
        <v>1015</v>
      </c>
      <c r="B40" s="57" t="s">
        <v>1028</v>
      </c>
      <c r="C40" s="54" t="s">
        <v>1064</v>
      </c>
      <c r="D40" s="57" t="s">
        <v>2149</v>
      </c>
      <c r="E40" s="58" t="s">
        <v>2150</v>
      </c>
      <c r="F40" s="44"/>
      <c r="G40" s="44"/>
      <c r="H40" s="44"/>
      <c r="I40" s="46"/>
      <c r="J40" s="44"/>
      <c r="K40" s="44"/>
    </row>
    <row r="41">
      <c r="A41" s="67" t="s">
        <v>1015</v>
      </c>
      <c r="B41" s="57" t="s">
        <v>1028</v>
      </c>
      <c r="C41" s="54" t="s">
        <v>1065</v>
      </c>
      <c r="D41" s="57" t="s">
        <v>2149</v>
      </c>
      <c r="E41" s="58" t="s">
        <v>2151</v>
      </c>
      <c r="F41" s="44"/>
      <c r="G41" s="44"/>
      <c r="H41" s="44"/>
      <c r="I41" s="46"/>
      <c r="J41" s="44"/>
      <c r="K41" s="44"/>
    </row>
    <row r="42">
      <c r="A42" s="67" t="s">
        <v>1015</v>
      </c>
      <c r="B42" s="57" t="s">
        <v>1028</v>
      </c>
      <c r="C42" s="54" t="s">
        <v>1066</v>
      </c>
      <c r="D42" s="57" t="s">
        <v>2149</v>
      </c>
      <c r="E42" s="58" t="s">
        <v>2152</v>
      </c>
      <c r="F42" s="44"/>
      <c r="G42" s="44"/>
      <c r="H42" s="44"/>
      <c r="I42" s="46"/>
      <c r="J42" s="44"/>
      <c r="K42" s="44"/>
    </row>
    <row r="43">
      <c r="A43" s="67" t="s">
        <v>1015</v>
      </c>
      <c r="B43" s="57" t="s">
        <v>1028</v>
      </c>
      <c r="C43" s="54" t="s">
        <v>1067</v>
      </c>
      <c r="D43" s="57" t="s">
        <v>2149</v>
      </c>
      <c r="E43" s="58" t="s">
        <v>2153</v>
      </c>
      <c r="F43" s="44"/>
      <c r="G43" s="44"/>
      <c r="H43" s="44"/>
      <c r="I43" s="46"/>
      <c r="J43" s="44"/>
      <c r="K43" s="44"/>
    </row>
    <row r="44">
      <c r="A44" s="67" t="s">
        <v>1015</v>
      </c>
      <c r="B44" s="57" t="s">
        <v>1028</v>
      </c>
      <c r="C44" s="54" t="s">
        <v>1068</v>
      </c>
      <c r="D44" s="57" t="s">
        <v>2149</v>
      </c>
      <c r="E44" s="59" t="s">
        <v>2154</v>
      </c>
      <c r="F44" s="45"/>
      <c r="G44" s="44"/>
      <c r="H44" s="44"/>
      <c r="I44" s="46"/>
      <c r="J44" s="44"/>
      <c r="K44" s="44"/>
    </row>
    <row r="45">
      <c r="A45" s="67" t="s">
        <v>1015</v>
      </c>
      <c r="B45" s="57" t="s">
        <v>1028</v>
      </c>
      <c r="C45" s="54" t="s">
        <v>1069</v>
      </c>
      <c r="D45" s="57" t="s">
        <v>2149</v>
      </c>
      <c r="E45" s="58" t="s">
        <v>2155</v>
      </c>
      <c r="F45" s="44"/>
      <c r="G45" s="44"/>
      <c r="H45" s="44"/>
      <c r="I45" s="46"/>
      <c r="J45" s="44"/>
      <c r="K45" s="44"/>
    </row>
    <row r="46">
      <c r="A46" s="67" t="s">
        <v>1015</v>
      </c>
      <c r="B46" s="57" t="s">
        <v>1028</v>
      </c>
      <c r="C46" s="54" t="s">
        <v>1070</v>
      </c>
      <c r="D46" s="57" t="s">
        <v>2149</v>
      </c>
      <c r="E46" s="58" t="s">
        <v>2156</v>
      </c>
      <c r="F46" s="44"/>
      <c r="G46" s="44"/>
      <c r="H46" s="44"/>
      <c r="I46" s="46"/>
      <c r="J46" s="44"/>
      <c r="K46" s="44"/>
    </row>
    <row r="47">
      <c r="A47" s="67" t="s">
        <v>1015</v>
      </c>
      <c r="B47" s="57" t="s">
        <v>1030</v>
      </c>
      <c r="C47" s="54" t="s">
        <v>1071</v>
      </c>
      <c r="D47" s="57" t="s">
        <v>2157</v>
      </c>
      <c r="E47" s="58" t="s">
        <v>2158</v>
      </c>
      <c r="F47" s="44"/>
      <c r="G47" s="44"/>
      <c r="H47" s="44"/>
      <c r="I47" s="46"/>
      <c r="J47" s="44"/>
      <c r="K47" s="44"/>
    </row>
    <row r="48">
      <c r="A48" s="67" t="s">
        <v>1015</v>
      </c>
      <c r="B48" s="57" t="s">
        <v>1032</v>
      </c>
      <c r="C48" s="54" t="s">
        <v>1072</v>
      </c>
      <c r="D48" s="57" t="s">
        <v>2159</v>
      </c>
      <c r="E48" s="58" t="s">
        <v>2160</v>
      </c>
      <c r="F48" s="44"/>
      <c r="G48" s="44"/>
      <c r="H48" s="44"/>
      <c r="I48" s="46"/>
      <c r="J48" s="44"/>
      <c r="K48" s="44"/>
    </row>
  </sheetData>
  <autoFilter ref="$A$1:$I$48"/>
  <conditionalFormatting sqref="H2:I48">
    <cfRule type="cellIs" dxfId="0" priority="1" operator="equal">
      <formula>"Pass"</formula>
    </cfRule>
  </conditionalFormatting>
  <conditionalFormatting sqref="H2:I4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1073</v>
      </c>
      <c r="B2" s="54" t="s">
        <v>1078</v>
      </c>
      <c r="C2" s="54" t="s">
        <v>1077</v>
      </c>
      <c r="D2" s="54" t="s">
        <v>40</v>
      </c>
      <c r="E2" s="54" t="s">
        <v>2161</v>
      </c>
      <c r="F2" s="45"/>
      <c r="G2" s="44"/>
      <c r="H2" s="45"/>
      <c r="I2" s="46"/>
      <c r="J2" s="44"/>
      <c r="K2" s="44"/>
    </row>
    <row r="3">
      <c r="A3" s="67" t="s">
        <v>1073</v>
      </c>
      <c r="B3" s="57" t="s">
        <v>1078</v>
      </c>
      <c r="C3" s="54" t="s">
        <v>1079</v>
      </c>
      <c r="D3" s="54" t="s">
        <v>40</v>
      </c>
      <c r="E3" s="59" t="s">
        <v>2162</v>
      </c>
      <c r="F3" s="45"/>
      <c r="G3" s="44"/>
      <c r="H3" s="45"/>
      <c r="I3" s="46"/>
      <c r="J3" s="44"/>
      <c r="K3" s="44"/>
    </row>
    <row r="4">
      <c r="A4" s="67" t="s">
        <v>1073</v>
      </c>
      <c r="B4" s="57" t="s">
        <v>1078</v>
      </c>
      <c r="C4" s="54" t="s">
        <v>1081</v>
      </c>
      <c r="D4" s="54" t="s">
        <v>40</v>
      </c>
      <c r="E4" s="59" t="s">
        <v>2163</v>
      </c>
      <c r="F4" s="45"/>
      <c r="G4" s="44"/>
      <c r="H4" s="45"/>
      <c r="I4" s="46"/>
      <c r="J4" s="44"/>
      <c r="K4" s="44"/>
    </row>
    <row r="5">
      <c r="A5" s="67" t="s">
        <v>1073</v>
      </c>
      <c r="B5" s="57" t="s">
        <v>1078</v>
      </c>
      <c r="C5" s="54" t="s">
        <v>1083</v>
      </c>
      <c r="D5" s="54" t="s">
        <v>40</v>
      </c>
      <c r="E5" s="58" t="s">
        <v>2164</v>
      </c>
      <c r="F5" s="44"/>
      <c r="G5" s="44"/>
      <c r="H5" s="45"/>
      <c r="I5" s="46"/>
      <c r="J5" s="44"/>
      <c r="K5" s="44"/>
    </row>
    <row r="6">
      <c r="A6" s="67" t="s">
        <v>1073</v>
      </c>
      <c r="B6" s="57" t="s">
        <v>1078</v>
      </c>
      <c r="C6" s="54" t="s">
        <v>1085</v>
      </c>
      <c r="D6" s="54" t="s">
        <v>40</v>
      </c>
      <c r="E6" s="59" t="s">
        <v>2165</v>
      </c>
      <c r="F6" s="45"/>
      <c r="G6" s="44"/>
      <c r="H6" s="45"/>
      <c r="I6" s="46"/>
      <c r="J6" s="44"/>
      <c r="K6" s="44"/>
    </row>
    <row r="7">
      <c r="A7" s="67" t="s">
        <v>1073</v>
      </c>
      <c r="B7" s="57" t="s">
        <v>1078</v>
      </c>
      <c r="C7" s="54" t="s">
        <v>1087</v>
      </c>
      <c r="D7" s="54" t="s">
        <v>40</v>
      </c>
      <c r="E7" s="59" t="s">
        <v>2166</v>
      </c>
      <c r="F7" s="45"/>
      <c r="G7" s="44"/>
      <c r="H7" s="45"/>
      <c r="I7" s="46"/>
      <c r="J7" s="44"/>
      <c r="K7" s="44"/>
    </row>
    <row r="8">
      <c r="A8" s="67" t="s">
        <v>1073</v>
      </c>
      <c r="B8" s="57" t="s">
        <v>1078</v>
      </c>
      <c r="C8" s="54" t="s">
        <v>1089</v>
      </c>
      <c r="D8" s="54" t="s">
        <v>40</v>
      </c>
      <c r="E8" s="59" t="s">
        <v>2167</v>
      </c>
      <c r="F8" s="45"/>
      <c r="G8" s="44"/>
      <c r="H8" s="45"/>
      <c r="I8" s="46"/>
      <c r="J8" s="44"/>
      <c r="K8" s="44"/>
    </row>
    <row r="9">
      <c r="A9" s="67" t="s">
        <v>1073</v>
      </c>
      <c r="B9" s="57" t="s">
        <v>1080</v>
      </c>
      <c r="C9" s="54" t="s">
        <v>1091</v>
      </c>
      <c r="D9" s="57" t="s">
        <v>2168</v>
      </c>
      <c r="E9" s="58" t="s">
        <v>2169</v>
      </c>
      <c r="F9" s="44"/>
      <c r="G9" s="44"/>
      <c r="H9" s="45"/>
      <c r="I9" s="46"/>
      <c r="J9" s="44"/>
      <c r="K9" s="44"/>
    </row>
    <row r="10">
      <c r="A10" s="67" t="s">
        <v>1073</v>
      </c>
      <c r="B10" s="57" t="s">
        <v>1080</v>
      </c>
      <c r="C10" s="54" t="s">
        <v>1093</v>
      </c>
      <c r="D10" s="57" t="s">
        <v>2168</v>
      </c>
      <c r="E10" s="58" t="s">
        <v>2170</v>
      </c>
      <c r="F10" s="44"/>
      <c r="G10" s="44"/>
      <c r="H10" s="45"/>
      <c r="I10" s="46"/>
      <c r="J10" s="44"/>
      <c r="K10" s="44"/>
    </row>
    <row r="11">
      <c r="A11" s="67" t="s">
        <v>1073</v>
      </c>
      <c r="B11" s="57" t="s">
        <v>1080</v>
      </c>
      <c r="C11" s="54" t="s">
        <v>1095</v>
      </c>
      <c r="D11" s="57" t="s">
        <v>2168</v>
      </c>
      <c r="E11" s="59" t="s">
        <v>2171</v>
      </c>
      <c r="F11" s="45"/>
      <c r="G11" s="44"/>
      <c r="H11" s="45"/>
      <c r="I11" s="46"/>
      <c r="J11" s="44"/>
      <c r="K11" s="44"/>
    </row>
    <row r="12">
      <c r="A12" s="67" t="s">
        <v>1073</v>
      </c>
      <c r="B12" s="57" t="s">
        <v>1082</v>
      </c>
      <c r="C12" s="54" t="s">
        <v>1097</v>
      </c>
      <c r="D12" s="57" t="s">
        <v>2172</v>
      </c>
      <c r="E12" s="58" t="s">
        <v>2173</v>
      </c>
      <c r="F12" s="44"/>
      <c r="G12" s="44"/>
      <c r="H12" s="44"/>
      <c r="I12" s="46"/>
      <c r="J12" s="44"/>
      <c r="K12" s="44"/>
    </row>
    <row r="13">
      <c r="A13" s="67" t="s">
        <v>1073</v>
      </c>
      <c r="B13" s="57" t="s">
        <v>1082</v>
      </c>
      <c r="C13" s="54" t="s">
        <v>1098</v>
      </c>
      <c r="D13" s="57" t="s">
        <v>2172</v>
      </c>
      <c r="E13" s="59" t="s">
        <v>2174</v>
      </c>
      <c r="F13" s="76"/>
      <c r="G13" s="76"/>
      <c r="H13" s="44"/>
      <c r="I13" s="46"/>
      <c r="J13" s="44"/>
      <c r="K13" s="44"/>
    </row>
    <row r="14">
      <c r="A14" s="67" t="s">
        <v>1073</v>
      </c>
      <c r="B14" s="57" t="s">
        <v>1084</v>
      </c>
      <c r="C14" s="54" t="s">
        <v>1099</v>
      </c>
      <c r="D14" s="57" t="s">
        <v>2175</v>
      </c>
      <c r="E14" s="58" t="s">
        <v>2176</v>
      </c>
      <c r="F14" s="44"/>
      <c r="G14" s="44"/>
      <c r="H14" s="44"/>
      <c r="I14" s="46"/>
      <c r="J14" s="44"/>
      <c r="K14" s="44"/>
    </row>
    <row r="15">
      <c r="A15" s="67" t="s">
        <v>1073</v>
      </c>
      <c r="B15" s="57" t="s">
        <v>1084</v>
      </c>
      <c r="C15" s="54" t="s">
        <v>1100</v>
      </c>
      <c r="D15" s="57" t="s">
        <v>2175</v>
      </c>
      <c r="E15" s="59" t="s">
        <v>2177</v>
      </c>
      <c r="F15" s="45"/>
      <c r="G15" s="44"/>
      <c r="H15" s="44"/>
      <c r="I15" s="46"/>
      <c r="J15" s="44"/>
      <c r="K15" s="44"/>
    </row>
    <row r="16">
      <c r="A16" s="67" t="s">
        <v>1073</v>
      </c>
      <c r="B16" s="57" t="s">
        <v>1086</v>
      </c>
      <c r="C16" s="54" t="s">
        <v>1101</v>
      </c>
      <c r="D16" s="57" t="s">
        <v>2178</v>
      </c>
      <c r="E16" s="59" t="s">
        <v>2179</v>
      </c>
      <c r="F16" s="45"/>
      <c r="G16" s="44"/>
      <c r="H16" s="44"/>
      <c r="I16" s="46"/>
      <c r="J16" s="44"/>
      <c r="K16" s="44"/>
    </row>
    <row r="17">
      <c r="A17" s="67" t="s">
        <v>1073</v>
      </c>
      <c r="B17" s="57" t="s">
        <v>1086</v>
      </c>
      <c r="C17" s="54" t="s">
        <v>1102</v>
      </c>
      <c r="D17" s="57" t="s">
        <v>2178</v>
      </c>
      <c r="E17" s="58" t="s">
        <v>2180</v>
      </c>
      <c r="F17" s="44"/>
      <c r="G17" s="44"/>
      <c r="H17" s="44"/>
      <c r="I17" s="46"/>
      <c r="J17" s="44"/>
      <c r="K17" s="44"/>
    </row>
    <row r="18">
      <c r="A18" s="67" t="s">
        <v>1073</v>
      </c>
      <c r="B18" s="57" t="s">
        <v>1086</v>
      </c>
      <c r="C18" s="54" t="s">
        <v>1103</v>
      </c>
      <c r="D18" s="57" t="s">
        <v>2178</v>
      </c>
      <c r="E18" s="59" t="s">
        <v>2181</v>
      </c>
      <c r="F18" s="45"/>
      <c r="G18" s="44"/>
      <c r="H18" s="44"/>
      <c r="I18" s="46"/>
      <c r="J18" s="44"/>
      <c r="K18" s="44"/>
    </row>
    <row r="19">
      <c r="A19" s="67" t="s">
        <v>1073</v>
      </c>
      <c r="B19" s="57" t="s">
        <v>1086</v>
      </c>
      <c r="C19" s="54" t="s">
        <v>1104</v>
      </c>
      <c r="D19" s="57" t="s">
        <v>2178</v>
      </c>
      <c r="E19" s="58" t="s">
        <v>2182</v>
      </c>
      <c r="F19" s="44"/>
      <c r="G19" s="44"/>
      <c r="H19" s="44"/>
      <c r="I19" s="46"/>
      <c r="J19" s="44"/>
      <c r="K19" s="44"/>
    </row>
    <row r="20">
      <c r="A20" s="67" t="s">
        <v>1073</v>
      </c>
      <c r="B20" s="57" t="s">
        <v>1086</v>
      </c>
      <c r="C20" s="54" t="s">
        <v>1105</v>
      </c>
      <c r="D20" s="57" t="s">
        <v>2178</v>
      </c>
      <c r="E20" s="58" t="s">
        <v>2183</v>
      </c>
      <c r="F20" s="44"/>
      <c r="G20" s="44"/>
      <c r="H20" s="44"/>
      <c r="I20" s="46"/>
      <c r="J20" s="44"/>
      <c r="K20" s="44"/>
    </row>
    <row r="21">
      <c r="A21" s="67" t="s">
        <v>1073</v>
      </c>
      <c r="B21" s="57" t="s">
        <v>1088</v>
      </c>
      <c r="C21" s="54" t="s">
        <v>1106</v>
      </c>
      <c r="D21" s="57" t="s">
        <v>2184</v>
      </c>
      <c r="E21" s="58" t="s">
        <v>2185</v>
      </c>
      <c r="F21" s="44"/>
      <c r="G21" s="44"/>
      <c r="H21" s="44"/>
      <c r="I21" s="46"/>
      <c r="J21" s="44"/>
      <c r="K21" s="44"/>
    </row>
    <row r="22">
      <c r="A22" s="67" t="s">
        <v>1073</v>
      </c>
      <c r="B22" s="57" t="s">
        <v>1088</v>
      </c>
      <c r="C22" s="54" t="s">
        <v>1107</v>
      </c>
      <c r="D22" s="57" t="s">
        <v>2184</v>
      </c>
      <c r="E22" s="59" t="s">
        <v>2186</v>
      </c>
      <c r="F22" s="45"/>
      <c r="G22" s="44"/>
      <c r="H22" s="44"/>
      <c r="I22" s="46"/>
      <c r="J22" s="44"/>
      <c r="K22" s="44"/>
    </row>
    <row r="23">
      <c r="A23" s="67" t="s">
        <v>1073</v>
      </c>
      <c r="B23" s="57" t="s">
        <v>1088</v>
      </c>
      <c r="C23" s="54" t="s">
        <v>1108</v>
      </c>
      <c r="D23" s="57" t="s">
        <v>2184</v>
      </c>
      <c r="E23" s="58" t="s">
        <v>2187</v>
      </c>
      <c r="F23" s="44"/>
      <c r="G23" s="44"/>
      <c r="H23" s="44"/>
      <c r="I23" s="46"/>
      <c r="J23" s="44"/>
      <c r="K23" s="44"/>
    </row>
    <row r="24">
      <c r="A24" s="67" t="s">
        <v>1073</v>
      </c>
      <c r="B24" s="57" t="s">
        <v>1088</v>
      </c>
      <c r="C24" s="54" t="s">
        <v>1109</v>
      </c>
      <c r="D24" s="57" t="s">
        <v>2184</v>
      </c>
      <c r="E24" s="59" t="s">
        <v>2188</v>
      </c>
      <c r="F24" s="45"/>
      <c r="G24" s="44"/>
      <c r="H24" s="44"/>
      <c r="I24" s="46"/>
      <c r="J24" s="44"/>
      <c r="K24" s="44"/>
    </row>
    <row r="25">
      <c r="A25" s="67" t="s">
        <v>1073</v>
      </c>
      <c r="B25" s="57" t="s">
        <v>1090</v>
      </c>
      <c r="C25" s="54" t="s">
        <v>1110</v>
      </c>
      <c r="D25" s="57" t="s">
        <v>2189</v>
      </c>
      <c r="E25" s="58" t="s">
        <v>2190</v>
      </c>
      <c r="F25" s="45"/>
      <c r="G25" s="44"/>
      <c r="H25" s="44"/>
      <c r="I25" s="46"/>
      <c r="J25" s="44"/>
      <c r="K25" s="44"/>
    </row>
    <row r="26">
      <c r="A26" s="67" t="s">
        <v>1073</v>
      </c>
      <c r="B26" s="57" t="s">
        <v>1090</v>
      </c>
      <c r="C26" s="54" t="s">
        <v>1111</v>
      </c>
      <c r="D26" s="57" t="s">
        <v>2189</v>
      </c>
      <c r="E26" s="59" t="s">
        <v>2191</v>
      </c>
      <c r="F26" s="45"/>
      <c r="G26" s="44"/>
      <c r="H26" s="44"/>
      <c r="I26" s="46"/>
      <c r="J26" s="44"/>
      <c r="K26" s="44"/>
    </row>
    <row r="27">
      <c r="A27" s="67" t="s">
        <v>1073</v>
      </c>
      <c r="B27" s="57" t="s">
        <v>1090</v>
      </c>
      <c r="C27" s="54" t="s">
        <v>1112</v>
      </c>
      <c r="D27" s="57" t="s">
        <v>2189</v>
      </c>
      <c r="E27" s="58" t="s">
        <v>2192</v>
      </c>
      <c r="F27" s="44"/>
      <c r="G27" s="44"/>
      <c r="H27" s="44"/>
      <c r="I27" s="46"/>
      <c r="J27" s="44"/>
      <c r="K27" s="44"/>
    </row>
    <row r="28">
      <c r="A28" s="67" t="s">
        <v>1073</v>
      </c>
      <c r="B28" s="57" t="s">
        <v>1090</v>
      </c>
      <c r="C28" s="54" t="s">
        <v>1113</v>
      </c>
      <c r="D28" s="57" t="s">
        <v>2189</v>
      </c>
      <c r="E28" s="59" t="s">
        <v>2193</v>
      </c>
      <c r="F28" s="45"/>
      <c r="G28" s="44"/>
      <c r="H28" s="44"/>
      <c r="I28" s="46"/>
      <c r="J28" s="44"/>
      <c r="K28" s="44"/>
    </row>
    <row r="29">
      <c r="A29" s="67" t="s">
        <v>1073</v>
      </c>
      <c r="B29" s="57" t="s">
        <v>1092</v>
      </c>
      <c r="C29" s="54" t="s">
        <v>1114</v>
      </c>
      <c r="D29" s="57" t="s">
        <v>2194</v>
      </c>
      <c r="E29" s="58" t="s">
        <v>2195</v>
      </c>
      <c r="F29" s="45"/>
      <c r="G29" s="44"/>
      <c r="H29" s="44"/>
      <c r="I29" s="46"/>
      <c r="J29" s="44"/>
      <c r="K29" s="44"/>
    </row>
    <row r="30">
      <c r="A30" s="67" t="s">
        <v>1073</v>
      </c>
      <c r="B30" s="57" t="s">
        <v>1092</v>
      </c>
      <c r="C30" s="54" t="s">
        <v>1115</v>
      </c>
      <c r="D30" s="57" t="s">
        <v>2194</v>
      </c>
      <c r="E30" s="58" t="s">
        <v>2196</v>
      </c>
      <c r="F30" s="45"/>
      <c r="G30" s="44"/>
      <c r="H30" s="44"/>
      <c r="I30" s="46"/>
      <c r="J30" s="44"/>
      <c r="K30" s="44"/>
    </row>
    <row r="31">
      <c r="A31" s="67" t="s">
        <v>1073</v>
      </c>
      <c r="B31" s="57" t="s">
        <v>1092</v>
      </c>
      <c r="C31" s="54" t="s">
        <v>1116</v>
      </c>
      <c r="D31" s="57" t="s">
        <v>2194</v>
      </c>
      <c r="E31" s="58" t="s">
        <v>2197</v>
      </c>
      <c r="F31" s="44"/>
      <c r="G31" s="44"/>
      <c r="H31" s="44"/>
      <c r="I31" s="46"/>
      <c r="J31" s="44"/>
      <c r="K31" s="44"/>
    </row>
    <row r="32">
      <c r="A32" s="67" t="s">
        <v>1073</v>
      </c>
      <c r="B32" s="57" t="s">
        <v>1092</v>
      </c>
      <c r="C32" s="54" t="s">
        <v>1117</v>
      </c>
      <c r="D32" s="57" t="s">
        <v>2194</v>
      </c>
      <c r="E32" s="59" t="s">
        <v>2198</v>
      </c>
      <c r="F32" s="45"/>
      <c r="G32" s="44"/>
      <c r="H32" s="44"/>
      <c r="I32" s="46"/>
      <c r="J32" s="44"/>
      <c r="K32" s="44"/>
    </row>
    <row r="33">
      <c r="A33" s="67" t="s">
        <v>1073</v>
      </c>
      <c r="B33" s="57" t="s">
        <v>1092</v>
      </c>
      <c r="C33" s="54" t="s">
        <v>1118</v>
      </c>
      <c r="D33" s="57" t="s">
        <v>2194</v>
      </c>
      <c r="E33" s="58" t="s">
        <v>2199</v>
      </c>
      <c r="F33" s="44"/>
      <c r="G33" s="44"/>
      <c r="H33" s="44"/>
      <c r="I33" s="46"/>
      <c r="J33" s="44"/>
      <c r="K33" s="44"/>
    </row>
    <row r="34">
      <c r="A34" s="67" t="s">
        <v>1073</v>
      </c>
      <c r="B34" s="57" t="s">
        <v>1094</v>
      </c>
      <c r="C34" s="54" t="s">
        <v>1119</v>
      </c>
      <c r="D34" s="57" t="s">
        <v>2200</v>
      </c>
      <c r="E34" s="58" t="s">
        <v>2201</v>
      </c>
      <c r="F34" s="44"/>
      <c r="G34" s="44"/>
      <c r="H34" s="44"/>
      <c r="I34" s="46"/>
      <c r="J34" s="44"/>
      <c r="K34" s="44"/>
    </row>
    <row r="35">
      <c r="A35" s="67" t="s">
        <v>1073</v>
      </c>
      <c r="B35" s="57" t="s">
        <v>1094</v>
      </c>
      <c r="C35" s="54" t="s">
        <v>1120</v>
      </c>
      <c r="D35" s="57" t="s">
        <v>2200</v>
      </c>
      <c r="E35" s="59" t="s">
        <v>2202</v>
      </c>
      <c r="F35" s="45"/>
      <c r="G35" s="44"/>
      <c r="H35" s="44"/>
      <c r="I35" s="46"/>
      <c r="J35" s="44"/>
      <c r="K35" s="44"/>
    </row>
    <row r="36">
      <c r="A36" s="67" t="s">
        <v>1073</v>
      </c>
      <c r="B36" s="57" t="s">
        <v>1096</v>
      </c>
      <c r="C36" s="54" t="s">
        <v>1121</v>
      </c>
      <c r="D36" s="57" t="s">
        <v>2203</v>
      </c>
      <c r="E36" s="58" t="s">
        <v>2204</v>
      </c>
      <c r="F36" s="45"/>
      <c r="G36" s="44"/>
      <c r="H36" s="44"/>
      <c r="I36" s="46"/>
      <c r="J36" s="44"/>
      <c r="K36" s="44"/>
    </row>
  </sheetData>
  <autoFilter ref="$A$1:$I$36"/>
  <conditionalFormatting sqref="H2:I36">
    <cfRule type="cellIs" dxfId="0" priority="1" operator="equal">
      <formula>"Pass"</formula>
    </cfRule>
  </conditionalFormatting>
  <conditionalFormatting sqref="H2:I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1122</v>
      </c>
      <c r="B2" s="54" t="s">
        <v>1127</v>
      </c>
      <c r="C2" s="54" t="s">
        <v>1126</v>
      </c>
      <c r="D2" s="54" t="s">
        <v>40</v>
      </c>
      <c r="E2" s="54" t="s">
        <v>2205</v>
      </c>
      <c r="F2" s="45"/>
      <c r="G2" s="44"/>
      <c r="H2" s="45"/>
      <c r="I2" s="46"/>
      <c r="J2" s="44"/>
      <c r="K2" s="44"/>
    </row>
    <row r="3">
      <c r="A3" s="67" t="s">
        <v>1122</v>
      </c>
      <c r="B3" s="57" t="s">
        <v>1127</v>
      </c>
      <c r="C3" s="54" t="s">
        <v>1128</v>
      </c>
      <c r="D3" s="54" t="s">
        <v>40</v>
      </c>
      <c r="E3" s="59" t="s">
        <v>2206</v>
      </c>
      <c r="F3" s="45"/>
      <c r="G3" s="44"/>
      <c r="H3" s="45"/>
      <c r="I3" s="46"/>
      <c r="J3" s="44"/>
      <c r="K3" s="44"/>
    </row>
    <row r="4">
      <c r="A4" s="67" t="s">
        <v>1122</v>
      </c>
      <c r="B4" s="57" t="s">
        <v>1127</v>
      </c>
      <c r="C4" s="54" t="s">
        <v>1130</v>
      </c>
      <c r="D4" s="54" t="s">
        <v>40</v>
      </c>
      <c r="E4" s="59" t="s">
        <v>2207</v>
      </c>
      <c r="F4" s="45"/>
      <c r="G4" s="44"/>
      <c r="H4" s="45"/>
      <c r="I4" s="46"/>
      <c r="J4" s="44"/>
      <c r="K4" s="44"/>
    </row>
    <row r="5">
      <c r="A5" s="67" t="s">
        <v>1122</v>
      </c>
      <c r="B5" s="57" t="s">
        <v>1127</v>
      </c>
      <c r="C5" s="54" t="s">
        <v>1132</v>
      </c>
      <c r="D5" s="54" t="s">
        <v>40</v>
      </c>
      <c r="E5" s="59" t="s">
        <v>2208</v>
      </c>
      <c r="F5" s="44"/>
      <c r="G5" s="44"/>
      <c r="H5" s="45"/>
      <c r="I5" s="46"/>
      <c r="J5" s="44"/>
      <c r="K5" s="44"/>
    </row>
    <row r="6">
      <c r="A6" s="67" t="s">
        <v>1122</v>
      </c>
      <c r="B6" s="57" t="s">
        <v>1127</v>
      </c>
      <c r="C6" s="54" t="s">
        <v>1134</v>
      </c>
      <c r="D6" s="54" t="s">
        <v>40</v>
      </c>
      <c r="E6" s="59" t="s">
        <v>2209</v>
      </c>
      <c r="F6" s="45"/>
      <c r="G6" s="44"/>
      <c r="H6" s="45"/>
      <c r="I6" s="46"/>
      <c r="J6" s="44"/>
      <c r="K6" s="44"/>
    </row>
    <row r="7">
      <c r="A7" s="67" t="s">
        <v>1122</v>
      </c>
      <c r="B7" s="57" t="s">
        <v>1127</v>
      </c>
      <c r="C7" s="54" t="s">
        <v>1136</v>
      </c>
      <c r="D7" s="54" t="s">
        <v>40</v>
      </c>
      <c r="E7" s="59" t="s">
        <v>2210</v>
      </c>
      <c r="F7" s="45"/>
      <c r="G7" s="44"/>
      <c r="H7" s="45"/>
      <c r="I7" s="46"/>
      <c r="J7" s="44"/>
      <c r="K7" s="44"/>
    </row>
    <row r="8">
      <c r="A8" s="67" t="s">
        <v>1122</v>
      </c>
      <c r="B8" s="57" t="s">
        <v>1127</v>
      </c>
      <c r="C8" s="54" t="s">
        <v>1138</v>
      </c>
      <c r="D8" s="54" t="s">
        <v>40</v>
      </c>
      <c r="E8" s="59" t="s">
        <v>2211</v>
      </c>
      <c r="F8" s="45"/>
      <c r="G8" s="44"/>
      <c r="H8" s="45"/>
      <c r="I8" s="46"/>
      <c r="J8" s="44"/>
      <c r="K8" s="44"/>
    </row>
    <row r="9">
      <c r="A9" s="67" t="s">
        <v>1122</v>
      </c>
      <c r="B9" s="57" t="s">
        <v>1129</v>
      </c>
      <c r="C9" s="54" t="s">
        <v>1140</v>
      </c>
      <c r="D9" s="57" t="s">
        <v>2212</v>
      </c>
      <c r="E9" s="58" t="s">
        <v>2213</v>
      </c>
      <c r="F9" s="44"/>
      <c r="G9" s="44"/>
      <c r="H9" s="45"/>
      <c r="I9" s="46"/>
      <c r="J9" s="44"/>
      <c r="K9" s="44"/>
    </row>
    <row r="10">
      <c r="A10" s="67" t="s">
        <v>1122</v>
      </c>
      <c r="B10" s="57" t="s">
        <v>1129</v>
      </c>
      <c r="C10" s="54" t="s">
        <v>1142</v>
      </c>
      <c r="D10" s="57" t="s">
        <v>2212</v>
      </c>
      <c r="E10" s="58" t="s">
        <v>2214</v>
      </c>
      <c r="F10" s="44"/>
      <c r="G10" s="44"/>
      <c r="H10" s="45"/>
      <c r="I10" s="46"/>
      <c r="J10" s="44"/>
      <c r="K10" s="44"/>
    </row>
    <row r="11">
      <c r="A11" s="67" t="s">
        <v>1122</v>
      </c>
      <c r="B11" s="57" t="s">
        <v>1129</v>
      </c>
      <c r="C11" s="54" t="s">
        <v>1144</v>
      </c>
      <c r="D11" s="57" t="s">
        <v>2212</v>
      </c>
      <c r="E11" s="58" t="s">
        <v>2215</v>
      </c>
      <c r="F11" s="45"/>
      <c r="G11" s="44"/>
      <c r="H11" s="45"/>
      <c r="I11" s="46"/>
      <c r="J11" s="44"/>
      <c r="K11" s="44"/>
    </row>
    <row r="12">
      <c r="A12" s="67" t="s">
        <v>1122</v>
      </c>
      <c r="B12" s="57" t="s">
        <v>1131</v>
      </c>
      <c r="C12" s="54" t="s">
        <v>1146</v>
      </c>
      <c r="D12" s="57" t="s">
        <v>1122</v>
      </c>
      <c r="E12" s="58" t="s">
        <v>2216</v>
      </c>
      <c r="F12" s="44"/>
      <c r="G12" s="44"/>
      <c r="H12" s="44"/>
      <c r="I12" s="46"/>
      <c r="J12" s="44"/>
      <c r="K12" s="44"/>
    </row>
    <row r="13">
      <c r="A13" s="67" t="s">
        <v>1122</v>
      </c>
      <c r="B13" s="57" t="s">
        <v>1131</v>
      </c>
      <c r="C13" s="54" t="s">
        <v>1148</v>
      </c>
      <c r="D13" s="57" t="s">
        <v>1122</v>
      </c>
      <c r="E13" s="58" t="s">
        <v>2217</v>
      </c>
      <c r="F13" s="76"/>
      <c r="G13" s="44"/>
      <c r="H13" s="44"/>
      <c r="I13" s="46"/>
      <c r="J13" s="44"/>
      <c r="K13" s="44"/>
    </row>
    <row r="14">
      <c r="A14" s="67" t="s">
        <v>1122</v>
      </c>
      <c r="B14" s="57" t="s">
        <v>1131</v>
      </c>
      <c r="C14" s="54" t="s">
        <v>1149</v>
      </c>
      <c r="D14" s="57" t="s">
        <v>1122</v>
      </c>
      <c r="E14" s="58" t="s">
        <v>2218</v>
      </c>
      <c r="F14" s="44"/>
      <c r="G14" s="44"/>
      <c r="H14" s="44"/>
      <c r="I14" s="46"/>
      <c r="J14" s="44"/>
      <c r="K14" s="44"/>
    </row>
    <row r="15">
      <c r="A15" s="67" t="s">
        <v>1122</v>
      </c>
      <c r="B15" s="57" t="s">
        <v>1131</v>
      </c>
      <c r="C15" s="54" t="s">
        <v>1150</v>
      </c>
      <c r="D15" s="57" t="s">
        <v>1122</v>
      </c>
      <c r="E15" s="59" t="s">
        <v>2219</v>
      </c>
      <c r="F15" s="45"/>
      <c r="G15" s="44"/>
      <c r="H15" s="44"/>
      <c r="I15" s="46"/>
      <c r="J15" s="44"/>
      <c r="K15" s="44"/>
    </row>
    <row r="16">
      <c r="A16" s="67" t="s">
        <v>1122</v>
      </c>
      <c r="B16" s="57" t="s">
        <v>1131</v>
      </c>
      <c r="C16" s="54" t="s">
        <v>1151</v>
      </c>
      <c r="D16" s="57" t="s">
        <v>1122</v>
      </c>
      <c r="E16" s="59" t="s">
        <v>2220</v>
      </c>
      <c r="F16" s="45"/>
      <c r="G16" s="44"/>
      <c r="H16" s="44"/>
      <c r="I16" s="46"/>
      <c r="J16" s="44"/>
      <c r="K16" s="44"/>
    </row>
    <row r="17">
      <c r="A17" s="67" t="s">
        <v>1122</v>
      </c>
      <c r="B17" s="57" t="s">
        <v>1131</v>
      </c>
      <c r="C17" s="54" t="s">
        <v>1152</v>
      </c>
      <c r="D17" s="57" t="s">
        <v>1122</v>
      </c>
      <c r="E17" s="59" t="s">
        <v>2221</v>
      </c>
      <c r="F17" s="45"/>
      <c r="G17" s="44"/>
      <c r="H17" s="44"/>
      <c r="I17" s="46"/>
      <c r="J17" s="44"/>
      <c r="K17" s="44"/>
    </row>
    <row r="18">
      <c r="A18" s="67" t="s">
        <v>1122</v>
      </c>
      <c r="B18" s="57" t="s">
        <v>1131</v>
      </c>
      <c r="C18" s="54" t="s">
        <v>1153</v>
      </c>
      <c r="D18" s="57" t="s">
        <v>1122</v>
      </c>
      <c r="E18" s="59" t="s">
        <v>2222</v>
      </c>
      <c r="F18" s="45"/>
      <c r="G18" s="44"/>
      <c r="H18" s="44"/>
      <c r="I18" s="46"/>
      <c r="J18" s="44"/>
      <c r="K18" s="44"/>
    </row>
    <row r="19">
      <c r="A19" s="67" t="s">
        <v>1122</v>
      </c>
      <c r="B19" s="57" t="s">
        <v>1133</v>
      </c>
      <c r="C19" s="54" t="s">
        <v>1154</v>
      </c>
      <c r="D19" s="57" t="s">
        <v>2223</v>
      </c>
      <c r="E19" s="59" t="s">
        <v>2224</v>
      </c>
      <c r="F19" s="45"/>
      <c r="G19" s="44"/>
      <c r="H19" s="44"/>
      <c r="I19" s="46"/>
      <c r="J19" s="44"/>
      <c r="K19" s="44"/>
    </row>
    <row r="20">
      <c r="A20" s="67" t="s">
        <v>1122</v>
      </c>
      <c r="B20" s="57" t="s">
        <v>1133</v>
      </c>
      <c r="C20" s="54" t="s">
        <v>1155</v>
      </c>
      <c r="D20" s="57" t="s">
        <v>2223</v>
      </c>
      <c r="E20" s="59" t="s">
        <v>2225</v>
      </c>
      <c r="F20" s="45"/>
      <c r="G20" s="44"/>
      <c r="H20" s="44"/>
      <c r="I20" s="46"/>
      <c r="J20" s="44"/>
      <c r="K20" s="44"/>
    </row>
    <row r="21">
      <c r="A21" s="67" t="s">
        <v>1122</v>
      </c>
      <c r="B21" s="57" t="s">
        <v>1135</v>
      </c>
      <c r="C21" s="54" t="s">
        <v>1156</v>
      </c>
      <c r="D21" s="57" t="s">
        <v>2226</v>
      </c>
      <c r="E21" s="59" t="s">
        <v>2227</v>
      </c>
      <c r="F21" s="45"/>
      <c r="G21" s="44"/>
      <c r="H21" s="44"/>
      <c r="I21" s="46"/>
      <c r="J21" s="44"/>
      <c r="K21" s="44"/>
    </row>
    <row r="22">
      <c r="A22" s="67" t="s">
        <v>1122</v>
      </c>
      <c r="B22" s="57" t="s">
        <v>1135</v>
      </c>
      <c r="C22" s="54" t="s">
        <v>1157</v>
      </c>
      <c r="D22" s="57" t="s">
        <v>2226</v>
      </c>
      <c r="E22" s="58" t="s">
        <v>2228</v>
      </c>
      <c r="F22" s="45"/>
      <c r="G22" s="44"/>
      <c r="H22" s="44"/>
      <c r="I22" s="46"/>
      <c r="J22" s="44"/>
      <c r="K22" s="44"/>
    </row>
    <row r="23">
      <c r="A23" s="67" t="s">
        <v>1122</v>
      </c>
      <c r="B23" s="57" t="s">
        <v>1135</v>
      </c>
      <c r="C23" s="54" t="s">
        <v>1158</v>
      </c>
      <c r="D23" s="57" t="s">
        <v>2226</v>
      </c>
      <c r="E23" s="58" t="s">
        <v>2229</v>
      </c>
      <c r="F23" s="44"/>
      <c r="G23" s="44"/>
      <c r="H23" s="44"/>
      <c r="I23" s="46"/>
      <c r="J23" s="44"/>
      <c r="K23" s="44"/>
    </row>
    <row r="24">
      <c r="A24" s="67" t="s">
        <v>1122</v>
      </c>
      <c r="B24" s="57" t="s">
        <v>1135</v>
      </c>
      <c r="C24" s="54" t="s">
        <v>1159</v>
      </c>
      <c r="D24" s="57" t="s">
        <v>2226</v>
      </c>
      <c r="E24" s="58" t="s">
        <v>2230</v>
      </c>
      <c r="F24" s="45"/>
      <c r="G24" s="44"/>
      <c r="H24" s="44"/>
      <c r="I24" s="46"/>
      <c r="J24" s="44"/>
      <c r="K24" s="44"/>
    </row>
    <row r="25">
      <c r="A25" s="67" t="s">
        <v>1122</v>
      </c>
      <c r="B25" s="57" t="s">
        <v>1135</v>
      </c>
      <c r="C25" s="54" t="s">
        <v>1160</v>
      </c>
      <c r="D25" s="57" t="s">
        <v>2226</v>
      </c>
      <c r="E25" s="59" t="s">
        <v>2231</v>
      </c>
      <c r="F25" s="45"/>
      <c r="G25" s="44"/>
      <c r="H25" s="44"/>
      <c r="I25" s="46"/>
      <c r="J25" s="44"/>
      <c r="K25" s="44"/>
    </row>
    <row r="26">
      <c r="A26" s="67" t="s">
        <v>1122</v>
      </c>
      <c r="B26" s="57" t="s">
        <v>1135</v>
      </c>
      <c r="C26" s="54" t="s">
        <v>1161</v>
      </c>
      <c r="D26" s="57" t="s">
        <v>2226</v>
      </c>
      <c r="E26" s="59" t="s">
        <v>2232</v>
      </c>
      <c r="F26" s="45"/>
      <c r="G26" s="44"/>
      <c r="H26" s="44"/>
      <c r="I26" s="46"/>
      <c r="J26" s="44"/>
      <c r="K26" s="44"/>
    </row>
    <row r="27">
      <c r="A27" s="67" t="s">
        <v>1122</v>
      </c>
      <c r="B27" s="57" t="s">
        <v>1135</v>
      </c>
      <c r="C27" s="54" t="s">
        <v>1162</v>
      </c>
      <c r="D27" s="57" t="s">
        <v>2226</v>
      </c>
      <c r="E27" s="58" t="s">
        <v>2233</v>
      </c>
      <c r="F27" s="44"/>
      <c r="G27" s="44"/>
      <c r="H27" s="44"/>
      <c r="I27" s="46"/>
      <c r="J27" s="44"/>
      <c r="K27" s="44"/>
    </row>
    <row r="28">
      <c r="A28" s="67" t="s">
        <v>1122</v>
      </c>
      <c r="B28" s="57" t="s">
        <v>1137</v>
      </c>
      <c r="C28" s="54" t="s">
        <v>1163</v>
      </c>
      <c r="D28" s="57" t="s">
        <v>2234</v>
      </c>
      <c r="E28" s="59" t="s">
        <v>2235</v>
      </c>
      <c r="F28" s="45"/>
      <c r="G28" s="44"/>
      <c r="H28" s="44"/>
      <c r="I28" s="46"/>
      <c r="J28" s="44"/>
      <c r="K28" s="44"/>
    </row>
    <row r="29">
      <c r="A29" s="67" t="s">
        <v>1122</v>
      </c>
      <c r="B29" s="57" t="s">
        <v>1139</v>
      </c>
      <c r="C29" s="54" t="s">
        <v>1164</v>
      </c>
      <c r="D29" s="57" t="s">
        <v>2236</v>
      </c>
      <c r="E29" s="58" t="s">
        <v>2237</v>
      </c>
      <c r="F29" s="45"/>
      <c r="G29" s="44"/>
      <c r="H29" s="44"/>
      <c r="I29" s="46"/>
      <c r="J29" s="44"/>
      <c r="K29" s="44"/>
    </row>
    <row r="30">
      <c r="A30" s="67" t="s">
        <v>1122</v>
      </c>
      <c r="B30" s="57" t="s">
        <v>1141</v>
      </c>
      <c r="C30" s="54" t="s">
        <v>1165</v>
      </c>
      <c r="D30" s="57" t="s">
        <v>2238</v>
      </c>
      <c r="E30" s="59" t="s">
        <v>2239</v>
      </c>
      <c r="F30" s="45"/>
      <c r="G30" s="44"/>
      <c r="H30" s="44"/>
      <c r="I30" s="46"/>
      <c r="J30" s="44"/>
      <c r="K30" s="44"/>
    </row>
    <row r="31">
      <c r="A31" s="67" t="s">
        <v>1122</v>
      </c>
      <c r="B31" s="57" t="s">
        <v>1143</v>
      </c>
      <c r="C31" s="54" t="s">
        <v>1166</v>
      </c>
      <c r="D31" s="57" t="s">
        <v>2240</v>
      </c>
      <c r="E31" s="58" t="s">
        <v>2241</v>
      </c>
      <c r="F31" s="44"/>
      <c r="G31" s="44"/>
      <c r="H31" s="44"/>
      <c r="I31" s="46"/>
      <c r="J31" s="44"/>
      <c r="K31" s="44"/>
    </row>
    <row r="32">
      <c r="A32" s="67" t="s">
        <v>1122</v>
      </c>
      <c r="B32" s="57" t="s">
        <v>1145</v>
      </c>
      <c r="C32" s="54" t="s">
        <v>1167</v>
      </c>
      <c r="D32" s="57" t="s">
        <v>2242</v>
      </c>
      <c r="E32" s="58" t="s">
        <v>2243</v>
      </c>
      <c r="F32" s="45"/>
      <c r="G32" s="44"/>
      <c r="H32" s="44"/>
      <c r="I32" s="46"/>
      <c r="J32" s="44"/>
      <c r="K32" s="44"/>
    </row>
    <row r="33">
      <c r="A33" s="67" t="s">
        <v>1122</v>
      </c>
      <c r="B33" s="57" t="s">
        <v>1147</v>
      </c>
      <c r="C33" s="54" t="s">
        <v>1168</v>
      </c>
      <c r="D33" s="57" t="s">
        <v>2244</v>
      </c>
      <c r="E33" s="59" t="s">
        <v>2245</v>
      </c>
      <c r="F33" s="45"/>
      <c r="G33" s="44"/>
      <c r="H33" s="44"/>
      <c r="I33" s="46"/>
      <c r="J33" s="44"/>
      <c r="K33" s="44"/>
    </row>
  </sheetData>
  <autoFilter ref="$A$1:$I$33"/>
  <conditionalFormatting sqref="H2:I33">
    <cfRule type="cellIs" dxfId="0" priority="1" operator="equal">
      <formula>"Pass"</formula>
    </cfRule>
  </conditionalFormatting>
  <conditionalFormatting sqref="H2:I3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1169</v>
      </c>
      <c r="B2" s="54" t="s">
        <v>1174</v>
      </c>
      <c r="C2" s="54" t="s">
        <v>1173</v>
      </c>
      <c r="D2" s="54" t="s">
        <v>40</v>
      </c>
      <c r="E2" s="54" t="s">
        <v>2246</v>
      </c>
      <c r="F2" s="45"/>
      <c r="G2" s="44"/>
      <c r="H2" s="45"/>
      <c r="I2" s="46"/>
      <c r="J2" s="44"/>
      <c r="K2" s="44"/>
    </row>
    <row r="3">
      <c r="A3" s="67" t="s">
        <v>1169</v>
      </c>
      <c r="B3" s="57" t="s">
        <v>1174</v>
      </c>
      <c r="C3" s="54" t="s">
        <v>1175</v>
      </c>
      <c r="D3" s="54" t="s">
        <v>40</v>
      </c>
      <c r="E3" s="59" t="s">
        <v>2247</v>
      </c>
      <c r="F3" s="45"/>
      <c r="G3" s="44"/>
      <c r="H3" s="45"/>
      <c r="I3" s="46"/>
      <c r="J3" s="44"/>
      <c r="K3" s="44"/>
    </row>
    <row r="4">
      <c r="A4" s="67" t="s">
        <v>1169</v>
      </c>
      <c r="B4" s="57" t="s">
        <v>1174</v>
      </c>
      <c r="C4" s="54" t="s">
        <v>1177</v>
      </c>
      <c r="D4" s="54" t="s">
        <v>40</v>
      </c>
      <c r="E4" s="59" t="s">
        <v>2248</v>
      </c>
      <c r="F4" s="45"/>
      <c r="G4" s="44"/>
      <c r="H4" s="45"/>
      <c r="I4" s="46"/>
      <c r="J4" s="44"/>
      <c r="K4" s="44"/>
    </row>
    <row r="5">
      <c r="A5" s="67" t="s">
        <v>1169</v>
      </c>
      <c r="B5" s="57" t="s">
        <v>1174</v>
      </c>
      <c r="C5" s="54" t="s">
        <v>1179</v>
      </c>
      <c r="D5" s="54" t="s">
        <v>40</v>
      </c>
      <c r="E5" s="58" t="s">
        <v>2249</v>
      </c>
      <c r="F5" s="44"/>
      <c r="G5" s="44"/>
      <c r="H5" s="45"/>
      <c r="I5" s="46"/>
      <c r="J5" s="44"/>
      <c r="K5" s="44"/>
    </row>
    <row r="6">
      <c r="A6" s="67" t="s">
        <v>1169</v>
      </c>
      <c r="B6" s="57" t="s">
        <v>1174</v>
      </c>
      <c r="C6" s="54" t="s">
        <v>1181</v>
      </c>
      <c r="D6" s="54" t="s">
        <v>40</v>
      </c>
      <c r="E6" s="59" t="s">
        <v>2250</v>
      </c>
      <c r="F6" s="45"/>
      <c r="G6" s="44"/>
      <c r="H6" s="45"/>
      <c r="I6" s="46"/>
      <c r="J6" s="44"/>
      <c r="K6" s="44"/>
    </row>
    <row r="7">
      <c r="A7" s="67" t="s">
        <v>1169</v>
      </c>
      <c r="B7" s="57" t="s">
        <v>1174</v>
      </c>
      <c r="C7" s="54" t="s">
        <v>1183</v>
      </c>
      <c r="D7" s="54" t="s">
        <v>40</v>
      </c>
      <c r="E7" s="59" t="s">
        <v>2251</v>
      </c>
      <c r="F7" s="45"/>
      <c r="G7" s="44"/>
      <c r="H7" s="45"/>
      <c r="I7" s="46"/>
      <c r="J7" s="44"/>
      <c r="K7" s="44"/>
    </row>
    <row r="8">
      <c r="A8" s="67" t="s">
        <v>1169</v>
      </c>
      <c r="B8" s="57" t="s">
        <v>1174</v>
      </c>
      <c r="C8" s="54" t="s">
        <v>1185</v>
      </c>
      <c r="D8" s="54" t="s">
        <v>40</v>
      </c>
      <c r="E8" s="59" t="s">
        <v>2252</v>
      </c>
      <c r="F8" s="45"/>
      <c r="G8" s="44"/>
      <c r="H8" s="45"/>
      <c r="I8" s="46"/>
      <c r="J8" s="44"/>
      <c r="K8" s="44"/>
    </row>
    <row r="9">
      <c r="A9" s="67" t="s">
        <v>1169</v>
      </c>
      <c r="B9" s="57" t="s">
        <v>1176</v>
      </c>
      <c r="C9" s="54" t="s">
        <v>1187</v>
      </c>
      <c r="D9" s="57" t="s">
        <v>2253</v>
      </c>
      <c r="E9" s="58" t="s">
        <v>2254</v>
      </c>
      <c r="F9" s="44"/>
      <c r="G9" s="44"/>
      <c r="H9" s="45"/>
      <c r="I9" s="46"/>
      <c r="J9" s="44"/>
      <c r="K9" s="44"/>
    </row>
    <row r="10">
      <c r="A10" s="67" t="s">
        <v>1169</v>
      </c>
      <c r="B10" s="57" t="s">
        <v>1176</v>
      </c>
      <c r="C10" s="54" t="s">
        <v>1189</v>
      </c>
      <c r="D10" s="57" t="s">
        <v>2253</v>
      </c>
      <c r="E10" s="58" t="s">
        <v>2255</v>
      </c>
      <c r="F10" s="44"/>
      <c r="G10" s="44"/>
      <c r="H10" s="45"/>
      <c r="I10" s="46"/>
      <c r="J10" s="44"/>
      <c r="K10" s="44"/>
    </row>
    <row r="11">
      <c r="A11" s="67" t="s">
        <v>1169</v>
      </c>
      <c r="B11" s="57" t="s">
        <v>1176</v>
      </c>
      <c r="C11" s="54" t="s">
        <v>1191</v>
      </c>
      <c r="D11" s="57" t="s">
        <v>2253</v>
      </c>
      <c r="E11" s="58" t="s">
        <v>2256</v>
      </c>
      <c r="F11" s="45"/>
      <c r="G11" s="44"/>
      <c r="H11" s="45"/>
      <c r="I11" s="46"/>
      <c r="J11" s="44"/>
      <c r="K11" s="44"/>
    </row>
    <row r="12">
      <c r="A12" s="67" t="s">
        <v>1169</v>
      </c>
      <c r="B12" s="57" t="s">
        <v>1176</v>
      </c>
      <c r="C12" s="54" t="s">
        <v>1193</v>
      </c>
      <c r="D12" s="57" t="s">
        <v>2253</v>
      </c>
      <c r="E12" s="58" t="s">
        <v>2257</v>
      </c>
      <c r="F12" s="44"/>
      <c r="G12" s="44"/>
      <c r="H12" s="44"/>
      <c r="I12" s="46"/>
      <c r="J12" s="44"/>
      <c r="K12" s="44"/>
    </row>
    <row r="13">
      <c r="A13" s="67" t="s">
        <v>1169</v>
      </c>
      <c r="B13" s="57" t="s">
        <v>1176</v>
      </c>
      <c r="C13" s="54" t="s">
        <v>1195</v>
      </c>
      <c r="D13" s="57" t="s">
        <v>2253</v>
      </c>
      <c r="E13" s="58" t="s">
        <v>2258</v>
      </c>
      <c r="F13" s="76"/>
      <c r="G13" s="44"/>
      <c r="H13" s="44"/>
      <c r="I13" s="46"/>
      <c r="J13" s="44"/>
      <c r="K13" s="44"/>
    </row>
    <row r="14">
      <c r="A14" s="67" t="s">
        <v>1169</v>
      </c>
      <c r="B14" s="57" t="s">
        <v>1176</v>
      </c>
      <c r="C14" s="54" t="s">
        <v>1197</v>
      </c>
      <c r="D14" s="57" t="s">
        <v>2253</v>
      </c>
      <c r="E14" s="58" t="s">
        <v>2259</v>
      </c>
      <c r="F14" s="44"/>
      <c r="G14" s="44"/>
      <c r="H14" s="44"/>
      <c r="I14" s="46"/>
      <c r="J14" s="44"/>
      <c r="K14" s="44"/>
    </row>
    <row r="15">
      <c r="A15" s="67" t="s">
        <v>1169</v>
      </c>
      <c r="B15" s="57" t="s">
        <v>1178</v>
      </c>
      <c r="C15" s="54" t="s">
        <v>1199</v>
      </c>
      <c r="D15" s="57" t="s">
        <v>2260</v>
      </c>
      <c r="E15" s="59" t="s">
        <v>2261</v>
      </c>
      <c r="F15" s="45"/>
      <c r="G15" s="44"/>
      <c r="H15" s="44"/>
      <c r="I15" s="46"/>
      <c r="J15" s="44"/>
      <c r="K15" s="44"/>
    </row>
    <row r="16">
      <c r="A16" s="67" t="s">
        <v>1169</v>
      </c>
      <c r="B16" s="57" t="s">
        <v>1178</v>
      </c>
      <c r="C16" s="54" t="s">
        <v>1201</v>
      </c>
      <c r="D16" s="57" t="s">
        <v>2260</v>
      </c>
      <c r="E16" s="59" t="s">
        <v>2262</v>
      </c>
      <c r="F16" s="45"/>
      <c r="G16" s="44"/>
      <c r="H16" s="44"/>
      <c r="I16" s="46"/>
      <c r="J16" s="44"/>
      <c r="K16" s="44"/>
    </row>
    <row r="17">
      <c r="A17" s="67" t="s">
        <v>1169</v>
      </c>
      <c r="B17" s="57" t="s">
        <v>1178</v>
      </c>
      <c r="C17" s="54" t="s">
        <v>1203</v>
      </c>
      <c r="D17" s="57" t="s">
        <v>2260</v>
      </c>
      <c r="E17" s="58" t="s">
        <v>2263</v>
      </c>
      <c r="F17" s="45"/>
      <c r="G17" s="44"/>
      <c r="H17" s="44"/>
      <c r="I17" s="46"/>
      <c r="J17" s="44"/>
      <c r="K17" s="44"/>
    </row>
    <row r="18">
      <c r="A18" s="67" t="s">
        <v>1169</v>
      </c>
      <c r="B18" s="57" t="s">
        <v>1178</v>
      </c>
      <c r="C18" s="54" t="s">
        <v>1205</v>
      </c>
      <c r="D18" s="57" t="s">
        <v>2260</v>
      </c>
      <c r="E18" s="58" t="s">
        <v>2264</v>
      </c>
      <c r="F18" s="45"/>
      <c r="G18" s="44"/>
      <c r="H18" s="44"/>
      <c r="I18" s="46"/>
      <c r="J18" s="44"/>
      <c r="K18" s="44"/>
    </row>
    <row r="19">
      <c r="A19" s="67" t="s">
        <v>1169</v>
      </c>
      <c r="B19" s="57" t="s">
        <v>1178</v>
      </c>
      <c r="C19" s="54" t="s">
        <v>1207</v>
      </c>
      <c r="D19" s="57" t="s">
        <v>2260</v>
      </c>
      <c r="E19" s="58" t="s">
        <v>2265</v>
      </c>
      <c r="F19" s="45"/>
      <c r="G19" s="44"/>
      <c r="H19" s="44"/>
      <c r="I19" s="46"/>
      <c r="J19" s="44"/>
      <c r="K19" s="44"/>
    </row>
    <row r="20">
      <c r="A20" s="67" t="s">
        <v>1169</v>
      </c>
      <c r="B20" s="57" t="s">
        <v>1178</v>
      </c>
      <c r="C20" s="54" t="s">
        <v>1209</v>
      </c>
      <c r="D20" s="57" t="s">
        <v>2260</v>
      </c>
      <c r="E20" s="58" t="s">
        <v>2266</v>
      </c>
      <c r="F20" s="45"/>
      <c r="G20" s="44"/>
      <c r="H20" s="44"/>
      <c r="I20" s="46"/>
      <c r="J20" s="44"/>
      <c r="K20" s="44"/>
    </row>
    <row r="21">
      <c r="A21" s="67" t="s">
        <v>1169</v>
      </c>
      <c r="B21" s="57" t="s">
        <v>1178</v>
      </c>
      <c r="C21" s="54" t="s">
        <v>1211</v>
      </c>
      <c r="D21" s="57" t="s">
        <v>2260</v>
      </c>
      <c r="E21" s="58" t="s">
        <v>2267</v>
      </c>
      <c r="F21" s="45"/>
      <c r="G21" s="44"/>
      <c r="H21" s="44"/>
      <c r="I21" s="46"/>
      <c r="J21" s="44"/>
      <c r="K21" s="44"/>
    </row>
    <row r="22">
      <c r="A22" s="67" t="s">
        <v>1169</v>
      </c>
      <c r="B22" s="57" t="s">
        <v>1178</v>
      </c>
      <c r="C22" s="54" t="s">
        <v>1213</v>
      </c>
      <c r="D22" s="57" t="s">
        <v>2260</v>
      </c>
      <c r="E22" s="58" t="s">
        <v>2268</v>
      </c>
      <c r="F22" s="45"/>
      <c r="G22" s="44"/>
      <c r="H22" s="44"/>
      <c r="I22" s="46"/>
      <c r="J22" s="44"/>
      <c r="K22" s="44"/>
    </row>
    <row r="23">
      <c r="A23" s="67" t="s">
        <v>1169</v>
      </c>
      <c r="B23" s="57" t="s">
        <v>1180</v>
      </c>
      <c r="C23" s="54" t="s">
        <v>1215</v>
      </c>
      <c r="D23" s="57" t="s">
        <v>2269</v>
      </c>
      <c r="E23" s="59" t="s">
        <v>2270</v>
      </c>
      <c r="F23" s="45"/>
      <c r="G23" s="77"/>
      <c r="H23" s="44"/>
      <c r="I23" s="46"/>
      <c r="J23" s="44"/>
      <c r="K23" s="44"/>
    </row>
    <row r="24">
      <c r="A24" s="67" t="s">
        <v>1169</v>
      </c>
      <c r="B24" s="57" t="s">
        <v>1180</v>
      </c>
      <c r="C24" s="54" t="s">
        <v>1216</v>
      </c>
      <c r="D24" s="57" t="s">
        <v>2269</v>
      </c>
      <c r="E24" s="59" t="s">
        <v>2271</v>
      </c>
      <c r="F24" s="45"/>
      <c r="G24" s="78"/>
      <c r="H24" s="44"/>
      <c r="I24" s="46"/>
      <c r="J24" s="44"/>
      <c r="K24" s="44"/>
    </row>
    <row r="25">
      <c r="A25" s="67" t="s">
        <v>1169</v>
      </c>
      <c r="B25" s="57" t="s">
        <v>1180</v>
      </c>
      <c r="C25" s="54" t="s">
        <v>1217</v>
      </c>
      <c r="D25" s="57" t="s">
        <v>2269</v>
      </c>
      <c r="E25" s="59" t="s">
        <v>2272</v>
      </c>
      <c r="F25" s="45"/>
      <c r="G25" s="44"/>
      <c r="H25" s="44"/>
      <c r="I25" s="46"/>
      <c r="J25" s="44"/>
      <c r="K25" s="44"/>
    </row>
    <row r="26">
      <c r="A26" s="67" t="s">
        <v>1169</v>
      </c>
      <c r="B26" s="57" t="s">
        <v>1180</v>
      </c>
      <c r="C26" s="54" t="s">
        <v>1218</v>
      </c>
      <c r="D26" s="57" t="s">
        <v>2269</v>
      </c>
      <c r="E26" s="59" t="s">
        <v>2273</v>
      </c>
      <c r="F26" s="45"/>
      <c r="G26" s="44"/>
      <c r="H26" s="44"/>
      <c r="I26" s="46"/>
      <c r="J26" s="44"/>
      <c r="K26" s="44"/>
    </row>
    <row r="27">
      <c r="A27" s="67" t="s">
        <v>1169</v>
      </c>
      <c r="B27" s="57" t="s">
        <v>1180</v>
      </c>
      <c r="C27" s="54" t="s">
        <v>1219</v>
      </c>
      <c r="D27" s="57" t="s">
        <v>2269</v>
      </c>
      <c r="E27" s="59" t="s">
        <v>2274</v>
      </c>
      <c r="F27" s="45"/>
      <c r="G27" s="44"/>
      <c r="H27" s="44"/>
      <c r="I27" s="46"/>
      <c r="J27" s="44"/>
      <c r="K27" s="44"/>
    </row>
    <row r="28">
      <c r="A28" s="67" t="s">
        <v>1169</v>
      </c>
      <c r="B28" s="57" t="s">
        <v>1180</v>
      </c>
      <c r="C28" s="54" t="s">
        <v>1220</v>
      </c>
      <c r="D28" s="57" t="s">
        <v>2269</v>
      </c>
      <c r="E28" s="59" t="s">
        <v>2275</v>
      </c>
      <c r="F28" s="45"/>
      <c r="G28" s="44"/>
      <c r="H28" s="44"/>
      <c r="I28" s="46"/>
      <c r="J28" s="44"/>
      <c r="K28" s="44"/>
    </row>
    <row r="29">
      <c r="A29" s="67" t="s">
        <v>1169</v>
      </c>
      <c r="B29" s="57" t="s">
        <v>1180</v>
      </c>
      <c r="C29" s="54" t="s">
        <v>1221</v>
      </c>
      <c r="D29" s="57" t="s">
        <v>2269</v>
      </c>
      <c r="E29" s="59" t="s">
        <v>2276</v>
      </c>
      <c r="F29" s="79"/>
      <c r="G29" s="44"/>
      <c r="H29" s="44"/>
      <c r="I29" s="46"/>
      <c r="J29" s="44"/>
      <c r="K29" s="44"/>
    </row>
    <row r="30">
      <c r="A30" s="67" t="s">
        <v>1169</v>
      </c>
      <c r="B30" s="57" t="s">
        <v>1180</v>
      </c>
      <c r="C30" s="54" t="s">
        <v>1222</v>
      </c>
      <c r="D30" s="57" t="s">
        <v>2269</v>
      </c>
      <c r="E30" s="59" t="s">
        <v>2277</v>
      </c>
      <c r="F30" s="45"/>
      <c r="G30" s="44"/>
      <c r="H30" s="44"/>
      <c r="I30" s="46"/>
      <c r="J30" s="44"/>
      <c r="K30" s="44"/>
    </row>
    <row r="31">
      <c r="A31" s="67" t="s">
        <v>1169</v>
      </c>
      <c r="B31" s="57" t="s">
        <v>1182</v>
      </c>
      <c r="C31" s="54" t="s">
        <v>1223</v>
      </c>
      <c r="D31" s="57" t="s">
        <v>2278</v>
      </c>
      <c r="E31" s="58" t="s">
        <v>2279</v>
      </c>
      <c r="F31" s="44"/>
      <c r="G31" s="44"/>
      <c r="H31" s="44"/>
      <c r="I31" s="46"/>
      <c r="J31" s="44"/>
      <c r="K31" s="44"/>
    </row>
    <row r="32">
      <c r="A32" s="67" t="s">
        <v>1169</v>
      </c>
      <c r="B32" s="57" t="s">
        <v>1184</v>
      </c>
      <c r="C32" s="54" t="s">
        <v>1224</v>
      </c>
      <c r="D32" s="57" t="s">
        <v>2280</v>
      </c>
      <c r="E32" s="59" t="s">
        <v>2281</v>
      </c>
      <c r="F32" s="45"/>
      <c r="G32" s="44"/>
      <c r="H32" s="44"/>
      <c r="I32" s="46"/>
      <c r="J32" s="44"/>
      <c r="K32" s="44"/>
    </row>
    <row r="33">
      <c r="A33" s="67" t="s">
        <v>1169</v>
      </c>
      <c r="B33" s="57" t="s">
        <v>1186</v>
      </c>
      <c r="C33" s="54" t="s">
        <v>1225</v>
      </c>
      <c r="D33" s="57" t="s">
        <v>2282</v>
      </c>
      <c r="E33" s="58" t="s">
        <v>2283</v>
      </c>
      <c r="F33" s="45"/>
      <c r="G33" s="44"/>
      <c r="H33" s="44"/>
      <c r="I33" s="46"/>
      <c r="J33" s="44"/>
      <c r="K33" s="44"/>
    </row>
    <row r="34">
      <c r="A34" s="67" t="s">
        <v>1169</v>
      </c>
      <c r="B34" s="57" t="s">
        <v>1188</v>
      </c>
      <c r="C34" s="54" t="s">
        <v>1226</v>
      </c>
      <c r="D34" s="57" t="s">
        <v>2284</v>
      </c>
      <c r="E34" s="58" t="s">
        <v>2285</v>
      </c>
      <c r="F34" s="45"/>
      <c r="G34" s="44"/>
      <c r="H34" s="44"/>
      <c r="I34" s="46"/>
      <c r="J34" s="44"/>
      <c r="K34" s="44"/>
    </row>
    <row r="35">
      <c r="A35" s="67" t="s">
        <v>1169</v>
      </c>
      <c r="B35" s="57" t="s">
        <v>1190</v>
      </c>
      <c r="C35" s="54" t="s">
        <v>1227</v>
      </c>
      <c r="D35" s="57" t="s">
        <v>2286</v>
      </c>
      <c r="E35" s="58" t="s">
        <v>2287</v>
      </c>
      <c r="F35" s="45"/>
      <c r="G35" s="44"/>
      <c r="H35" s="44"/>
      <c r="I35" s="46"/>
      <c r="J35" s="44"/>
      <c r="K35" s="44"/>
    </row>
    <row r="36">
      <c r="A36" s="67" t="s">
        <v>1169</v>
      </c>
      <c r="B36" s="57" t="s">
        <v>1190</v>
      </c>
      <c r="C36" s="54" t="s">
        <v>1228</v>
      </c>
      <c r="D36" s="57" t="s">
        <v>2286</v>
      </c>
      <c r="E36" s="58" t="s">
        <v>2288</v>
      </c>
      <c r="F36" s="45"/>
      <c r="G36" s="44"/>
      <c r="H36" s="44"/>
      <c r="I36" s="46"/>
      <c r="J36" s="44"/>
      <c r="K36" s="44"/>
    </row>
    <row r="37">
      <c r="A37" s="67" t="s">
        <v>1169</v>
      </c>
      <c r="B37" s="57" t="s">
        <v>1190</v>
      </c>
      <c r="C37" s="54" t="s">
        <v>1229</v>
      </c>
      <c r="D37" s="57" t="s">
        <v>2286</v>
      </c>
      <c r="E37" s="58" t="s">
        <v>2289</v>
      </c>
      <c r="F37" s="45"/>
      <c r="G37" s="44"/>
      <c r="H37" s="44"/>
      <c r="I37" s="46"/>
      <c r="J37" s="44"/>
      <c r="K37" s="44"/>
    </row>
    <row r="38">
      <c r="A38" s="67" t="s">
        <v>1169</v>
      </c>
      <c r="B38" s="57" t="s">
        <v>1190</v>
      </c>
      <c r="C38" s="54" t="s">
        <v>1230</v>
      </c>
      <c r="D38" s="57" t="s">
        <v>2286</v>
      </c>
      <c r="E38" s="58" t="s">
        <v>2290</v>
      </c>
      <c r="F38" s="45"/>
      <c r="G38" s="44"/>
      <c r="H38" s="44"/>
      <c r="I38" s="46"/>
      <c r="J38" s="44"/>
      <c r="K38" s="44"/>
    </row>
    <row r="39">
      <c r="A39" s="67" t="s">
        <v>1169</v>
      </c>
      <c r="B39" s="57" t="s">
        <v>1190</v>
      </c>
      <c r="C39" s="54" t="s">
        <v>1231</v>
      </c>
      <c r="D39" s="57" t="s">
        <v>2286</v>
      </c>
      <c r="E39" s="58" t="s">
        <v>2291</v>
      </c>
      <c r="F39" s="45"/>
      <c r="G39" s="44"/>
      <c r="H39" s="44"/>
      <c r="I39" s="46"/>
      <c r="J39" s="44"/>
      <c r="K39" s="44"/>
    </row>
    <row r="40">
      <c r="A40" s="67" t="s">
        <v>1169</v>
      </c>
      <c r="B40" s="57" t="s">
        <v>1190</v>
      </c>
      <c r="C40" s="54" t="s">
        <v>1232</v>
      </c>
      <c r="D40" s="57" t="s">
        <v>2286</v>
      </c>
      <c r="E40" s="58" t="s">
        <v>2292</v>
      </c>
      <c r="F40" s="45"/>
      <c r="G40" s="44"/>
      <c r="H40" s="44"/>
      <c r="I40" s="46"/>
      <c r="J40" s="44"/>
      <c r="K40" s="44"/>
    </row>
    <row r="41">
      <c r="A41" s="67" t="s">
        <v>1169</v>
      </c>
      <c r="B41" s="57" t="s">
        <v>1190</v>
      </c>
      <c r="C41" s="54" t="s">
        <v>1233</v>
      </c>
      <c r="D41" s="57" t="s">
        <v>2286</v>
      </c>
      <c r="E41" s="58" t="s">
        <v>2293</v>
      </c>
      <c r="F41" s="45"/>
      <c r="G41" s="44"/>
      <c r="H41" s="44"/>
      <c r="I41" s="46"/>
      <c r="J41" s="44"/>
      <c r="K41" s="44"/>
    </row>
    <row r="42">
      <c r="A42" s="67" t="s">
        <v>1169</v>
      </c>
      <c r="B42" s="57" t="s">
        <v>1190</v>
      </c>
      <c r="C42" s="54" t="s">
        <v>1234</v>
      </c>
      <c r="D42" s="57" t="s">
        <v>2286</v>
      </c>
      <c r="E42" s="58" t="s">
        <v>2294</v>
      </c>
      <c r="F42" s="45"/>
      <c r="G42" s="44"/>
      <c r="H42" s="44"/>
      <c r="I42" s="46"/>
      <c r="J42" s="44"/>
      <c r="K42" s="44"/>
    </row>
    <row r="43">
      <c r="A43" s="67" t="s">
        <v>1169</v>
      </c>
      <c r="B43" s="57" t="s">
        <v>1190</v>
      </c>
      <c r="C43" s="54" t="s">
        <v>1235</v>
      </c>
      <c r="D43" s="57" t="s">
        <v>2286</v>
      </c>
      <c r="E43" s="58" t="s">
        <v>2295</v>
      </c>
      <c r="F43" s="45"/>
      <c r="G43" s="44"/>
      <c r="H43" s="44"/>
      <c r="I43" s="46"/>
      <c r="J43" s="44"/>
      <c r="K43" s="44"/>
    </row>
    <row r="44">
      <c r="A44" s="67" t="s">
        <v>1169</v>
      </c>
      <c r="B44" s="57" t="s">
        <v>1190</v>
      </c>
      <c r="C44" s="54" t="s">
        <v>1236</v>
      </c>
      <c r="D44" s="57" t="s">
        <v>2286</v>
      </c>
      <c r="E44" s="58" t="s">
        <v>2296</v>
      </c>
      <c r="F44" s="45"/>
      <c r="G44" s="44"/>
      <c r="H44" s="44"/>
      <c r="I44" s="46"/>
      <c r="J44" s="44"/>
      <c r="K44" s="44"/>
    </row>
    <row r="45">
      <c r="A45" s="67" t="s">
        <v>1169</v>
      </c>
      <c r="B45" s="57" t="s">
        <v>1190</v>
      </c>
      <c r="C45" s="54" t="s">
        <v>1237</v>
      </c>
      <c r="D45" s="57" t="s">
        <v>2286</v>
      </c>
      <c r="E45" s="58" t="s">
        <v>2297</v>
      </c>
      <c r="F45" s="45"/>
      <c r="G45" s="44"/>
      <c r="H45" s="44"/>
      <c r="I45" s="46"/>
      <c r="J45" s="44"/>
      <c r="K45" s="44"/>
    </row>
    <row r="46">
      <c r="A46" s="67" t="s">
        <v>1169</v>
      </c>
      <c r="B46" s="57" t="s">
        <v>1190</v>
      </c>
      <c r="C46" s="54" t="s">
        <v>1238</v>
      </c>
      <c r="D46" s="57" t="s">
        <v>2286</v>
      </c>
      <c r="E46" s="59" t="s">
        <v>2298</v>
      </c>
      <c r="F46" s="45"/>
      <c r="G46" s="44"/>
      <c r="H46" s="44"/>
      <c r="I46" s="46"/>
      <c r="J46" s="44"/>
      <c r="K46" s="44"/>
    </row>
    <row r="47">
      <c r="A47" s="67" t="s">
        <v>1169</v>
      </c>
      <c r="B47" s="57" t="s">
        <v>1190</v>
      </c>
      <c r="C47" s="54" t="s">
        <v>1239</v>
      </c>
      <c r="D47" s="57" t="s">
        <v>2286</v>
      </c>
      <c r="E47" s="59" t="s">
        <v>2299</v>
      </c>
      <c r="F47" s="45"/>
      <c r="G47" s="44"/>
      <c r="H47" s="44"/>
      <c r="I47" s="46"/>
      <c r="J47" s="44"/>
      <c r="K47" s="44"/>
    </row>
    <row r="48">
      <c r="A48" s="67" t="s">
        <v>1169</v>
      </c>
      <c r="B48" s="57" t="s">
        <v>1192</v>
      </c>
      <c r="C48" s="54" t="s">
        <v>1240</v>
      </c>
      <c r="D48" s="57" t="s">
        <v>2300</v>
      </c>
      <c r="E48" s="59" t="s">
        <v>2301</v>
      </c>
      <c r="F48" s="45"/>
      <c r="G48" s="44"/>
      <c r="H48" s="44"/>
      <c r="I48" s="46"/>
      <c r="J48" s="44"/>
      <c r="K48" s="44"/>
    </row>
    <row r="49">
      <c r="A49" s="67" t="s">
        <v>1169</v>
      </c>
      <c r="B49" s="57" t="s">
        <v>1192</v>
      </c>
      <c r="C49" s="54" t="s">
        <v>1241</v>
      </c>
      <c r="D49" s="57" t="s">
        <v>2300</v>
      </c>
      <c r="E49" s="59" t="s">
        <v>2302</v>
      </c>
      <c r="F49" s="45"/>
      <c r="G49" s="44"/>
      <c r="H49" s="44"/>
      <c r="I49" s="46"/>
      <c r="J49" s="44"/>
      <c r="K49" s="44"/>
    </row>
    <row r="50">
      <c r="A50" s="67" t="s">
        <v>1169</v>
      </c>
      <c r="B50" s="57" t="s">
        <v>1194</v>
      </c>
      <c r="C50" s="54" t="s">
        <v>1242</v>
      </c>
      <c r="D50" s="57" t="s">
        <v>2303</v>
      </c>
      <c r="E50" s="58" t="s">
        <v>2304</v>
      </c>
      <c r="F50" s="45"/>
      <c r="G50" s="44"/>
      <c r="H50" s="44"/>
      <c r="I50" s="46"/>
      <c r="J50" s="44"/>
      <c r="K50" s="44"/>
    </row>
    <row r="51">
      <c r="A51" s="67" t="s">
        <v>1169</v>
      </c>
      <c r="B51" s="57" t="s">
        <v>1194</v>
      </c>
      <c r="C51" s="54" t="s">
        <v>1243</v>
      </c>
      <c r="D51" s="57" t="s">
        <v>2303</v>
      </c>
      <c r="E51" s="58" t="s">
        <v>2305</v>
      </c>
      <c r="F51" s="45"/>
      <c r="G51" s="44"/>
      <c r="H51" s="44"/>
      <c r="I51" s="46"/>
      <c r="J51" s="44"/>
      <c r="K51" s="44"/>
    </row>
    <row r="52">
      <c r="A52" s="67" t="s">
        <v>1169</v>
      </c>
      <c r="B52" s="57" t="s">
        <v>1194</v>
      </c>
      <c r="C52" s="54" t="s">
        <v>1244</v>
      </c>
      <c r="D52" s="57" t="s">
        <v>2303</v>
      </c>
      <c r="E52" s="59" t="s">
        <v>2306</v>
      </c>
      <c r="F52" s="45"/>
      <c r="G52" s="44"/>
      <c r="H52" s="44"/>
      <c r="I52" s="46"/>
      <c r="J52" s="44"/>
      <c r="K52" s="44"/>
    </row>
    <row r="53">
      <c r="A53" s="67" t="s">
        <v>1169</v>
      </c>
      <c r="B53" s="57" t="s">
        <v>1194</v>
      </c>
      <c r="C53" s="54" t="s">
        <v>1245</v>
      </c>
      <c r="D53" s="57" t="s">
        <v>2303</v>
      </c>
      <c r="E53" s="58" t="s">
        <v>2307</v>
      </c>
      <c r="F53" s="45"/>
      <c r="G53" s="44"/>
      <c r="H53" s="44"/>
      <c r="I53" s="46"/>
      <c r="J53" s="44"/>
      <c r="K53" s="44"/>
    </row>
    <row r="54">
      <c r="A54" s="67" t="s">
        <v>1169</v>
      </c>
      <c r="B54" s="57" t="s">
        <v>1194</v>
      </c>
      <c r="C54" s="54" t="s">
        <v>1246</v>
      </c>
      <c r="D54" s="57" t="s">
        <v>2303</v>
      </c>
      <c r="E54" s="58" t="s">
        <v>2308</v>
      </c>
      <c r="F54" s="45"/>
      <c r="G54" s="44"/>
      <c r="H54" s="44"/>
      <c r="I54" s="46"/>
      <c r="J54" s="44"/>
      <c r="K54" s="44"/>
    </row>
    <row r="55">
      <c r="A55" s="67" t="s">
        <v>1169</v>
      </c>
      <c r="B55" s="57" t="s">
        <v>1194</v>
      </c>
      <c r="C55" s="54" t="s">
        <v>1247</v>
      </c>
      <c r="D55" s="57" t="s">
        <v>2303</v>
      </c>
      <c r="E55" s="59" t="s">
        <v>2309</v>
      </c>
      <c r="F55" s="45"/>
      <c r="G55" s="44"/>
      <c r="H55" s="44"/>
      <c r="I55" s="46"/>
      <c r="J55" s="44"/>
      <c r="K55" s="44"/>
    </row>
    <row r="56">
      <c r="A56" s="67" t="s">
        <v>1169</v>
      </c>
      <c r="B56" s="57" t="s">
        <v>1196</v>
      </c>
      <c r="C56" s="54" t="s">
        <v>1248</v>
      </c>
      <c r="D56" s="57" t="s">
        <v>2310</v>
      </c>
      <c r="E56" s="59" t="s">
        <v>2311</v>
      </c>
      <c r="F56" s="45"/>
      <c r="G56" s="44"/>
      <c r="H56" s="44"/>
      <c r="I56" s="46"/>
      <c r="J56" s="44"/>
      <c r="K56" s="44"/>
    </row>
    <row r="57">
      <c r="A57" s="67" t="s">
        <v>1169</v>
      </c>
      <c r="B57" s="57" t="s">
        <v>1198</v>
      </c>
      <c r="C57" s="54" t="s">
        <v>1249</v>
      </c>
      <c r="D57" s="57" t="s">
        <v>2312</v>
      </c>
      <c r="E57" s="59" t="s">
        <v>2313</v>
      </c>
      <c r="F57" s="45"/>
      <c r="G57" s="44"/>
      <c r="H57" s="44"/>
      <c r="I57" s="46"/>
      <c r="J57" s="44"/>
      <c r="K57" s="44"/>
    </row>
    <row r="58">
      <c r="A58" s="67" t="s">
        <v>1169</v>
      </c>
      <c r="B58" s="57" t="s">
        <v>1200</v>
      </c>
      <c r="C58" s="54" t="s">
        <v>1250</v>
      </c>
      <c r="D58" s="57" t="s">
        <v>2314</v>
      </c>
      <c r="E58" s="59" t="s">
        <v>2315</v>
      </c>
      <c r="F58" s="45"/>
      <c r="G58" s="44"/>
      <c r="H58" s="44"/>
      <c r="I58" s="46"/>
      <c r="J58" s="44"/>
      <c r="K58" s="44"/>
    </row>
    <row r="59">
      <c r="A59" s="67" t="s">
        <v>1169</v>
      </c>
      <c r="B59" s="57" t="s">
        <v>1202</v>
      </c>
      <c r="C59" s="54" t="s">
        <v>1251</v>
      </c>
      <c r="D59" s="57" t="s">
        <v>2316</v>
      </c>
      <c r="E59" s="59" t="s">
        <v>2317</v>
      </c>
      <c r="F59" s="45"/>
      <c r="G59" s="44"/>
      <c r="H59" s="44"/>
      <c r="I59" s="46"/>
      <c r="J59" s="44"/>
      <c r="K59" s="44"/>
    </row>
    <row r="60">
      <c r="A60" s="67" t="s">
        <v>1169</v>
      </c>
      <c r="B60" s="57" t="s">
        <v>1202</v>
      </c>
      <c r="C60" s="54" t="s">
        <v>1252</v>
      </c>
      <c r="D60" s="57" t="s">
        <v>2316</v>
      </c>
      <c r="E60" s="59" t="s">
        <v>2318</v>
      </c>
      <c r="F60" s="45"/>
      <c r="G60" s="44"/>
      <c r="H60" s="44"/>
      <c r="I60" s="46"/>
      <c r="J60" s="44"/>
      <c r="K60" s="44"/>
    </row>
    <row r="61">
      <c r="A61" s="67" t="s">
        <v>1169</v>
      </c>
      <c r="B61" s="57" t="s">
        <v>1202</v>
      </c>
      <c r="C61" s="54" t="s">
        <v>1253</v>
      </c>
      <c r="D61" s="57" t="s">
        <v>2316</v>
      </c>
      <c r="E61" s="58" t="s">
        <v>2319</v>
      </c>
      <c r="F61" s="45"/>
      <c r="G61" s="44"/>
      <c r="H61" s="44"/>
      <c r="I61" s="46"/>
      <c r="J61" s="44"/>
      <c r="K61" s="44"/>
    </row>
    <row r="62">
      <c r="A62" s="67" t="s">
        <v>1169</v>
      </c>
      <c r="B62" s="57" t="s">
        <v>1202</v>
      </c>
      <c r="C62" s="54" t="s">
        <v>1254</v>
      </c>
      <c r="D62" s="57" t="s">
        <v>2316</v>
      </c>
      <c r="E62" s="58" t="s">
        <v>2320</v>
      </c>
      <c r="F62" s="45"/>
      <c r="G62" s="44"/>
      <c r="H62" s="44"/>
      <c r="I62" s="46"/>
      <c r="J62" s="44"/>
      <c r="K62" s="44"/>
    </row>
    <row r="63">
      <c r="A63" s="67" t="s">
        <v>1169</v>
      </c>
      <c r="B63" s="57" t="s">
        <v>1202</v>
      </c>
      <c r="C63" s="54" t="s">
        <v>1255</v>
      </c>
      <c r="D63" s="57" t="s">
        <v>2316</v>
      </c>
      <c r="E63" s="59" t="s">
        <v>2321</v>
      </c>
      <c r="F63" s="45"/>
      <c r="G63" s="45"/>
      <c r="H63" s="44"/>
      <c r="I63" s="46"/>
      <c r="J63" s="44"/>
      <c r="K63" s="44"/>
    </row>
    <row r="64">
      <c r="A64" s="67" t="s">
        <v>1169</v>
      </c>
      <c r="B64" s="57" t="s">
        <v>1204</v>
      </c>
      <c r="C64" s="54" t="s">
        <v>1256</v>
      </c>
      <c r="D64" s="57" t="s">
        <v>2322</v>
      </c>
      <c r="E64" s="58" t="s">
        <v>2323</v>
      </c>
      <c r="F64" s="45"/>
      <c r="G64" s="44"/>
      <c r="H64" s="44"/>
      <c r="I64" s="46"/>
      <c r="J64" s="44"/>
      <c r="K64" s="44"/>
    </row>
    <row r="65">
      <c r="A65" s="67" t="s">
        <v>1169</v>
      </c>
      <c r="B65" s="57" t="s">
        <v>1204</v>
      </c>
      <c r="C65" s="54" t="s">
        <v>1257</v>
      </c>
      <c r="D65" s="57" t="s">
        <v>2322</v>
      </c>
      <c r="E65" s="58" t="s">
        <v>2324</v>
      </c>
      <c r="F65" s="45"/>
      <c r="G65" s="44"/>
      <c r="H65" s="44"/>
      <c r="I65" s="46"/>
      <c r="J65" s="44"/>
      <c r="K65" s="44"/>
    </row>
    <row r="66">
      <c r="A66" s="67" t="s">
        <v>1169</v>
      </c>
      <c r="B66" s="57" t="s">
        <v>1204</v>
      </c>
      <c r="C66" s="54" t="s">
        <v>1258</v>
      </c>
      <c r="D66" s="57" t="s">
        <v>2322</v>
      </c>
      <c r="E66" s="59" t="s">
        <v>2325</v>
      </c>
      <c r="F66" s="45"/>
      <c r="G66" s="44"/>
      <c r="H66" s="44"/>
      <c r="I66" s="46"/>
      <c r="J66" s="44"/>
      <c r="K66" s="44"/>
    </row>
    <row r="67">
      <c r="A67" s="67" t="s">
        <v>1169</v>
      </c>
      <c r="B67" s="57" t="s">
        <v>1204</v>
      </c>
      <c r="C67" s="54" t="s">
        <v>1259</v>
      </c>
      <c r="D67" s="57" t="s">
        <v>2322</v>
      </c>
      <c r="E67" s="58" t="s">
        <v>2326</v>
      </c>
      <c r="F67" s="45"/>
      <c r="G67" s="44"/>
      <c r="H67" s="44"/>
      <c r="I67" s="46"/>
      <c r="J67" s="44"/>
      <c r="K67" s="44"/>
    </row>
    <row r="68">
      <c r="A68" s="67" t="s">
        <v>1169</v>
      </c>
      <c r="B68" s="57" t="s">
        <v>1204</v>
      </c>
      <c r="C68" s="54" t="s">
        <v>1260</v>
      </c>
      <c r="D68" s="57" t="s">
        <v>2322</v>
      </c>
      <c r="E68" s="58" t="s">
        <v>2327</v>
      </c>
      <c r="F68" s="45"/>
      <c r="G68" s="44"/>
      <c r="H68" s="44"/>
      <c r="I68" s="46"/>
      <c r="J68" s="44"/>
      <c r="K68" s="44"/>
    </row>
    <row r="69">
      <c r="A69" s="67" t="s">
        <v>1169</v>
      </c>
      <c r="B69" s="57" t="s">
        <v>1204</v>
      </c>
      <c r="C69" s="54" t="s">
        <v>1261</v>
      </c>
      <c r="D69" s="57" t="s">
        <v>2322</v>
      </c>
      <c r="E69" s="58" t="s">
        <v>2328</v>
      </c>
      <c r="F69" s="45"/>
      <c r="G69" s="44"/>
      <c r="H69" s="44"/>
      <c r="I69" s="46"/>
      <c r="J69" s="44"/>
      <c r="K69" s="44"/>
    </row>
    <row r="70">
      <c r="A70" s="67" t="s">
        <v>1169</v>
      </c>
      <c r="B70" s="57" t="s">
        <v>1206</v>
      </c>
      <c r="C70" s="54" t="s">
        <v>1262</v>
      </c>
      <c r="D70" s="57" t="s">
        <v>2329</v>
      </c>
      <c r="E70" s="58" t="s">
        <v>2330</v>
      </c>
      <c r="F70" s="45"/>
      <c r="G70" s="44"/>
      <c r="H70" s="44"/>
      <c r="I70" s="46"/>
      <c r="J70" s="44"/>
      <c r="K70" s="44"/>
    </row>
    <row r="71">
      <c r="A71" s="67" t="s">
        <v>1169</v>
      </c>
      <c r="B71" s="57" t="s">
        <v>1208</v>
      </c>
      <c r="C71" s="54" t="s">
        <v>1263</v>
      </c>
      <c r="D71" s="57" t="s">
        <v>2331</v>
      </c>
      <c r="E71" s="59" t="s">
        <v>2332</v>
      </c>
      <c r="F71" s="45"/>
      <c r="G71" s="44"/>
      <c r="H71" s="44"/>
      <c r="I71" s="46"/>
      <c r="J71" s="44"/>
      <c r="K71" s="44"/>
    </row>
    <row r="72">
      <c r="A72" s="67" t="s">
        <v>1169</v>
      </c>
      <c r="B72" s="57" t="s">
        <v>1208</v>
      </c>
      <c r="C72" s="54" t="s">
        <v>1264</v>
      </c>
      <c r="D72" s="57" t="s">
        <v>2331</v>
      </c>
      <c r="E72" s="59" t="s">
        <v>2333</v>
      </c>
      <c r="F72" s="45"/>
      <c r="G72" s="44"/>
      <c r="H72" s="44"/>
      <c r="I72" s="46"/>
      <c r="J72" s="44"/>
      <c r="K72" s="44"/>
    </row>
    <row r="73">
      <c r="A73" s="67" t="s">
        <v>1169</v>
      </c>
      <c r="B73" s="57" t="s">
        <v>1208</v>
      </c>
      <c r="C73" s="54" t="s">
        <v>1265</v>
      </c>
      <c r="D73" s="57" t="s">
        <v>2331</v>
      </c>
      <c r="E73" s="59" t="s">
        <v>2334</v>
      </c>
      <c r="F73" s="45"/>
      <c r="G73" s="44"/>
      <c r="H73" s="44"/>
      <c r="I73" s="46"/>
      <c r="J73" s="44"/>
      <c r="K73" s="44"/>
    </row>
    <row r="74">
      <c r="A74" s="67" t="s">
        <v>1169</v>
      </c>
      <c r="B74" s="57" t="s">
        <v>1208</v>
      </c>
      <c r="C74" s="54" t="s">
        <v>1266</v>
      </c>
      <c r="D74" s="57" t="s">
        <v>2331</v>
      </c>
      <c r="E74" s="59" t="s">
        <v>2335</v>
      </c>
      <c r="F74" s="45"/>
      <c r="G74" s="44"/>
      <c r="H74" s="44"/>
      <c r="I74" s="46"/>
      <c r="J74" s="44"/>
      <c r="K74" s="44"/>
    </row>
    <row r="75">
      <c r="A75" s="67" t="s">
        <v>1169</v>
      </c>
      <c r="B75" s="57" t="s">
        <v>1208</v>
      </c>
      <c r="C75" s="54" t="s">
        <v>1267</v>
      </c>
      <c r="D75" s="57" t="s">
        <v>2331</v>
      </c>
      <c r="E75" s="59" t="s">
        <v>2336</v>
      </c>
      <c r="F75" s="45"/>
      <c r="G75" s="44"/>
      <c r="H75" s="44"/>
      <c r="I75" s="46"/>
      <c r="J75" s="44"/>
      <c r="K75" s="44"/>
    </row>
    <row r="76">
      <c r="A76" s="67" t="s">
        <v>1169</v>
      </c>
      <c r="B76" s="57" t="s">
        <v>1208</v>
      </c>
      <c r="C76" s="54" t="s">
        <v>1268</v>
      </c>
      <c r="D76" s="57" t="s">
        <v>2331</v>
      </c>
      <c r="E76" s="59" t="s">
        <v>2337</v>
      </c>
      <c r="F76" s="45"/>
      <c r="G76" s="44"/>
      <c r="H76" s="44"/>
      <c r="I76" s="46"/>
      <c r="J76" s="44"/>
      <c r="K76" s="44"/>
    </row>
    <row r="77">
      <c r="A77" s="67" t="s">
        <v>1169</v>
      </c>
      <c r="B77" s="57" t="s">
        <v>1208</v>
      </c>
      <c r="C77" s="54" t="s">
        <v>1269</v>
      </c>
      <c r="D77" s="57" t="s">
        <v>2331</v>
      </c>
      <c r="E77" s="59" t="s">
        <v>2338</v>
      </c>
      <c r="F77" s="45"/>
      <c r="G77" s="44"/>
      <c r="H77" s="44"/>
      <c r="I77" s="46"/>
      <c r="J77" s="44"/>
      <c r="K77" s="44"/>
    </row>
    <row r="78">
      <c r="A78" s="67" t="s">
        <v>1169</v>
      </c>
      <c r="B78" s="57" t="s">
        <v>1208</v>
      </c>
      <c r="C78" s="54" t="s">
        <v>1270</v>
      </c>
      <c r="D78" s="57" t="s">
        <v>2331</v>
      </c>
      <c r="E78" s="59" t="s">
        <v>2339</v>
      </c>
      <c r="F78" s="45"/>
      <c r="G78" s="44"/>
      <c r="H78" s="44"/>
      <c r="I78" s="46"/>
      <c r="J78" s="44"/>
      <c r="K78" s="44"/>
    </row>
    <row r="79">
      <c r="A79" s="67" t="s">
        <v>1169</v>
      </c>
      <c r="B79" s="57" t="s">
        <v>1210</v>
      </c>
      <c r="C79" s="54" t="s">
        <v>1271</v>
      </c>
      <c r="D79" s="57" t="s">
        <v>2340</v>
      </c>
      <c r="E79" s="58" t="s">
        <v>2341</v>
      </c>
      <c r="F79" s="45"/>
      <c r="G79" s="44"/>
      <c r="H79" s="44"/>
      <c r="I79" s="46"/>
      <c r="J79" s="44"/>
      <c r="K79" s="44"/>
    </row>
    <row r="80">
      <c r="A80" s="67" t="s">
        <v>1169</v>
      </c>
      <c r="B80" s="57" t="s">
        <v>1210</v>
      </c>
      <c r="C80" s="54" t="s">
        <v>1272</v>
      </c>
      <c r="D80" s="57" t="s">
        <v>2340</v>
      </c>
      <c r="E80" s="58" t="s">
        <v>2342</v>
      </c>
      <c r="F80" s="45"/>
      <c r="G80" s="44"/>
      <c r="H80" s="44"/>
      <c r="I80" s="46"/>
      <c r="J80" s="44"/>
      <c r="K80" s="44"/>
    </row>
    <row r="81">
      <c r="A81" s="67" t="s">
        <v>1169</v>
      </c>
      <c r="B81" s="57" t="s">
        <v>1210</v>
      </c>
      <c r="C81" s="54" t="s">
        <v>1273</v>
      </c>
      <c r="D81" s="57" t="s">
        <v>2340</v>
      </c>
      <c r="E81" s="58" t="s">
        <v>2343</v>
      </c>
      <c r="F81" s="45"/>
      <c r="G81" s="44"/>
      <c r="H81" s="44"/>
      <c r="I81" s="46"/>
      <c r="J81" s="44"/>
      <c r="K81" s="44"/>
    </row>
    <row r="82">
      <c r="A82" s="67" t="s">
        <v>1169</v>
      </c>
      <c r="B82" s="57" t="s">
        <v>1210</v>
      </c>
      <c r="C82" s="54" t="s">
        <v>1274</v>
      </c>
      <c r="D82" s="57" t="s">
        <v>2340</v>
      </c>
      <c r="E82" s="58" t="s">
        <v>2344</v>
      </c>
      <c r="F82" s="45"/>
      <c r="G82" s="44"/>
      <c r="H82" s="44"/>
      <c r="I82" s="46"/>
      <c r="J82" s="44"/>
      <c r="K82" s="44"/>
    </row>
    <row r="83">
      <c r="A83" s="67" t="s">
        <v>1169</v>
      </c>
      <c r="B83" s="57" t="s">
        <v>1210</v>
      </c>
      <c r="C83" s="54" t="s">
        <v>1275</v>
      </c>
      <c r="D83" s="57" t="s">
        <v>2340</v>
      </c>
      <c r="E83" s="58" t="s">
        <v>2345</v>
      </c>
      <c r="F83" s="45"/>
      <c r="G83" s="44"/>
      <c r="H83" s="44"/>
      <c r="I83" s="46"/>
      <c r="J83" s="44"/>
      <c r="K83" s="44"/>
    </row>
    <row r="84">
      <c r="A84" s="67" t="s">
        <v>1169</v>
      </c>
      <c r="B84" s="57" t="s">
        <v>1210</v>
      </c>
      <c r="C84" s="54" t="s">
        <v>1276</v>
      </c>
      <c r="D84" s="57" t="s">
        <v>2340</v>
      </c>
      <c r="E84" s="59" t="s">
        <v>2346</v>
      </c>
      <c r="F84" s="45"/>
      <c r="G84" s="44"/>
      <c r="H84" s="44"/>
      <c r="I84" s="46"/>
      <c r="J84" s="44"/>
      <c r="K84" s="44"/>
    </row>
    <row r="85">
      <c r="A85" s="67" t="s">
        <v>1169</v>
      </c>
      <c r="B85" s="57" t="s">
        <v>1210</v>
      </c>
      <c r="C85" s="54" t="s">
        <v>1277</v>
      </c>
      <c r="D85" s="57" t="s">
        <v>2340</v>
      </c>
      <c r="E85" s="59" t="s">
        <v>2346</v>
      </c>
      <c r="F85" s="45"/>
      <c r="G85" s="44"/>
      <c r="H85" s="44"/>
      <c r="I85" s="46"/>
      <c r="J85" s="44"/>
      <c r="K85" s="44"/>
    </row>
    <row r="86">
      <c r="A86" s="67" t="s">
        <v>1169</v>
      </c>
      <c r="B86" s="57" t="s">
        <v>1212</v>
      </c>
      <c r="C86" s="54" t="s">
        <v>1278</v>
      </c>
      <c r="D86" s="57" t="s">
        <v>2244</v>
      </c>
      <c r="E86" s="59" t="s">
        <v>2347</v>
      </c>
      <c r="F86" s="45"/>
      <c r="G86" s="44"/>
      <c r="H86" s="44"/>
      <c r="I86" s="46"/>
      <c r="J86" s="44"/>
      <c r="K86" s="44"/>
    </row>
    <row r="87">
      <c r="A87" s="67" t="s">
        <v>1169</v>
      </c>
      <c r="B87" s="57" t="s">
        <v>1214</v>
      </c>
      <c r="C87" s="54" t="s">
        <v>1279</v>
      </c>
      <c r="D87" s="57" t="s">
        <v>2348</v>
      </c>
      <c r="E87" s="58" t="s">
        <v>2349</v>
      </c>
      <c r="F87" s="45"/>
      <c r="G87" s="44"/>
      <c r="H87" s="44"/>
      <c r="I87" s="46"/>
      <c r="J87" s="44"/>
      <c r="K87" s="44"/>
    </row>
    <row r="88">
      <c r="A88" s="67" t="s">
        <v>1169</v>
      </c>
      <c r="B88" s="57" t="s">
        <v>1214</v>
      </c>
      <c r="C88" s="54" t="s">
        <v>1280</v>
      </c>
      <c r="D88" s="57" t="s">
        <v>2348</v>
      </c>
      <c r="E88" s="59" t="s">
        <v>2350</v>
      </c>
      <c r="F88" s="45"/>
      <c r="G88" s="44"/>
      <c r="H88" s="44"/>
      <c r="I88" s="46"/>
      <c r="J88" s="44"/>
      <c r="K88" s="44"/>
    </row>
  </sheetData>
  <autoFilter ref="$A$1:$I$88"/>
  <conditionalFormatting sqref="H2:I88">
    <cfRule type="cellIs" dxfId="0" priority="1" operator="equal">
      <formula>"Pass"</formula>
    </cfRule>
  </conditionalFormatting>
  <conditionalFormatting sqref="H2:I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1281</v>
      </c>
      <c r="B2" s="54" t="s">
        <v>1286</v>
      </c>
      <c r="C2" s="54" t="s">
        <v>1285</v>
      </c>
      <c r="D2" s="54" t="s">
        <v>40</v>
      </c>
      <c r="E2" s="54" t="s">
        <v>2351</v>
      </c>
      <c r="F2" s="45"/>
      <c r="G2" s="44"/>
      <c r="H2" s="45"/>
      <c r="I2" s="46"/>
      <c r="J2" s="44"/>
      <c r="K2" s="44"/>
    </row>
    <row r="3">
      <c r="A3" s="67" t="s">
        <v>1281</v>
      </c>
      <c r="B3" s="57" t="s">
        <v>1286</v>
      </c>
      <c r="C3" s="54" t="s">
        <v>1287</v>
      </c>
      <c r="D3" s="54" t="s">
        <v>40</v>
      </c>
      <c r="E3" s="59" t="s">
        <v>2352</v>
      </c>
      <c r="F3" s="45"/>
      <c r="G3" s="44"/>
      <c r="H3" s="45"/>
      <c r="I3" s="46"/>
      <c r="J3" s="44"/>
      <c r="K3" s="44"/>
    </row>
    <row r="4">
      <c r="A4" s="67" t="s">
        <v>1281</v>
      </c>
      <c r="B4" s="57" t="s">
        <v>1286</v>
      </c>
      <c r="C4" s="54" t="s">
        <v>1289</v>
      </c>
      <c r="D4" s="54" t="s">
        <v>40</v>
      </c>
      <c r="E4" s="59" t="s">
        <v>2353</v>
      </c>
      <c r="F4" s="45"/>
      <c r="G4" s="44"/>
      <c r="H4" s="45"/>
      <c r="I4" s="46"/>
      <c r="J4" s="44"/>
      <c r="K4" s="44"/>
    </row>
    <row r="5">
      <c r="A5" s="67" t="s">
        <v>1281</v>
      </c>
      <c r="B5" s="57" t="s">
        <v>1286</v>
      </c>
      <c r="C5" s="54" t="s">
        <v>1291</v>
      </c>
      <c r="D5" s="54" t="s">
        <v>40</v>
      </c>
      <c r="E5" s="59" t="s">
        <v>2354</v>
      </c>
      <c r="F5" s="44"/>
      <c r="G5" s="44"/>
      <c r="H5" s="45"/>
      <c r="I5" s="46"/>
      <c r="J5" s="44"/>
      <c r="K5" s="44"/>
    </row>
    <row r="6">
      <c r="A6" s="67" t="s">
        <v>1281</v>
      </c>
      <c r="B6" s="57" t="s">
        <v>1286</v>
      </c>
      <c r="C6" s="54" t="s">
        <v>1293</v>
      </c>
      <c r="D6" s="54" t="s">
        <v>40</v>
      </c>
      <c r="E6" s="59" t="s">
        <v>2355</v>
      </c>
      <c r="F6" s="45"/>
      <c r="G6" s="44"/>
      <c r="H6" s="45"/>
      <c r="I6" s="46"/>
      <c r="J6" s="44"/>
      <c r="K6" s="44"/>
    </row>
    <row r="7">
      <c r="A7" s="67" t="s">
        <v>1281</v>
      </c>
      <c r="B7" s="57" t="s">
        <v>1286</v>
      </c>
      <c r="C7" s="54" t="s">
        <v>1295</v>
      </c>
      <c r="D7" s="54" t="s">
        <v>40</v>
      </c>
      <c r="E7" s="59" t="s">
        <v>2356</v>
      </c>
      <c r="F7" s="45"/>
      <c r="G7" s="44"/>
      <c r="H7" s="45"/>
      <c r="I7" s="46"/>
      <c r="J7" s="44"/>
      <c r="K7" s="44"/>
    </row>
    <row r="8">
      <c r="A8" s="67" t="s">
        <v>1281</v>
      </c>
      <c r="B8" s="57" t="s">
        <v>1286</v>
      </c>
      <c r="C8" s="54" t="s">
        <v>1297</v>
      </c>
      <c r="D8" s="54" t="s">
        <v>40</v>
      </c>
      <c r="E8" s="59" t="s">
        <v>2357</v>
      </c>
      <c r="F8" s="45"/>
      <c r="G8" s="44"/>
      <c r="H8" s="45"/>
      <c r="I8" s="46"/>
      <c r="J8" s="44"/>
      <c r="K8" s="44"/>
    </row>
    <row r="9">
      <c r="A9" s="67" t="s">
        <v>1281</v>
      </c>
      <c r="B9" s="57" t="s">
        <v>1288</v>
      </c>
      <c r="C9" s="54" t="s">
        <v>1299</v>
      </c>
      <c r="D9" s="57" t="s">
        <v>2358</v>
      </c>
      <c r="E9" s="59" t="s">
        <v>2359</v>
      </c>
      <c r="F9" s="44"/>
      <c r="G9" s="44"/>
      <c r="H9" s="45"/>
      <c r="I9" s="46"/>
      <c r="J9" s="44"/>
      <c r="K9" s="44"/>
    </row>
    <row r="10">
      <c r="A10" s="67" t="s">
        <v>1281</v>
      </c>
      <c r="B10" s="57" t="s">
        <v>1290</v>
      </c>
      <c r="C10" s="54" t="s">
        <v>1301</v>
      </c>
      <c r="D10" s="57" t="s">
        <v>2360</v>
      </c>
      <c r="E10" s="59" t="s">
        <v>2361</v>
      </c>
      <c r="F10" s="44"/>
      <c r="G10" s="44"/>
      <c r="H10" s="45"/>
      <c r="I10" s="46"/>
      <c r="J10" s="44"/>
      <c r="K10" s="44"/>
    </row>
    <row r="11">
      <c r="A11" s="67" t="s">
        <v>1281</v>
      </c>
      <c r="B11" s="57" t="s">
        <v>1292</v>
      </c>
      <c r="C11" s="54" t="s">
        <v>1303</v>
      </c>
      <c r="D11" s="57" t="s">
        <v>2362</v>
      </c>
      <c r="E11" s="59" t="s">
        <v>2363</v>
      </c>
      <c r="F11" s="45"/>
      <c r="G11" s="44"/>
      <c r="H11" s="45"/>
      <c r="I11" s="46"/>
      <c r="J11" s="44"/>
      <c r="K11" s="44"/>
    </row>
    <row r="12">
      <c r="A12" s="67" t="s">
        <v>1281</v>
      </c>
      <c r="B12" s="57" t="s">
        <v>1292</v>
      </c>
      <c r="C12" s="54" t="s">
        <v>1305</v>
      </c>
      <c r="D12" s="57" t="s">
        <v>2362</v>
      </c>
      <c r="E12" s="58" t="s">
        <v>2364</v>
      </c>
      <c r="F12" s="45"/>
      <c r="G12" s="44"/>
      <c r="H12" s="44"/>
      <c r="I12" s="46"/>
      <c r="J12" s="44"/>
      <c r="K12" s="44"/>
    </row>
    <row r="13">
      <c r="A13" s="67" t="s">
        <v>1281</v>
      </c>
      <c r="B13" s="57" t="s">
        <v>1294</v>
      </c>
      <c r="C13" s="54" t="s">
        <v>1307</v>
      </c>
      <c r="D13" s="57" t="s">
        <v>2365</v>
      </c>
      <c r="E13" s="58" t="s">
        <v>2366</v>
      </c>
      <c r="F13" s="76"/>
      <c r="G13" s="44"/>
      <c r="H13" s="44"/>
      <c r="I13" s="46"/>
      <c r="J13" s="44"/>
      <c r="K13" s="44"/>
    </row>
    <row r="14">
      <c r="A14" s="67" t="s">
        <v>1281</v>
      </c>
      <c r="B14" s="57" t="s">
        <v>1294</v>
      </c>
      <c r="C14" s="54" t="s">
        <v>1309</v>
      </c>
      <c r="D14" s="57" t="s">
        <v>2365</v>
      </c>
      <c r="E14" s="58" t="s">
        <v>2367</v>
      </c>
      <c r="F14" s="44"/>
      <c r="G14" s="44"/>
      <c r="H14" s="44"/>
      <c r="I14" s="46"/>
      <c r="J14" s="44"/>
      <c r="K14" s="44"/>
    </row>
    <row r="15">
      <c r="A15" s="67" t="s">
        <v>1281</v>
      </c>
      <c r="B15" s="57" t="s">
        <v>1294</v>
      </c>
      <c r="C15" s="54" t="s">
        <v>1311</v>
      </c>
      <c r="D15" s="57" t="s">
        <v>2365</v>
      </c>
      <c r="E15" s="59" t="s">
        <v>2368</v>
      </c>
      <c r="F15" s="45"/>
      <c r="G15" s="44"/>
      <c r="H15" s="44"/>
      <c r="I15" s="46"/>
      <c r="J15" s="44"/>
      <c r="K15" s="44"/>
    </row>
    <row r="16">
      <c r="A16" s="67" t="s">
        <v>1281</v>
      </c>
      <c r="B16" s="57" t="s">
        <v>1294</v>
      </c>
      <c r="C16" s="54" t="s">
        <v>1313</v>
      </c>
      <c r="D16" s="57" t="s">
        <v>2365</v>
      </c>
      <c r="E16" s="58" t="s">
        <v>2369</v>
      </c>
      <c r="F16" s="45"/>
      <c r="G16" s="44"/>
      <c r="H16" s="44"/>
      <c r="I16" s="46"/>
      <c r="J16" s="44"/>
      <c r="K16" s="44"/>
    </row>
    <row r="17">
      <c r="A17" s="67" t="s">
        <v>1281</v>
      </c>
      <c r="B17" s="57" t="s">
        <v>1296</v>
      </c>
      <c r="C17" s="54" t="s">
        <v>1315</v>
      </c>
      <c r="D17" s="57" t="s">
        <v>2370</v>
      </c>
      <c r="E17" s="58" t="s">
        <v>2371</v>
      </c>
      <c r="F17" s="45"/>
      <c r="G17" s="44"/>
      <c r="H17" s="44"/>
      <c r="I17" s="46"/>
      <c r="J17" s="44"/>
      <c r="K17" s="44"/>
    </row>
    <row r="18">
      <c r="A18" s="67" t="s">
        <v>1281</v>
      </c>
      <c r="B18" s="57" t="s">
        <v>1298</v>
      </c>
      <c r="C18" s="54" t="s">
        <v>1317</v>
      </c>
      <c r="D18" s="57" t="s">
        <v>2372</v>
      </c>
      <c r="E18" s="58" t="s">
        <v>2373</v>
      </c>
      <c r="F18" s="45"/>
      <c r="G18" s="44"/>
      <c r="H18" s="44"/>
      <c r="I18" s="46"/>
      <c r="J18" s="44"/>
      <c r="K18" s="44"/>
    </row>
    <row r="19">
      <c r="A19" s="67" t="s">
        <v>1281</v>
      </c>
      <c r="B19" s="57" t="s">
        <v>1298</v>
      </c>
      <c r="C19" s="54" t="s">
        <v>1319</v>
      </c>
      <c r="D19" s="57" t="s">
        <v>2372</v>
      </c>
      <c r="E19" s="58" t="s">
        <v>2374</v>
      </c>
      <c r="F19" s="45"/>
      <c r="G19" s="44"/>
      <c r="H19" s="44"/>
      <c r="I19" s="46"/>
      <c r="J19" s="44"/>
      <c r="K19" s="44"/>
    </row>
    <row r="20">
      <c r="A20" s="67" t="s">
        <v>1281</v>
      </c>
      <c r="B20" s="57" t="s">
        <v>1298</v>
      </c>
      <c r="C20" s="54" t="s">
        <v>1321</v>
      </c>
      <c r="D20" s="57" t="s">
        <v>2372</v>
      </c>
      <c r="E20" s="58" t="s">
        <v>2375</v>
      </c>
      <c r="F20" s="45"/>
      <c r="G20" s="44"/>
      <c r="H20" s="44"/>
      <c r="I20" s="46"/>
      <c r="J20" s="44"/>
      <c r="K20" s="44"/>
    </row>
    <row r="21">
      <c r="A21" s="67" t="s">
        <v>1281</v>
      </c>
      <c r="B21" s="57" t="s">
        <v>1298</v>
      </c>
      <c r="C21" s="54" t="s">
        <v>1323</v>
      </c>
      <c r="D21" s="57" t="s">
        <v>2372</v>
      </c>
      <c r="E21" s="58" t="s">
        <v>2376</v>
      </c>
      <c r="F21" s="45"/>
      <c r="G21" s="44"/>
      <c r="H21" s="44"/>
      <c r="I21" s="46"/>
      <c r="J21" s="44"/>
      <c r="K21" s="44"/>
    </row>
    <row r="22">
      <c r="A22" s="67" t="s">
        <v>1281</v>
      </c>
      <c r="B22" s="57" t="s">
        <v>1298</v>
      </c>
      <c r="C22" s="54" t="s">
        <v>1325</v>
      </c>
      <c r="D22" s="57" t="s">
        <v>2372</v>
      </c>
      <c r="E22" s="59" t="s">
        <v>2377</v>
      </c>
      <c r="F22" s="45"/>
      <c r="G22" s="44"/>
      <c r="H22" s="44"/>
      <c r="I22" s="46"/>
      <c r="J22" s="44"/>
      <c r="K22" s="44"/>
    </row>
    <row r="23">
      <c r="A23" s="67" t="s">
        <v>1281</v>
      </c>
      <c r="B23" s="57" t="s">
        <v>1298</v>
      </c>
      <c r="C23" s="54" t="s">
        <v>1327</v>
      </c>
      <c r="D23" s="57" t="s">
        <v>2372</v>
      </c>
      <c r="E23" s="58" t="s">
        <v>2378</v>
      </c>
      <c r="F23" s="45"/>
      <c r="G23" s="44"/>
      <c r="H23" s="44"/>
      <c r="I23" s="46"/>
      <c r="J23" s="44"/>
      <c r="K23" s="44"/>
    </row>
    <row r="24">
      <c r="A24" s="67" t="s">
        <v>1281</v>
      </c>
      <c r="B24" s="57" t="s">
        <v>1298</v>
      </c>
      <c r="C24" s="54" t="s">
        <v>1329</v>
      </c>
      <c r="D24" s="57" t="s">
        <v>2372</v>
      </c>
      <c r="E24" s="58" t="s">
        <v>2379</v>
      </c>
      <c r="F24" s="45"/>
      <c r="G24" s="44"/>
      <c r="H24" s="44"/>
      <c r="I24" s="46"/>
      <c r="J24" s="44"/>
      <c r="K24" s="44"/>
    </row>
    <row r="25">
      <c r="A25" s="67" t="s">
        <v>1281</v>
      </c>
      <c r="B25" s="57" t="s">
        <v>1298</v>
      </c>
      <c r="C25" s="54" t="s">
        <v>1331</v>
      </c>
      <c r="D25" s="57" t="s">
        <v>2372</v>
      </c>
      <c r="E25" s="58" t="s">
        <v>2380</v>
      </c>
      <c r="F25" s="45"/>
      <c r="G25" s="44"/>
      <c r="H25" s="44"/>
      <c r="I25" s="46"/>
      <c r="J25" s="44"/>
      <c r="K25" s="44"/>
    </row>
    <row r="26">
      <c r="A26" s="67" t="s">
        <v>1281</v>
      </c>
      <c r="B26" s="57" t="s">
        <v>1300</v>
      </c>
      <c r="C26" s="54" t="s">
        <v>1333</v>
      </c>
      <c r="D26" s="57" t="s">
        <v>2381</v>
      </c>
      <c r="E26" s="59" t="s">
        <v>2382</v>
      </c>
      <c r="F26" s="45"/>
      <c r="G26" s="44"/>
      <c r="H26" s="44"/>
      <c r="I26" s="46"/>
      <c r="J26" s="44"/>
      <c r="K26" s="44"/>
    </row>
    <row r="27">
      <c r="A27" s="67" t="s">
        <v>1281</v>
      </c>
      <c r="B27" s="57" t="s">
        <v>1302</v>
      </c>
      <c r="C27" s="54" t="s">
        <v>1335</v>
      </c>
      <c r="D27" s="57" t="s">
        <v>2383</v>
      </c>
      <c r="E27" s="59" t="s">
        <v>2384</v>
      </c>
      <c r="F27" s="45"/>
      <c r="G27" s="44"/>
      <c r="H27" s="44"/>
      <c r="I27" s="46"/>
      <c r="J27" s="44"/>
      <c r="K27" s="44"/>
    </row>
    <row r="28">
      <c r="A28" s="67" t="s">
        <v>1281</v>
      </c>
      <c r="B28" s="57" t="s">
        <v>1304</v>
      </c>
      <c r="C28" s="54" t="s">
        <v>1337</v>
      </c>
      <c r="D28" s="57" t="s">
        <v>2385</v>
      </c>
      <c r="E28" s="59" t="s">
        <v>2386</v>
      </c>
      <c r="F28" s="45"/>
      <c r="G28" s="44"/>
      <c r="H28" s="44"/>
      <c r="I28" s="46"/>
      <c r="J28" s="44"/>
      <c r="K28" s="44"/>
    </row>
    <row r="29">
      <c r="A29" s="67" t="s">
        <v>1281</v>
      </c>
      <c r="B29" s="57" t="s">
        <v>1306</v>
      </c>
      <c r="C29" s="54" t="s">
        <v>1339</v>
      </c>
      <c r="D29" s="57" t="s">
        <v>2387</v>
      </c>
      <c r="E29" s="59" t="s">
        <v>2388</v>
      </c>
      <c r="F29" s="80"/>
      <c r="G29" s="44"/>
      <c r="H29" s="44"/>
      <c r="I29" s="46"/>
      <c r="J29" s="44"/>
      <c r="K29" s="44"/>
    </row>
    <row r="30">
      <c r="A30" s="67" t="s">
        <v>1281</v>
      </c>
      <c r="B30" s="57" t="s">
        <v>1308</v>
      </c>
      <c r="C30" s="54" t="s">
        <v>1341</v>
      </c>
      <c r="D30" s="57" t="s">
        <v>2389</v>
      </c>
      <c r="E30" s="58" t="s">
        <v>2390</v>
      </c>
      <c r="F30" s="45"/>
      <c r="G30" s="44"/>
      <c r="H30" s="44"/>
      <c r="I30" s="46"/>
      <c r="J30" s="44"/>
      <c r="K30" s="44"/>
    </row>
    <row r="31">
      <c r="A31" s="67" t="s">
        <v>1281</v>
      </c>
      <c r="B31" s="57" t="s">
        <v>1310</v>
      </c>
      <c r="C31" s="54" t="s">
        <v>1343</v>
      </c>
      <c r="D31" s="57" t="s">
        <v>2391</v>
      </c>
      <c r="E31" s="59" t="s">
        <v>2392</v>
      </c>
      <c r="F31" s="45"/>
      <c r="G31" s="44"/>
      <c r="H31" s="44"/>
      <c r="I31" s="46"/>
      <c r="J31" s="44"/>
      <c r="K31" s="44"/>
    </row>
    <row r="32">
      <c r="A32" s="67" t="s">
        <v>1281</v>
      </c>
      <c r="B32" s="57" t="s">
        <v>1312</v>
      </c>
      <c r="C32" s="54" t="s">
        <v>1344</v>
      </c>
      <c r="D32" s="57" t="s">
        <v>583</v>
      </c>
      <c r="E32" s="59" t="s">
        <v>2393</v>
      </c>
      <c r="F32" s="45"/>
      <c r="G32" s="44"/>
      <c r="H32" s="44"/>
      <c r="I32" s="46"/>
      <c r="J32" s="44"/>
      <c r="K32" s="44"/>
    </row>
    <row r="33">
      <c r="A33" s="67" t="s">
        <v>1281</v>
      </c>
      <c r="B33" s="57" t="s">
        <v>1314</v>
      </c>
      <c r="C33" s="54" t="s">
        <v>1345</v>
      </c>
      <c r="D33" s="57" t="s">
        <v>2394</v>
      </c>
      <c r="E33" s="59" t="s">
        <v>2395</v>
      </c>
      <c r="F33" s="45"/>
      <c r="G33" s="44"/>
      <c r="H33" s="44"/>
      <c r="I33" s="46"/>
      <c r="J33" s="44"/>
      <c r="K33" s="44"/>
    </row>
    <row r="34">
      <c r="A34" s="67" t="s">
        <v>1281</v>
      </c>
      <c r="B34" s="57" t="s">
        <v>1316</v>
      </c>
      <c r="C34" s="54" t="s">
        <v>1346</v>
      </c>
      <c r="D34" s="57" t="s">
        <v>2396</v>
      </c>
      <c r="E34" s="59" t="s">
        <v>2397</v>
      </c>
      <c r="F34" s="45"/>
      <c r="G34" s="44"/>
      <c r="H34" s="44"/>
      <c r="I34" s="46"/>
      <c r="J34" s="44"/>
      <c r="K34" s="44"/>
    </row>
    <row r="35">
      <c r="A35" s="67" t="s">
        <v>1281</v>
      </c>
      <c r="B35" s="57" t="s">
        <v>1318</v>
      </c>
      <c r="C35" s="54" t="s">
        <v>1347</v>
      </c>
      <c r="D35" s="57" t="s">
        <v>583</v>
      </c>
      <c r="E35" s="59" t="s">
        <v>2398</v>
      </c>
      <c r="F35" s="45"/>
      <c r="G35" s="44"/>
      <c r="H35" s="44"/>
      <c r="I35" s="46"/>
      <c r="J35" s="44"/>
      <c r="K35" s="44"/>
    </row>
    <row r="36">
      <c r="A36" s="67" t="s">
        <v>1281</v>
      </c>
      <c r="B36" s="57" t="s">
        <v>1318</v>
      </c>
      <c r="C36" s="54" t="s">
        <v>1348</v>
      </c>
      <c r="D36" s="57" t="s">
        <v>583</v>
      </c>
      <c r="E36" s="59" t="s">
        <v>2399</v>
      </c>
      <c r="F36" s="45"/>
      <c r="G36" s="44"/>
      <c r="H36" s="44"/>
      <c r="I36" s="46"/>
      <c r="J36" s="44"/>
      <c r="K36" s="44"/>
    </row>
    <row r="37">
      <c r="A37" s="67" t="s">
        <v>1281</v>
      </c>
      <c r="B37" s="57" t="s">
        <v>1320</v>
      </c>
      <c r="C37" s="54" t="s">
        <v>1349</v>
      </c>
      <c r="D37" s="57" t="s">
        <v>2400</v>
      </c>
      <c r="E37" s="59" t="s">
        <v>2401</v>
      </c>
      <c r="F37" s="45"/>
      <c r="G37" s="44"/>
      <c r="H37" s="44"/>
      <c r="I37" s="46"/>
      <c r="J37" s="44"/>
      <c r="K37" s="44"/>
    </row>
    <row r="38">
      <c r="A38" s="67" t="s">
        <v>1281</v>
      </c>
      <c r="B38" s="57" t="s">
        <v>1320</v>
      </c>
      <c r="C38" s="54" t="s">
        <v>1350</v>
      </c>
      <c r="D38" s="57" t="s">
        <v>2400</v>
      </c>
      <c r="E38" s="58" t="s">
        <v>2402</v>
      </c>
      <c r="F38" s="45"/>
      <c r="G38" s="44"/>
      <c r="H38" s="44"/>
      <c r="I38" s="46"/>
      <c r="J38" s="44"/>
      <c r="K38" s="44"/>
    </row>
    <row r="39">
      <c r="A39" s="67" t="s">
        <v>1281</v>
      </c>
      <c r="B39" s="57" t="s">
        <v>1322</v>
      </c>
      <c r="C39" s="54" t="s">
        <v>1351</v>
      </c>
      <c r="D39" s="57" t="s">
        <v>2403</v>
      </c>
      <c r="E39" s="59" t="s">
        <v>2404</v>
      </c>
      <c r="F39" s="45"/>
      <c r="G39" s="44"/>
      <c r="H39" s="44"/>
      <c r="I39" s="46"/>
      <c r="J39" s="44"/>
      <c r="K39" s="44"/>
    </row>
    <row r="40">
      <c r="A40" s="67" t="s">
        <v>1281</v>
      </c>
      <c r="B40" s="57" t="s">
        <v>1322</v>
      </c>
      <c r="C40" s="54" t="s">
        <v>1352</v>
      </c>
      <c r="D40" s="57" t="s">
        <v>2403</v>
      </c>
      <c r="E40" s="58" t="s">
        <v>2405</v>
      </c>
      <c r="F40" s="45"/>
      <c r="G40" s="44"/>
      <c r="H40" s="44"/>
      <c r="I40" s="46"/>
      <c r="J40" s="44"/>
      <c r="K40" s="44"/>
    </row>
    <row r="41">
      <c r="A41" s="67" t="s">
        <v>1281</v>
      </c>
      <c r="B41" s="57" t="s">
        <v>1324</v>
      </c>
      <c r="C41" s="54" t="s">
        <v>1353</v>
      </c>
      <c r="D41" s="57" t="s">
        <v>2406</v>
      </c>
      <c r="E41" s="58" t="s">
        <v>2407</v>
      </c>
      <c r="F41" s="45"/>
      <c r="G41" s="44"/>
      <c r="H41" s="44"/>
      <c r="I41" s="46"/>
      <c r="J41" s="44"/>
      <c r="K41" s="44"/>
    </row>
    <row r="42">
      <c r="A42" s="67" t="s">
        <v>1281</v>
      </c>
      <c r="B42" s="57" t="s">
        <v>1324</v>
      </c>
      <c r="C42" s="54" t="s">
        <v>1354</v>
      </c>
      <c r="D42" s="57" t="s">
        <v>2406</v>
      </c>
      <c r="E42" s="58" t="s">
        <v>2408</v>
      </c>
      <c r="F42" s="45"/>
      <c r="G42" s="44"/>
      <c r="H42" s="44"/>
      <c r="I42" s="46"/>
      <c r="J42" s="44"/>
      <c r="K42" s="44"/>
    </row>
    <row r="43">
      <c r="A43" s="67" t="s">
        <v>1281</v>
      </c>
      <c r="B43" s="57" t="s">
        <v>1326</v>
      </c>
      <c r="C43" s="54" t="s">
        <v>1355</v>
      </c>
      <c r="D43" s="57" t="s">
        <v>2409</v>
      </c>
      <c r="E43" s="58" t="s">
        <v>2410</v>
      </c>
      <c r="F43" s="45"/>
      <c r="G43" s="44"/>
      <c r="H43" s="44"/>
      <c r="I43" s="46"/>
      <c r="J43" s="44"/>
      <c r="K43" s="44"/>
    </row>
    <row r="44">
      <c r="A44" s="67" t="s">
        <v>1281</v>
      </c>
      <c r="B44" s="57" t="s">
        <v>1326</v>
      </c>
      <c r="C44" s="54" t="s">
        <v>1356</v>
      </c>
      <c r="D44" s="57" t="s">
        <v>2409</v>
      </c>
      <c r="E44" s="58" t="s">
        <v>2411</v>
      </c>
      <c r="F44" s="45"/>
      <c r="G44" s="44"/>
      <c r="H44" s="44"/>
      <c r="I44" s="46"/>
      <c r="J44" s="44"/>
      <c r="K44" s="44"/>
    </row>
    <row r="45">
      <c r="A45" s="67" t="s">
        <v>1281</v>
      </c>
      <c r="B45" s="57" t="s">
        <v>1326</v>
      </c>
      <c r="C45" s="54" t="s">
        <v>1357</v>
      </c>
      <c r="D45" s="57" t="s">
        <v>2409</v>
      </c>
      <c r="E45" s="58" t="s">
        <v>2412</v>
      </c>
      <c r="F45" s="45"/>
      <c r="G45" s="44"/>
      <c r="H45" s="44"/>
      <c r="I45" s="46"/>
      <c r="J45" s="44"/>
      <c r="K45" s="44"/>
    </row>
    <row r="46">
      <c r="A46" s="67" t="s">
        <v>1281</v>
      </c>
      <c r="B46" s="57" t="s">
        <v>1328</v>
      </c>
      <c r="C46" s="54" t="s">
        <v>1358</v>
      </c>
      <c r="D46" s="57" t="s">
        <v>2413</v>
      </c>
      <c r="E46" s="58" t="s">
        <v>2414</v>
      </c>
      <c r="F46" s="45"/>
      <c r="G46" s="44"/>
      <c r="H46" s="44"/>
      <c r="I46" s="46"/>
      <c r="J46" s="44"/>
      <c r="K46" s="44"/>
    </row>
    <row r="47">
      <c r="A47" s="67" t="s">
        <v>1281</v>
      </c>
      <c r="B47" s="57" t="s">
        <v>1330</v>
      </c>
      <c r="C47" s="54" t="s">
        <v>1359</v>
      </c>
      <c r="D47" s="57" t="s">
        <v>2415</v>
      </c>
      <c r="E47" s="58" t="s">
        <v>2416</v>
      </c>
      <c r="F47" s="45"/>
      <c r="G47" s="44"/>
      <c r="H47" s="44"/>
      <c r="I47" s="46"/>
      <c r="J47" s="44"/>
      <c r="K47" s="44"/>
    </row>
    <row r="48">
      <c r="A48" s="67" t="s">
        <v>1281</v>
      </c>
      <c r="B48" s="57" t="s">
        <v>1332</v>
      </c>
      <c r="C48" s="54" t="s">
        <v>1360</v>
      </c>
      <c r="D48" s="57" t="s">
        <v>2417</v>
      </c>
      <c r="E48" s="58" t="s">
        <v>2418</v>
      </c>
      <c r="F48" s="45"/>
      <c r="G48" s="44"/>
      <c r="H48" s="44"/>
      <c r="I48" s="46"/>
      <c r="J48" s="44"/>
      <c r="K48" s="44"/>
    </row>
    <row r="49">
      <c r="A49" s="67" t="s">
        <v>1281</v>
      </c>
      <c r="B49" s="57" t="s">
        <v>1334</v>
      </c>
      <c r="C49" s="54" t="s">
        <v>1361</v>
      </c>
      <c r="D49" s="57" t="s">
        <v>2419</v>
      </c>
      <c r="E49" s="59" t="s">
        <v>2420</v>
      </c>
      <c r="F49" s="45"/>
      <c r="G49" s="44"/>
      <c r="H49" s="44"/>
      <c r="I49" s="46"/>
      <c r="J49" s="44"/>
      <c r="K49" s="44"/>
    </row>
    <row r="50">
      <c r="A50" s="67" t="s">
        <v>1281</v>
      </c>
      <c r="B50" s="57" t="s">
        <v>1336</v>
      </c>
      <c r="C50" s="54" t="s">
        <v>1362</v>
      </c>
      <c r="D50" s="57" t="s">
        <v>583</v>
      </c>
      <c r="E50" s="59" t="s">
        <v>2421</v>
      </c>
      <c r="F50" s="45"/>
      <c r="G50" s="44"/>
      <c r="H50" s="44"/>
      <c r="I50" s="46"/>
      <c r="J50" s="44"/>
      <c r="K50" s="44"/>
    </row>
    <row r="51">
      <c r="A51" s="67" t="s">
        <v>1281</v>
      </c>
      <c r="B51" s="57" t="s">
        <v>1338</v>
      </c>
      <c r="C51" s="54" t="s">
        <v>1363</v>
      </c>
      <c r="D51" s="57" t="s">
        <v>2422</v>
      </c>
      <c r="E51" s="58" t="s">
        <v>2423</v>
      </c>
      <c r="F51" s="45"/>
      <c r="G51" s="44"/>
      <c r="H51" s="44"/>
      <c r="I51" s="46"/>
      <c r="J51" s="44"/>
      <c r="K51" s="44"/>
    </row>
    <row r="52">
      <c r="A52" s="67" t="s">
        <v>1281</v>
      </c>
      <c r="B52" s="57" t="s">
        <v>1340</v>
      </c>
      <c r="C52" s="54" t="s">
        <v>1364</v>
      </c>
      <c r="D52" s="57" t="s">
        <v>2424</v>
      </c>
      <c r="E52" s="58" t="s">
        <v>2425</v>
      </c>
      <c r="F52" s="45"/>
      <c r="G52" s="44"/>
      <c r="H52" s="44"/>
      <c r="I52" s="46"/>
      <c r="J52" s="44"/>
      <c r="K52" s="44"/>
    </row>
    <row r="53">
      <c r="A53" s="67" t="s">
        <v>1281</v>
      </c>
      <c r="B53" s="57" t="s">
        <v>1342</v>
      </c>
      <c r="C53" s="54" t="s">
        <v>1365</v>
      </c>
      <c r="D53" s="57" t="s">
        <v>2426</v>
      </c>
      <c r="E53" s="59" t="s">
        <v>2427</v>
      </c>
      <c r="F53" s="77"/>
      <c r="G53" s="44"/>
      <c r="H53" s="44"/>
      <c r="I53" s="46"/>
      <c r="J53" s="44"/>
      <c r="K53" s="44"/>
    </row>
    <row r="54">
      <c r="A54" s="67" t="s">
        <v>1281</v>
      </c>
      <c r="B54" s="57" t="s">
        <v>1342</v>
      </c>
      <c r="C54" s="54" t="s">
        <v>1366</v>
      </c>
      <c r="D54" s="57" t="s">
        <v>2426</v>
      </c>
      <c r="E54" s="59" t="s">
        <v>2428</v>
      </c>
      <c r="F54" s="45"/>
      <c r="G54" s="44"/>
      <c r="H54" s="44"/>
      <c r="I54" s="46"/>
      <c r="J54" s="44"/>
      <c r="K54" s="44"/>
    </row>
  </sheetData>
  <autoFilter ref="$A$1:$I$54"/>
  <conditionalFormatting sqref="H2:I54">
    <cfRule type="cellIs" dxfId="0" priority="1" operator="equal">
      <formula>"Pass"</formula>
    </cfRule>
  </conditionalFormatting>
  <conditionalFormatting sqref="H2:I54">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1367</v>
      </c>
      <c r="B2" s="54" t="s">
        <v>1372</v>
      </c>
      <c r="C2" s="54" t="s">
        <v>1371</v>
      </c>
      <c r="D2" s="54" t="s">
        <v>40</v>
      </c>
      <c r="E2" s="54" t="s">
        <v>2429</v>
      </c>
      <c r="F2" s="45"/>
      <c r="G2" s="44"/>
      <c r="H2" s="45"/>
      <c r="I2" s="46"/>
      <c r="J2" s="44"/>
      <c r="K2" s="44"/>
    </row>
    <row r="3">
      <c r="A3" s="67" t="s">
        <v>1367</v>
      </c>
      <c r="B3" s="57" t="s">
        <v>1372</v>
      </c>
      <c r="C3" s="54" t="s">
        <v>1373</v>
      </c>
      <c r="D3" s="54" t="s">
        <v>40</v>
      </c>
      <c r="E3" s="59" t="s">
        <v>2430</v>
      </c>
      <c r="F3" s="45"/>
      <c r="G3" s="44"/>
      <c r="H3" s="45"/>
      <c r="I3" s="46"/>
      <c r="J3" s="44"/>
      <c r="K3" s="44"/>
    </row>
    <row r="4">
      <c r="A4" s="67" t="s">
        <v>1367</v>
      </c>
      <c r="B4" s="57" t="s">
        <v>1372</v>
      </c>
      <c r="C4" s="54" t="s">
        <v>1375</v>
      </c>
      <c r="D4" s="54" t="s">
        <v>40</v>
      </c>
      <c r="E4" s="59" t="s">
        <v>2431</v>
      </c>
      <c r="F4" s="45"/>
      <c r="G4" s="44"/>
      <c r="H4" s="45"/>
      <c r="I4" s="46"/>
      <c r="J4" s="44"/>
      <c r="K4" s="44"/>
    </row>
    <row r="5">
      <c r="A5" s="67" t="s">
        <v>1367</v>
      </c>
      <c r="B5" s="57" t="s">
        <v>1372</v>
      </c>
      <c r="C5" s="54" t="s">
        <v>1377</v>
      </c>
      <c r="D5" s="54" t="s">
        <v>40</v>
      </c>
      <c r="E5" s="58" t="s">
        <v>2432</v>
      </c>
      <c r="F5" s="44"/>
      <c r="G5" s="44"/>
      <c r="H5" s="45"/>
      <c r="I5" s="46"/>
      <c r="J5" s="44"/>
      <c r="K5" s="44"/>
    </row>
    <row r="6">
      <c r="A6" s="67" t="s">
        <v>1367</v>
      </c>
      <c r="B6" s="57" t="s">
        <v>1372</v>
      </c>
      <c r="C6" s="54" t="s">
        <v>1379</v>
      </c>
      <c r="D6" s="54" t="s">
        <v>40</v>
      </c>
      <c r="E6" s="59" t="s">
        <v>2433</v>
      </c>
      <c r="F6" s="45"/>
      <c r="G6" s="44"/>
      <c r="H6" s="45"/>
      <c r="I6" s="46"/>
      <c r="J6" s="44"/>
      <c r="K6" s="44"/>
    </row>
    <row r="7">
      <c r="A7" s="67" t="s">
        <v>1367</v>
      </c>
      <c r="B7" s="57" t="s">
        <v>1372</v>
      </c>
      <c r="C7" s="54" t="s">
        <v>1381</v>
      </c>
      <c r="D7" s="54" t="s">
        <v>40</v>
      </c>
      <c r="E7" s="59" t="s">
        <v>2434</v>
      </c>
      <c r="F7" s="45"/>
      <c r="G7" s="44"/>
      <c r="H7" s="45"/>
      <c r="I7" s="46"/>
      <c r="J7" s="44"/>
      <c r="K7" s="44"/>
    </row>
    <row r="8">
      <c r="A8" s="67" t="s">
        <v>1367</v>
      </c>
      <c r="B8" s="57" t="s">
        <v>1372</v>
      </c>
      <c r="C8" s="54" t="s">
        <v>1383</v>
      </c>
      <c r="D8" s="54" t="s">
        <v>40</v>
      </c>
      <c r="E8" s="59" t="s">
        <v>2435</v>
      </c>
      <c r="F8" s="45"/>
      <c r="G8" s="44"/>
      <c r="H8" s="45"/>
      <c r="I8" s="46"/>
      <c r="J8" s="44"/>
      <c r="K8" s="44"/>
    </row>
    <row r="9">
      <c r="A9" s="67" t="s">
        <v>1367</v>
      </c>
      <c r="B9" s="57" t="s">
        <v>1374</v>
      </c>
      <c r="C9" s="54" t="s">
        <v>1385</v>
      </c>
      <c r="D9" s="57" t="s">
        <v>2436</v>
      </c>
      <c r="E9" s="58" t="s">
        <v>2437</v>
      </c>
      <c r="F9" s="44"/>
      <c r="G9" s="44"/>
      <c r="H9" s="45"/>
      <c r="I9" s="46"/>
      <c r="J9" s="44"/>
      <c r="K9" s="44"/>
    </row>
    <row r="10">
      <c r="A10" s="67" t="s">
        <v>1367</v>
      </c>
      <c r="B10" s="57" t="s">
        <v>1374</v>
      </c>
      <c r="C10" s="54" t="s">
        <v>1387</v>
      </c>
      <c r="D10" s="57" t="s">
        <v>2436</v>
      </c>
      <c r="E10" s="58" t="s">
        <v>2438</v>
      </c>
      <c r="F10" s="44"/>
      <c r="G10" s="44"/>
      <c r="H10" s="45"/>
      <c r="I10" s="46"/>
      <c r="J10" s="44"/>
      <c r="K10" s="44"/>
    </row>
    <row r="11">
      <c r="A11" s="67" t="s">
        <v>1367</v>
      </c>
      <c r="B11" s="57" t="s">
        <v>1374</v>
      </c>
      <c r="C11" s="54" t="s">
        <v>1389</v>
      </c>
      <c r="D11" s="57" t="s">
        <v>2436</v>
      </c>
      <c r="E11" s="59" t="s">
        <v>2439</v>
      </c>
      <c r="F11" s="45"/>
      <c r="G11" s="44"/>
      <c r="H11" s="45"/>
      <c r="I11" s="46"/>
      <c r="J11" s="44"/>
      <c r="K11" s="44"/>
    </row>
    <row r="12">
      <c r="A12" s="67" t="s">
        <v>1367</v>
      </c>
      <c r="B12" s="57" t="s">
        <v>1374</v>
      </c>
      <c r="C12" s="54" t="s">
        <v>1391</v>
      </c>
      <c r="D12" s="57" t="s">
        <v>2436</v>
      </c>
      <c r="E12" s="58" t="s">
        <v>2440</v>
      </c>
      <c r="F12" s="45"/>
      <c r="G12" s="44"/>
      <c r="H12" s="44"/>
      <c r="I12" s="46"/>
      <c r="J12" s="44"/>
      <c r="K12" s="44"/>
    </row>
    <row r="13">
      <c r="A13" s="67" t="s">
        <v>1367</v>
      </c>
      <c r="B13" s="57" t="s">
        <v>1376</v>
      </c>
      <c r="C13" s="54" t="s">
        <v>1393</v>
      </c>
      <c r="D13" s="57" t="s">
        <v>2441</v>
      </c>
      <c r="E13" s="59" t="s">
        <v>2442</v>
      </c>
      <c r="F13" s="76"/>
      <c r="G13" s="44"/>
      <c r="H13" s="44"/>
      <c r="I13" s="46"/>
      <c r="J13" s="44"/>
      <c r="K13" s="44"/>
    </row>
    <row r="14">
      <c r="A14" s="67" t="s">
        <v>1367</v>
      </c>
      <c r="B14" s="57" t="s">
        <v>1378</v>
      </c>
      <c r="C14" s="54" t="s">
        <v>1395</v>
      </c>
      <c r="D14" s="57" t="s">
        <v>2443</v>
      </c>
      <c r="E14" s="58" t="s">
        <v>2444</v>
      </c>
      <c r="F14" s="44"/>
      <c r="G14" s="44"/>
      <c r="H14" s="44"/>
      <c r="I14" s="46"/>
      <c r="J14" s="44"/>
      <c r="K14" s="44"/>
    </row>
    <row r="15">
      <c r="A15" s="67" t="s">
        <v>1367</v>
      </c>
      <c r="B15" s="57" t="s">
        <v>1378</v>
      </c>
      <c r="C15" s="54" t="s">
        <v>1397</v>
      </c>
      <c r="D15" s="57" t="s">
        <v>2443</v>
      </c>
      <c r="E15" s="59" t="s">
        <v>2445</v>
      </c>
      <c r="F15" s="45"/>
      <c r="G15" s="44"/>
      <c r="H15" s="44"/>
      <c r="I15" s="46"/>
      <c r="J15" s="44"/>
      <c r="K15" s="44"/>
    </row>
    <row r="16">
      <c r="A16" s="67" t="s">
        <v>1367</v>
      </c>
      <c r="B16" s="57" t="s">
        <v>1380</v>
      </c>
      <c r="C16" s="54" t="s">
        <v>1399</v>
      </c>
      <c r="D16" s="57" t="s">
        <v>2446</v>
      </c>
      <c r="E16" s="59" t="s">
        <v>2447</v>
      </c>
      <c r="F16" s="45"/>
      <c r="G16" s="44"/>
      <c r="H16" s="44"/>
      <c r="I16" s="46"/>
      <c r="J16" s="44"/>
      <c r="K16" s="44"/>
    </row>
    <row r="17">
      <c r="A17" s="67" t="s">
        <v>1367</v>
      </c>
      <c r="B17" s="57" t="s">
        <v>1380</v>
      </c>
      <c r="C17" s="54" t="s">
        <v>1401</v>
      </c>
      <c r="D17" s="57" t="s">
        <v>2446</v>
      </c>
      <c r="E17" s="58" t="s">
        <v>2448</v>
      </c>
      <c r="F17" s="45"/>
      <c r="G17" s="44"/>
      <c r="H17" s="44"/>
      <c r="I17" s="46"/>
      <c r="J17" s="44"/>
      <c r="K17" s="44"/>
    </row>
    <row r="18">
      <c r="A18" s="67" t="s">
        <v>1367</v>
      </c>
      <c r="B18" s="57" t="s">
        <v>1380</v>
      </c>
      <c r="C18" s="54" t="s">
        <v>1403</v>
      </c>
      <c r="D18" s="57" t="s">
        <v>2446</v>
      </c>
      <c r="E18" s="59" t="s">
        <v>2449</v>
      </c>
      <c r="F18" s="45"/>
      <c r="G18" s="44"/>
      <c r="H18" s="44"/>
      <c r="I18" s="46"/>
      <c r="J18" s="44"/>
      <c r="K18" s="44"/>
    </row>
    <row r="19">
      <c r="A19" s="67" t="s">
        <v>1367</v>
      </c>
      <c r="B19" s="57" t="s">
        <v>1380</v>
      </c>
      <c r="C19" s="54" t="s">
        <v>1405</v>
      </c>
      <c r="D19" s="57" t="s">
        <v>2446</v>
      </c>
      <c r="E19" s="59" t="s">
        <v>2450</v>
      </c>
      <c r="F19" s="45"/>
      <c r="G19" s="44"/>
      <c r="H19" s="44"/>
      <c r="I19" s="46"/>
      <c r="J19" s="44"/>
      <c r="K19" s="44"/>
    </row>
    <row r="20">
      <c r="A20" s="67" t="s">
        <v>1367</v>
      </c>
      <c r="B20" s="57" t="s">
        <v>1380</v>
      </c>
      <c r="C20" s="54" t="s">
        <v>1407</v>
      </c>
      <c r="D20" s="57" t="s">
        <v>2446</v>
      </c>
      <c r="E20" s="59" t="s">
        <v>2451</v>
      </c>
      <c r="F20" s="45"/>
      <c r="G20" s="44"/>
      <c r="H20" s="44"/>
      <c r="I20" s="46"/>
      <c r="J20" s="44"/>
      <c r="K20" s="44"/>
    </row>
    <row r="21">
      <c r="A21" s="67" t="s">
        <v>1367</v>
      </c>
      <c r="B21" s="57" t="s">
        <v>1380</v>
      </c>
      <c r="C21" s="54" t="s">
        <v>1409</v>
      </c>
      <c r="D21" s="57" t="s">
        <v>2446</v>
      </c>
      <c r="E21" s="59" t="s">
        <v>2452</v>
      </c>
      <c r="F21" s="45"/>
      <c r="G21" s="44"/>
      <c r="H21" s="44"/>
      <c r="I21" s="46"/>
      <c r="J21" s="44"/>
      <c r="K21" s="44"/>
    </row>
    <row r="22">
      <c r="A22" s="67" t="s">
        <v>1367</v>
      </c>
      <c r="B22" s="57" t="s">
        <v>1380</v>
      </c>
      <c r="C22" s="54" t="s">
        <v>1411</v>
      </c>
      <c r="D22" s="57" t="s">
        <v>2446</v>
      </c>
      <c r="E22" s="58" t="s">
        <v>2453</v>
      </c>
      <c r="F22" s="45"/>
      <c r="G22" s="44"/>
      <c r="H22" s="44"/>
      <c r="I22" s="46"/>
      <c r="J22" s="44"/>
      <c r="K22" s="44"/>
    </row>
    <row r="23">
      <c r="A23" s="67" t="s">
        <v>1367</v>
      </c>
      <c r="B23" s="57" t="s">
        <v>1382</v>
      </c>
      <c r="C23" s="54" t="s">
        <v>1413</v>
      </c>
      <c r="D23" s="57" t="s">
        <v>2454</v>
      </c>
      <c r="E23" s="59" t="s">
        <v>2455</v>
      </c>
      <c r="F23" s="45"/>
      <c r="G23" s="44"/>
      <c r="H23" s="44"/>
      <c r="I23" s="46"/>
      <c r="J23" s="44"/>
      <c r="K23" s="44"/>
    </row>
    <row r="24">
      <c r="A24" s="67" t="s">
        <v>1367</v>
      </c>
      <c r="B24" s="57" t="s">
        <v>1382</v>
      </c>
      <c r="C24" s="54" t="s">
        <v>1415</v>
      </c>
      <c r="D24" s="57" t="s">
        <v>2454</v>
      </c>
      <c r="E24" s="58" t="s">
        <v>2456</v>
      </c>
      <c r="F24" s="45"/>
      <c r="G24" s="44"/>
      <c r="H24" s="44"/>
      <c r="I24" s="46"/>
      <c r="J24" s="44"/>
      <c r="K24" s="44"/>
    </row>
    <row r="25">
      <c r="A25" s="67" t="s">
        <v>1367</v>
      </c>
      <c r="B25" s="57" t="s">
        <v>1382</v>
      </c>
      <c r="C25" s="54" t="s">
        <v>1417</v>
      </c>
      <c r="D25" s="57" t="s">
        <v>2454</v>
      </c>
      <c r="E25" s="59" t="s">
        <v>2457</v>
      </c>
      <c r="F25" s="45"/>
      <c r="G25" s="44"/>
      <c r="H25" s="44"/>
      <c r="I25" s="46"/>
      <c r="J25" s="44"/>
      <c r="K25" s="44"/>
    </row>
    <row r="26">
      <c r="A26" s="67" t="s">
        <v>1367</v>
      </c>
      <c r="B26" s="57" t="s">
        <v>1382</v>
      </c>
      <c r="C26" s="54" t="s">
        <v>1419</v>
      </c>
      <c r="D26" s="57" t="s">
        <v>2454</v>
      </c>
      <c r="E26" s="58" t="s">
        <v>2458</v>
      </c>
      <c r="F26" s="45"/>
      <c r="G26" s="44"/>
      <c r="H26" s="44"/>
      <c r="I26" s="46"/>
      <c r="J26" s="44"/>
      <c r="K26" s="44"/>
    </row>
    <row r="27">
      <c r="A27" s="67" t="s">
        <v>1367</v>
      </c>
      <c r="B27" s="57" t="s">
        <v>1382</v>
      </c>
      <c r="C27" s="54" t="s">
        <v>1420</v>
      </c>
      <c r="D27" s="57" t="s">
        <v>2454</v>
      </c>
      <c r="E27" s="58" t="s">
        <v>2459</v>
      </c>
      <c r="F27" s="45"/>
      <c r="G27" s="44"/>
      <c r="H27" s="44"/>
      <c r="I27" s="46"/>
      <c r="J27" s="44"/>
      <c r="K27" s="44"/>
    </row>
    <row r="28">
      <c r="A28" s="67" t="s">
        <v>1367</v>
      </c>
      <c r="B28" s="57" t="s">
        <v>1382</v>
      </c>
      <c r="C28" s="54" t="s">
        <v>1421</v>
      </c>
      <c r="D28" s="57" t="s">
        <v>2454</v>
      </c>
      <c r="E28" s="58" t="s">
        <v>2460</v>
      </c>
      <c r="F28" s="45"/>
      <c r="G28" s="44"/>
      <c r="H28" s="44"/>
      <c r="I28" s="46"/>
      <c r="J28" s="44"/>
      <c r="K28" s="44"/>
    </row>
    <row r="29">
      <c r="A29" s="67" t="s">
        <v>1367</v>
      </c>
      <c r="B29" s="57" t="s">
        <v>1382</v>
      </c>
      <c r="C29" s="54" t="s">
        <v>1422</v>
      </c>
      <c r="D29" s="57" t="s">
        <v>2454</v>
      </c>
      <c r="E29" s="58" t="s">
        <v>2461</v>
      </c>
      <c r="F29" s="80"/>
      <c r="G29" s="44"/>
      <c r="H29" s="44"/>
      <c r="I29" s="46"/>
      <c r="J29" s="44"/>
      <c r="K29" s="44"/>
    </row>
    <row r="30">
      <c r="A30" s="67" t="s">
        <v>1367</v>
      </c>
      <c r="B30" s="57" t="s">
        <v>1382</v>
      </c>
      <c r="C30" s="54" t="s">
        <v>1423</v>
      </c>
      <c r="D30" s="57" t="s">
        <v>2454</v>
      </c>
      <c r="E30" s="58" t="s">
        <v>2462</v>
      </c>
      <c r="F30" s="45"/>
      <c r="G30" s="44"/>
      <c r="H30" s="44"/>
      <c r="I30" s="46"/>
      <c r="J30" s="44"/>
      <c r="K30" s="44"/>
    </row>
    <row r="31">
      <c r="A31" s="67" t="s">
        <v>1367</v>
      </c>
      <c r="B31" s="57" t="s">
        <v>1382</v>
      </c>
      <c r="C31" s="54" t="s">
        <v>1424</v>
      </c>
      <c r="D31" s="57" t="s">
        <v>2454</v>
      </c>
      <c r="E31" s="59" t="s">
        <v>2463</v>
      </c>
      <c r="F31" s="45"/>
      <c r="G31" s="44"/>
      <c r="H31" s="44"/>
      <c r="I31" s="46"/>
      <c r="J31" s="44"/>
      <c r="K31" s="44"/>
    </row>
    <row r="32">
      <c r="A32" s="67" t="s">
        <v>1367</v>
      </c>
      <c r="B32" s="57" t="s">
        <v>1384</v>
      </c>
      <c r="C32" s="54" t="s">
        <v>1425</v>
      </c>
      <c r="D32" s="57" t="s">
        <v>2464</v>
      </c>
      <c r="E32" s="58" t="s">
        <v>2465</v>
      </c>
      <c r="F32" s="45"/>
      <c r="G32" s="44"/>
      <c r="H32" s="44"/>
      <c r="I32" s="46"/>
      <c r="J32" s="44"/>
      <c r="K32" s="44"/>
    </row>
    <row r="33">
      <c r="A33" s="67" t="s">
        <v>1367</v>
      </c>
      <c r="B33" s="57" t="s">
        <v>1386</v>
      </c>
      <c r="C33" s="54" t="s">
        <v>1426</v>
      </c>
      <c r="D33" s="57" t="s">
        <v>2466</v>
      </c>
      <c r="E33" s="58" t="s">
        <v>2467</v>
      </c>
      <c r="F33" s="45"/>
      <c r="G33" s="44"/>
      <c r="H33" s="44"/>
      <c r="I33" s="46"/>
      <c r="J33" s="44"/>
      <c r="K33" s="44"/>
    </row>
    <row r="34">
      <c r="A34" s="67" t="s">
        <v>1367</v>
      </c>
      <c r="B34" s="57" t="s">
        <v>1388</v>
      </c>
      <c r="C34" s="54" t="s">
        <v>1427</v>
      </c>
      <c r="D34" s="57" t="s">
        <v>2468</v>
      </c>
      <c r="E34" s="58" t="s">
        <v>2469</v>
      </c>
      <c r="F34" s="45"/>
      <c r="G34" s="44"/>
      <c r="H34" s="44"/>
      <c r="I34" s="46"/>
      <c r="J34" s="44"/>
      <c r="K34" s="44"/>
    </row>
    <row r="35">
      <c r="A35" s="67" t="s">
        <v>1367</v>
      </c>
      <c r="B35" s="57" t="s">
        <v>1388</v>
      </c>
      <c r="C35" s="54" t="s">
        <v>1428</v>
      </c>
      <c r="D35" s="57" t="s">
        <v>2468</v>
      </c>
      <c r="E35" s="59" t="s">
        <v>2470</v>
      </c>
      <c r="F35" s="45"/>
      <c r="G35" s="44"/>
      <c r="H35" s="44"/>
      <c r="I35" s="46"/>
      <c r="J35" s="44"/>
      <c r="K35" s="44"/>
    </row>
    <row r="36">
      <c r="A36" s="67" t="s">
        <v>1367</v>
      </c>
      <c r="B36" s="57" t="s">
        <v>1390</v>
      </c>
      <c r="C36" s="54" t="s">
        <v>1429</v>
      </c>
      <c r="D36" s="57" t="s">
        <v>2471</v>
      </c>
      <c r="E36" s="59" t="s">
        <v>2472</v>
      </c>
      <c r="F36" s="45"/>
      <c r="G36" s="44"/>
      <c r="H36" s="44"/>
      <c r="I36" s="46"/>
      <c r="J36" s="44"/>
      <c r="K36" s="44"/>
    </row>
    <row r="37">
      <c r="A37" s="67" t="s">
        <v>1367</v>
      </c>
      <c r="B37" s="57" t="s">
        <v>1392</v>
      </c>
      <c r="C37" s="54" t="s">
        <v>1430</v>
      </c>
      <c r="D37" s="57" t="s">
        <v>2473</v>
      </c>
      <c r="E37" s="58" t="s">
        <v>2474</v>
      </c>
      <c r="F37" s="45"/>
      <c r="G37" s="44"/>
      <c r="H37" s="44"/>
      <c r="I37" s="46"/>
      <c r="J37" s="44"/>
      <c r="K37" s="44"/>
    </row>
    <row r="38">
      <c r="A38" s="67" t="s">
        <v>1367</v>
      </c>
      <c r="B38" s="57" t="s">
        <v>1394</v>
      </c>
      <c r="C38" s="54" t="s">
        <v>1431</v>
      </c>
      <c r="D38" s="57" t="s">
        <v>2475</v>
      </c>
      <c r="E38" s="59" t="s">
        <v>2476</v>
      </c>
      <c r="F38" s="45"/>
      <c r="G38" s="44"/>
      <c r="H38" s="44"/>
      <c r="I38" s="46"/>
      <c r="J38" s="44"/>
      <c r="K38" s="44"/>
    </row>
    <row r="39">
      <c r="A39" s="67" t="s">
        <v>1367</v>
      </c>
      <c r="B39" s="57" t="s">
        <v>1396</v>
      </c>
      <c r="C39" s="54" t="s">
        <v>1432</v>
      </c>
      <c r="D39" s="57" t="s">
        <v>2477</v>
      </c>
      <c r="E39" s="59" t="s">
        <v>2478</v>
      </c>
      <c r="F39" s="45"/>
      <c r="G39" s="44"/>
      <c r="H39" s="44"/>
      <c r="I39" s="46"/>
      <c r="J39" s="44"/>
      <c r="K39" s="44"/>
    </row>
    <row r="40">
      <c r="A40" s="67" t="s">
        <v>1367</v>
      </c>
      <c r="B40" s="57" t="s">
        <v>1398</v>
      </c>
      <c r="C40" s="54" t="s">
        <v>1433</v>
      </c>
      <c r="D40" s="57" t="s">
        <v>2479</v>
      </c>
      <c r="E40" s="59" t="s">
        <v>2480</v>
      </c>
      <c r="F40" s="45"/>
      <c r="G40" s="44"/>
      <c r="H40" s="44"/>
      <c r="I40" s="46"/>
      <c r="J40" s="44"/>
      <c r="K40" s="44"/>
    </row>
    <row r="41">
      <c r="A41" s="67" t="s">
        <v>1367</v>
      </c>
      <c r="B41" s="57" t="s">
        <v>1398</v>
      </c>
      <c r="C41" s="54" t="s">
        <v>1434</v>
      </c>
      <c r="D41" s="57" t="s">
        <v>2479</v>
      </c>
      <c r="E41" s="58" t="s">
        <v>2481</v>
      </c>
      <c r="F41" s="45"/>
      <c r="G41" s="44"/>
      <c r="H41" s="44"/>
      <c r="I41" s="46"/>
      <c r="J41" s="44"/>
      <c r="K41" s="44"/>
    </row>
    <row r="42">
      <c r="A42" s="67" t="s">
        <v>1367</v>
      </c>
      <c r="B42" s="57" t="s">
        <v>1398</v>
      </c>
      <c r="C42" s="54" t="s">
        <v>1435</v>
      </c>
      <c r="D42" s="57" t="s">
        <v>2479</v>
      </c>
      <c r="E42" s="59" t="s">
        <v>2482</v>
      </c>
      <c r="F42" s="45"/>
      <c r="G42" s="44"/>
      <c r="H42" s="44"/>
      <c r="I42" s="46"/>
      <c r="J42" s="44"/>
      <c r="K42" s="44"/>
    </row>
    <row r="43">
      <c r="A43" s="67" t="s">
        <v>1367</v>
      </c>
      <c r="B43" s="57" t="s">
        <v>1398</v>
      </c>
      <c r="C43" s="54" t="s">
        <v>1436</v>
      </c>
      <c r="D43" s="57" t="s">
        <v>2479</v>
      </c>
      <c r="E43" s="58" t="s">
        <v>2483</v>
      </c>
      <c r="F43" s="45"/>
      <c r="G43" s="44"/>
      <c r="H43" s="44"/>
      <c r="I43" s="46"/>
      <c r="J43" s="44"/>
      <c r="K43" s="44"/>
    </row>
    <row r="44">
      <c r="A44" s="67" t="s">
        <v>1367</v>
      </c>
      <c r="B44" s="57" t="s">
        <v>1400</v>
      </c>
      <c r="C44" s="54" t="s">
        <v>1437</v>
      </c>
      <c r="D44" s="57" t="s">
        <v>2484</v>
      </c>
      <c r="E44" s="59" t="s">
        <v>2485</v>
      </c>
      <c r="F44" s="45"/>
      <c r="G44" s="44"/>
      <c r="H44" s="44"/>
      <c r="I44" s="46"/>
      <c r="J44" s="44"/>
      <c r="K44" s="44"/>
    </row>
    <row r="45">
      <c r="A45" s="67" t="s">
        <v>1367</v>
      </c>
      <c r="B45" s="57" t="s">
        <v>1400</v>
      </c>
      <c r="C45" s="54" t="s">
        <v>1438</v>
      </c>
      <c r="D45" s="57" t="s">
        <v>2484</v>
      </c>
      <c r="E45" s="59" t="s">
        <v>2486</v>
      </c>
      <c r="F45" s="45"/>
      <c r="G45" s="44"/>
      <c r="H45" s="44"/>
      <c r="I45" s="46"/>
      <c r="J45" s="44"/>
      <c r="K45" s="44"/>
    </row>
    <row r="46">
      <c r="A46" s="67" t="s">
        <v>1367</v>
      </c>
      <c r="B46" s="57" t="s">
        <v>1400</v>
      </c>
      <c r="C46" s="54" t="s">
        <v>1439</v>
      </c>
      <c r="D46" s="57" t="s">
        <v>2484</v>
      </c>
      <c r="E46" s="59" t="s">
        <v>2487</v>
      </c>
      <c r="F46" s="45"/>
      <c r="G46" s="44"/>
      <c r="H46" s="44"/>
      <c r="I46" s="46"/>
      <c r="J46" s="44"/>
      <c r="K46" s="44"/>
    </row>
    <row r="47">
      <c r="A47" s="67" t="s">
        <v>1367</v>
      </c>
      <c r="B47" s="57" t="s">
        <v>1400</v>
      </c>
      <c r="C47" s="54" t="s">
        <v>1440</v>
      </c>
      <c r="D47" s="57" t="s">
        <v>2484</v>
      </c>
      <c r="E47" s="59" t="s">
        <v>2488</v>
      </c>
      <c r="F47" s="45"/>
      <c r="G47" s="44"/>
      <c r="H47" s="44"/>
      <c r="I47" s="46"/>
      <c r="J47" s="44"/>
      <c r="K47" s="44"/>
    </row>
    <row r="48">
      <c r="A48" s="67" t="s">
        <v>1367</v>
      </c>
      <c r="B48" s="57" t="s">
        <v>1402</v>
      </c>
      <c r="C48" s="54" t="s">
        <v>1441</v>
      </c>
      <c r="D48" s="57" t="s">
        <v>2489</v>
      </c>
      <c r="E48" s="59" t="s">
        <v>2490</v>
      </c>
      <c r="F48" s="45"/>
      <c r="G48" s="44"/>
      <c r="H48" s="44"/>
      <c r="I48" s="46"/>
      <c r="J48" s="44"/>
      <c r="K48" s="44"/>
    </row>
    <row r="49">
      <c r="A49" s="67" t="s">
        <v>1367</v>
      </c>
      <c r="B49" s="57" t="s">
        <v>1402</v>
      </c>
      <c r="C49" s="54" t="s">
        <v>1442</v>
      </c>
      <c r="D49" s="57" t="s">
        <v>2489</v>
      </c>
      <c r="E49" s="59" t="s">
        <v>2491</v>
      </c>
      <c r="F49" s="45"/>
      <c r="G49" s="44"/>
      <c r="H49" s="44"/>
      <c r="I49" s="46"/>
      <c r="J49" s="44"/>
      <c r="K49" s="44"/>
    </row>
    <row r="50">
      <c r="A50" s="67" t="s">
        <v>1367</v>
      </c>
      <c r="B50" s="57" t="s">
        <v>1404</v>
      </c>
      <c r="C50" s="54" t="s">
        <v>1443</v>
      </c>
      <c r="D50" s="57" t="s">
        <v>2492</v>
      </c>
      <c r="E50" s="59" t="s">
        <v>2493</v>
      </c>
      <c r="F50" s="45"/>
      <c r="G50" s="44"/>
      <c r="H50" s="44"/>
      <c r="I50" s="46"/>
      <c r="J50" s="44"/>
      <c r="K50" s="44"/>
    </row>
    <row r="51">
      <c r="A51" s="67" t="s">
        <v>1367</v>
      </c>
      <c r="B51" s="57" t="s">
        <v>1406</v>
      </c>
      <c r="C51" s="54" t="s">
        <v>1444</v>
      </c>
      <c r="D51" s="57" t="s">
        <v>2494</v>
      </c>
      <c r="E51" s="59" t="s">
        <v>2495</v>
      </c>
      <c r="F51" s="45"/>
      <c r="G51" s="44"/>
      <c r="H51" s="44"/>
      <c r="I51" s="46"/>
      <c r="J51" s="44"/>
      <c r="K51" s="44"/>
    </row>
    <row r="52">
      <c r="A52" s="67" t="s">
        <v>1367</v>
      </c>
      <c r="B52" s="57" t="s">
        <v>1408</v>
      </c>
      <c r="C52" s="54" t="s">
        <v>1445</v>
      </c>
      <c r="D52" s="57" t="s">
        <v>2496</v>
      </c>
      <c r="E52" s="58" t="s">
        <v>2497</v>
      </c>
      <c r="F52" s="45"/>
      <c r="G52" s="44"/>
      <c r="H52" s="44"/>
      <c r="I52" s="46"/>
      <c r="J52" s="44"/>
      <c r="K52" s="44"/>
    </row>
    <row r="53">
      <c r="A53" s="67" t="s">
        <v>1367</v>
      </c>
      <c r="B53" s="57" t="s">
        <v>1408</v>
      </c>
      <c r="C53" s="54" t="s">
        <v>1446</v>
      </c>
      <c r="D53" s="57" t="s">
        <v>2496</v>
      </c>
      <c r="E53" s="58" t="s">
        <v>2498</v>
      </c>
      <c r="F53" s="77"/>
      <c r="G53" s="44"/>
      <c r="H53" s="44"/>
      <c r="I53" s="46"/>
      <c r="J53" s="44"/>
      <c r="K53" s="44"/>
    </row>
    <row r="54">
      <c r="A54" s="67" t="s">
        <v>1367</v>
      </c>
      <c r="B54" s="57" t="s">
        <v>1410</v>
      </c>
      <c r="C54" s="54" t="s">
        <v>1447</v>
      </c>
      <c r="D54" s="57" t="s">
        <v>2499</v>
      </c>
      <c r="E54" s="59" t="s">
        <v>2500</v>
      </c>
      <c r="F54" s="45"/>
      <c r="G54" s="44"/>
      <c r="H54" s="44"/>
      <c r="I54" s="46"/>
      <c r="J54" s="44"/>
      <c r="K54" s="44"/>
    </row>
    <row r="55">
      <c r="A55" s="67" t="s">
        <v>1367</v>
      </c>
      <c r="B55" s="57" t="s">
        <v>1412</v>
      </c>
      <c r="C55" s="54" t="s">
        <v>1448</v>
      </c>
      <c r="D55" s="57" t="s">
        <v>2501</v>
      </c>
      <c r="E55" s="59" t="s">
        <v>2502</v>
      </c>
      <c r="F55" s="45"/>
      <c r="G55" s="44"/>
      <c r="H55" s="44"/>
      <c r="I55" s="46"/>
      <c r="J55" s="44"/>
      <c r="K55" s="44"/>
    </row>
    <row r="56">
      <c r="A56" s="67" t="s">
        <v>1367</v>
      </c>
      <c r="B56" s="57" t="s">
        <v>1414</v>
      </c>
      <c r="C56" s="54" t="s">
        <v>1449</v>
      </c>
      <c r="D56" s="57" t="s">
        <v>2503</v>
      </c>
      <c r="E56" s="58" t="s">
        <v>2504</v>
      </c>
      <c r="F56" s="45"/>
      <c r="G56" s="44"/>
      <c r="H56" s="44"/>
      <c r="I56" s="46"/>
      <c r="J56" s="44"/>
      <c r="K56" s="44"/>
    </row>
    <row r="57">
      <c r="A57" s="67" t="s">
        <v>1367</v>
      </c>
      <c r="B57" s="57" t="s">
        <v>1414</v>
      </c>
      <c r="C57" s="54" t="s">
        <v>1450</v>
      </c>
      <c r="D57" s="57" t="s">
        <v>2503</v>
      </c>
      <c r="E57" s="59" t="s">
        <v>2505</v>
      </c>
      <c r="F57" s="45"/>
      <c r="G57" s="44"/>
      <c r="H57" s="44"/>
      <c r="I57" s="46"/>
      <c r="J57" s="44"/>
      <c r="K57" s="44"/>
    </row>
    <row r="58">
      <c r="A58" s="67" t="s">
        <v>1367</v>
      </c>
      <c r="B58" s="57" t="s">
        <v>1416</v>
      </c>
      <c r="C58" s="54" t="s">
        <v>1451</v>
      </c>
      <c r="D58" s="57" t="s">
        <v>2506</v>
      </c>
      <c r="E58" s="58" t="s">
        <v>2507</v>
      </c>
      <c r="F58" s="45"/>
      <c r="G58" s="44"/>
      <c r="H58" s="44"/>
      <c r="I58" s="46"/>
      <c r="J58" s="44"/>
      <c r="K58" s="44"/>
    </row>
    <row r="59">
      <c r="A59" s="67" t="s">
        <v>1367</v>
      </c>
      <c r="B59" s="57" t="s">
        <v>1418</v>
      </c>
      <c r="C59" s="54" t="s">
        <v>1452</v>
      </c>
      <c r="D59" s="57" t="s">
        <v>2508</v>
      </c>
      <c r="E59" s="59" t="s">
        <v>2509</v>
      </c>
      <c r="F59" s="45"/>
      <c r="G59" s="44"/>
      <c r="H59" s="44"/>
      <c r="I59" s="46"/>
      <c r="J59" s="44"/>
      <c r="K59" s="44"/>
    </row>
  </sheetData>
  <autoFilter ref="$A$1:$I$59"/>
  <conditionalFormatting sqref="H2:I59">
    <cfRule type="cellIs" dxfId="0" priority="1" operator="equal">
      <formula>"Pass"</formula>
    </cfRule>
  </conditionalFormatting>
  <conditionalFormatting sqref="H2:I5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34" t="s">
        <v>1495</v>
      </c>
      <c r="B1" s="35" t="s">
        <v>35</v>
      </c>
      <c r="C1" s="36" t="s">
        <v>33</v>
      </c>
      <c r="D1" s="37" t="s">
        <v>36</v>
      </c>
      <c r="E1" s="38" t="s">
        <v>1496</v>
      </c>
      <c r="F1" s="39" t="s">
        <v>1497</v>
      </c>
      <c r="G1" s="39" t="s">
        <v>1498</v>
      </c>
      <c r="H1" s="39" t="s">
        <v>1499</v>
      </c>
      <c r="I1" s="39" t="s">
        <v>37</v>
      </c>
      <c r="J1" s="39" t="s">
        <v>1500</v>
      </c>
      <c r="K1" s="39" t="s">
        <v>1501</v>
      </c>
    </row>
    <row r="2">
      <c r="A2" s="67" t="s">
        <v>1453</v>
      </c>
      <c r="B2" s="54" t="s">
        <v>1458</v>
      </c>
      <c r="C2" s="54" t="s">
        <v>1457</v>
      </c>
      <c r="D2" s="54" t="s">
        <v>40</v>
      </c>
      <c r="E2" s="54" t="s">
        <v>2510</v>
      </c>
      <c r="F2" s="45"/>
      <c r="G2" s="44"/>
      <c r="H2" s="45"/>
      <c r="I2" s="46"/>
      <c r="J2" s="44"/>
      <c r="K2" s="44"/>
    </row>
    <row r="3">
      <c r="A3" s="67" t="s">
        <v>1453</v>
      </c>
      <c r="B3" s="57" t="s">
        <v>1458</v>
      </c>
      <c r="C3" s="54" t="s">
        <v>1459</v>
      </c>
      <c r="D3" s="54" t="s">
        <v>40</v>
      </c>
      <c r="E3" s="59" t="s">
        <v>2511</v>
      </c>
      <c r="F3" s="45"/>
      <c r="G3" s="44"/>
      <c r="H3" s="45"/>
      <c r="I3" s="46"/>
      <c r="J3" s="44"/>
      <c r="K3" s="44"/>
    </row>
    <row r="4">
      <c r="A4" s="67" t="s">
        <v>1453</v>
      </c>
      <c r="B4" s="57" t="s">
        <v>1458</v>
      </c>
      <c r="C4" s="54" t="s">
        <v>1461</v>
      </c>
      <c r="D4" s="54" t="s">
        <v>40</v>
      </c>
      <c r="E4" s="58" t="s">
        <v>2512</v>
      </c>
      <c r="F4" s="45"/>
      <c r="G4" s="44"/>
      <c r="H4" s="45"/>
      <c r="I4" s="46"/>
      <c r="J4" s="44"/>
      <c r="K4" s="44"/>
    </row>
    <row r="5">
      <c r="A5" s="67" t="s">
        <v>1453</v>
      </c>
      <c r="B5" s="57" t="s">
        <v>1458</v>
      </c>
      <c r="C5" s="54" t="s">
        <v>1463</v>
      </c>
      <c r="D5" s="54" t="s">
        <v>40</v>
      </c>
      <c r="E5" s="58" t="s">
        <v>2513</v>
      </c>
      <c r="F5" s="44"/>
      <c r="G5" s="44"/>
      <c r="H5" s="45"/>
      <c r="I5" s="46"/>
      <c r="J5" s="44"/>
      <c r="K5" s="44"/>
    </row>
    <row r="6">
      <c r="A6" s="67" t="s">
        <v>1453</v>
      </c>
      <c r="B6" s="57" t="s">
        <v>1458</v>
      </c>
      <c r="C6" s="54" t="s">
        <v>1465</v>
      </c>
      <c r="D6" s="54" t="s">
        <v>40</v>
      </c>
      <c r="E6" s="59" t="s">
        <v>2514</v>
      </c>
      <c r="F6" s="45"/>
      <c r="G6" s="44"/>
      <c r="H6" s="45"/>
      <c r="I6" s="46"/>
      <c r="J6" s="44"/>
      <c r="K6" s="44"/>
    </row>
    <row r="7">
      <c r="A7" s="67" t="s">
        <v>1453</v>
      </c>
      <c r="B7" s="57" t="s">
        <v>1458</v>
      </c>
      <c r="C7" s="54" t="s">
        <v>1467</v>
      </c>
      <c r="D7" s="54" t="s">
        <v>40</v>
      </c>
      <c r="E7" s="59" t="s">
        <v>2515</v>
      </c>
      <c r="F7" s="45"/>
      <c r="G7" s="44"/>
      <c r="H7" s="45"/>
      <c r="I7" s="46"/>
      <c r="J7" s="44"/>
      <c r="K7" s="44"/>
    </row>
    <row r="8">
      <c r="A8" s="67" t="s">
        <v>1453</v>
      </c>
      <c r="B8" s="57" t="s">
        <v>1458</v>
      </c>
      <c r="C8" s="54" t="s">
        <v>1469</v>
      </c>
      <c r="D8" s="54" t="s">
        <v>40</v>
      </c>
      <c r="E8" s="59" t="s">
        <v>2516</v>
      </c>
      <c r="F8" s="45"/>
      <c r="G8" s="44"/>
      <c r="H8" s="45"/>
      <c r="I8" s="46"/>
      <c r="J8" s="44"/>
      <c r="K8" s="44"/>
    </row>
    <row r="9">
      <c r="A9" s="67" t="s">
        <v>1453</v>
      </c>
      <c r="B9" s="57" t="s">
        <v>1460</v>
      </c>
      <c r="C9" s="54" t="s">
        <v>1471</v>
      </c>
      <c r="D9" s="57" t="s">
        <v>2517</v>
      </c>
      <c r="E9" s="58" t="s">
        <v>2518</v>
      </c>
      <c r="F9" s="44"/>
      <c r="G9" s="44"/>
      <c r="H9" s="45"/>
      <c r="I9" s="46"/>
      <c r="J9" s="44"/>
      <c r="K9" s="44"/>
    </row>
    <row r="10">
      <c r="A10" s="67" t="s">
        <v>1453</v>
      </c>
      <c r="B10" s="57" t="s">
        <v>1460</v>
      </c>
      <c r="C10" s="54" t="s">
        <v>1473</v>
      </c>
      <c r="D10" s="57" t="s">
        <v>2517</v>
      </c>
      <c r="E10" s="59" t="s">
        <v>2519</v>
      </c>
      <c r="F10" s="45"/>
      <c r="G10" s="44"/>
      <c r="H10" s="45"/>
      <c r="I10" s="46"/>
      <c r="J10" s="44"/>
      <c r="K10" s="44"/>
    </row>
    <row r="11">
      <c r="A11" s="67" t="s">
        <v>1453</v>
      </c>
      <c r="B11" s="57" t="s">
        <v>1460</v>
      </c>
      <c r="C11" s="54" t="s">
        <v>1475</v>
      </c>
      <c r="D11" s="57" t="s">
        <v>2517</v>
      </c>
      <c r="E11" s="59" t="s">
        <v>2520</v>
      </c>
      <c r="F11" s="45"/>
      <c r="G11" s="44"/>
      <c r="H11" s="45"/>
      <c r="I11" s="46"/>
      <c r="J11" s="44"/>
      <c r="K11" s="44"/>
    </row>
    <row r="12">
      <c r="A12" s="67" t="s">
        <v>1453</v>
      </c>
      <c r="B12" s="57" t="s">
        <v>1460</v>
      </c>
      <c r="C12" s="54" t="s">
        <v>1477</v>
      </c>
      <c r="D12" s="57" t="s">
        <v>2517</v>
      </c>
      <c r="E12" s="58" t="s">
        <v>2521</v>
      </c>
      <c r="F12" s="45"/>
      <c r="G12" s="44"/>
      <c r="H12" s="44"/>
      <c r="I12" s="46"/>
      <c r="J12" s="44"/>
      <c r="K12" s="44"/>
    </row>
    <row r="13">
      <c r="A13" s="67" t="s">
        <v>1453</v>
      </c>
      <c r="B13" s="57" t="s">
        <v>1462</v>
      </c>
      <c r="C13" s="54" t="s">
        <v>1479</v>
      </c>
      <c r="D13" s="57" t="s">
        <v>2522</v>
      </c>
      <c r="E13" s="59" t="s">
        <v>2523</v>
      </c>
      <c r="F13" s="76"/>
      <c r="G13" s="44"/>
      <c r="H13" s="44"/>
      <c r="I13" s="46"/>
      <c r="J13" s="44"/>
      <c r="K13" s="44"/>
    </row>
    <row r="14">
      <c r="A14" s="67" t="s">
        <v>1453</v>
      </c>
      <c r="B14" s="57" t="s">
        <v>1464</v>
      </c>
      <c r="C14" s="54" t="s">
        <v>1481</v>
      </c>
      <c r="D14" s="57" t="s">
        <v>2524</v>
      </c>
      <c r="E14" s="59" t="s">
        <v>2525</v>
      </c>
      <c r="F14" s="45"/>
      <c r="G14" s="44"/>
      <c r="H14" s="44"/>
      <c r="I14" s="46"/>
      <c r="J14" s="44"/>
      <c r="K14" s="44"/>
    </row>
    <row r="15">
      <c r="A15" s="67" t="s">
        <v>1453</v>
      </c>
      <c r="B15" s="57" t="s">
        <v>1464</v>
      </c>
      <c r="C15" s="54" t="s">
        <v>1482</v>
      </c>
      <c r="D15" s="57" t="s">
        <v>2524</v>
      </c>
      <c r="E15" s="59" t="s">
        <v>2526</v>
      </c>
      <c r="F15" s="45"/>
      <c r="G15" s="44"/>
      <c r="H15" s="44"/>
      <c r="I15" s="46"/>
      <c r="J15" s="44"/>
      <c r="K15" s="44"/>
    </row>
    <row r="16">
      <c r="A16" s="67" t="s">
        <v>1453</v>
      </c>
      <c r="B16" s="57" t="s">
        <v>1464</v>
      </c>
      <c r="C16" s="54" t="s">
        <v>1483</v>
      </c>
      <c r="D16" s="57" t="s">
        <v>2524</v>
      </c>
      <c r="E16" s="59" t="s">
        <v>2527</v>
      </c>
      <c r="F16" s="45"/>
      <c r="G16" s="44"/>
      <c r="H16" s="44"/>
      <c r="I16" s="46"/>
      <c r="J16" s="44"/>
      <c r="K16" s="44"/>
    </row>
    <row r="17">
      <c r="A17" s="67" t="s">
        <v>1453</v>
      </c>
      <c r="B17" s="57" t="s">
        <v>1464</v>
      </c>
      <c r="C17" s="54" t="s">
        <v>1484</v>
      </c>
      <c r="D17" s="57" t="s">
        <v>2524</v>
      </c>
      <c r="E17" s="59" t="s">
        <v>2528</v>
      </c>
      <c r="F17" s="45"/>
      <c r="G17" s="44"/>
      <c r="H17" s="44"/>
      <c r="I17" s="46"/>
      <c r="J17" s="44"/>
      <c r="K17" s="44"/>
    </row>
    <row r="18">
      <c r="A18" s="67" t="s">
        <v>1453</v>
      </c>
      <c r="B18" s="57" t="s">
        <v>1466</v>
      </c>
      <c r="C18" s="54" t="s">
        <v>1485</v>
      </c>
      <c r="D18" s="57" t="s">
        <v>2529</v>
      </c>
      <c r="E18" s="59" t="s">
        <v>2530</v>
      </c>
      <c r="F18" s="45"/>
      <c r="G18" s="44"/>
      <c r="H18" s="44"/>
      <c r="I18" s="46"/>
      <c r="J18" s="44"/>
      <c r="K18" s="44"/>
    </row>
    <row r="19">
      <c r="A19" s="67" t="s">
        <v>1453</v>
      </c>
      <c r="B19" s="57" t="s">
        <v>1468</v>
      </c>
      <c r="C19" s="54" t="s">
        <v>1486</v>
      </c>
      <c r="D19" s="57" t="s">
        <v>2531</v>
      </c>
      <c r="E19" s="59" t="s">
        <v>2532</v>
      </c>
      <c r="F19" s="45"/>
      <c r="G19" s="44"/>
      <c r="H19" s="44"/>
      <c r="I19" s="46"/>
      <c r="J19" s="44"/>
      <c r="K19" s="44"/>
    </row>
    <row r="20">
      <c r="A20" s="67" t="s">
        <v>1453</v>
      </c>
      <c r="B20" s="57" t="s">
        <v>1470</v>
      </c>
      <c r="C20" s="54" t="s">
        <v>1487</v>
      </c>
      <c r="D20" s="57" t="s">
        <v>2533</v>
      </c>
      <c r="E20" s="59" t="s">
        <v>2534</v>
      </c>
      <c r="F20" s="45"/>
      <c r="G20" s="44"/>
      <c r="H20" s="44"/>
      <c r="I20" s="46"/>
      <c r="J20" s="44"/>
      <c r="K20" s="44"/>
    </row>
    <row r="21">
      <c r="A21" s="67" t="s">
        <v>1453</v>
      </c>
      <c r="B21" s="57" t="s">
        <v>1472</v>
      </c>
      <c r="C21" s="54" t="s">
        <v>1488</v>
      </c>
      <c r="D21" s="57" t="s">
        <v>2535</v>
      </c>
      <c r="E21" s="59" t="s">
        <v>2536</v>
      </c>
      <c r="F21" s="45"/>
      <c r="G21" s="44"/>
      <c r="H21" s="44"/>
      <c r="I21" s="46"/>
      <c r="J21" s="44"/>
      <c r="K21" s="44"/>
    </row>
    <row r="22">
      <c r="A22" s="67" t="s">
        <v>1453</v>
      </c>
      <c r="B22" s="57" t="s">
        <v>1474</v>
      </c>
      <c r="C22" s="54" t="s">
        <v>1489</v>
      </c>
      <c r="D22" s="57" t="s">
        <v>2537</v>
      </c>
      <c r="E22" s="58" t="s">
        <v>2538</v>
      </c>
      <c r="F22" s="45"/>
      <c r="G22" s="44"/>
      <c r="H22" s="44"/>
      <c r="I22" s="46"/>
      <c r="J22" s="44"/>
      <c r="K22" s="44"/>
    </row>
    <row r="23">
      <c r="A23" s="67" t="s">
        <v>1453</v>
      </c>
      <c r="B23" s="57" t="s">
        <v>1474</v>
      </c>
      <c r="C23" s="54" t="s">
        <v>1490</v>
      </c>
      <c r="D23" s="57" t="s">
        <v>2537</v>
      </c>
      <c r="E23" s="58" t="s">
        <v>2539</v>
      </c>
      <c r="F23" s="45"/>
      <c r="G23" s="44"/>
      <c r="H23" s="44"/>
      <c r="I23" s="46"/>
      <c r="J23" s="44"/>
      <c r="K23" s="44"/>
    </row>
    <row r="24">
      <c r="A24" s="67" t="s">
        <v>1453</v>
      </c>
      <c r="B24" s="57" t="s">
        <v>1474</v>
      </c>
      <c r="C24" s="54" t="s">
        <v>1491</v>
      </c>
      <c r="D24" s="57" t="s">
        <v>2537</v>
      </c>
      <c r="E24" s="59" t="s">
        <v>2540</v>
      </c>
      <c r="F24" s="45"/>
      <c r="G24" s="44"/>
      <c r="H24" s="44"/>
      <c r="I24" s="46"/>
      <c r="J24" s="44"/>
      <c r="K24" s="44"/>
    </row>
    <row r="25">
      <c r="A25" s="67" t="s">
        <v>1453</v>
      </c>
      <c r="B25" s="57" t="s">
        <v>1476</v>
      </c>
      <c r="C25" s="54" t="s">
        <v>1492</v>
      </c>
      <c r="D25" s="57" t="s">
        <v>2541</v>
      </c>
      <c r="E25" s="59" t="s">
        <v>2542</v>
      </c>
      <c r="F25" s="45"/>
      <c r="G25" s="44"/>
      <c r="H25" s="44"/>
      <c r="I25" s="46"/>
      <c r="J25" s="44"/>
      <c r="K25" s="44"/>
    </row>
    <row r="26">
      <c r="A26" s="67" t="s">
        <v>1453</v>
      </c>
      <c r="B26" s="57" t="s">
        <v>1478</v>
      </c>
      <c r="C26" s="54" t="s">
        <v>1493</v>
      </c>
      <c r="D26" s="57" t="s">
        <v>2543</v>
      </c>
      <c r="E26" s="59" t="s">
        <v>2544</v>
      </c>
      <c r="F26" s="45"/>
      <c r="G26" s="44"/>
      <c r="H26" s="44"/>
      <c r="I26" s="46"/>
      <c r="J26" s="44"/>
      <c r="K26" s="44"/>
    </row>
    <row r="27">
      <c r="A27" s="67" t="s">
        <v>1453</v>
      </c>
      <c r="B27" s="57" t="s">
        <v>1480</v>
      </c>
      <c r="C27" s="54" t="s">
        <v>1494</v>
      </c>
      <c r="D27" s="57" t="s">
        <v>2545</v>
      </c>
      <c r="E27" s="59" t="s">
        <v>2546</v>
      </c>
      <c r="F27" s="45"/>
      <c r="G27" s="44"/>
      <c r="H27" s="44"/>
      <c r="I27" s="46"/>
      <c r="J27" s="44"/>
      <c r="K27" s="44"/>
    </row>
  </sheetData>
  <autoFilter ref="$A$1:$I$27"/>
  <conditionalFormatting sqref="H2:I27">
    <cfRule type="cellIs" dxfId="0" priority="1" operator="equal">
      <formula>"Pass"</formula>
    </cfRule>
  </conditionalFormatting>
  <conditionalFormatting sqref="H2:I27">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248</v>
      </c>
      <c r="C1" s="12"/>
      <c r="D1" s="12"/>
      <c r="E1" s="12"/>
      <c r="F1" s="12"/>
      <c r="G1" s="2"/>
      <c r="H1" s="13"/>
      <c r="I1" s="13"/>
      <c r="J1" s="13"/>
      <c r="K1" s="13"/>
    </row>
    <row r="2">
      <c r="A2" s="14"/>
      <c r="E2" s="13"/>
      <c r="H2" s="13"/>
      <c r="I2" s="13"/>
      <c r="J2" s="13"/>
      <c r="K2" s="13"/>
    </row>
    <row r="3">
      <c r="A3" s="10"/>
      <c r="B3" s="15" t="s">
        <v>249</v>
      </c>
      <c r="C3" s="2"/>
      <c r="E3" s="15" t="s">
        <v>7</v>
      </c>
      <c r="F3" s="2"/>
      <c r="I3" s="13"/>
      <c r="J3" s="13"/>
      <c r="K3" s="13"/>
    </row>
    <row r="4">
      <c r="A4" s="10"/>
      <c r="B4" s="16" t="s">
        <v>25</v>
      </c>
      <c r="C4" s="16" t="s">
        <v>26</v>
      </c>
      <c r="E4" s="16" t="s">
        <v>27</v>
      </c>
      <c r="F4" s="16" t="s">
        <v>26</v>
      </c>
    </row>
    <row r="5">
      <c r="A5" s="10"/>
      <c r="B5" s="5" t="s">
        <v>28</v>
      </c>
      <c r="C5" s="17">
        <f>COUNTIF(AU!$I$2:$I$36, "Pass")</f>
        <v>0</v>
      </c>
      <c r="E5" s="5" t="s">
        <v>2</v>
      </c>
      <c r="F5" s="6">
        <f>COUNTIF(G$12:G$27, "Fully Implemented")</f>
        <v>0</v>
      </c>
    </row>
    <row r="6">
      <c r="A6" s="10"/>
      <c r="B6" s="5" t="s">
        <v>29</v>
      </c>
      <c r="C6" s="17">
        <f>COUNTIF(AU!$I$2:$I$36, "Fail")</f>
        <v>0</v>
      </c>
      <c r="E6" s="5" t="s">
        <v>3</v>
      </c>
      <c r="F6" s="6">
        <f>COUNTIF(G$12:G$27, "Partially Implemented")</f>
        <v>0</v>
      </c>
    </row>
    <row r="7">
      <c r="A7" s="10"/>
      <c r="B7" s="18" t="s">
        <v>30</v>
      </c>
      <c r="C7" s="19" t="str">
        <f>IF(SUM(C5:C6)=0, "Pending", C5/SUM(C5:C6))</f>
        <v>Pending</v>
      </c>
      <c r="E7" s="5" t="s">
        <v>4</v>
      </c>
      <c r="F7" s="6">
        <f>COUNTIF(G$12:G$27, "Not Implemented")</f>
        <v>0</v>
      </c>
    </row>
    <row r="8">
      <c r="A8" s="10"/>
    </row>
    <row r="10">
      <c r="B10" s="15" t="s">
        <v>250</v>
      </c>
      <c r="C10" s="2"/>
      <c r="D10" s="20"/>
      <c r="E10" s="15" t="s">
        <v>251</v>
      </c>
      <c r="F10" s="12"/>
      <c r="G10" s="2"/>
    </row>
    <row r="11">
      <c r="B11" s="16" t="s">
        <v>33</v>
      </c>
      <c r="C11" s="16" t="s">
        <v>34</v>
      </c>
      <c r="D11" s="21"/>
      <c r="E11" s="16" t="s">
        <v>35</v>
      </c>
      <c r="F11" s="16" t="s">
        <v>36</v>
      </c>
      <c r="G11" s="16" t="s">
        <v>37</v>
      </c>
    </row>
    <row r="12">
      <c r="B12" s="22" t="s">
        <v>252</v>
      </c>
      <c r="C12" s="6" t="str">
        <f>VLOOKUP(B12,AU!C:I, 7, FALSE)</f>
        <v/>
      </c>
      <c r="D12" s="10"/>
      <c r="E12" s="23" t="s">
        <v>253</v>
      </c>
      <c r="F12" s="27" t="s">
        <v>40</v>
      </c>
      <c r="G12" s="6" t="str">
        <f>IF(OR(COUNTIF(AU!$B$2:$B$36, E12) = 0, COUNTIFS(AU!$B$2:$B$36, E12, AU!$I$2:$I$36, "") &gt; 0),
    "", 
    IF(AND(COUNTIFS(AU!$B$2:$B$36, E12, AU!$I$2:$I$36, "Pass") = COUNTIF(AU!$B$2:$B$36, E12), COUNTIF(AU!$B$2:$B$36, E12) &gt; 0), 
        "Fully Implemented", 
        IF(AND(COUNTIFS(AU!$B$2:$B$36, E12, AU!$I$2:$I$36, "Fail") = COUNTIF(AU!$B$2:$B$36, E12), COUNTIF(AU!$B$2:$B$36, E12) &gt; 0), 
            "Not Implemented", 
            "Partially Implemented"
        )
    )
)</f>
        <v/>
      </c>
    </row>
    <row r="13">
      <c r="B13" s="22" t="s">
        <v>254</v>
      </c>
      <c r="C13" s="6" t="str">
        <f>VLOOKUP(B13,AU!C:I, 7, FALSE)</f>
        <v/>
      </c>
      <c r="D13" s="10"/>
      <c r="E13" s="23" t="s">
        <v>255</v>
      </c>
      <c r="F13" s="27" t="s">
        <v>256</v>
      </c>
      <c r="G13" s="6" t="str">
        <f>IF(OR(COUNTIF(AU!$B$2:$B$36, E13) = 0, COUNTIFS(AU!$B$2:$B$36, E13, AU!$I$2:$I$36, "") &gt; 0),
    "", 
    IF(AND(COUNTIFS(AU!$B$2:$B$36, E13, AU!$I$2:$I$36, "Pass") = COUNTIF(AU!$B$2:$B$36, E13), COUNTIF(AU!$B$2:$B$36, E13) &gt; 0), 
        "Fully Implemented", 
        IF(AND(COUNTIFS(AU!$B$2:$B$36, E13, AU!$I$2:$I$36, "Fail") = COUNTIF(AU!$B$2:$B$36, E13), COUNTIF(AU!$B$2:$B$36, E13) &gt; 0), 
            "Not Implemented", 
            "Partially Implemented"
        )
    )
)</f>
        <v/>
      </c>
    </row>
    <row r="14">
      <c r="B14" s="22" t="s">
        <v>257</v>
      </c>
      <c r="C14" s="6" t="str">
        <f>VLOOKUP(B14,AU!C:I, 7, FALSE)</f>
        <v/>
      </c>
      <c r="D14" s="10"/>
      <c r="E14" s="23" t="s">
        <v>258</v>
      </c>
      <c r="F14" s="27" t="s">
        <v>259</v>
      </c>
      <c r="G14" s="6" t="str">
        <f>IF(OR(COUNTIF(AU!$B$2:$B$36, E14) = 0, COUNTIFS(AU!$B$2:$B$36, E14, AU!$I$2:$I$36, "") &gt; 0),
    "", 
    IF(AND(COUNTIFS(AU!$B$2:$B$36, E14, AU!$I$2:$I$36, "Pass") = COUNTIF(AU!$B$2:$B$36, E14), COUNTIF(AU!$B$2:$B$36, E14) &gt; 0), 
        "Fully Implemented", 
        IF(AND(COUNTIFS(AU!$B$2:$B$36, E14, AU!$I$2:$I$36, "Fail") = COUNTIF(AU!$B$2:$B$36, E14), COUNTIF(AU!$B$2:$B$36, E14) &gt; 0), 
            "Not Implemented", 
            "Partially Implemented"
        )
    )
)</f>
        <v/>
      </c>
    </row>
    <row r="15">
      <c r="B15" s="22" t="s">
        <v>260</v>
      </c>
      <c r="C15" s="6" t="str">
        <f>VLOOKUP(B15,AU!C:I, 7, FALSE)</f>
        <v/>
      </c>
      <c r="D15" s="10"/>
      <c r="E15" s="23" t="s">
        <v>261</v>
      </c>
      <c r="F15" s="27" t="s">
        <v>262</v>
      </c>
      <c r="G15" s="6" t="str">
        <f>IF(OR(COUNTIF(AU!$B$2:$B$36, E15) = 0, COUNTIFS(AU!$B$2:$B$36, E15, AU!$I$2:$I$36, "") &gt; 0),
    "", 
    IF(AND(COUNTIFS(AU!$B$2:$B$36, E15, AU!$I$2:$I$36, "Pass") = COUNTIF(AU!$B$2:$B$36, E15), COUNTIF(AU!$B$2:$B$36, E15) &gt; 0), 
        "Fully Implemented", 
        IF(AND(COUNTIFS(AU!$B$2:$B$36, E15, AU!$I$2:$I$36, "Fail") = COUNTIF(AU!$B$2:$B$36, E15), COUNTIF(AU!$B$2:$B$36, E15) &gt; 0), 
            "Not Implemented", 
            "Partially Implemented"
        )
    )
)</f>
        <v/>
      </c>
    </row>
    <row r="16">
      <c r="B16" s="22" t="s">
        <v>263</v>
      </c>
      <c r="C16" s="6" t="str">
        <f>VLOOKUP(B16,AU!C:I, 7, FALSE)</f>
        <v/>
      </c>
      <c r="D16" s="10"/>
      <c r="E16" s="23" t="s">
        <v>264</v>
      </c>
      <c r="F16" s="27" t="s">
        <v>265</v>
      </c>
      <c r="G16" s="6" t="str">
        <f>IF(OR(COUNTIF(AU!$B$2:$B$36, E16) = 0, COUNTIFS(AU!$B$2:$B$36, E16, AU!$I$2:$I$36, "") &gt; 0),
    "", 
    IF(AND(COUNTIFS(AU!$B$2:$B$36, E16, AU!$I$2:$I$36, "Pass") = COUNTIF(AU!$B$2:$B$36, E16), COUNTIF(AU!$B$2:$B$36, E16) &gt; 0), 
        "Fully Implemented", 
        IF(AND(COUNTIFS(AU!$B$2:$B$36, E16, AU!$I$2:$I$36, "Fail") = COUNTIF(AU!$B$2:$B$36, E16), COUNTIF(AU!$B$2:$B$36, E16) &gt; 0), 
            "Not Implemented", 
            "Partially Implemented"
        )
    )
)</f>
        <v/>
      </c>
    </row>
    <row r="17">
      <c r="B17" s="22" t="s">
        <v>266</v>
      </c>
      <c r="C17" s="6" t="str">
        <f>VLOOKUP(B17,AU!C:I, 7, FALSE)</f>
        <v/>
      </c>
      <c r="D17" s="10"/>
      <c r="E17" s="23" t="s">
        <v>267</v>
      </c>
      <c r="F17" s="27" t="s">
        <v>268</v>
      </c>
      <c r="G17" s="6" t="str">
        <f>IF(OR(COUNTIF(AU!$B$2:$B$36, E17) = 0, COUNTIFS(AU!$B$2:$B$36, E17, AU!$I$2:$I$36, "") &gt; 0),
    "", 
    IF(AND(COUNTIFS(AU!$B$2:$B$36, E17, AU!$I$2:$I$36, "Pass") = COUNTIF(AU!$B$2:$B$36, E17), COUNTIF(AU!$B$2:$B$36, E17) &gt; 0), 
        "Fully Implemented", 
        IF(AND(COUNTIFS(AU!$B$2:$B$36, E17, AU!$I$2:$I$36, "Fail") = COUNTIF(AU!$B$2:$B$36, E17), COUNTIF(AU!$B$2:$B$36, E17) &gt; 0), 
            "Not Implemented", 
            "Partially Implemented"
        )
    )
)</f>
        <v/>
      </c>
    </row>
    <row r="18">
      <c r="B18" s="22" t="s">
        <v>269</v>
      </c>
      <c r="C18" s="6" t="str">
        <f>VLOOKUP(B18,AU!C:I, 7, FALSE)</f>
        <v/>
      </c>
      <c r="D18" s="10"/>
      <c r="E18" s="23" t="s">
        <v>270</v>
      </c>
      <c r="F18" s="27" t="s">
        <v>271</v>
      </c>
      <c r="G18" s="6" t="str">
        <f>IF(OR(COUNTIF(AU!$B$2:$B$36, E18) = 0, COUNTIFS(AU!$B$2:$B$36, E18, AU!$I$2:$I$36, "") &gt; 0),
    "", 
    IF(AND(COUNTIFS(AU!$B$2:$B$36, E18, AU!$I$2:$I$36, "Pass") = COUNTIF(AU!$B$2:$B$36, E18), COUNTIF(AU!$B$2:$B$36, E18) &gt; 0), 
        "Fully Implemented", 
        IF(AND(COUNTIFS(AU!$B$2:$B$36, E18, AU!$I$2:$I$36, "Fail") = COUNTIF(AU!$B$2:$B$36, E18), COUNTIF(AU!$B$2:$B$36, E18) &gt; 0), 
            "Not Implemented", 
            "Partially Implemented"
        )
    )
)</f>
        <v/>
      </c>
    </row>
    <row r="19">
      <c r="B19" s="22" t="s">
        <v>272</v>
      </c>
      <c r="C19" s="6" t="str">
        <f>VLOOKUP(B19,AU!C:I, 7, FALSE)</f>
        <v/>
      </c>
      <c r="D19" s="10"/>
      <c r="E19" s="23" t="s">
        <v>273</v>
      </c>
      <c r="F19" s="27" t="s">
        <v>274</v>
      </c>
      <c r="G19" s="6" t="str">
        <f>IF(OR(COUNTIF(AU!$B$2:$B$36, E19) = 0, COUNTIFS(AU!$B$2:$B$36, E19, AU!$I$2:$I$36, "") &gt; 0),
    "", 
    IF(AND(COUNTIFS(AU!$B$2:$B$36, E19, AU!$I$2:$I$36, "Pass") = COUNTIF(AU!$B$2:$B$36, E19), COUNTIF(AU!$B$2:$B$36, E19) &gt; 0), 
        "Fully Implemented", 
        IF(AND(COUNTIFS(AU!$B$2:$B$36, E19, AU!$I$2:$I$36, "Fail") = COUNTIF(AU!$B$2:$B$36, E19), COUNTIF(AU!$B$2:$B$36, E19) &gt; 0), 
            "Not Implemented", 
            "Partially Implemented"
        )
    )
)</f>
        <v/>
      </c>
    </row>
    <row r="20">
      <c r="B20" s="22" t="s">
        <v>275</v>
      </c>
      <c r="C20" s="6" t="str">
        <f>VLOOKUP(B20,AU!C:I, 7, FALSE)</f>
        <v/>
      </c>
      <c r="D20" s="10"/>
      <c r="E20" s="23" t="s">
        <v>276</v>
      </c>
      <c r="F20" s="27" t="s">
        <v>277</v>
      </c>
      <c r="G20" s="6" t="str">
        <f>IF(OR(COUNTIF(AU!$B$2:$B$36, E20) = 0, COUNTIFS(AU!$B$2:$B$36, E20, AU!$I$2:$I$36, "") &gt; 0),
    "", 
    IF(AND(COUNTIFS(AU!$B$2:$B$36, E20, AU!$I$2:$I$36, "Pass") = COUNTIF(AU!$B$2:$B$36, E20), COUNTIF(AU!$B$2:$B$36, E20) &gt; 0), 
        "Fully Implemented", 
        IF(AND(COUNTIFS(AU!$B$2:$B$36, E20, AU!$I$2:$I$36, "Fail") = COUNTIF(AU!$B$2:$B$36, E20), COUNTIF(AU!$B$2:$B$36, E20) &gt; 0), 
            "Not Implemented", 
            "Partially Implemented"
        )
    )
)</f>
        <v/>
      </c>
    </row>
    <row r="21">
      <c r="B21" s="22" t="s">
        <v>278</v>
      </c>
      <c r="C21" s="6" t="str">
        <f>VLOOKUP(B21,AU!C:I, 7, FALSE)</f>
        <v/>
      </c>
      <c r="D21" s="10"/>
      <c r="E21" s="23" t="s">
        <v>279</v>
      </c>
      <c r="F21" s="27" t="s">
        <v>280</v>
      </c>
      <c r="G21" s="6" t="str">
        <f>IF(OR(COUNTIF(AU!$B$2:$B$36, E21) = 0, COUNTIFS(AU!$B$2:$B$36, E21, AU!$I$2:$I$36, "") &gt; 0),
    "", 
    IF(AND(COUNTIFS(AU!$B$2:$B$36, E21, AU!$I$2:$I$36, "Pass") = COUNTIF(AU!$B$2:$B$36, E21), COUNTIF(AU!$B$2:$B$36, E21) &gt; 0), 
        "Fully Implemented", 
        IF(AND(COUNTIFS(AU!$B$2:$B$36, E21, AU!$I$2:$I$36, "Fail") = COUNTIF(AU!$B$2:$B$36, E21), COUNTIF(AU!$B$2:$B$36, E21) &gt; 0), 
            "Not Implemented", 
            "Partially Implemented"
        )
    )
)</f>
        <v/>
      </c>
    </row>
    <row r="22">
      <c r="B22" s="22" t="s">
        <v>281</v>
      </c>
      <c r="C22" s="6" t="str">
        <f>VLOOKUP(B22,AU!C:I, 7, FALSE)</f>
        <v/>
      </c>
      <c r="D22" s="10"/>
      <c r="E22" s="23" t="s">
        <v>282</v>
      </c>
      <c r="F22" s="27" t="s">
        <v>283</v>
      </c>
      <c r="G22" s="6" t="str">
        <f>IF(OR(COUNTIF(AU!$B$2:$B$36, E22) = 0, COUNTIFS(AU!$B$2:$B$36, E22, AU!$I$2:$I$36, "") &gt; 0),
    "", 
    IF(AND(COUNTIFS(AU!$B$2:$B$36, E22, AU!$I$2:$I$36, "Pass") = COUNTIF(AU!$B$2:$B$36, E22), COUNTIF(AU!$B$2:$B$36, E22) &gt; 0), 
        "Fully Implemented", 
        IF(AND(COUNTIFS(AU!$B$2:$B$36, E22, AU!$I$2:$I$36, "Fail") = COUNTIF(AU!$B$2:$B$36, E22), COUNTIF(AU!$B$2:$B$36, E22) &gt; 0), 
            "Not Implemented", 
            "Partially Implemented"
        )
    )
)</f>
        <v/>
      </c>
    </row>
    <row r="23">
      <c r="B23" s="22" t="s">
        <v>284</v>
      </c>
      <c r="C23" s="6" t="str">
        <f>VLOOKUP(B23,AU!C:I, 7, FALSE)</f>
        <v/>
      </c>
      <c r="D23" s="10"/>
      <c r="E23" s="23" t="s">
        <v>285</v>
      </c>
      <c r="F23" s="27" t="s">
        <v>286</v>
      </c>
      <c r="G23" s="6" t="str">
        <f>IF(OR(COUNTIF(AU!$B$2:$B$36, E23) = 0, COUNTIFS(AU!$B$2:$B$36, E23, AU!$I$2:$I$36, "") &gt; 0),
    "", 
    IF(AND(COUNTIFS(AU!$B$2:$B$36, E23, AU!$I$2:$I$36, "Pass") = COUNTIF(AU!$B$2:$B$36, E23), COUNTIF(AU!$B$2:$B$36, E23) &gt; 0), 
        "Fully Implemented", 
        IF(AND(COUNTIFS(AU!$B$2:$B$36, E23, AU!$I$2:$I$36, "Fail") = COUNTIF(AU!$B$2:$B$36, E23), COUNTIF(AU!$B$2:$B$36, E23) &gt; 0), 
            "Not Implemented", 
            "Partially Implemented"
        )
    )
)</f>
        <v/>
      </c>
    </row>
    <row r="24">
      <c r="B24" s="22" t="s">
        <v>287</v>
      </c>
      <c r="C24" s="6" t="str">
        <f>VLOOKUP(B24,AU!C:I, 7, FALSE)</f>
        <v/>
      </c>
      <c r="D24" s="10"/>
      <c r="E24" s="23" t="s">
        <v>288</v>
      </c>
      <c r="F24" s="27" t="s">
        <v>289</v>
      </c>
      <c r="G24" s="6" t="str">
        <f>IF(OR(COUNTIF(AU!$B$2:$B$36, E24) = 0, COUNTIFS(AU!$B$2:$B$36, E24, AU!$I$2:$I$36, "") &gt; 0),
    "", 
    IF(AND(COUNTIFS(AU!$B$2:$B$36, E24, AU!$I$2:$I$36, "Pass") = COUNTIF(AU!$B$2:$B$36, E24), COUNTIF(AU!$B$2:$B$36, E24) &gt; 0), 
        "Fully Implemented", 
        IF(AND(COUNTIFS(AU!$B$2:$B$36, E24, AU!$I$2:$I$36, "Fail") = COUNTIF(AU!$B$2:$B$36, E24), COUNTIF(AU!$B$2:$B$36, E24) &gt; 0), 
            "Not Implemented", 
            "Partially Implemented"
        )
    )
)</f>
        <v/>
      </c>
    </row>
    <row r="25">
      <c r="B25" s="22" t="s">
        <v>290</v>
      </c>
      <c r="C25" s="6" t="str">
        <f>VLOOKUP(B25,AU!C:I, 7, FALSE)</f>
        <v/>
      </c>
      <c r="D25" s="10"/>
      <c r="E25" s="23" t="s">
        <v>291</v>
      </c>
      <c r="F25" s="27" t="s">
        <v>292</v>
      </c>
      <c r="G25" s="6" t="str">
        <f>IF(OR(COUNTIF(AU!$B$2:$B$36, E25) = 0, COUNTIFS(AU!$B$2:$B$36, E25, AU!$I$2:$I$36, "") &gt; 0),
    "", 
    IF(AND(COUNTIFS(AU!$B$2:$B$36, E25, AU!$I$2:$I$36, "Pass") = COUNTIF(AU!$B$2:$B$36, E25), COUNTIF(AU!$B$2:$B$36, E25) &gt; 0), 
        "Fully Implemented", 
        IF(AND(COUNTIFS(AU!$B$2:$B$36, E25, AU!$I$2:$I$36, "Fail") = COUNTIF(AU!$B$2:$B$36, E25), COUNTIF(AU!$B$2:$B$36, E25) &gt; 0), 
            "Not Implemented", 
            "Partially Implemented"
        )
    )
)</f>
        <v/>
      </c>
    </row>
    <row r="26">
      <c r="B26" s="22" t="s">
        <v>293</v>
      </c>
      <c r="C26" s="6" t="str">
        <f>VLOOKUP(B26,AU!C:I, 7, FALSE)</f>
        <v/>
      </c>
      <c r="D26" s="10"/>
      <c r="E26" s="23" t="s">
        <v>294</v>
      </c>
      <c r="F26" s="27" t="s">
        <v>295</v>
      </c>
      <c r="G26" s="6" t="str">
        <f>IF(OR(COUNTIF(AU!$B$2:$B$36, E26) = 0, COUNTIFS(AU!$B$2:$B$36, E26, AU!$I$2:$I$36, "") &gt; 0),
    "", 
    IF(AND(COUNTIFS(AU!$B$2:$B$36, E26, AU!$I$2:$I$36, "Pass") = COUNTIF(AU!$B$2:$B$36, E26), COUNTIF(AU!$B$2:$B$36, E26) &gt; 0), 
        "Fully Implemented", 
        IF(AND(COUNTIFS(AU!$B$2:$B$36, E26, AU!$I$2:$I$36, "Fail") = COUNTIF(AU!$B$2:$B$36, E26), COUNTIF(AU!$B$2:$B$36, E26) &gt; 0), 
            "Not Implemented", 
            "Partially Implemented"
        )
    )
)</f>
        <v/>
      </c>
    </row>
    <row r="27">
      <c r="B27" s="22" t="s">
        <v>296</v>
      </c>
      <c r="C27" s="6" t="str">
        <f>VLOOKUP(B27,AU!C:I, 7, FALSE)</f>
        <v/>
      </c>
      <c r="D27" s="10"/>
      <c r="E27" s="23" t="s">
        <v>297</v>
      </c>
      <c r="F27" s="27" t="s">
        <v>298</v>
      </c>
      <c r="G27" s="6" t="str">
        <f>IF(OR(COUNTIF(AU!$B$2:$B$36, E27) = 0, COUNTIFS(AU!$B$2:$B$36, E27, AU!$I$2:$I$36, "") &gt; 0),
    "", 
    IF(AND(COUNTIFS(AU!$B$2:$B$36, E27, AU!$I$2:$I$36, "Pass") = COUNTIF(AU!$B$2:$B$36, E27), COUNTIF(AU!$B$2:$B$36, E27) &gt; 0), 
        "Fully Implemented", 
        IF(AND(COUNTIFS(AU!$B$2:$B$36, E27, AU!$I$2:$I$36, "Fail") = COUNTIF(AU!$B$2:$B$36, E27), COUNTIF(AU!$B$2:$B$36, E27) &gt; 0), 
            "Not Implemented", 
            "Partially Implemented"
        )
    )
)</f>
        <v/>
      </c>
    </row>
    <row r="28">
      <c r="B28" s="22" t="s">
        <v>299</v>
      </c>
      <c r="C28" s="6" t="str">
        <f>VLOOKUP(B28,AU!C:I, 7, FALSE)</f>
        <v/>
      </c>
    </row>
    <row r="29">
      <c r="B29" s="22" t="s">
        <v>299</v>
      </c>
      <c r="C29" s="6" t="str">
        <f>VLOOKUP(B29,AU!C:I, 7, FALSE)</f>
        <v/>
      </c>
    </row>
    <row r="30">
      <c r="B30" s="22" t="s">
        <v>300</v>
      </c>
      <c r="C30" s="6" t="str">
        <f>VLOOKUP(B30,AU!C:I, 7, FALSE)</f>
        <v/>
      </c>
    </row>
    <row r="31">
      <c r="B31" s="22" t="s">
        <v>301</v>
      </c>
      <c r="C31" s="6" t="str">
        <f>VLOOKUP(B31,AU!C:I, 7, FALSE)</f>
        <v/>
      </c>
    </row>
    <row r="32">
      <c r="B32" s="22" t="s">
        <v>302</v>
      </c>
      <c r="C32" s="6" t="str">
        <f>VLOOKUP(B32,AU!C:I, 7, FALSE)</f>
        <v/>
      </c>
    </row>
    <row r="33">
      <c r="B33" s="22" t="s">
        <v>303</v>
      </c>
      <c r="C33" s="6" t="str">
        <f>VLOOKUP(B33,AU!C:I, 7, FALSE)</f>
        <v/>
      </c>
    </row>
    <row r="34">
      <c r="B34" s="22" t="s">
        <v>304</v>
      </c>
      <c r="C34" s="6" t="str">
        <f>VLOOKUP(B34,AU!C:I, 7, FALSE)</f>
        <v/>
      </c>
    </row>
    <row r="35">
      <c r="B35" s="22" t="s">
        <v>305</v>
      </c>
      <c r="C35" s="6" t="str">
        <f>VLOOKUP(B35,AU!C:I, 7, FALSE)</f>
        <v/>
      </c>
    </row>
    <row r="36">
      <c r="B36" s="22" t="s">
        <v>306</v>
      </c>
      <c r="C36" s="6" t="str">
        <f>VLOOKUP(B36,AU!C:I, 7, FALSE)</f>
        <v/>
      </c>
    </row>
    <row r="37">
      <c r="B37" s="22" t="s">
        <v>307</v>
      </c>
      <c r="C37" s="6" t="str">
        <f>VLOOKUP(B37,AU!C:I, 7, FALSE)</f>
        <v/>
      </c>
    </row>
    <row r="38">
      <c r="B38" s="22" t="s">
        <v>308</v>
      </c>
      <c r="C38" s="6" t="str">
        <f>VLOOKUP(B38,AU!C:I, 7, FALSE)</f>
        <v/>
      </c>
    </row>
    <row r="39">
      <c r="B39" s="22" t="s">
        <v>309</v>
      </c>
      <c r="C39" s="6" t="str">
        <f>VLOOKUP(B39,AU!C:I, 7, FALSE)</f>
        <v/>
      </c>
    </row>
    <row r="40">
      <c r="B40" s="22" t="s">
        <v>310</v>
      </c>
      <c r="C40" s="6" t="str">
        <f>VLOOKUP(B40,AU!C:I, 7, FALSE)</f>
        <v/>
      </c>
    </row>
    <row r="41">
      <c r="B41" s="22" t="s">
        <v>311</v>
      </c>
      <c r="C41" s="6" t="str">
        <f>VLOOKUP(B41,AU!C:I, 7, FALSE)</f>
        <v/>
      </c>
    </row>
    <row r="42">
      <c r="B42" s="22" t="s">
        <v>312</v>
      </c>
      <c r="C42" s="6" t="str">
        <f>VLOOKUP(B42,AU!C:I, 7, FALSE)</f>
        <v/>
      </c>
    </row>
    <row r="43">
      <c r="B43" s="22" t="s">
        <v>313</v>
      </c>
      <c r="C43" s="6" t="str">
        <f>VLOOKUP(B43,AU!C:I, 7, FALSE)</f>
        <v/>
      </c>
    </row>
    <row r="44">
      <c r="B44" s="22" t="s">
        <v>314</v>
      </c>
      <c r="C44" s="6" t="str">
        <f>VLOOKUP(B44,AU!C:I, 7, FALSE)</f>
        <v/>
      </c>
    </row>
    <row r="45">
      <c r="B45" s="22" t="s">
        <v>315</v>
      </c>
      <c r="C45" s="6" t="str">
        <f>VLOOKUP(B45,AU!C:I, 7, FALSE)</f>
        <v/>
      </c>
    </row>
    <row r="46">
      <c r="B46" s="22" t="s">
        <v>316</v>
      </c>
      <c r="C46" s="6" t="str">
        <f>VLOOKUP(B46,AU!C:I, 7,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317</v>
      </c>
      <c r="C1" s="12"/>
      <c r="D1" s="12"/>
      <c r="E1" s="12"/>
      <c r="F1" s="12"/>
      <c r="G1" s="2"/>
      <c r="H1" s="13"/>
      <c r="I1" s="13"/>
      <c r="J1" s="13"/>
      <c r="K1" s="13"/>
    </row>
    <row r="2">
      <c r="A2" s="14"/>
      <c r="E2" s="13"/>
      <c r="H2" s="13"/>
      <c r="I2" s="13"/>
      <c r="J2" s="13"/>
      <c r="K2" s="13"/>
    </row>
    <row r="3">
      <c r="A3" s="10"/>
      <c r="B3" s="15" t="s">
        <v>318</v>
      </c>
      <c r="C3" s="2"/>
      <c r="E3" s="15" t="s">
        <v>8</v>
      </c>
      <c r="F3" s="2"/>
      <c r="I3" s="13"/>
      <c r="J3" s="13"/>
      <c r="K3" s="13"/>
    </row>
    <row r="4">
      <c r="A4" s="10"/>
      <c r="B4" s="16" t="s">
        <v>25</v>
      </c>
      <c r="C4" s="16" t="s">
        <v>26</v>
      </c>
      <c r="E4" s="16" t="s">
        <v>27</v>
      </c>
      <c r="F4" s="16" t="s">
        <v>26</v>
      </c>
    </row>
    <row r="5">
      <c r="A5" s="10"/>
      <c r="B5" s="5" t="s">
        <v>28</v>
      </c>
      <c r="C5" s="17">
        <f>COUNTIF(CA!$I$2:$I$49, "Pass")</f>
        <v>0</v>
      </c>
      <c r="E5" s="5" t="s">
        <v>2</v>
      </c>
      <c r="F5" s="6">
        <f>COUNTIF(G$12:G$25, "Fully Implemented")</f>
        <v>0</v>
      </c>
    </row>
    <row r="6">
      <c r="A6" s="10"/>
      <c r="B6" s="5" t="s">
        <v>29</v>
      </c>
      <c r="C6" s="17">
        <f>COUNTIF(CA!$I$2:$I$49, "Fail")</f>
        <v>0</v>
      </c>
      <c r="E6" s="5" t="s">
        <v>3</v>
      </c>
      <c r="F6" s="6">
        <f>COUNTIF(G$12:G$25, "Partially Implemented")</f>
        <v>0</v>
      </c>
    </row>
    <row r="7">
      <c r="A7" s="10"/>
      <c r="B7" s="18" t="s">
        <v>30</v>
      </c>
      <c r="C7" s="19" t="str">
        <f>IF(SUM(C5:C6)=0, "Pending", C5/SUM(C5:C6))</f>
        <v>Pending</v>
      </c>
      <c r="E7" s="5" t="s">
        <v>4</v>
      </c>
      <c r="F7" s="6">
        <f>COUNTIF(G$12:G$25, "Not Implemented")</f>
        <v>0</v>
      </c>
    </row>
    <row r="8">
      <c r="A8" s="10"/>
    </row>
    <row r="10">
      <c r="B10" s="15" t="s">
        <v>319</v>
      </c>
      <c r="C10" s="2"/>
      <c r="D10" s="20"/>
      <c r="E10" s="15" t="s">
        <v>320</v>
      </c>
      <c r="F10" s="12"/>
      <c r="G10" s="2"/>
    </row>
    <row r="11">
      <c r="B11" s="16" t="s">
        <v>33</v>
      </c>
      <c r="C11" s="16" t="s">
        <v>34</v>
      </c>
      <c r="D11" s="21"/>
      <c r="E11" s="16" t="s">
        <v>35</v>
      </c>
      <c r="F11" s="16" t="s">
        <v>36</v>
      </c>
      <c r="G11" s="16" t="s">
        <v>37</v>
      </c>
    </row>
    <row r="12">
      <c r="B12" s="22" t="s">
        <v>321</v>
      </c>
      <c r="C12" s="6" t="str">
        <f>VLOOKUP(B12,CA!C:I, 7, FALSE)</f>
        <v/>
      </c>
      <c r="D12" s="10"/>
      <c r="E12" s="23" t="s">
        <v>322</v>
      </c>
      <c r="F12" s="27" t="s">
        <v>40</v>
      </c>
      <c r="G12" s="6" t="str">
        <f>IF(OR(COUNTIF(CA!$B$2:$B$49, E12) = 0, COUNTIFS(CA!$B$2:$B$49, E12, CA!$I$2:$I$49, "") &gt; 0),
    "", 
    IF(AND(COUNTIFS(CA!$B$2:$B$49, E12, CA!$I$2:$I$49, "Pass") = COUNTIF(CA!$B$2:$B$49, E12), COUNTIF(CA!$B$2:$B$49, E12) &gt; 0), 
        "Fully Implemented", 
        IF(AND(COUNTIFS(CA!$B$2:$B$49, E12, CA!$I$2:$I$49, "Fail") = COUNTIF(CA!$B$2:$B$49, E12), COUNTIF(CA!$B$2:$B$49, E12) &gt; 0), 
            "Not Implemented", 
            "Partially Implemented"
        )
    )
)</f>
        <v/>
      </c>
    </row>
    <row r="13">
      <c r="B13" s="22" t="s">
        <v>323</v>
      </c>
      <c r="C13" s="6" t="str">
        <f>VLOOKUP(B13,CA!C:I, 7, FALSE)</f>
        <v/>
      </c>
      <c r="D13" s="10"/>
      <c r="E13" s="23" t="s">
        <v>324</v>
      </c>
      <c r="F13" s="27" t="s">
        <v>325</v>
      </c>
      <c r="G13" s="6" t="str">
        <f>IF(OR(COUNTIF(CA!$B$2:$B$49, E13) = 0, COUNTIFS(CA!$B$2:$B$49, E13, CA!$I$2:$I$49, "") &gt; 0),
    "", 
    IF(AND(COUNTIFS(CA!$B$2:$B$49, E13, CA!$I$2:$I$49, "Pass") = COUNTIF(CA!$B$2:$B$49, E13), COUNTIF(CA!$B$2:$B$49, E13) &gt; 0), 
        "Fully Implemented", 
        IF(AND(COUNTIFS(CA!$B$2:$B$49, E13, CA!$I$2:$I$49, "Fail") = COUNTIF(CA!$B$2:$B$49, E13), COUNTIF(CA!$B$2:$B$49, E13) &gt; 0), 
            "Not Implemented", 
            "Partially Implemented"
        )
    )
)</f>
        <v/>
      </c>
    </row>
    <row r="14">
      <c r="B14" s="22" t="s">
        <v>326</v>
      </c>
      <c r="C14" s="6" t="str">
        <f>VLOOKUP(B14,CA!C:I, 7, FALSE)</f>
        <v/>
      </c>
      <c r="D14" s="10"/>
      <c r="E14" s="23" t="s">
        <v>327</v>
      </c>
      <c r="F14" s="27" t="s">
        <v>328</v>
      </c>
      <c r="G14" s="6" t="str">
        <f>IF(OR(COUNTIF(CA!$B$2:$B$49, E14) = 0, COUNTIFS(CA!$B$2:$B$49, E14, CA!$I$2:$I$49, "") &gt; 0),
    "", 
    IF(AND(COUNTIFS(CA!$B$2:$B$49, E14, CA!$I$2:$I$49, "Pass") = COUNTIF(CA!$B$2:$B$49, E14), COUNTIF(CA!$B$2:$B$49, E14) &gt; 0), 
        "Fully Implemented", 
        IF(AND(COUNTIFS(CA!$B$2:$B$49, E14, CA!$I$2:$I$49, "Fail") = COUNTIF(CA!$B$2:$B$49, E14), COUNTIF(CA!$B$2:$B$49, E14) &gt; 0), 
            "Not Implemented", 
            "Partially Implemented"
        )
    )
)</f>
        <v/>
      </c>
    </row>
    <row r="15">
      <c r="B15" s="22" t="s">
        <v>329</v>
      </c>
      <c r="C15" s="6" t="str">
        <f>VLOOKUP(B15,CA!C:I, 7, FALSE)</f>
        <v/>
      </c>
      <c r="D15" s="10"/>
      <c r="E15" s="23" t="s">
        <v>330</v>
      </c>
      <c r="F15" s="27" t="s">
        <v>331</v>
      </c>
      <c r="G15" s="6" t="str">
        <f>IF(OR(COUNTIF(CA!$B$2:$B$49, E15) = 0, COUNTIFS(CA!$B$2:$B$49, E15, CA!$I$2:$I$49, "") &gt; 0),
    "", 
    IF(AND(COUNTIFS(CA!$B$2:$B$49, E15, CA!$I$2:$I$49, "Pass") = COUNTIF(CA!$B$2:$B$49, E15), COUNTIF(CA!$B$2:$B$49, E15) &gt; 0), 
        "Fully Implemented", 
        IF(AND(COUNTIFS(CA!$B$2:$B$49, E15, CA!$I$2:$I$49, "Fail") = COUNTIF(CA!$B$2:$B$49, E15), COUNTIF(CA!$B$2:$B$49, E15) &gt; 0), 
            "Not Implemented", 
            "Partially Implemented"
        )
    )
)</f>
        <v/>
      </c>
    </row>
    <row r="16">
      <c r="B16" s="22" t="s">
        <v>332</v>
      </c>
      <c r="C16" s="6" t="str">
        <f>VLOOKUP(B16,CA!C:I, 7, FALSE)</f>
        <v/>
      </c>
      <c r="D16" s="10"/>
      <c r="E16" s="23" t="s">
        <v>333</v>
      </c>
      <c r="F16" s="27" t="s">
        <v>334</v>
      </c>
      <c r="G16" s="6" t="str">
        <f>IF(OR(COUNTIF(CA!$B$2:$B$49, E16) = 0, COUNTIFS(CA!$B$2:$B$49, E16, CA!$I$2:$I$49, "") &gt; 0),
    "", 
    IF(AND(COUNTIFS(CA!$B$2:$B$49, E16, CA!$I$2:$I$49, "Pass") = COUNTIF(CA!$B$2:$B$49, E16), COUNTIF(CA!$B$2:$B$49, E16) &gt; 0), 
        "Fully Implemented", 
        IF(AND(COUNTIFS(CA!$B$2:$B$49, E16, CA!$I$2:$I$49, "Fail") = COUNTIF(CA!$B$2:$B$49, E16), COUNTIF(CA!$B$2:$B$49, E16) &gt; 0), 
            "Not Implemented", 
            "Partially Implemented"
        )
    )
)</f>
        <v/>
      </c>
    </row>
    <row r="17">
      <c r="B17" s="22" t="s">
        <v>335</v>
      </c>
      <c r="C17" s="6" t="str">
        <f>VLOOKUP(B17,CA!C:I, 7, FALSE)</f>
        <v/>
      </c>
      <c r="D17" s="10"/>
      <c r="E17" s="23" t="s">
        <v>336</v>
      </c>
      <c r="F17" s="27" t="s">
        <v>337</v>
      </c>
      <c r="G17" s="6" t="str">
        <f>IF(OR(COUNTIF(CA!$B$2:$B$49, E17) = 0, COUNTIFS(CA!$B$2:$B$49, E17, CA!$I$2:$I$49, "") &gt; 0),
    "", 
    IF(AND(COUNTIFS(CA!$B$2:$B$49, E17, CA!$I$2:$I$49, "Pass") = COUNTIF(CA!$B$2:$B$49, E17), COUNTIF(CA!$B$2:$B$49, E17) &gt; 0), 
        "Fully Implemented", 
        IF(AND(COUNTIFS(CA!$B$2:$B$49, E17, CA!$I$2:$I$49, "Fail") = COUNTIF(CA!$B$2:$B$49, E17), COUNTIF(CA!$B$2:$B$49, E17) &gt; 0), 
            "Not Implemented", 
            "Partially Implemented"
        )
    )
)</f>
        <v/>
      </c>
    </row>
    <row r="18">
      <c r="B18" s="22" t="s">
        <v>338</v>
      </c>
      <c r="C18" s="6" t="str">
        <f>VLOOKUP(B18,CA!C:I, 7, FALSE)</f>
        <v/>
      </c>
      <c r="D18" s="10"/>
      <c r="E18" s="23" t="s">
        <v>339</v>
      </c>
      <c r="F18" s="27" t="s">
        <v>340</v>
      </c>
      <c r="G18" s="6" t="str">
        <f>IF(OR(COUNTIF(CA!$B$2:$B$49, E18) = 0, COUNTIFS(CA!$B$2:$B$49, E18, CA!$I$2:$I$49, "") &gt; 0),
    "", 
    IF(AND(COUNTIFS(CA!$B$2:$B$49, E18, CA!$I$2:$I$49, "Pass") = COUNTIF(CA!$B$2:$B$49, E18), COUNTIF(CA!$B$2:$B$49, E18) &gt; 0), 
        "Fully Implemented", 
        IF(AND(COUNTIFS(CA!$B$2:$B$49, E18, CA!$I$2:$I$49, "Fail") = COUNTIF(CA!$B$2:$B$49, E18), COUNTIF(CA!$B$2:$B$49, E18) &gt; 0), 
            "Not Implemented", 
            "Partially Implemented"
        )
    )
)</f>
        <v/>
      </c>
    </row>
    <row r="19">
      <c r="B19" s="22" t="s">
        <v>341</v>
      </c>
      <c r="C19" s="6" t="str">
        <f>VLOOKUP(B19,CA!C:I, 7, FALSE)</f>
        <v/>
      </c>
      <c r="D19" s="10"/>
      <c r="E19" s="23" t="s">
        <v>342</v>
      </c>
      <c r="F19" s="27" t="s">
        <v>343</v>
      </c>
      <c r="G19" s="6" t="str">
        <f>IF(OR(COUNTIF(CA!$B$2:$B$49, E19) = 0, COUNTIFS(CA!$B$2:$B$49, E19, CA!$I$2:$I$49, "") &gt; 0),
    "", 
    IF(AND(COUNTIFS(CA!$B$2:$B$49, E19, CA!$I$2:$I$49, "Pass") = COUNTIF(CA!$B$2:$B$49, E19), COUNTIF(CA!$B$2:$B$49, E19) &gt; 0), 
        "Fully Implemented", 
        IF(AND(COUNTIFS(CA!$B$2:$B$49, E19, CA!$I$2:$I$49, "Fail") = COUNTIF(CA!$B$2:$B$49, E19), COUNTIF(CA!$B$2:$B$49, E19) &gt; 0), 
            "Not Implemented", 
            "Partially Implemented"
        )
    )
)</f>
        <v/>
      </c>
    </row>
    <row r="20">
      <c r="B20" s="22" t="s">
        <v>344</v>
      </c>
      <c r="C20" s="6" t="str">
        <f>VLOOKUP(B20,CA!C:I, 7, FALSE)</f>
        <v/>
      </c>
      <c r="D20" s="10"/>
      <c r="E20" s="23" t="s">
        <v>345</v>
      </c>
      <c r="F20" s="27" t="s">
        <v>346</v>
      </c>
      <c r="G20" s="6" t="str">
        <f>IF(OR(COUNTIF(CA!$B$2:$B$49, E20) = 0, COUNTIFS(CA!$B$2:$B$49, E20, CA!$I$2:$I$49, "") &gt; 0),
    "", 
    IF(AND(COUNTIFS(CA!$B$2:$B$49, E20, CA!$I$2:$I$49, "Pass") = COUNTIF(CA!$B$2:$B$49, E20), COUNTIF(CA!$B$2:$B$49, E20) &gt; 0), 
        "Fully Implemented", 
        IF(AND(COUNTIFS(CA!$B$2:$B$49, E20, CA!$I$2:$I$49, "Fail") = COUNTIF(CA!$B$2:$B$49, E20), COUNTIF(CA!$B$2:$B$49, E20) &gt; 0), 
            "Not Implemented", 
            "Partially Implemented"
        )
    )
)</f>
        <v/>
      </c>
    </row>
    <row r="21">
      <c r="B21" s="22" t="s">
        <v>347</v>
      </c>
      <c r="C21" s="6" t="str">
        <f>VLOOKUP(B21,CA!C:I, 7, FALSE)</f>
        <v/>
      </c>
      <c r="D21" s="10"/>
      <c r="E21" s="23" t="s">
        <v>348</v>
      </c>
      <c r="F21" s="27" t="s">
        <v>349</v>
      </c>
      <c r="G21" s="6" t="str">
        <f>IF(OR(COUNTIF(CA!$B$2:$B$49, E21) = 0, COUNTIFS(CA!$B$2:$B$49, E21, CA!$I$2:$I$49, "") &gt; 0),
    "", 
    IF(AND(COUNTIFS(CA!$B$2:$B$49, E21, CA!$I$2:$I$49, "Pass") = COUNTIF(CA!$B$2:$B$49, E21), COUNTIF(CA!$B$2:$B$49, E21) &gt; 0), 
        "Fully Implemented", 
        IF(AND(COUNTIFS(CA!$B$2:$B$49, E21, CA!$I$2:$I$49, "Fail") = COUNTIF(CA!$B$2:$B$49, E21), COUNTIF(CA!$B$2:$B$49, E21) &gt; 0), 
            "Not Implemented", 
            "Partially Implemented"
        )
    )
)</f>
        <v/>
      </c>
    </row>
    <row r="22">
      <c r="B22" s="22" t="s">
        <v>350</v>
      </c>
      <c r="C22" s="6" t="str">
        <f>VLOOKUP(B22,CA!C:I, 7, FALSE)</f>
        <v/>
      </c>
      <c r="D22" s="10"/>
      <c r="E22" s="23" t="s">
        <v>351</v>
      </c>
      <c r="F22" s="27" t="s">
        <v>352</v>
      </c>
      <c r="G22" s="6" t="str">
        <f>IF(OR(COUNTIF(CA!$B$2:$B$49, E22) = 0, COUNTIFS(CA!$B$2:$B$49, E22, CA!$I$2:$I$49, "") &gt; 0),
    "", 
    IF(AND(COUNTIFS(CA!$B$2:$B$49, E22, CA!$I$2:$I$49, "Pass") = COUNTIF(CA!$B$2:$B$49, E22), COUNTIF(CA!$B$2:$B$49, E22) &gt; 0), 
        "Fully Implemented", 
        IF(AND(COUNTIFS(CA!$B$2:$B$49, E22, CA!$I$2:$I$49, "Fail") = COUNTIF(CA!$B$2:$B$49, E22), COUNTIF(CA!$B$2:$B$49, E22) &gt; 0), 
            "Not Implemented", 
            "Partially Implemented"
        )
    )
)</f>
        <v/>
      </c>
    </row>
    <row r="23">
      <c r="B23" s="22" t="s">
        <v>353</v>
      </c>
      <c r="C23" s="6" t="str">
        <f>VLOOKUP(B23,CA!C:I, 7, FALSE)</f>
        <v/>
      </c>
      <c r="D23" s="10"/>
      <c r="E23" s="23" t="s">
        <v>354</v>
      </c>
      <c r="F23" s="27" t="s">
        <v>355</v>
      </c>
      <c r="G23" s="6" t="str">
        <f>IF(OR(COUNTIF(CA!$B$2:$B$49, E23) = 0, COUNTIFS(CA!$B$2:$B$49, E23, CA!$I$2:$I$49, "") &gt; 0),
    "", 
    IF(AND(COUNTIFS(CA!$B$2:$B$49, E23, CA!$I$2:$I$49, "Pass") = COUNTIF(CA!$B$2:$B$49, E23), COUNTIF(CA!$B$2:$B$49, E23) &gt; 0), 
        "Fully Implemented", 
        IF(AND(COUNTIFS(CA!$B$2:$B$49, E23, CA!$I$2:$I$49, "Fail") = COUNTIF(CA!$B$2:$B$49, E23), COUNTIF(CA!$B$2:$B$49, E23) &gt; 0), 
            "Not Implemented", 
            "Partially Implemented"
        )
    )
)</f>
        <v/>
      </c>
    </row>
    <row r="24">
      <c r="B24" s="22" t="s">
        <v>356</v>
      </c>
      <c r="C24" s="6" t="str">
        <f>VLOOKUP(B24,CA!C:I, 7, FALSE)</f>
        <v/>
      </c>
      <c r="D24" s="10"/>
      <c r="E24" s="23" t="s">
        <v>357</v>
      </c>
      <c r="F24" s="27" t="s">
        <v>358</v>
      </c>
      <c r="G24" s="6" t="str">
        <f>IF(OR(COUNTIF(CA!$B$2:$B$49, E24) = 0, COUNTIFS(CA!$B$2:$B$49, E24, CA!$I$2:$I$49, "") &gt; 0),
    "", 
    IF(AND(COUNTIFS(CA!$B$2:$B$49, E24, CA!$I$2:$I$49, "Pass") = COUNTIF(CA!$B$2:$B$49, E24), COUNTIF(CA!$B$2:$B$49, E24) &gt; 0), 
        "Fully Implemented", 
        IF(AND(COUNTIFS(CA!$B$2:$B$49, E24, CA!$I$2:$I$49, "Fail") = COUNTIF(CA!$B$2:$B$49, E24), COUNTIF(CA!$B$2:$B$49, E24) &gt; 0), 
            "Not Implemented", 
            "Partially Implemented"
        )
    )
)</f>
        <v/>
      </c>
    </row>
    <row r="25">
      <c r="B25" s="22" t="s">
        <v>359</v>
      </c>
      <c r="C25" s="6" t="str">
        <f>VLOOKUP(B25,CA!C:I, 7, FALSE)</f>
        <v/>
      </c>
      <c r="D25" s="10"/>
      <c r="E25" s="23" t="s">
        <v>360</v>
      </c>
      <c r="F25" s="27" t="s">
        <v>361</v>
      </c>
      <c r="G25" s="6" t="str">
        <f>IF(OR(COUNTIF(CA!$B$2:$B$49, E25) = 0, COUNTIFS(CA!$B$2:$B$49, E25, CA!$I$2:$I$49, "") &gt; 0),
    "", 
    IF(AND(COUNTIFS(CA!$B$2:$B$49, E25, CA!$I$2:$I$49, "Pass") = COUNTIF(CA!$B$2:$B$49, E25), COUNTIF(CA!$B$2:$B$49, E25) &gt; 0), 
        "Fully Implemented", 
        IF(AND(COUNTIFS(CA!$B$2:$B$49, E25, CA!$I$2:$I$49, "Fail") = COUNTIF(CA!$B$2:$B$49, E25), COUNTIF(CA!$B$2:$B$49, E25) &gt; 0), 
            "Not Implemented", 
            "Partially Implemented"
        )
    )
)</f>
        <v/>
      </c>
    </row>
    <row r="26">
      <c r="B26" s="22" t="s">
        <v>362</v>
      </c>
      <c r="C26" s="6" t="str">
        <f>VLOOKUP(B26,CA!C:I, 7, FALSE)</f>
        <v/>
      </c>
    </row>
    <row r="27">
      <c r="B27" s="22" t="s">
        <v>363</v>
      </c>
      <c r="C27" s="6" t="str">
        <f>VLOOKUP(B27,CA!C:I, 7, FALSE)</f>
        <v/>
      </c>
    </row>
    <row r="28">
      <c r="B28" s="22" t="s">
        <v>364</v>
      </c>
      <c r="C28" s="6" t="str">
        <f>VLOOKUP(B28,CA!C:I, 7, FALSE)</f>
        <v/>
      </c>
    </row>
    <row r="29">
      <c r="B29" s="22" t="s">
        <v>365</v>
      </c>
      <c r="C29" s="6" t="str">
        <f>VLOOKUP(B29,CA!C:I, 7, FALSE)</f>
        <v/>
      </c>
    </row>
    <row r="30">
      <c r="B30" s="22" t="s">
        <v>366</v>
      </c>
      <c r="C30" s="6" t="str">
        <f>VLOOKUP(B30,CA!C:I, 7, FALSE)</f>
        <v/>
      </c>
    </row>
    <row r="31">
      <c r="B31" s="22" t="s">
        <v>367</v>
      </c>
      <c r="C31" s="6" t="str">
        <f>VLOOKUP(B31,CA!C:I, 7, FALSE)</f>
        <v/>
      </c>
    </row>
    <row r="32">
      <c r="B32" s="22" t="s">
        <v>368</v>
      </c>
      <c r="C32" s="6" t="str">
        <f>VLOOKUP(B32,CA!C:I, 7, FALSE)</f>
        <v/>
      </c>
    </row>
    <row r="33">
      <c r="B33" s="22" t="s">
        <v>369</v>
      </c>
      <c r="C33" s="6" t="str">
        <f>VLOOKUP(B33,CA!C:I, 7, FALSE)</f>
        <v/>
      </c>
    </row>
    <row r="34">
      <c r="B34" s="22" t="s">
        <v>370</v>
      </c>
      <c r="C34" s="6" t="str">
        <f>VLOOKUP(B34,CA!C:I, 7, FALSE)</f>
        <v/>
      </c>
    </row>
    <row r="35">
      <c r="B35" s="22" t="s">
        <v>371</v>
      </c>
      <c r="C35" s="6" t="str">
        <f>VLOOKUP(B35,CA!C:I, 7, FALSE)</f>
        <v/>
      </c>
    </row>
    <row r="36">
      <c r="B36" s="22" t="s">
        <v>372</v>
      </c>
      <c r="C36" s="6" t="str">
        <f>VLOOKUP(B36,CA!C:I, 7, FALSE)</f>
        <v/>
      </c>
    </row>
    <row r="37">
      <c r="B37" s="22" t="s">
        <v>373</v>
      </c>
      <c r="C37" s="6" t="str">
        <f>VLOOKUP(B37,CA!C:I, 7, FALSE)</f>
        <v/>
      </c>
    </row>
    <row r="38">
      <c r="B38" s="22" t="s">
        <v>374</v>
      </c>
      <c r="C38" s="6" t="str">
        <f>VLOOKUP(B38,CA!C:I, 7, FALSE)</f>
        <v/>
      </c>
    </row>
    <row r="39">
      <c r="B39" s="22" t="s">
        <v>375</v>
      </c>
      <c r="C39" s="6" t="str">
        <f>VLOOKUP(B39,CA!C:I, 7, FALSE)</f>
        <v/>
      </c>
    </row>
    <row r="40">
      <c r="B40" s="22" t="s">
        <v>376</v>
      </c>
      <c r="C40" s="6" t="str">
        <f>VLOOKUP(B40,CA!C:I, 7, FALSE)</f>
        <v/>
      </c>
    </row>
    <row r="41">
      <c r="B41" s="22" t="s">
        <v>377</v>
      </c>
      <c r="C41" s="6" t="str">
        <f>VLOOKUP(B41,CA!C:I, 7, FALSE)</f>
        <v/>
      </c>
    </row>
    <row r="42">
      <c r="B42" s="22" t="s">
        <v>378</v>
      </c>
      <c r="C42" s="6" t="str">
        <f>VLOOKUP(B42,CA!C:I, 7, FALSE)</f>
        <v/>
      </c>
    </row>
    <row r="43">
      <c r="B43" s="22" t="s">
        <v>379</v>
      </c>
      <c r="C43" s="6" t="str">
        <f>VLOOKUP(B43,CA!C:I, 7, FALSE)</f>
        <v/>
      </c>
    </row>
    <row r="44">
      <c r="B44" s="22" t="s">
        <v>380</v>
      </c>
      <c r="C44" s="6" t="str">
        <f>VLOOKUP(B44,CA!C:I, 7, FALSE)</f>
        <v/>
      </c>
    </row>
    <row r="45">
      <c r="B45" s="22" t="s">
        <v>381</v>
      </c>
      <c r="C45" s="6" t="str">
        <f>VLOOKUP(B45,CA!C:I, 7, FALSE)</f>
        <v/>
      </c>
    </row>
    <row r="46">
      <c r="B46" s="22" t="s">
        <v>382</v>
      </c>
      <c r="C46" s="6" t="str">
        <f>VLOOKUP(B46,CA!C:I, 7, FALSE)</f>
        <v/>
      </c>
    </row>
    <row r="47">
      <c r="B47" s="22" t="s">
        <v>383</v>
      </c>
      <c r="C47" s="6" t="str">
        <f>VLOOKUP(B47,CA!C:I, 7, FALSE)</f>
        <v/>
      </c>
    </row>
    <row r="48">
      <c r="B48" s="22" t="s">
        <v>384</v>
      </c>
      <c r="C48" s="6" t="str">
        <f>VLOOKUP(B48,CA!C:I, 7, FALSE)</f>
        <v/>
      </c>
    </row>
    <row r="49">
      <c r="B49" s="22" t="s">
        <v>385</v>
      </c>
      <c r="C49" s="6" t="str">
        <f>VLOOKUP(B49,CA!C:I, 7, FALSE)</f>
        <v/>
      </c>
    </row>
    <row r="50">
      <c r="B50" s="22" t="s">
        <v>386</v>
      </c>
      <c r="C50" s="6" t="str">
        <f>VLOOKUP(B50,CA!C:I, 7, FALSE)</f>
        <v/>
      </c>
    </row>
    <row r="51">
      <c r="B51" s="22" t="s">
        <v>387</v>
      </c>
      <c r="C51" s="6" t="str">
        <f>VLOOKUP(B51,CA!C:I, 7, FALSE)</f>
        <v/>
      </c>
    </row>
    <row r="52">
      <c r="B52" s="22" t="s">
        <v>388</v>
      </c>
      <c r="C52" s="6" t="str">
        <f>VLOOKUP(B52,CA!C:I, 7, FALSE)</f>
        <v/>
      </c>
    </row>
    <row r="53">
      <c r="B53" s="22" t="s">
        <v>389</v>
      </c>
      <c r="C53" s="6" t="str">
        <f>VLOOKUP(B53,CA!C:I, 7, FALSE)</f>
        <v/>
      </c>
    </row>
    <row r="54">
      <c r="B54" s="22" t="s">
        <v>390</v>
      </c>
      <c r="C54" s="6" t="str">
        <f>VLOOKUP(B54,CA!C:I, 7, FALSE)</f>
        <v/>
      </c>
    </row>
    <row r="55">
      <c r="B55" s="22" t="s">
        <v>391</v>
      </c>
      <c r="C55" s="6" t="str">
        <f>VLOOKUP(B55,CA!C:I, 7, FALSE)</f>
        <v/>
      </c>
    </row>
    <row r="56">
      <c r="B56" s="22" t="s">
        <v>392</v>
      </c>
      <c r="C56" s="6" t="str">
        <f>VLOOKUP(B56,CA!C:I, 7, FALSE)</f>
        <v/>
      </c>
    </row>
    <row r="57">
      <c r="B57" s="22" t="s">
        <v>393</v>
      </c>
      <c r="C57" s="6" t="str">
        <f>VLOOKUP(B57,CA!C:I, 7, FALSE)</f>
        <v/>
      </c>
    </row>
    <row r="58">
      <c r="B58" s="22" t="s">
        <v>394</v>
      </c>
      <c r="C58" s="6" t="str">
        <f>VLOOKUP(B58,CA!C:I, 7, FALSE)</f>
        <v/>
      </c>
    </row>
    <row r="59">
      <c r="B59" s="22" t="s">
        <v>395</v>
      </c>
      <c r="C59" s="6" t="str">
        <f>VLOOKUP(B59,CA!C:I, 7, FALSE)</f>
        <v/>
      </c>
    </row>
  </sheetData>
  <mergeCells count="5">
    <mergeCell ref="B1:G1"/>
    <mergeCell ref="B3:C3"/>
    <mergeCell ref="E3:F3"/>
    <mergeCell ref="B10:C10"/>
    <mergeCell ref="E10:G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396</v>
      </c>
      <c r="C1" s="12"/>
      <c r="D1" s="12"/>
      <c r="E1" s="12"/>
      <c r="F1" s="12"/>
      <c r="G1" s="2"/>
      <c r="H1" s="13"/>
      <c r="I1" s="13"/>
      <c r="J1" s="13"/>
      <c r="K1" s="13"/>
    </row>
    <row r="2">
      <c r="A2" s="14"/>
      <c r="E2" s="13"/>
      <c r="H2" s="13"/>
      <c r="I2" s="13"/>
      <c r="J2" s="13"/>
      <c r="K2" s="13"/>
    </row>
    <row r="3">
      <c r="A3" s="10"/>
      <c r="B3" s="15" t="s">
        <v>397</v>
      </c>
      <c r="C3" s="2"/>
      <c r="E3" s="15" t="s">
        <v>9</v>
      </c>
      <c r="F3" s="2"/>
      <c r="I3" s="13"/>
      <c r="J3" s="13"/>
      <c r="K3" s="13"/>
    </row>
    <row r="4">
      <c r="A4" s="10"/>
      <c r="B4" s="16" t="s">
        <v>25</v>
      </c>
      <c r="C4" s="16" t="s">
        <v>26</v>
      </c>
      <c r="E4" s="16" t="s">
        <v>27</v>
      </c>
      <c r="F4" s="16" t="s">
        <v>26</v>
      </c>
    </row>
    <row r="5">
      <c r="A5" s="10"/>
      <c r="B5" s="5" t="s">
        <v>28</v>
      </c>
      <c r="C5" s="6">
        <f>COUNTIF(CM!$I$2:$I$70, "Pass")</f>
        <v>0</v>
      </c>
      <c r="E5" s="5" t="s">
        <v>2</v>
      </c>
      <c r="F5" s="6">
        <f>COUNTIF(G$12:G$38, "Fully Implemented")</f>
        <v>0</v>
      </c>
    </row>
    <row r="6">
      <c r="A6" s="10"/>
      <c r="B6" s="5" t="s">
        <v>29</v>
      </c>
      <c r="C6" s="6">
        <f>COUNTIF(CM!$I$2:$I$70, "Fail")</f>
        <v>0</v>
      </c>
      <c r="E6" s="5" t="s">
        <v>3</v>
      </c>
      <c r="F6" s="6">
        <f>COUNTIF(G$12:G$38, "Partially Implemented")</f>
        <v>0</v>
      </c>
    </row>
    <row r="7">
      <c r="A7" s="10"/>
      <c r="B7" s="18" t="s">
        <v>30</v>
      </c>
      <c r="C7" s="19" t="str">
        <f>IF(SUM(C5:C6)=0, "Pending", C5/SUM(C5:C6))</f>
        <v>Pending</v>
      </c>
      <c r="E7" s="5" t="s">
        <v>4</v>
      </c>
      <c r="F7" s="6">
        <f>COUNTIF(G$12:G$38, "Not Implemented")</f>
        <v>0</v>
      </c>
    </row>
    <row r="8">
      <c r="A8" s="10"/>
    </row>
    <row r="10">
      <c r="B10" s="15" t="s">
        <v>398</v>
      </c>
      <c r="C10" s="2"/>
      <c r="D10" s="20"/>
      <c r="E10" s="15" t="s">
        <v>399</v>
      </c>
      <c r="F10" s="12"/>
      <c r="G10" s="2"/>
    </row>
    <row r="11">
      <c r="B11" s="16" t="s">
        <v>33</v>
      </c>
      <c r="C11" s="16" t="s">
        <v>34</v>
      </c>
      <c r="D11" s="21"/>
      <c r="E11" s="16" t="s">
        <v>35</v>
      </c>
      <c r="F11" s="16" t="s">
        <v>36</v>
      </c>
      <c r="G11" s="16" t="s">
        <v>37</v>
      </c>
    </row>
    <row r="12">
      <c r="B12" s="22" t="s">
        <v>400</v>
      </c>
      <c r="C12" s="6" t="str">
        <f>VLOOKUP(B12,CM!C:I, 7, FALSE)</f>
        <v/>
      </c>
      <c r="D12" s="10"/>
      <c r="E12" s="23" t="s">
        <v>401</v>
      </c>
      <c r="F12" s="28" t="s">
        <v>40</v>
      </c>
      <c r="G12" s="6" t="str">
        <f>IF(OR(COUNTIF(CM!$B$2:$B$70, E12) = 0, COUNTIFS(CM!$B$2:$B$70, E12, CM!$I$2:$I$70, "") &gt; 0),
    "", 
    IF(AND(COUNTIFS(CM!$B$2:$B$70, E12, CM!$I$2:$I$70, "Pass") = COUNTIF(CM!$B$2:$B$70, E12), COUNTIF(CM!$B$2:$B$70, E12) &gt; 0), 
        "Fully Implemented", 
        IF(AND(COUNTIFS(CM!$B$2:$B$70, E12, CM!$I$2:$I$70, "Fail") = COUNTIF(CM!$B$2:$B$70, E12), COUNTIF(CM!$B$2:$B$70, E12) &gt; 0), 
            "Not Implemented", 
            "Partially Implemented"
        )
    )
)</f>
        <v/>
      </c>
    </row>
    <row r="13">
      <c r="B13" s="22" t="s">
        <v>402</v>
      </c>
      <c r="C13" s="6" t="str">
        <f>VLOOKUP(B13,CM!C:I, 7, FALSE)</f>
        <v/>
      </c>
      <c r="D13" s="10"/>
      <c r="E13" s="23" t="s">
        <v>403</v>
      </c>
      <c r="F13" s="28" t="s">
        <v>404</v>
      </c>
      <c r="G13" s="6" t="str">
        <f>IF(OR(COUNTIF(CM!$B$2:$B$70, E13) = 0, COUNTIFS(CM!$B$2:$B$70, E13, CM!$I$2:$I$70, "") &gt; 0),
    "", 
    IF(AND(COUNTIFS(CM!$B$2:$B$70, E13, CM!$I$2:$I$70, "Pass") = COUNTIF(CM!$B$2:$B$70, E13), COUNTIF(CM!$B$2:$B$70, E13) &gt; 0), 
        "Fully Implemented", 
        IF(AND(COUNTIFS(CM!$B$2:$B$70, E13, CM!$I$2:$I$70, "Fail") = COUNTIF(CM!$B$2:$B$70, E13), COUNTIF(CM!$B$2:$B$70, E13) &gt; 0), 
            "Not Implemented", 
            "Partially Implemented"
        )
    )
)</f>
        <v/>
      </c>
    </row>
    <row r="14">
      <c r="B14" s="22" t="s">
        <v>405</v>
      </c>
      <c r="C14" s="6" t="str">
        <f>VLOOKUP(B14,CM!C:I, 7, FALSE)</f>
        <v/>
      </c>
      <c r="D14" s="10"/>
      <c r="E14" s="23" t="s">
        <v>406</v>
      </c>
      <c r="F14" s="28" t="s">
        <v>407</v>
      </c>
      <c r="G14" s="6" t="str">
        <f>IF(OR(COUNTIF(CM!$B$2:$B$70, E14) = 0, COUNTIFS(CM!$B$2:$B$70, E14, CM!$I$2:$I$70, "") &gt; 0),
    "", 
    IF(AND(COUNTIFS(CM!$B$2:$B$70, E14, CM!$I$2:$I$70, "Pass") = COUNTIF(CM!$B$2:$B$70, E14), COUNTIF(CM!$B$2:$B$70, E14) &gt; 0), 
        "Fully Implemented", 
        IF(AND(COUNTIFS(CM!$B$2:$B$70, E14, CM!$I$2:$I$70, "Fail") = COUNTIF(CM!$B$2:$B$70, E14), COUNTIF(CM!$B$2:$B$70, E14) &gt; 0), 
            "Not Implemented", 
            "Partially Implemented"
        )
    )
)</f>
        <v/>
      </c>
    </row>
    <row r="15">
      <c r="B15" s="22" t="s">
        <v>408</v>
      </c>
      <c r="C15" s="6" t="str">
        <f>VLOOKUP(B15,CM!C:I, 7, FALSE)</f>
        <v/>
      </c>
      <c r="D15" s="10"/>
      <c r="E15" s="23" t="s">
        <v>409</v>
      </c>
      <c r="F15" s="28" t="s">
        <v>410</v>
      </c>
      <c r="G15" s="6" t="str">
        <f>IF(OR(COUNTIF(CM!$B$2:$B$70, E15) = 0, COUNTIFS(CM!$B$2:$B$70, E15, CM!$I$2:$I$70, "") &gt; 0),
    "", 
    IF(AND(COUNTIFS(CM!$B$2:$B$70, E15, CM!$I$2:$I$70, "Pass") = COUNTIF(CM!$B$2:$B$70, E15), COUNTIF(CM!$B$2:$B$70, E15) &gt; 0), 
        "Fully Implemented", 
        IF(AND(COUNTIFS(CM!$B$2:$B$70, E15, CM!$I$2:$I$70, "Fail") = COUNTIF(CM!$B$2:$B$70, E15), COUNTIF(CM!$B$2:$B$70, E15) &gt; 0), 
            "Not Implemented", 
            "Partially Implemented"
        )
    )
)</f>
        <v/>
      </c>
    </row>
    <row r="16">
      <c r="B16" s="22" t="s">
        <v>411</v>
      </c>
      <c r="C16" s="6" t="str">
        <f>VLOOKUP(B16,CM!C:I, 7, FALSE)</f>
        <v/>
      </c>
      <c r="D16" s="10"/>
      <c r="E16" s="23" t="s">
        <v>412</v>
      </c>
      <c r="F16" s="28" t="s">
        <v>413</v>
      </c>
      <c r="G16" s="6" t="str">
        <f>IF(OR(COUNTIF(CM!$B$2:$B$70, E16) = 0, COUNTIFS(CM!$B$2:$B$70, E16, CM!$I$2:$I$70, "") &gt; 0),
    "", 
    IF(AND(COUNTIFS(CM!$B$2:$B$70, E16, CM!$I$2:$I$70, "Pass") = COUNTIF(CM!$B$2:$B$70, E16), COUNTIF(CM!$B$2:$B$70, E16) &gt; 0), 
        "Fully Implemented", 
        IF(AND(COUNTIFS(CM!$B$2:$B$70, E16, CM!$I$2:$I$70, "Fail") = COUNTIF(CM!$B$2:$B$70, E16), COUNTIF(CM!$B$2:$B$70, E16) &gt; 0), 
            "Not Implemented", 
            "Partially Implemented"
        )
    )
)</f>
        <v/>
      </c>
    </row>
    <row r="17">
      <c r="B17" s="22" t="s">
        <v>414</v>
      </c>
      <c r="C17" s="6" t="str">
        <f>VLOOKUP(B17,CM!C:I, 7, FALSE)</f>
        <v/>
      </c>
      <c r="D17" s="10"/>
      <c r="E17" s="23" t="s">
        <v>415</v>
      </c>
      <c r="F17" s="28" t="s">
        <v>416</v>
      </c>
      <c r="G17" s="6" t="str">
        <f>IF(OR(COUNTIF(CM!$B$2:$B$70, E17) = 0, COUNTIFS(CM!$B$2:$B$70, E17, CM!$I$2:$I$70, "") &gt; 0),
    "", 
    IF(AND(COUNTIFS(CM!$B$2:$B$70, E17, CM!$I$2:$I$70, "Pass") = COUNTIF(CM!$B$2:$B$70, E17), COUNTIF(CM!$B$2:$B$70, E17) &gt; 0), 
        "Fully Implemented", 
        IF(AND(COUNTIFS(CM!$B$2:$B$70, E17, CM!$I$2:$I$70, "Fail") = COUNTIF(CM!$B$2:$B$70, E17), COUNTIF(CM!$B$2:$B$70, E17) &gt; 0), 
            "Not Implemented", 
            "Partially Implemented"
        )
    )
)</f>
        <v/>
      </c>
    </row>
    <row r="18">
      <c r="B18" s="22" t="s">
        <v>417</v>
      </c>
      <c r="C18" s="6" t="str">
        <f>VLOOKUP(B18,CM!C:I, 7, FALSE)</f>
        <v/>
      </c>
      <c r="D18" s="10"/>
      <c r="E18" s="23" t="s">
        <v>418</v>
      </c>
      <c r="F18" s="28" t="s">
        <v>419</v>
      </c>
      <c r="G18" s="6" t="str">
        <f>IF(OR(COUNTIF(CM!$B$2:$B$70, E18) = 0, COUNTIFS(CM!$B$2:$B$70, E18, CM!$I$2:$I$70, "") &gt; 0),
    "", 
    IF(AND(COUNTIFS(CM!$B$2:$B$70, E18, CM!$I$2:$I$70, "Pass") = COUNTIF(CM!$B$2:$B$70, E18), COUNTIF(CM!$B$2:$B$70, E18) &gt; 0), 
        "Fully Implemented", 
        IF(AND(COUNTIFS(CM!$B$2:$B$70, E18, CM!$I$2:$I$70, "Fail") = COUNTIF(CM!$B$2:$B$70, E18), COUNTIF(CM!$B$2:$B$70, E18) &gt; 0), 
            "Not Implemented", 
            "Partially Implemented"
        )
    )
)</f>
        <v/>
      </c>
    </row>
    <row r="19">
      <c r="B19" s="22" t="s">
        <v>420</v>
      </c>
      <c r="C19" s="6" t="str">
        <f>VLOOKUP(B19,CM!C:I, 7, FALSE)</f>
        <v/>
      </c>
      <c r="D19" s="10"/>
      <c r="E19" s="23" t="s">
        <v>421</v>
      </c>
      <c r="F19" s="28" t="s">
        <v>422</v>
      </c>
      <c r="G19" s="6" t="str">
        <f>IF(OR(COUNTIF(CM!$B$2:$B$70, E19) = 0, COUNTIFS(CM!$B$2:$B$70, E19, CM!$I$2:$I$70, "") &gt; 0),
    "", 
    IF(AND(COUNTIFS(CM!$B$2:$B$70, E19, CM!$I$2:$I$70, "Pass") = COUNTIF(CM!$B$2:$B$70, E19), COUNTIF(CM!$B$2:$B$70, E19) &gt; 0), 
        "Fully Implemented", 
        IF(AND(COUNTIFS(CM!$B$2:$B$70, E19, CM!$I$2:$I$70, "Fail") = COUNTIF(CM!$B$2:$B$70, E19), COUNTIF(CM!$B$2:$B$70, E19) &gt; 0), 
            "Not Implemented", 
            "Partially Implemented"
        )
    )
)</f>
        <v/>
      </c>
    </row>
    <row r="20">
      <c r="B20" s="22" t="s">
        <v>423</v>
      </c>
      <c r="C20" s="6" t="str">
        <f>VLOOKUP(B20,CM!C:I, 7, FALSE)</f>
        <v/>
      </c>
      <c r="D20" s="10"/>
      <c r="E20" s="23" t="s">
        <v>424</v>
      </c>
      <c r="F20" s="28" t="s">
        <v>425</v>
      </c>
      <c r="G20" s="6" t="str">
        <f>IF(OR(COUNTIF(CM!$B$2:$B$70, E20) = 0, COUNTIFS(CM!$B$2:$B$70, E20, CM!$I$2:$I$70, "") &gt; 0),
    "", 
    IF(AND(COUNTIFS(CM!$B$2:$B$70, E20, CM!$I$2:$I$70, "Pass") = COUNTIF(CM!$B$2:$B$70, E20), COUNTIF(CM!$B$2:$B$70, E20) &gt; 0), 
        "Fully Implemented", 
        IF(AND(COUNTIFS(CM!$B$2:$B$70, E20, CM!$I$2:$I$70, "Fail") = COUNTIF(CM!$B$2:$B$70, E20), COUNTIF(CM!$B$2:$B$70, E20) &gt; 0), 
            "Not Implemented", 
            "Partially Implemented"
        )
    )
)</f>
        <v/>
      </c>
    </row>
    <row r="21">
      <c r="B21" s="22" t="s">
        <v>426</v>
      </c>
      <c r="C21" s="6" t="str">
        <f>VLOOKUP(B21,CM!C:I, 7, FALSE)</f>
        <v/>
      </c>
      <c r="D21" s="10"/>
      <c r="E21" s="23" t="s">
        <v>427</v>
      </c>
      <c r="F21" s="28" t="s">
        <v>428</v>
      </c>
      <c r="G21" s="6" t="str">
        <f>IF(OR(COUNTIF(CM!$B$2:$B$70, E21) = 0, COUNTIFS(CM!$B$2:$B$70, E21, CM!$I$2:$I$70, "") &gt; 0),
    "", 
    IF(AND(COUNTIFS(CM!$B$2:$B$70, E21, CM!$I$2:$I$70, "Pass") = COUNTIF(CM!$B$2:$B$70, E21), COUNTIF(CM!$B$2:$B$70, E21) &gt; 0), 
        "Fully Implemented", 
        IF(AND(COUNTIFS(CM!$B$2:$B$70, E21, CM!$I$2:$I$70, "Fail") = COUNTIF(CM!$B$2:$B$70, E21), COUNTIF(CM!$B$2:$B$70, E21) &gt; 0), 
            "Not Implemented", 
            "Partially Implemented"
        )
    )
)</f>
        <v/>
      </c>
    </row>
    <row r="22">
      <c r="B22" s="22" t="s">
        <v>429</v>
      </c>
      <c r="C22" s="6" t="str">
        <f>VLOOKUP(B22,CM!C:I, 7, FALSE)</f>
        <v/>
      </c>
      <c r="D22" s="10"/>
      <c r="E22" s="23" t="s">
        <v>430</v>
      </c>
      <c r="F22" s="28" t="s">
        <v>431</v>
      </c>
      <c r="G22" s="6" t="str">
        <f>IF(OR(COUNTIF(CM!$B$2:$B$70, E22) = 0, COUNTIFS(CM!$B$2:$B$70, E22, CM!$I$2:$I$70, "") &gt; 0),
    "", 
    IF(AND(COUNTIFS(CM!$B$2:$B$70, E22, CM!$I$2:$I$70, "Pass") = COUNTIF(CM!$B$2:$B$70, E22), COUNTIF(CM!$B$2:$B$70, E22) &gt; 0), 
        "Fully Implemented", 
        IF(AND(COUNTIFS(CM!$B$2:$B$70, E22, CM!$I$2:$I$70, "Fail") = COUNTIF(CM!$B$2:$B$70, E22), COUNTIF(CM!$B$2:$B$70, E22) &gt; 0), 
            "Not Implemented", 
            "Partially Implemented"
        )
    )
)</f>
        <v/>
      </c>
    </row>
    <row r="23">
      <c r="B23" s="22" t="s">
        <v>432</v>
      </c>
      <c r="C23" s="6" t="str">
        <f>VLOOKUP(B23,CM!C:I, 7, FALSE)</f>
        <v/>
      </c>
      <c r="D23" s="10"/>
      <c r="E23" s="23" t="s">
        <v>433</v>
      </c>
      <c r="F23" s="28" t="s">
        <v>434</v>
      </c>
      <c r="G23" s="6" t="str">
        <f>IF(OR(COUNTIF(CM!$B$2:$B$70, E23) = 0, COUNTIFS(CM!$B$2:$B$70, E23, CM!$I$2:$I$70, "") &gt; 0),
    "", 
    IF(AND(COUNTIFS(CM!$B$2:$B$70, E23, CM!$I$2:$I$70, "Pass") = COUNTIF(CM!$B$2:$B$70, E23), COUNTIF(CM!$B$2:$B$70, E23) &gt; 0), 
        "Fully Implemented", 
        IF(AND(COUNTIFS(CM!$B$2:$B$70, E23, CM!$I$2:$I$70, "Fail") = COUNTIF(CM!$B$2:$B$70, E23), COUNTIF(CM!$B$2:$B$70, E23) &gt; 0), 
            "Not Implemented", 
            "Partially Implemented"
        )
    )
)</f>
        <v/>
      </c>
    </row>
    <row r="24">
      <c r="B24" s="22" t="s">
        <v>435</v>
      </c>
      <c r="C24" s="6" t="str">
        <f>VLOOKUP(B24,CM!C:I, 7, FALSE)</f>
        <v/>
      </c>
      <c r="D24" s="10"/>
      <c r="E24" s="23" t="s">
        <v>436</v>
      </c>
      <c r="F24" s="28" t="s">
        <v>437</v>
      </c>
      <c r="G24" s="6" t="str">
        <f>IF(OR(COUNTIF(CM!$B$2:$B$70, E24) = 0, COUNTIFS(CM!$B$2:$B$70, E24, CM!$I$2:$I$70, "") &gt; 0),
    "", 
    IF(AND(COUNTIFS(CM!$B$2:$B$70, E24, CM!$I$2:$I$70, "Pass") = COUNTIF(CM!$B$2:$B$70, E24), COUNTIF(CM!$B$2:$B$70, E24) &gt; 0), 
        "Fully Implemented", 
        IF(AND(COUNTIFS(CM!$B$2:$B$70, E24, CM!$I$2:$I$70, "Fail") = COUNTIF(CM!$B$2:$B$70, E24), COUNTIF(CM!$B$2:$B$70, E24) &gt; 0), 
            "Not Implemented", 
            "Partially Implemented"
        )
    )
)</f>
        <v/>
      </c>
    </row>
    <row r="25">
      <c r="B25" s="22" t="s">
        <v>438</v>
      </c>
      <c r="C25" s="6" t="str">
        <f>VLOOKUP(B25,CM!C:I, 7, FALSE)</f>
        <v/>
      </c>
      <c r="D25" s="10"/>
      <c r="E25" s="23" t="s">
        <v>439</v>
      </c>
      <c r="F25" s="28" t="s">
        <v>440</v>
      </c>
      <c r="G25" s="6" t="str">
        <f>IF(OR(COUNTIF(CM!$B$2:$B$70, E25) = 0, COUNTIFS(CM!$B$2:$B$70, E25, CM!$I$2:$I$70, "") &gt; 0),
    "", 
    IF(AND(COUNTIFS(CM!$B$2:$B$70, E25, CM!$I$2:$I$70, "Pass") = COUNTIF(CM!$B$2:$B$70, E25), COUNTIF(CM!$B$2:$B$70, E25) &gt; 0), 
        "Fully Implemented", 
        IF(AND(COUNTIFS(CM!$B$2:$B$70, E25, CM!$I$2:$I$70, "Fail") = COUNTIF(CM!$B$2:$B$70, E25), COUNTIF(CM!$B$2:$B$70, E25) &gt; 0), 
            "Not Implemented", 
            "Partially Implemented"
        )
    )
)</f>
        <v/>
      </c>
    </row>
    <row r="26">
      <c r="B26" s="22" t="s">
        <v>441</v>
      </c>
      <c r="C26" s="6" t="str">
        <f>VLOOKUP(B26,CM!C:I, 7, FALSE)</f>
        <v/>
      </c>
      <c r="D26" s="10"/>
      <c r="E26" s="23" t="s">
        <v>442</v>
      </c>
      <c r="F26" s="28" t="s">
        <v>443</v>
      </c>
      <c r="G26" s="6" t="str">
        <f>IF(OR(COUNTIF(CM!$B$2:$B$70, E26) = 0, COUNTIFS(CM!$B$2:$B$70, E26, CM!$I$2:$I$70, "") &gt; 0),
    "", 
    IF(AND(COUNTIFS(CM!$B$2:$B$70, E26, CM!$I$2:$I$70, "Pass") = COUNTIF(CM!$B$2:$B$70, E26), COUNTIF(CM!$B$2:$B$70, E26) &gt; 0), 
        "Fully Implemented", 
        IF(AND(COUNTIFS(CM!$B$2:$B$70, E26, CM!$I$2:$I$70, "Fail") = COUNTIF(CM!$B$2:$B$70, E26), COUNTIF(CM!$B$2:$B$70, E26) &gt; 0), 
            "Not Implemented", 
            "Partially Implemented"
        )
    )
)</f>
        <v/>
      </c>
    </row>
    <row r="27">
      <c r="B27" s="22" t="s">
        <v>444</v>
      </c>
      <c r="C27" s="6" t="str">
        <f>VLOOKUP(B27,CM!C:I, 7, FALSE)</f>
        <v/>
      </c>
      <c r="D27" s="10"/>
      <c r="E27" s="23" t="s">
        <v>445</v>
      </c>
      <c r="F27" s="28" t="s">
        <v>446</v>
      </c>
      <c r="G27" s="6" t="str">
        <f>IF(OR(COUNTIF(CM!$B$2:$B$70, E27) = 0, COUNTIFS(CM!$B$2:$B$70, E27, CM!$I$2:$I$70, "") &gt; 0),
    "", 
    IF(AND(COUNTIFS(CM!$B$2:$B$70, E27, CM!$I$2:$I$70, "Pass") = COUNTIF(CM!$B$2:$B$70, E27), COUNTIF(CM!$B$2:$B$70, E27) &gt; 0), 
        "Fully Implemented", 
        IF(AND(COUNTIFS(CM!$B$2:$B$70, E27, CM!$I$2:$I$70, "Fail") = COUNTIF(CM!$B$2:$B$70, E27), COUNTIF(CM!$B$2:$B$70, E27) &gt; 0), 
            "Not Implemented", 
            "Partially Implemented"
        )
    )
)</f>
        <v/>
      </c>
    </row>
    <row r="28">
      <c r="B28" s="22" t="s">
        <v>447</v>
      </c>
      <c r="C28" s="6" t="str">
        <f>VLOOKUP(B28,CM!C:I, 7, FALSE)</f>
        <v/>
      </c>
      <c r="D28" s="10"/>
      <c r="E28" s="23" t="s">
        <v>448</v>
      </c>
      <c r="F28" s="28" t="s">
        <v>449</v>
      </c>
      <c r="G28" s="6" t="str">
        <f>IF(OR(COUNTIF(CM!$B$2:$B$70, E28) = 0, COUNTIFS(CM!$B$2:$B$70, E28, CM!$I$2:$I$70, "") &gt; 0),
    "", 
    IF(AND(COUNTIFS(CM!$B$2:$B$70, E28, CM!$I$2:$I$70, "Pass") = COUNTIF(CM!$B$2:$B$70, E28), COUNTIF(CM!$B$2:$B$70, E28) &gt; 0), 
        "Fully Implemented", 
        IF(AND(COUNTIFS(CM!$B$2:$B$70, E28, CM!$I$2:$I$70, "Fail") = COUNTIF(CM!$B$2:$B$70, E28), COUNTIF(CM!$B$2:$B$70, E28) &gt; 0), 
            "Not Implemented", 
            "Partially Implemented"
        )
    )
)</f>
        <v/>
      </c>
    </row>
    <row r="29">
      <c r="B29" s="22" t="s">
        <v>450</v>
      </c>
      <c r="C29" s="6" t="str">
        <f>VLOOKUP(B29,CM!C:I, 7, FALSE)</f>
        <v/>
      </c>
      <c r="D29" s="10"/>
      <c r="E29" s="23" t="s">
        <v>451</v>
      </c>
      <c r="F29" s="28" t="s">
        <v>452</v>
      </c>
      <c r="G29" s="6" t="str">
        <f>IF(OR(COUNTIF(CM!$B$2:$B$70, E29) = 0, COUNTIFS(CM!$B$2:$B$70, E29, CM!$I$2:$I$70, "") &gt; 0),
    "", 
    IF(AND(COUNTIFS(CM!$B$2:$B$70, E29, CM!$I$2:$I$70, "Pass") = COUNTIF(CM!$B$2:$B$70, E29), COUNTIF(CM!$B$2:$B$70, E29) &gt; 0), 
        "Fully Implemented", 
        IF(AND(COUNTIFS(CM!$B$2:$B$70, E29, CM!$I$2:$I$70, "Fail") = COUNTIF(CM!$B$2:$B$70, E29), COUNTIF(CM!$B$2:$B$70, E29) &gt; 0), 
            "Not Implemented", 
            "Partially Implemented"
        )
    )
)</f>
        <v/>
      </c>
    </row>
    <row r="30">
      <c r="B30" s="22" t="s">
        <v>453</v>
      </c>
      <c r="C30" s="6" t="str">
        <f>VLOOKUP(B30,CM!C:I, 7, FALSE)</f>
        <v/>
      </c>
      <c r="D30" s="10"/>
      <c r="E30" s="23" t="s">
        <v>454</v>
      </c>
      <c r="F30" s="28" t="s">
        <v>455</v>
      </c>
      <c r="G30" s="6" t="str">
        <f>IF(OR(COUNTIF(CM!$B$2:$B$70, E30) = 0, COUNTIFS(CM!$B$2:$B$70, E30, CM!$I$2:$I$70, "") &gt; 0),
    "", 
    IF(AND(COUNTIFS(CM!$B$2:$B$70, E30, CM!$I$2:$I$70, "Pass") = COUNTIF(CM!$B$2:$B$70, E30), COUNTIF(CM!$B$2:$B$70, E30) &gt; 0), 
        "Fully Implemented", 
        IF(AND(COUNTIFS(CM!$B$2:$B$70, E30, CM!$I$2:$I$70, "Fail") = COUNTIF(CM!$B$2:$B$70, E30), COUNTIF(CM!$B$2:$B$70, E30) &gt; 0), 
            "Not Implemented", 
            "Partially Implemented"
        )
    )
)</f>
        <v/>
      </c>
    </row>
    <row r="31">
      <c r="B31" s="22" t="s">
        <v>456</v>
      </c>
      <c r="C31" s="6" t="str">
        <f>VLOOKUP(B31,CM!C:I, 7, FALSE)</f>
        <v/>
      </c>
      <c r="D31" s="10"/>
      <c r="E31" s="23" t="s">
        <v>457</v>
      </c>
      <c r="F31" s="28" t="s">
        <v>458</v>
      </c>
      <c r="G31" s="6" t="str">
        <f>IF(OR(COUNTIF(CM!$B$2:$B$70, E31) = 0, COUNTIFS(CM!$B$2:$B$70, E31, CM!$I$2:$I$70, "") &gt; 0),
    "", 
    IF(AND(COUNTIFS(CM!$B$2:$B$70, E31, CM!$I$2:$I$70, "Pass") = COUNTIF(CM!$B$2:$B$70, E31), COUNTIF(CM!$B$2:$B$70, E31) &gt; 0), 
        "Fully Implemented", 
        IF(AND(COUNTIFS(CM!$B$2:$B$70, E31, CM!$I$2:$I$70, "Fail") = COUNTIF(CM!$B$2:$B$70, E31), COUNTIF(CM!$B$2:$B$70, E31) &gt; 0), 
            "Not Implemented", 
            "Partially Implemented"
        )
    )
)</f>
        <v/>
      </c>
    </row>
    <row r="32">
      <c r="B32" s="22" t="s">
        <v>459</v>
      </c>
      <c r="C32" s="6" t="str">
        <f>VLOOKUP(B32,CM!C:I, 7, FALSE)</f>
        <v/>
      </c>
      <c r="D32" s="10"/>
      <c r="E32" s="23" t="s">
        <v>460</v>
      </c>
      <c r="F32" s="28" t="s">
        <v>461</v>
      </c>
      <c r="G32" s="6" t="str">
        <f>IF(OR(COUNTIF(CM!$B$2:$B$70, E32) = 0, COUNTIFS(CM!$B$2:$B$70, E32, CM!$I$2:$I$70, "") &gt; 0),
    "", 
    IF(AND(COUNTIFS(CM!$B$2:$B$70, E32, CM!$I$2:$I$70, "Pass") = COUNTIF(CM!$B$2:$B$70, E32), COUNTIF(CM!$B$2:$B$70, E32) &gt; 0), 
        "Fully Implemented", 
        IF(AND(COUNTIFS(CM!$B$2:$B$70, E32, CM!$I$2:$I$70, "Fail") = COUNTIF(CM!$B$2:$B$70, E32), COUNTIF(CM!$B$2:$B$70, E32) &gt; 0), 
            "Not Implemented", 
            "Partially Implemented"
        )
    )
)</f>
        <v/>
      </c>
    </row>
    <row r="33">
      <c r="B33" s="22" t="s">
        <v>462</v>
      </c>
      <c r="C33" s="6" t="str">
        <f>VLOOKUP(B33,CM!C:I, 7, FALSE)</f>
        <v/>
      </c>
      <c r="D33" s="10"/>
      <c r="E33" s="23" t="s">
        <v>463</v>
      </c>
      <c r="F33" s="28" t="s">
        <v>464</v>
      </c>
      <c r="G33" s="6" t="str">
        <f>IF(OR(COUNTIF(CM!$B$2:$B$70, E33) = 0, COUNTIFS(CM!$B$2:$B$70, E33, CM!$I$2:$I$70, "") &gt; 0),
    "", 
    IF(AND(COUNTIFS(CM!$B$2:$B$70, E33, CM!$I$2:$I$70, "Pass") = COUNTIF(CM!$B$2:$B$70, E33), COUNTIF(CM!$B$2:$B$70, E33) &gt; 0), 
        "Fully Implemented", 
        IF(AND(COUNTIFS(CM!$B$2:$B$70, E33, CM!$I$2:$I$70, "Fail") = COUNTIF(CM!$B$2:$B$70, E33), COUNTIF(CM!$B$2:$B$70, E33) &gt; 0), 
            "Not Implemented", 
            "Partially Implemented"
        )
    )
)</f>
        <v/>
      </c>
    </row>
    <row r="34">
      <c r="B34" s="22" t="s">
        <v>465</v>
      </c>
      <c r="C34" s="6" t="str">
        <f>VLOOKUP(B34,CM!C:I, 7, FALSE)</f>
        <v/>
      </c>
      <c r="D34" s="10"/>
      <c r="E34" s="23" t="s">
        <v>466</v>
      </c>
      <c r="F34" s="28" t="s">
        <v>467</v>
      </c>
      <c r="G34" s="6" t="str">
        <f>IF(OR(COUNTIF(CM!$B$2:$B$70, E34) = 0, COUNTIFS(CM!$B$2:$B$70, E34, CM!$I$2:$I$70, "") &gt; 0),
    "", 
    IF(AND(COUNTIFS(CM!$B$2:$B$70, E34, CM!$I$2:$I$70, "Pass") = COUNTIF(CM!$B$2:$B$70, E34), COUNTIF(CM!$B$2:$B$70, E34) &gt; 0), 
        "Fully Implemented", 
        IF(AND(COUNTIFS(CM!$B$2:$B$70, E34, CM!$I$2:$I$70, "Fail") = COUNTIF(CM!$B$2:$B$70, E34), COUNTIF(CM!$B$2:$B$70, E34) &gt; 0), 
            "Not Implemented", 
            "Partially Implemented"
        )
    )
)</f>
        <v/>
      </c>
    </row>
    <row r="35">
      <c r="B35" s="22" t="s">
        <v>468</v>
      </c>
      <c r="C35" s="6" t="str">
        <f>VLOOKUP(B35,CM!C:I, 7, FALSE)</f>
        <v/>
      </c>
      <c r="D35" s="10"/>
      <c r="E35" s="23" t="s">
        <v>469</v>
      </c>
      <c r="F35" s="28" t="s">
        <v>470</v>
      </c>
      <c r="G35" s="6" t="str">
        <f>IF(OR(COUNTIF(CM!$B$2:$B$70, E35) = 0, COUNTIFS(CM!$B$2:$B$70, E35, CM!$I$2:$I$70, "") &gt; 0),
    "", 
    IF(AND(COUNTIFS(CM!$B$2:$B$70, E35, CM!$I$2:$I$70, "Pass") = COUNTIF(CM!$B$2:$B$70, E35), COUNTIF(CM!$B$2:$B$70, E35) &gt; 0), 
        "Fully Implemented", 
        IF(AND(COUNTIFS(CM!$B$2:$B$70, E35, CM!$I$2:$I$70, "Fail") = COUNTIF(CM!$B$2:$B$70, E35), COUNTIF(CM!$B$2:$B$70, E35) &gt; 0), 
            "Not Implemented", 
            "Partially Implemented"
        )
    )
)</f>
        <v/>
      </c>
    </row>
    <row r="36">
      <c r="B36" s="22" t="s">
        <v>471</v>
      </c>
      <c r="C36" s="6" t="str">
        <f>VLOOKUP(B36,CM!C:I, 7, FALSE)</f>
        <v/>
      </c>
      <c r="D36" s="10"/>
      <c r="E36" s="23" t="s">
        <v>472</v>
      </c>
      <c r="F36" s="28" t="s">
        <v>473</v>
      </c>
      <c r="G36" s="6" t="str">
        <f>IF(OR(COUNTIF(CM!$B$2:$B$70, E36) = 0, COUNTIFS(CM!$B$2:$B$70, E36, CM!$I$2:$I$70, "") &gt; 0),
    "", 
    IF(AND(COUNTIFS(CM!$B$2:$B$70, E36, CM!$I$2:$I$70, "Pass") = COUNTIF(CM!$B$2:$B$70, E36), COUNTIF(CM!$B$2:$B$70, E36) &gt; 0), 
        "Fully Implemented", 
        IF(AND(COUNTIFS(CM!$B$2:$B$70, E36, CM!$I$2:$I$70, "Fail") = COUNTIF(CM!$B$2:$B$70, E36), COUNTIF(CM!$B$2:$B$70, E36) &gt; 0), 
            "Not Implemented", 
            "Partially Implemented"
        )
    )
)</f>
        <v/>
      </c>
    </row>
    <row r="37">
      <c r="B37" s="22" t="s">
        <v>474</v>
      </c>
      <c r="C37" s="6" t="str">
        <f>VLOOKUP(B37,CM!C:I, 7, FALSE)</f>
        <v/>
      </c>
      <c r="D37" s="10"/>
      <c r="E37" s="23" t="s">
        <v>475</v>
      </c>
      <c r="F37" s="28" t="s">
        <v>476</v>
      </c>
      <c r="G37" s="6" t="str">
        <f>IF(OR(COUNTIF(CM!$B$2:$B$70, E37) = 0, COUNTIFS(CM!$B$2:$B$70, E37, CM!$I$2:$I$70, "") &gt; 0),
    "", 
    IF(AND(COUNTIFS(CM!$B$2:$B$70, E37, CM!$I$2:$I$70, "Pass") = COUNTIF(CM!$B$2:$B$70, E37), COUNTIF(CM!$B$2:$B$70, E37) &gt; 0), 
        "Fully Implemented", 
        IF(AND(COUNTIFS(CM!$B$2:$B$70, E37, CM!$I$2:$I$70, "Fail") = COUNTIF(CM!$B$2:$B$70, E37), COUNTIF(CM!$B$2:$B$70, E37) &gt; 0), 
            "Not Implemented", 
            "Partially Implemented"
        )
    )
)</f>
        <v/>
      </c>
    </row>
    <row r="38">
      <c r="B38" s="22" t="s">
        <v>477</v>
      </c>
      <c r="C38" s="6" t="str">
        <f>VLOOKUP(B38,CM!C:I, 7, FALSE)</f>
        <v/>
      </c>
      <c r="D38" s="10"/>
      <c r="E38" s="23" t="s">
        <v>478</v>
      </c>
      <c r="F38" s="23" t="s">
        <v>479</v>
      </c>
      <c r="G38" s="6" t="str">
        <f>IF(OR(COUNTIF(CM!$B$2:$B$70, E38) = 0, COUNTIFS(CM!$B$2:$B$70, E38, CM!$I$2:$I$70, "") &gt; 0),
    "", 
    IF(AND(COUNTIFS(CM!$B$2:$B$70, E38, CM!$I$2:$I$70, "Pass") = COUNTIF(CM!$B$2:$B$70, E38), COUNTIF(CM!$B$2:$B$70, E38) &gt; 0), 
        "Fully Implemented", 
        IF(AND(COUNTIFS(CM!$B$2:$B$70, E38, CM!$I$2:$I$70, "Fail") = COUNTIF(CM!$B$2:$B$70, E38), COUNTIF(CM!$B$2:$B$70, E38) &gt; 0), 
            "Not Implemented", 
            "Partially Implemented"
        )
    )
)</f>
        <v/>
      </c>
    </row>
    <row r="39">
      <c r="B39" s="22" t="s">
        <v>480</v>
      </c>
      <c r="C39" s="6" t="str">
        <f>VLOOKUP(B39,CM!C:I, 7, FALSE)</f>
        <v/>
      </c>
    </row>
    <row r="40">
      <c r="B40" s="22" t="s">
        <v>481</v>
      </c>
      <c r="C40" s="6" t="str">
        <f>VLOOKUP(B40,CM!C:I, 7, FALSE)</f>
        <v/>
      </c>
    </row>
    <row r="41">
      <c r="B41" s="22" t="s">
        <v>482</v>
      </c>
      <c r="C41" s="6" t="str">
        <f>VLOOKUP(B41,CM!C:I, 7, FALSE)</f>
        <v/>
      </c>
    </row>
    <row r="42">
      <c r="B42" s="22" t="s">
        <v>483</v>
      </c>
      <c r="C42" s="6" t="str">
        <f>VLOOKUP(B42,CM!C:I, 7, FALSE)</f>
        <v/>
      </c>
    </row>
    <row r="43">
      <c r="B43" s="22" t="s">
        <v>484</v>
      </c>
      <c r="C43" s="6" t="str">
        <f>VLOOKUP(B43,CM!C:I, 7, FALSE)</f>
        <v/>
      </c>
    </row>
    <row r="44">
      <c r="B44" s="22" t="s">
        <v>485</v>
      </c>
      <c r="C44" s="6" t="str">
        <f>VLOOKUP(B44,CM!C:I, 7, FALSE)</f>
        <v/>
      </c>
    </row>
    <row r="45">
      <c r="B45" s="22" t="s">
        <v>486</v>
      </c>
      <c r="C45" s="6" t="str">
        <f>VLOOKUP(B45,CM!C:I, 7, FALSE)</f>
        <v/>
      </c>
    </row>
    <row r="46">
      <c r="B46" s="22" t="s">
        <v>487</v>
      </c>
      <c r="C46" s="6" t="str">
        <f>VLOOKUP(B46,CM!C:I, 7, FALSE)</f>
        <v/>
      </c>
    </row>
    <row r="47">
      <c r="B47" s="22" t="s">
        <v>488</v>
      </c>
      <c r="C47" s="6" t="str">
        <f>VLOOKUP(B47,CM!C:I, 7, FALSE)</f>
        <v/>
      </c>
    </row>
    <row r="48">
      <c r="B48" s="22" t="s">
        <v>489</v>
      </c>
      <c r="C48" s="6" t="str">
        <f>VLOOKUP(B48,CM!C:I, 7, FALSE)</f>
        <v/>
      </c>
    </row>
    <row r="49">
      <c r="B49" s="22" t="s">
        <v>490</v>
      </c>
      <c r="C49" s="6" t="str">
        <f>VLOOKUP(B49,CM!C:I, 7, FALSE)</f>
        <v/>
      </c>
    </row>
    <row r="50">
      <c r="B50" s="22" t="s">
        <v>491</v>
      </c>
      <c r="C50" s="6" t="str">
        <f>VLOOKUP(B50,CM!C:I, 7, FALSE)</f>
        <v/>
      </c>
    </row>
    <row r="51">
      <c r="B51" s="22" t="s">
        <v>492</v>
      </c>
      <c r="C51" s="6" t="str">
        <f>VLOOKUP(B51,CM!C:I, 7, FALSE)</f>
        <v/>
      </c>
    </row>
    <row r="52">
      <c r="B52" s="22" t="s">
        <v>493</v>
      </c>
      <c r="C52" s="6" t="str">
        <f>VLOOKUP(B52,CM!C:I, 7, FALSE)</f>
        <v/>
      </c>
    </row>
    <row r="53">
      <c r="B53" s="22" t="s">
        <v>494</v>
      </c>
      <c r="C53" s="6" t="str">
        <f>VLOOKUP(B53,CM!C:I, 7, FALSE)</f>
        <v/>
      </c>
    </row>
    <row r="54">
      <c r="B54" s="22" t="s">
        <v>495</v>
      </c>
      <c r="C54" s="6" t="str">
        <f>VLOOKUP(B54,CM!C:I, 7, FALSE)</f>
        <v/>
      </c>
    </row>
    <row r="55">
      <c r="B55" s="22" t="s">
        <v>496</v>
      </c>
      <c r="C55" s="6" t="str">
        <f>VLOOKUP(B55,CM!C:I, 7, FALSE)</f>
        <v/>
      </c>
    </row>
    <row r="56">
      <c r="B56" s="22" t="s">
        <v>497</v>
      </c>
      <c r="C56" s="6" t="str">
        <f>VLOOKUP(B56,CM!C:I, 7, FALSE)</f>
        <v/>
      </c>
    </row>
    <row r="57">
      <c r="B57" s="22" t="s">
        <v>498</v>
      </c>
      <c r="C57" s="6" t="str">
        <f>VLOOKUP(B57,CM!C:I, 7, FALSE)</f>
        <v/>
      </c>
    </row>
    <row r="58">
      <c r="B58" s="22" t="s">
        <v>498</v>
      </c>
      <c r="C58" s="6" t="str">
        <f>VLOOKUP(B58,CM!C:I, 7, FALSE)</f>
        <v/>
      </c>
    </row>
    <row r="59">
      <c r="B59" s="22" t="s">
        <v>499</v>
      </c>
      <c r="C59" s="6" t="str">
        <f>VLOOKUP(B59,CM!C:I, 7, FALSE)</f>
        <v/>
      </c>
    </row>
    <row r="60">
      <c r="B60" s="22" t="s">
        <v>500</v>
      </c>
      <c r="C60" s="6" t="str">
        <f>VLOOKUP(B60,CM!C:I, 7, FALSE)</f>
        <v/>
      </c>
    </row>
    <row r="61">
      <c r="B61" s="22" t="s">
        <v>501</v>
      </c>
      <c r="C61" s="6" t="str">
        <f>VLOOKUP(B61,CM!C:I, 7, FALSE)</f>
        <v/>
      </c>
    </row>
    <row r="62">
      <c r="B62" s="22" t="s">
        <v>502</v>
      </c>
      <c r="C62" s="6" t="str">
        <f>VLOOKUP(B62,CM!C:I, 7, FALSE)</f>
        <v/>
      </c>
    </row>
    <row r="63">
      <c r="B63" s="22" t="s">
        <v>503</v>
      </c>
      <c r="C63" s="6" t="str">
        <f>VLOOKUP(B63,CM!C:I, 7, FALSE)</f>
        <v/>
      </c>
    </row>
    <row r="64">
      <c r="B64" s="22" t="s">
        <v>504</v>
      </c>
      <c r="C64" s="6" t="str">
        <f>VLOOKUP(B64,CM!C:I, 7, FALSE)</f>
        <v/>
      </c>
    </row>
    <row r="65">
      <c r="B65" s="22" t="s">
        <v>505</v>
      </c>
      <c r="C65" s="6" t="str">
        <f>VLOOKUP(B65,CM!C:I, 7, FALSE)</f>
        <v/>
      </c>
    </row>
    <row r="66">
      <c r="B66" s="22" t="s">
        <v>506</v>
      </c>
      <c r="C66" s="6" t="str">
        <f>VLOOKUP(B66,CM!C:I, 7, FALSE)</f>
        <v/>
      </c>
    </row>
    <row r="67">
      <c r="B67" s="22" t="s">
        <v>507</v>
      </c>
      <c r="C67" s="6" t="str">
        <f>VLOOKUP(B67,CM!C:I, 7, FALSE)</f>
        <v/>
      </c>
    </row>
    <row r="68">
      <c r="B68" s="22" t="s">
        <v>508</v>
      </c>
      <c r="C68" s="6" t="str">
        <f>VLOOKUP(B68,CM!C:I, 7, FALSE)</f>
        <v/>
      </c>
    </row>
    <row r="69">
      <c r="B69" s="22" t="s">
        <v>509</v>
      </c>
      <c r="C69" s="6" t="str">
        <f>VLOOKUP(B69,CM!C:I, 7, FALSE)</f>
        <v/>
      </c>
    </row>
    <row r="70">
      <c r="B70" s="22" t="s">
        <v>510</v>
      </c>
      <c r="C70" s="6" t="str">
        <f>VLOOKUP(B70,CM!C:I, 7, FALSE)</f>
        <v/>
      </c>
    </row>
    <row r="71">
      <c r="B71" s="22" t="s">
        <v>511</v>
      </c>
      <c r="C71" s="6" t="str">
        <f>VLOOKUP(B71,CM!C:I, 7, FALSE)</f>
        <v/>
      </c>
    </row>
    <row r="72">
      <c r="B72" s="22" t="s">
        <v>512</v>
      </c>
      <c r="C72" s="6" t="str">
        <f>VLOOKUP(B72,CM!C:I, 7, FALSE)</f>
        <v/>
      </c>
    </row>
    <row r="73">
      <c r="B73" s="22" t="s">
        <v>513</v>
      </c>
      <c r="C73" s="6" t="str">
        <f>VLOOKUP(B73,CM!C:I, 7, FALSE)</f>
        <v/>
      </c>
    </row>
    <row r="74">
      <c r="B74" s="22" t="s">
        <v>514</v>
      </c>
      <c r="C74" s="6" t="str">
        <f>VLOOKUP(B74,CM!C:I, 7, FALSE)</f>
        <v/>
      </c>
    </row>
    <row r="75">
      <c r="B75" s="22" t="s">
        <v>515</v>
      </c>
      <c r="C75" s="6" t="str">
        <f>VLOOKUP(B75,CM!C:I, 7, FALSE)</f>
        <v/>
      </c>
    </row>
    <row r="76">
      <c r="B76" s="22" t="s">
        <v>516</v>
      </c>
      <c r="C76" s="6" t="str">
        <f>VLOOKUP(B76,CM!C:I, 7, FALSE)</f>
        <v/>
      </c>
    </row>
    <row r="77">
      <c r="B77" s="22" t="s">
        <v>517</v>
      </c>
      <c r="C77" s="6" t="str">
        <f>VLOOKUP(B77,CM!C:I, 7, FALSE)</f>
        <v/>
      </c>
    </row>
    <row r="78">
      <c r="B78" s="22" t="s">
        <v>518</v>
      </c>
      <c r="C78" s="6" t="str">
        <f>VLOOKUP(B78,CM!C:I, 7, FALSE)</f>
        <v/>
      </c>
    </row>
    <row r="79">
      <c r="B79" s="22" t="s">
        <v>519</v>
      </c>
      <c r="C79" s="6" t="str">
        <f>VLOOKUP(B79,CM!C:I, 7, FALSE)</f>
        <v/>
      </c>
    </row>
    <row r="80">
      <c r="B80" s="22" t="s">
        <v>520</v>
      </c>
      <c r="C80" s="6" t="str">
        <f>VLOOKUP(B80,CM!C:I, 7, FALSE)</f>
        <v/>
      </c>
    </row>
  </sheetData>
  <mergeCells count="5">
    <mergeCell ref="B1:G1"/>
    <mergeCell ref="B3:C3"/>
    <mergeCell ref="E3:F3"/>
    <mergeCell ref="B10:C10"/>
    <mergeCell ref="E10:G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521</v>
      </c>
      <c r="C1" s="12"/>
      <c r="D1" s="12"/>
      <c r="E1" s="12"/>
      <c r="F1" s="12"/>
      <c r="G1" s="2"/>
      <c r="H1" s="13"/>
      <c r="I1" s="13"/>
      <c r="J1" s="13"/>
      <c r="K1" s="13"/>
    </row>
    <row r="2">
      <c r="A2" s="14"/>
      <c r="E2" s="13"/>
      <c r="H2" s="13"/>
      <c r="I2" s="13"/>
      <c r="J2" s="13"/>
      <c r="K2" s="13"/>
    </row>
    <row r="3">
      <c r="A3" s="10"/>
      <c r="B3" s="15" t="s">
        <v>522</v>
      </c>
      <c r="C3" s="2"/>
      <c r="E3" s="15" t="s">
        <v>10</v>
      </c>
      <c r="F3" s="2"/>
      <c r="I3" s="13"/>
      <c r="J3" s="13"/>
      <c r="K3" s="13"/>
    </row>
    <row r="4">
      <c r="A4" s="10"/>
      <c r="B4" s="16" t="s">
        <v>25</v>
      </c>
      <c r="C4" s="16" t="s">
        <v>26</v>
      </c>
      <c r="E4" s="16" t="s">
        <v>27</v>
      </c>
      <c r="F4" s="16" t="s">
        <v>26</v>
      </c>
    </row>
    <row r="5">
      <c r="A5" s="10"/>
      <c r="B5" s="5" t="s">
        <v>28</v>
      </c>
      <c r="C5" s="6">
        <f>COUNTIF(CP!$I$2:$I$63, "Pass")</f>
        <v>0</v>
      </c>
      <c r="E5" s="5" t="s">
        <v>2</v>
      </c>
      <c r="F5" s="6">
        <f>COUNTIF(G$12:G$34, "Fully Implemented")</f>
        <v>0</v>
      </c>
    </row>
    <row r="6">
      <c r="A6" s="10"/>
      <c r="B6" s="5" t="s">
        <v>29</v>
      </c>
      <c r="C6" s="6">
        <f>COUNTIF(CP!$I$2:$I$63, "Fail")</f>
        <v>0</v>
      </c>
      <c r="E6" s="5" t="s">
        <v>3</v>
      </c>
      <c r="F6" s="6">
        <f>COUNTIF(G$12:G$34, "Partially Implemented")</f>
        <v>0</v>
      </c>
    </row>
    <row r="7">
      <c r="A7" s="10"/>
      <c r="B7" s="18" t="s">
        <v>30</v>
      </c>
      <c r="C7" s="19" t="str">
        <f>IF(SUM(C5:C6)=0, "Pending", C5/SUM(C5:C6))</f>
        <v>Pending</v>
      </c>
      <c r="E7" s="5" t="s">
        <v>4</v>
      </c>
      <c r="F7" s="6">
        <f>COUNTIF(G$12:G$34, "Not Implemented")</f>
        <v>0</v>
      </c>
    </row>
    <row r="8">
      <c r="A8" s="10"/>
    </row>
    <row r="10">
      <c r="B10" s="15" t="s">
        <v>523</v>
      </c>
      <c r="C10" s="2"/>
      <c r="D10" s="20"/>
      <c r="E10" s="15" t="s">
        <v>524</v>
      </c>
      <c r="F10" s="12"/>
      <c r="G10" s="2"/>
    </row>
    <row r="11">
      <c r="B11" s="16" t="s">
        <v>33</v>
      </c>
      <c r="C11" s="16" t="s">
        <v>34</v>
      </c>
      <c r="D11" s="21"/>
      <c r="E11" s="16" t="s">
        <v>35</v>
      </c>
      <c r="F11" s="16" t="s">
        <v>36</v>
      </c>
      <c r="G11" s="16" t="s">
        <v>37</v>
      </c>
    </row>
    <row r="12">
      <c r="B12" s="22" t="s">
        <v>525</v>
      </c>
      <c r="C12" s="6" t="str">
        <f>VLOOKUP(B12,CP!C:I, 7, FALSE)</f>
        <v/>
      </c>
      <c r="D12" s="10"/>
      <c r="E12" s="23" t="s">
        <v>526</v>
      </c>
      <c r="F12" s="28" t="s">
        <v>40</v>
      </c>
      <c r="G12" s="6" t="str">
        <f>IF(OR(COUNTIF(CP!$B$2:$B$63, E12) = 0, COUNTIFS(CP!$B$2:$B$63, E12, CP!$I$2:$I$63, "") &gt; 0),
    "", 
    IF(AND(COUNTIFS(CP!$B$2:$B$63, E12, CP!$I$2:$I$63, "Pass") = COUNTIF(CP!$B$2:$B$63, E12), COUNTIF(CP!$B$2:$B$63, E12) &gt; 0), 
        "Fully Implemented", 
        IF(AND(COUNTIFS(CP!$B$2:$B$63, E12, CP!$I$2:$I$63, "Fail") = COUNTIF(CP!$B$2:$B$63, E12), COUNTIF(CP!$B$2:$B$63, E12) &gt; 0), 
            "Not Implemented", 
            "Partially Implemented"
        )
    )
)</f>
        <v/>
      </c>
    </row>
    <row r="13">
      <c r="B13" s="22" t="s">
        <v>527</v>
      </c>
      <c r="C13" s="6" t="str">
        <f>VLOOKUP(B13,CP!C:I, 7, FALSE)</f>
        <v/>
      </c>
      <c r="D13" s="10"/>
      <c r="E13" s="23" t="s">
        <v>528</v>
      </c>
      <c r="F13" s="28" t="s">
        <v>529</v>
      </c>
      <c r="G13" s="6" t="str">
        <f>IF(OR(COUNTIF(CP!$B$2:$B$63, E13) = 0, COUNTIFS(CP!$B$2:$B$63, E13, CP!$I$2:$I$63, "") &gt; 0),
    "", 
    IF(AND(COUNTIFS(CP!$B$2:$B$63, E13, CP!$I$2:$I$63, "Pass") = COUNTIF(CP!$B$2:$B$63, E13), COUNTIF(CP!$B$2:$B$63, E13) &gt; 0), 
        "Fully Implemented", 
        IF(AND(COUNTIFS(CP!$B$2:$B$63, E13, CP!$I$2:$I$63, "Fail") = COUNTIF(CP!$B$2:$B$63, E13), COUNTIF(CP!$B$2:$B$63, E13) &gt; 0), 
            "Not Implemented", 
            "Partially Implemented"
        )
    )
)</f>
        <v/>
      </c>
    </row>
    <row r="14">
      <c r="B14" s="22" t="s">
        <v>530</v>
      </c>
      <c r="C14" s="6" t="str">
        <f>VLOOKUP(B14,CP!C:I, 7, FALSE)</f>
        <v/>
      </c>
      <c r="D14" s="10"/>
      <c r="E14" s="23" t="s">
        <v>531</v>
      </c>
      <c r="F14" s="28" t="s">
        <v>532</v>
      </c>
      <c r="G14" s="6" t="str">
        <f>IF(OR(COUNTIF(CP!$B$2:$B$63, E14) = 0, COUNTIFS(CP!$B$2:$B$63, E14, CP!$I$2:$I$63, "") &gt; 0),
    "", 
    IF(AND(COUNTIFS(CP!$B$2:$B$63, E14, CP!$I$2:$I$63, "Pass") = COUNTIF(CP!$B$2:$B$63, E14), COUNTIF(CP!$B$2:$B$63, E14) &gt; 0), 
        "Fully Implemented", 
        IF(AND(COUNTIFS(CP!$B$2:$B$63, E14, CP!$I$2:$I$63, "Fail") = COUNTIF(CP!$B$2:$B$63, E14), COUNTIF(CP!$B$2:$B$63, E14) &gt; 0), 
            "Not Implemented", 
            "Partially Implemented"
        )
    )
)</f>
        <v/>
      </c>
    </row>
    <row r="15">
      <c r="B15" s="22" t="s">
        <v>533</v>
      </c>
      <c r="C15" s="6" t="str">
        <f>VLOOKUP(B15,CP!C:I, 7, FALSE)</f>
        <v/>
      </c>
      <c r="D15" s="10"/>
      <c r="E15" s="23" t="s">
        <v>534</v>
      </c>
      <c r="F15" s="28" t="s">
        <v>535</v>
      </c>
      <c r="G15" s="6" t="str">
        <f>IF(OR(COUNTIF(CP!$B$2:$B$63, E15) = 0, COUNTIFS(CP!$B$2:$B$63, E15, CP!$I$2:$I$63, "") &gt; 0),
    "", 
    IF(AND(COUNTIFS(CP!$B$2:$B$63, E15, CP!$I$2:$I$63, "Pass") = COUNTIF(CP!$B$2:$B$63, E15), COUNTIF(CP!$B$2:$B$63, E15) &gt; 0), 
        "Fully Implemented", 
        IF(AND(COUNTIFS(CP!$B$2:$B$63, E15, CP!$I$2:$I$63, "Fail") = COUNTIF(CP!$B$2:$B$63, E15), COUNTIF(CP!$B$2:$B$63, E15) &gt; 0), 
            "Not Implemented", 
            "Partially Implemented"
        )
    )
)</f>
        <v/>
      </c>
    </row>
    <row r="16">
      <c r="B16" s="22" t="s">
        <v>536</v>
      </c>
      <c r="C16" s="6" t="str">
        <f>VLOOKUP(B16,CP!C:I, 7, FALSE)</f>
        <v/>
      </c>
      <c r="D16" s="10"/>
      <c r="E16" s="23" t="s">
        <v>537</v>
      </c>
      <c r="F16" s="28" t="s">
        <v>538</v>
      </c>
      <c r="G16" s="6" t="str">
        <f>IF(OR(COUNTIF(CP!$B$2:$B$63, E16) = 0, COUNTIFS(CP!$B$2:$B$63, E16, CP!$I$2:$I$63, "") &gt; 0),
    "", 
    IF(AND(COUNTIFS(CP!$B$2:$B$63, E16, CP!$I$2:$I$63, "Pass") = COUNTIF(CP!$B$2:$B$63, E16), COUNTIF(CP!$B$2:$B$63, E16) &gt; 0), 
        "Fully Implemented", 
        IF(AND(COUNTIFS(CP!$B$2:$B$63, E16, CP!$I$2:$I$63, "Fail") = COUNTIF(CP!$B$2:$B$63, E16), COUNTIF(CP!$B$2:$B$63, E16) &gt; 0), 
            "Not Implemented", 
            "Partially Implemented"
        )
    )
)</f>
        <v/>
      </c>
    </row>
    <row r="17">
      <c r="B17" s="22" t="s">
        <v>539</v>
      </c>
      <c r="C17" s="6" t="str">
        <f>VLOOKUP(B17,CP!C:I, 7, FALSE)</f>
        <v/>
      </c>
      <c r="D17" s="10"/>
      <c r="E17" s="23" t="s">
        <v>540</v>
      </c>
      <c r="F17" s="28" t="s">
        <v>541</v>
      </c>
      <c r="G17" s="6" t="str">
        <f>IF(OR(COUNTIF(CP!$B$2:$B$63, E17) = 0, COUNTIFS(CP!$B$2:$B$63, E17, CP!$I$2:$I$63, "") &gt; 0),
    "", 
    IF(AND(COUNTIFS(CP!$B$2:$B$63, E17, CP!$I$2:$I$63, "Pass") = COUNTIF(CP!$B$2:$B$63, E17), COUNTIF(CP!$B$2:$B$63, E17) &gt; 0), 
        "Fully Implemented", 
        IF(AND(COUNTIFS(CP!$B$2:$B$63, E17, CP!$I$2:$I$63, "Fail") = COUNTIF(CP!$B$2:$B$63, E17), COUNTIF(CP!$B$2:$B$63, E17) &gt; 0), 
            "Not Implemented", 
            "Partially Implemented"
        )
    )
)</f>
        <v/>
      </c>
    </row>
    <row r="18">
      <c r="B18" s="22" t="s">
        <v>542</v>
      </c>
      <c r="C18" s="6" t="str">
        <f>VLOOKUP(B18,CP!C:I, 7, FALSE)</f>
        <v/>
      </c>
      <c r="D18" s="10"/>
      <c r="E18" s="23" t="s">
        <v>543</v>
      </c>
      <c r="F18" s="28" t="s">
        <v>544</v>
      </c>
      <c r="G18" s="6" t="str">
        <f>IF(OR(COUNTIF(CP!$B$2:$B$63, E18) = 0, COUNTIFS(CP!$B$2:$B$63, E18, CP!$I$2:$I$63, "") &gt; 0),
    "", 
    IF(AND(COUNTIFS(CP!$B$2:$B$63, E18, CP!$I$2:$I$63, "Pass") = COUNTIF(CP!$B$2:$B$63, E18), COUNTIF(CP!$B$2:$B$63, E18) &gt; 0), 
        "Fully Implemented", 
        IF(AND(COUNTIFS(CP!$B$2:$B$63, E18, CP!$I$2:$I$63, "Fail") = COUNTIF(CP!$B$2:$B$63, E18), COUNTIF(CP!$B$2:$B$63, E18) &gt; 0), 
            "Not Implemented", 
            "Partially Implemented"
        )
    )
)</f>
        <v/>
      </c>
    </row>
    <row r="19">
      <c r="B19" s="22" t="s">
        <v>545</v>
      </c>
      <c r="C19" s="6" t="str">
        <f>VLOOKUP(B19,CP!C:I, 7, FALSE)</f>
        <v/>
      </c>
      <c r="D19" s="10"/>
      <c r="E19" s="23" t="s">
        <v>546</v>
      </c>
      <c r="F19" s="28" t="s">
        <v>532</v>
      </c>
      <c r="G19" s="6" t="str">
        <f>IF(OR(COUNTIF(CP!$B$2:$B$63, E19) = 0, COUNTIFS(CP!$B$2:$B$63, E19, CP!$I$2:$I$63, "") &gt; 0),
    "", 
    IF(AND(COUNTIFS(CP!$B$2:$B$63, E19, CP!$I$2:$I$63, "Pass") = COUNTIF(CP!$B$2:$B$63, E19), COUNTIF(CP!$B$2:$B$63, E19) &gt; 0), 
        "Fully Implemented", 
        IF(AND(COUNTIFS(CP!$B$2:$B$63, E19, CP!$I$2:$I$63, "Fail") = COUNTIF(CP!$B$2:$B$63, E19), COUNTIF(CP!$B$2:$B$63, E19) &gt; 0), 
            "Not Implemented", 
            "Partially Implemented"
        )
    )
)</f>
        <v/>
      </c>
    </row>
    <row r="20">
      <c r="B20" s="22" t="s">
        <v>547</v>
      </c>
      <c r="C20" s="6" t="str">
        <f>VLOOKUP(B20,CP!C:I, 7, FALSE)</f>
        <v/>
      </c>
      <c r="D20" s="10"/>
      <c r="E20" s="23" t="s">
        <v>548</v>
      </c>
      <c r="F20" s="28" t="s">
        <v>549</v>
      </c>
      <c r="G20" s="6" t="str">
        <f>IF(OR(COUNTIF(CP!$B$2:$B$63, E20) = 0, COUNTIFS(CP!$B$2:$B$63, E20, CP!$I$2:$I$63, "") &gt; 0),
    "", 
    IF(AND(COUNTIFS(CP!$B$2:$B$63, E20, CP!$I$2:$I$63, "Pass") = COUNTIF(CP!$B$2:$B$63, E20), COUNTIF(CP!$B$2:$B$63, E20) &gt; 0), 
        "Fully Implemented", 
        IF(AND(COUNTIFS(CP!$B$2:$B$63, E20, CP!$I$2:$I$63, "Fail") = COUNTIF(CP!$B$2:$B$63, E20), COUNTIF(CP!$B$2:$B$63, E20) &gt; 0), 
            "Not Implemented", 
            "Partially Implemented"
        )
    )
)</f>
        <v/>
      </c>
    </row>
    <row r="21">
      <c r="B21" s="22" t="s">
        <v>550</v>
      </c>
      <c r="C21" s="6" t="str">
        <f>VLOOKUP(B21,CP!C:I, 7, FALSE)</f>
        <v/>
      </c>
      <c r="D21" s="10"/>
      <c r="E21" s="23" t="s">
        <v>551</v>
      </c>
      <c r="F21" s="28" t="s">
        <v>552</v>
      </c>
      <c r="G21" s="6" t="str">
        <f>IF(OR(COUNTIF(CP!$B$2:$B$63, E21) = 0, COUNTIFS(CP!$B$2:$B$63, E21, CP!$I$2:$I$63, "") &gt; 0),
    "", 
    IF(AND(COUNTIFS(CP!$B$2:$B$63, E21, CP!$I$2:$I$63, "Pass") = COUNTIF(CP!$B$2:$B$63, E21), COUNTIF(CP!$B$2:$B$63, E21) &gt; 0), 
        "Fully Implemented", 
        IF(AND(COUNTIFS(CP!$B$2:$B$63, E21, CP!$I$2:$I$63, "Fail") = COUNTIF(CP!$B$2:$B$63, E21), COUNTIF(CP!$B$2:$B$63, E21) &gt; 0), 
            "Not Implemented", 
            "Partially Implemented"
        )
    )
)</f>
        <v/>
      </c>
    </row>
    <row r="22">
      <c r="B22" s="22" t="s">
        <v>553</v>
      </c>
      <c r="C22" s="6" t="str">
        <f>VLOOKUP(B22,CP!C:I, 7, FALSE)</f>
        <v/>
      </c>
      <c r="D22" s="10"/>
      <c r="E22" s="23" t="s">
        <v>554</v>
      </c>
      <c r="F22" s="28" t="s">
        <v>555</v>
      </c>
      <c r="G22" s="6" t="str">
        <f>IF(OR(COUNTIF(CP!$B$2:$B$63, E22) = 0, COUNTIFS(CP!$B$2:$B$63, E22, CP!$I$2:$I$63, "") &gt; 0),
    "", 
    IF(AND(COUNTIFS(CP!$B$2:$B$63, E22, CP!$I$2:$I$63, "Pass") = COUNTIF(CP!$B$2:$B$63, E22), COUNTIF(CP!$B$2:$B$63, E22) &gt; 0), 
        "Fully Implemented", 
        IF(AND(COUNTIFS(CP!$B$2:$B$63, E22, CP!$I$2:$I$63, "Fail") = COUNTIF(CP!$B$2:$B$63, E22), COUNTIF(CP!$B$2:$B$63, E22) &gt; 0), 
            "Not Implemented", 
            "Partially Implemented"
        )
    )
)</f>
        <v/>
      </c>
    </row>
    <row r="23">
      <c r="B23" s="22" t="s">
        <v>556</v>
      </c>
      <c r="C23" s="6" t="str">
        <f>VLOOKUP(B23,CP!C:I, 7, FALSE)</f>
        <v/>
      </c>
      <c r="D23" s="10"/>
      <c r="E23" s="23" t="s">
        <v>557</v>
      </c>
      <c r="F23" s="28" t="s">
        <v>558</v>
      </c>
      <c r="G23" s="6" t="str">
        <f>IF(OR(COUNTIF(CP!$B$2:$B$63, E23) = 0, COUNTIFS(CP!$B$2:$B$63, E23, CP!$I$2:$I$63, "") &gt; 0),
    "", 
    IF(AND(COUNTIFS(CP!$B$2:$B$63, E23, CP!$I$2:$I$63, "Pass") = COUNTIF(CP!$B$2:$B$63, E23), COUNTIF(CP!$B$2:$B$63, E23) &gt; 0), 
        "Fully Implemented", 
        IF(AND(COUNTIFS(CP!$B$2:$B$63, E23, CP!$I$2:$I$63, "Fail") = COUNTIF(CP!$B$2:$B$63, E23), COUNTIF(CP!$B$2:$B$63, E23) &gt; 0), 
            "Not Implemented", 
            "Partially Implemented"
        )
    )
)</f>
        <v/>
      </c>
    </row>
    <row r="24">
      <c r="B24" s="22" t="s">
        <v>559</v>
      </c>
      <c r="C24" s="6" t="str">
        <f>VLOOKUP(B24,CP!C:I, 7, FALSE)</f>
        <v/>
      </c>
      <c r="D24" s="10"/>
      <c r="E24" s="23" t="s">
        <v>560</v>
      </c>
      <c r="F24" s="28" t="s">
        <v>552</v>
      </c>
      <c r="G24" s="6" t="str">
        <f>IF(OR(COUNTIF(CP!$B$2:$B$63, E24) = 0, COUNTIFS(CP!$B$2:$B$63, E24, CP!$I$2:$I$63, "") &gt; 0),
    "", 
    IF(AND(COUNTIFS(CP!$B$2:$B$63, E24, CP!$I$2:$I$63, "Pass") = COUNTIF(CP!$B$2:$B$63, E24), COUNTIF(CP!$B$2:$B$63, E24) &gt; 0), 
        "Fully Implemented", 
        IF(AND(COUNTIFS(CP!$B$2:$B$63, E24, CP!$I$2:$I$63, "Fail") = COUNTIF(CP!$B$2:$B$63, E24), COUNTIF(CP!$B$2:$B$63, E24) &gt; 0), 
            "Not Implemented", 
            "Partially Implemented"
        )
    )
)</f>
        <v/>
      </c>
    </row>
    <row r="25">
      <c r="B25" s="22" t="s">
        <v>561</v>
      </c>
      <c r="C25" s="6" t="str">
        <f>VLOOKUP(B25,CP!C:I, 7, FALSE)</f>
        <v/>
      </c>
      <c r="D25" s="10"/>
      <c r="E25" s="23" t="s">
        <v>562</v>
      </c>
      <c r="F25" s="28" t="s">
        <v>555</v>
      </c>
      <c r="G25" s="6" t="str">
        <f>IF(OR(COUNTIF(CP!$B$2:$B$63, E25) = 0, COUNTIFS(CP!$B$2:$B$63, E25, CP!$I$2:$I$63, "") &gt; 0),
    "", 
    IF(AND(COUNTIFS(CP!$B$2:$B$63, E25, CP!$I$2:$I$63, "Pass") = COUNTIF(CP!$B$2:$B$63, E25), COUNTIF(CP!$B$2:$B$63, E25) &gt; 0), 
        "Fully Implemented", 
        IF(AND(COUNTIFS(CP!$B$2:$B$63, E25, CP!$I$2:$I$63, "Fail") = COUNTIF(CP!$B$2:$B$63, E25), COUNTIF(CP!$B$2:$B$63, E25) &gt; 0), 
            "Not Implemented", 
            "Partially Implemented"
        )
    )
)</f>
        <v/>
      </c>
    </row>
    <row r="26">
      <c r="B26" s="22" t="s">
        <v>563</v>
      </c>
      <c r="C26" s="6" t="str">
        <f>VLOOKUP(B26,CP!C:I, 7, FALSE)</f>
        <v/>
      </c>
      <c r="D26" s="10"/>
      <c r="E26" s="23" t="s">
        <v>564</v>
      </c>
      <c r="F26" s="28" t="s">
        <v>565</v>
      </c>
      <c r="G26" s="6" t="str">
        <f>IF(OR(COUNTIF(CP!$B$2:$B$63, E26) = 0, COUNTIFS(CP!$B$2:$B$63, E26, CP!$I$2:$I$63, "") &gt; 0),
    "", 
    IF(AND(COUNTIFS(CP!$B$2:$B$63, E26, CP!$I$2:$I$63, "Pass") = COUNTIF(CP!$B$2:$B$63, E26), COUNTIF(CP!$B$2:$B$63, E26) &gt; 0), 
        "Fully Implemented", 
        IF(AND(COUNTIFS(CP!$B$2:$B$63, E26, CP!$I$2:$I$63, "Fail") = COUNTIF(CP!$B$2:$B$63, E26), COUNTIF(CP!$B$2:$B$63, E26) &gt; 0), 
            "Not Implemented", 
            "Partially Implemented"
        )
    )
)</f>
        <v/>
      </c>
    </row>
    <row r="27">
      <c r="B27" s="22" t="s">
        <v>566</v>
      </c>
      <c r="C27" s="6" t="str">
        <f>VLOOKUP(B27,CP!C:I, 7, FALSE)</f>
        <v/>
      </c>
      <c r="D27" s="10"/>
      <c r="E27" s="23" t="s">
        <v>567</v>
      </c>
      <c r="F27" s="28" t="s">
        <v>568</v>
      </c>
      <c r="G27" s="6" t="str">
        <f>IF(OR(COUNTIF(CP!$B$2:$B$63, E27) = 0, COUNTIFS(CP!$B$2:$B$63, E27, CP!$I$2:$I$63, "") &gt; 0),
    "", 
    IF(AND(COUNTIFS(CP!$B$2:$B$63, E27, CP!$I$2:$I$63, "Pass") = COUNTIF(CP!$B$2:$B$63, E27), COUNTIF(CP!$B$2:$B$63, E27) &gt; 0), 
        "Fully Implemented", 
        IF(AND(COUNTIFS(CP!$B$2:$B$63, E27, CP!$I$2:$I$63, "Fail") = COUNTIF(CP!$B$2:$B$63, E27), COUNTIF(CP!$B$2:$B$63, E27) &gt; 0), 
            "Not Implemented", 
            "Partially Implemented"
        )
    )
)</f>
        <v/>
      </c>
    </row>
    <row r="28">
      <c r="B28" s="22" t="s">
        <v>569</v>
      </c>
      <c r="C28" s="6" t="str">
        <f>VLOOKUP(B28,CP!C:I, 7, FALSE)</f>
        <v/>
      </c>
      <c r="D28" s="10"/>
      <c r="E28" s="23" t="s">
        <v>570</v>
      </c>
      <c r="F28" s="28" t="s">
        <v>571</v>
      </c>
      <c r="G28" s="6" t="str">
        <f>IF(OR(COUNTIF(CP!$B$2:$B$63, E28) = 0, COUNTIFS(CP!$B$2:$B$63, E28, CP!$I$2:$I$63, "") &gt; 0),
    "", 
    IF(AND(COUNTIFS(CP!$B$2:$B$63, E28, CP!$I$2:$I$63, "Pass") = COUNTIF(CP!$B$2:$B$63, E28), COUNTIF(CP!$B$2:$B$63, E28) &gt; 0), 
        "Fully Implemented", 
        IF(AND(COUNTIFS(CP!$B$2:$B$63, E28, CP!$I$2:$I$63, "Fail") = COUNTIF(CP!$B$2:$B$63, E28), COUNTIF(CP!$B$2:$B$63, E28) &gt; 0), 
            "Not Implemented", 
            "Partially Implemented"
        )
    )
)</f>
        <v/>
      </c>
    </row>
    <row r="29">
      <c r="B29" s="22" t="s">
        <v>572</v>
      </c>
      <c r="C29" s="6" t="str">
        <f>VLOOKUP(B29,CP!C:I, 7, FALSE)</f>
        <v/>
      </c>
      <c r="D29" s="10"/>
      <c r="E29" s="23" t="s">
        <v>573</v>
      </c>
      <c r="F29" s="28" t="s">
        <v>574</v>
      </c>
      <c r="G29" s="6" t="str">
        <f>IF(OR(COUNTIF(CP!$B$2:$B$63, E29) = 0, COUNTIFS(CP!$B$2:$B$63, E29, CP!$I$2:$I$63, "") &gt; 0),
    "", 
    IF(AND(COUNTIFS(CP!$B$2:$B$63, E29, CP!$I$2:$I$63, "Pass") = COUNTIF(CP!$B$2:$B$63, E29), COUNTIF(CP!$B$2:$B$63, E29) &gt; 0), 
        "Fully Implemented", 
        IF(AND(COUNTIFS(CP!$B$2:$B$63, E29, CP!$I$2:$I$63, "Fail") = COUNTIF(CP!$B$2:$B$63, E29), COUNTIF(CP!$B$2:$B$63, E29) &gt; 0), 
            "Not Implemented", 
            "Partially Implemented"
        )
    )
)</f>
        <v/>
      </c>
    </row>
    <row r="30">
      <c r="B30" s="22" t="s">
        <v>575</v>
      </c>
      <c r="C30" s="6" t="str">
        <f>VLOOKUP(B30,CP!C:I, 7, FALSE)</f>
        <v/>
      </c>
      <c r="D30" s="10"/>
      <c r="E30" s="23" t="s">
        <v>576</v>
      </c>
      <c r="F30" s="28" t="s">
        <v>577</v>
      </c>
      <c r="G30" s="6" t="str">
        <f>IF(OR(COUNTIF(CP!$B$2:$B$63, E30) = 0, COUNTIFS(CP!$B$2:$B$63, E30, CP!$I$2:$I$63, "") &gt; 0),
    "", 
    IF(AND(COUNTIFS(CP!$B$2:$B$63, E30, CP!$I$2:$I$63, "Pass") = COUNTIF(CP!$B$2:$B$63, E30), COUNTIF(CP!$B$2:$B$63, E30) &gt; 0), 
        "Fully Implemented", 
        IF(AND(COUNTIFS(CP!$B$2:$B$63, E30, CP!$I$2:$I$63, "Fail") = COUNTIF(CP!$B$2:$B$63, E30), COUNTIF(CP!$B$2:$B$63, E30) &gt; 0), 
            "Not Implemented", 
            "Partially Implemented"
        )
    )
)</f>
        <v/>
      </c>
    </row>
    <row r="31">
      <c r="B31" s="22" t="s">
        <v>578</v>
      </c>
      <c r="C31" s="6" t="str">
        <f>VLOOKUP(B31,CP!C:I, 7, FALSE)</f>
        <v/>
      </c>
      <c r="D31" s="10"/>
      <c r="E31" s="23" t="s">
        <v>579</v>
      </c>
      <c r="F31" s="28" t="s">
        <v>580</v>
      </c>
      <c r="G31" s="6" t="str">
        <f>IF(OR(COUNTIF(CP!$B$2:$B$63, E31) = 0, COUNTIFS(CP!$B$2:$B$63, E31, CP!$I$2:$I$63, "") &gt; 0),
    "", 
    IF(AND(COUNTIFS(CP!$B$2:$B$63, E31, CP!$I$2:$I$63, "Pass") = COUNTIF(CP!$B$2:$B$63, E31), COUNTIF(CP!$B$2:$B$63, E31) &gt; 0), 
        "Fully Implemented", 
        IF(AND(COUNTIFS(CP!$B$2:$B$63, E31, CP!$I$2:$I$63, "Fail") = COUNTIF(CP!$B$2:$B$63, E31), COUNTIF(CP!$B$2:$B$63, E31) &gt; 0), 
            "Not Implemented", 
            "Partially Implemented"
        )
    )
)</f>
        <v/>
      </c>
    </row>
    <row r="32">
      <c r="B32" s="22" t="s">
        <v>581</v>
      </c>
      <c r="C32" s="6" t="str">
        <f>VLOOKUP(B32,CP!C:I, 7, FALSE)</f>
        <v/>
      </c>
      <c r="D32" s="10"/>
      <c r="E32" s="23" t="s">
        <v>582</v>
      </c>
      <c r="F32" s="28" t="s">
        <v>583</v>
      </c>
      <c r="G32" s="6" t="str">
        <f>IF(OR(COUNTIF(CP!$B$2:$B$63, E32) = 0, COUNTIFS(CP!$B$2:$B$63, E32, CP!$I$2:$I$63, "") &gt; 0),
    "", 
    IF(AND(COUNTIFS(CP!$B$2:$B$63, E32, CP!$I$2:$I$63, "Pass") = COUNTIF(CP!$B$2:$B$63, E32), COUNTIF(CP!$B$2:$B$63, E32) &gt; 0), 
        "Fully Implemented", 
        IF(AND(COUNTIFS(CP!$B$2:$B$63, E32, CP!$I$2:$I$63, "Fail") = COUNTIF(CP!$B$2:$B$63, E32), COUNTIF(CP!$B$2:$B$63, E32) &gt; 0), 
            "Not Implemented", 
            "Partially Implemented"
        )
    )
)</f>
        <v/>
      </c>
    </row>
    <row r="33">
      <c r="B33" s="22" t="s">
        <v>584</v>
      </c>
      <c r="C33" s="6" t="str">
        <f>VLOOKUP(B33,CP!C:I, 7, FALSE)</f>
        <v/>
      </c>
      <c r="D33" s="10"/>
      <c r="E33" s="23" t="s">
        <v>585</v>
      </c>
      <c r="F33" s="28" t="s">
        <v>586</v>
      </c>
      <c r="G33" s="6" t="str">
        <f>IF(OR(COUNTIF(CP!$B$2:$B$63, E33) = 0, COUNTIFS(CP!$B$2:$B$63, E33, CP!$I$2:$I$63, "") &gt; 0),
    "", 
    IF(AND(COUNTIFS(CP!$B$2:$B$63, E33, CP!$I$2:$I$63, "Pass") = COUNTIF(CP!$B$2:$B$63, E33), COUNTIF(CP!$B$2:$B$63, E33) &gt; 0), 
        "Fully Implemented", 
        IF(AND(COUNTIFS(CP!$B$2:$B$63, E33, CP!$I$2:$I$63, "Fail") = COUNTIF(CP!$B$2:$B$63, E33), COUNTIF(CP!$B$2:$B$63, E33) &gt; 0), 
            "Not Implemented", 
            "Partially Implemented"
        )
    )
)</f>
        <v/>
      </c>
    </row>
    <row r="34">
      <c r="B34" s="22" t="s">
        <v>587</v>
      </c>
      <c r="C34" s="6" t="str">
        <f>VLOOKUP(B34,CP!C:I, 7, FALSE)</f>
        <v/>
      </c>
      <c r="D34" s="10"/>
      <c r="E34" s="23" t="s">
        <v>588</v>
      </c>
      <c r="F34" s="28" t="s">
        <v>589</v>
      </c>
      <c r="G34" s="6" t="str">
        <f>IF(OR(COUNTIF(CP!$B$2:$B$63, E34) = 0, COUNTIFS(CP!$B$2:$B$63, E34, CP!$I$2:$I$63, "") &gt; 0),
    "", 
    IF(AND(COUNTIFS(CP!$B$2:$B$63, E34, CP!$I$2:$I$63, "Pass") = COUNTIF(CP!$B$2:$B$63, E34), COUNTIF(CP!$B$2:$B$63, E34) &gt; 0), 
        "Fully Implemented", 
        IF(AND(COUNTIFS(CP!$B$2:$B$63, E34, CP!$I$2:$I$63, "Fail") = COUNTIF(CP!$B$2:$B$63, E34), COUNTIF(CP!$B$2:$B$63, E34) &gt; 0), 
            "Not Implemented", 
            "Partially Implemented"
        )
    )
)</f>
        <v/>
      </c>
    </row>
    <row r="35">
      <c r="B35" s="22" t="s">
        <v>590</v>
      </c>
      <c r="C35" s="6" t="str">
        <f>VLOOKUP(B35,CP!C:I, 7, FALSE)</f>
        <v/>
      </c>
    </row>
    <row r="36">
      <c r="B36" s="22" t="s">
        <v>591</v>
      </c>
      <c r="C36" s="6" t="str">
        <f>VLOOKUP(B36,CP!C:I, 7, FALSE)</f>
        <v/>
      </c>
    </row>
    <row r="37">
      <c r="B37" s="22" t="s">
        <v>592</v>
      </c>
      <c r="C37" s="6" t="str">
        <f>VLOOKUP(B37,CP!C:I, 7, FALSE)</f>
        <v/>
      </c>
    </row>
    <row r="38">
      <c r="B38" s="22" t="s">
        <v>593</v>
      </c>
      <c r="C38" s="6" t="str">
        <f>VLOOKUP(B38,CP!C:I, 7, FALSE)</f>
        <v/>
      </c>
    </row>
    <row r="39">
      <c r="B39" s="22" t="s">
        <v>594</v>
      </c>
      <c r="C39" s="6" t="str">
        <f>VLOOKUP(B39,CP!C:I, 7, FALSE)</f>
        <v/>
      </c>
    </row>
    <row r="40">
      <c r="B40" s="22" t="s">
        <v>595</v>
      </c>
      <c r="C40" s="6" t="str">
        <f>VLOOKUP(B40,CP!C:I, 7, FALSE)</f>
        <v/>
      </c>
    </row>
    <row r="41">
      <c r="B41" s="22" t="s">
        <v>596</v>
      </c>
      <c r="C41" s="6" t="str">
        <f>VLOOKUP(B41,CP!C:I, 7, FALSE)</f>
        <v/>
      </c>
    </row>
    <row r="42">
      <c r="B42" s="22" t="s">
        <v>597</v>
      </c>
      <c r="C42" s="6" t="str">
        <f>VLOOKUP(B42,CP!C:I, 7, FALSE)</f>
        <v/>
      </c>
    </row>
    <row r="43">
      <c r="B43" s="22" t="s">
        <v>598</v>
      </c>
      <c r="C43" s="6" t="str">
        <f>VLOOKUP(B43,CP!C:I, 7, FALSE)</f>
        <v/>
      </c>
    </row>
    <row r="44">
      <c r="B44" s="22" t="s">
        <v>599</v>
      </c>
      <c r="C44" s="6" t="str">
        <f>VLOOKUP(B44,CP!C:I, 7, FALSE)</f>
        <v/>
      </c>
    </row>
    <row r="45">
      <c r="B45" s="22" t="s">
        <v>600</v>
      </c>
      <c r="C45" s="6" t="str">
        <f>VLOOKUP(B45,CP!C:I, 7, FALSE)</f>
        <v/>
      </c>
    </row>
    <row r="46">
      <c r="B46" s="22" t="s">
        <v>601</v>
      </c>
      <c r="C46" s="6" t="str">
        <f>VLOOKUP(B46,CP!C:I, 7, FALSE)</f>
        <v/>
      </c>
    </row>
    <row r="47">
      <c r="B47" s="22" t="s">
        <v>602</v>
      </c>
      <c r="C47" s="6" t="str">
        <f>VLOOKUP(B47,CP!C:I, 7, FALSE)</f>
        <v/>
      </c>
    </row>
    <row r="48">
      <c r="B48" s="22" t="s">
        <v>603</v>
      </c>
      <c r="C48" s="6" t="str">
        <f>VLOOKUP(B48,CP!C:I, 7, FALSE)</f>
        <v/>
      </c>
    </row>
    <row r="49">
      <c r="B49" s="22" t="s">
        <v>604</v>
      </c>
      <c r="C49" s="6" t="str">
        <f>VLOOKUP(B49,CP!C:I, 7, FALSE)</f>
        <v/>
      </c>
    </row>
    <row r="50">
      <c r="B50" s="22" t="s">
        <v>605</v>
      </c>
      <c r="C50" s="6" t="str">
        <f>VLOOKUP(B50,CP!C:I, 7, FALSE)</f>
        <v/>
      </c>
    </row>
    <row r="51">
      <c r="B51" s="22" t="s">
        <v>606</v>
      </c>
      <c r="C51" s="6" t="str">
        <f>VLOOKUP(B51,CP!C:I, 7, FALSE)</f>
        <v/>
      </c>
    </row>
    <row r="52">
      <c r="B52" s="22" t="s">
        <v>607</v>
      </c>
      <c r="C52" s="6" t="str">
        <f>VLOOKUP(B52,CP!C:I, 7, FALSE)</f>
        <v/>
      </c>
    </row>
    <row r="53">
      <c r="B53" s="22" t="s">
        <v>607</v>
      </c>
      <c r="C53" s="6" t="str">
        <f>VLOOKUP(B53,CP!C:I, 7, FALSE)</f>
        <v/>
      </c>
    </row>
    <row r="54">
      <c r="B54" s="22" t="s">
        <v>608</v>
      </c>
      <c r="C54" s="6" t="str">
        <f>VLOOKUP(B54,CP!C:I, 7, FALSE)</f>
        <v/>
      </c>
    </row>
    <row r="55">
      <c r="B55" s="22" t="s">
        <v>609</v>
      </c>
      <c r="C55" s="6" t="str">
        <f>VLOOKUP(B55,CP!C:I, 7, FALSE)</f>
        <v/>
      </c>
    </row>
    <row r="56">
      <c r="B56" s="22" t="s">
        <v>610</v>
      </c>
      <c r="C56" s="6" t="str">
        <f>VLOOKUP(B56,CP!C:I, 7, FALSE)</f>
        <v/>
      </c>
    </row>
    <row r="57">
      <c r="B57" s="22" t="s">
        <v>611</v>
      </c>
      <c r="C57" s="6" t="str">
        <f>VLOOKUP(B57,CP!C:I, 7, FALSE)</f>
        <v/>
      </c>
    </row>
    <row r="58">
      <c r="B58" s="22" t="s">
        <v>612</v>
      </c>
      <c r="C58" s="6" t="str">
        <f>VLOOKUP(B58,CP!C:I, 7, FALSE)</f>
        <v/>
      </c>
    </row>
    <row r="59">
      <c r="B59" s="22" t="s">
        <v>613</v>
      </c>
      <c r="C59" s="6" t="str">
        <f>VLOOKUP(B59,CP!C:I, 7, FALSE)</f>
        <v/>
      </c>
    </row>
    <row r="60">
      <c r="B60" s="22" t="s">
        <v>614</v>
      </c>
      <c r="C60" s="6" t="str">
        <f>VLOOKUP(B60,CP!C:I, 7, FALSE)</f>
        <v/>
      </c>
    </row>
    <row r="61">
      <c r="B61" s="22" t="s">
        <v>615</v>
      </c>
      <c r="C61" s="6" t="str">
        <f>VLOOKUP(B61,CP!C:I, 7, FALSE)</f>
        <v/>
      </c>
    </row>
    <row r="62">
      <c r="B62" s="22" t="s">
        <v>616</v>
      </c>
      <c r="C62" s="6" t="str">
        <f>VLOOKUP(B62,CP!C:I, 7, FALSE)</f>
        <v/>
      </c>
    </row>
    <row r="63">
      <c r="B63" s="22" t="s">
        <v>617</v>
      </c>
      <c r="C63" s="6" t="str">
        <f>VLOOKUP(B63,CP!C:I, 7, FALSE)</f>
        <v/>
      </c>
    </row>
    <row r="64">
      <c r="B64" s="22" t="s">
        <v>618</v>
      </c>
      <c r="C64" s="6" t="str">
        <f>VLOOKUP(B64,CP!C:I, 7, FALSE)</f>
        <v/>
      </c>
    </row>
    <row r="65">
      <c r="B65" s="22" t="s">
        <v>619</v>
      </c>
      <c r="C65" s="6" t="str">
        <f>VLOOKUP(B65,CP!C:I, 7, FALSE)</f>
        <v/>
      </c>
    </row>
    <row r="66">
      <c r="B66" s="22" t="s">
        <v>620</v>
      </c>
      <c r="C66" s="6" t="str">
        <f>VLOOKUP(B66,CP!C:I, 7, FALSE)</f>
        <v/>
      </c>
    </row>
    <row r="67">
      <c r="B67" s="22" t="s">
        <v>621</v>
      </c>
      <c r="C67" s="6" t="str">
        <f>VLOOKUP(B67,CP!C:I, 7, FALSE)</f>
        <v/>
      </c>
    </row>
    <row r="68">
      <c r="B68" s="22" t="s">
        <v>622</v>
      </c>
      <c r="C68" s="6" t="str">
        <f>VLOOKUP(B68,CP!C:I, 7, FALSE)</f>
        <v/>
      </c>
    </row>
    <row r="69">
      <c r="B69" s="22" t="s">
        <v>623</v>
      </c>
      <c r="C69" s="6" t="str">
        <f>VLOOKUP(B69,CP!C:I, 7, FALSE)</f>
        <v/>
      </c>
    </row>
    <row r="70">
      <c r="B70" s="22" t="s">
        <v>624</v>
      </c>
      <c r="C70" s="6" t="str">
        <f>VLOOKUP(B70,CP!C:I, 7, FALSE)</f>
        <v/>
      </c>
    </row>
    <row r="71">
      <c r="B71" s="22" t="s">
        <v>625</v>
      </c>
      <c r="C71" s="6" t="str">
        <f>VLOOKUP(B71,CP!C:I, 7, FALSE)</f>
        <v/>
      </c>
    </row>
    <row r="72">
      <c r="B72" s="22" t="s">
        <v>626</v>
      </c>
      <c r="C72" s="6" t="str">
        <f>VLOOKUP(B72,CP!C:I, 7, FALSE)</f>
        <v/>
      </c>
    </row>
    <row r="73">
      <c r="B73" s="22" t="s">
        <v>627</v>
      </c>
      <c r="C73" s="6" t="str">
        <f>VLOOKUP(B73,CP!C:I, 7, FALSE)</f>
        <v/>
      </c>
    </row>
  </sheetData>
  <mergeCells count="5">
    <mergeCell ref="B1:G1"/>
    <mergeCell ref="B3:C3"/>
    <mergeCell ref="E3:F3"/>
    <mergeCell ref="B10:C10"/>
    <mergeCell ref="E10:G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628</v>
      </c>
      <c r="C1" s="12"/>
      <c r="D1" s="12"/>
      <c r="E1" s="12"/>
      <c r="F1" s="12"/>
      <c r="G1" s="2"/>
      <c r="H1" s="13"/>
      <c r="I1" s="13"/>
      <c r="J1" s="13"/>
      <c r="K1" s="13"/>
    </row>
    <row r="2">
      <c r="A2" s="14"/>
      <c r="E2" s="13"/>
      <c r="H2" s="13"/>
      <c r="I2" s="13"/>
      <c r="J2" s="13"/>
      <c r="K2" s="13"/>
    </row>
    <row r="3">
      <c r="A3" s="10"/>
      <c r="B3" s="15" t="s">
        <v>629</v>
      </c>
      <c r="C3" s="2"/>
      <c r="E3" s="15" t="s">
        <v>11</v>
      </c>
      <c r="F3" s="2"/>
      <c r="I3" s="13"/>
      <c r="J3" s="13"/>
      <c r="K3" s="13"/>
    </row>
    <row r="4">
      <c r="A4" s="10"/>
      <c r="B4" s="16" t="s">
        <v>25</v>
      </c>
      <c r="C4" s="16" t="s">
        <v>26</v>
      </c>
      <c r="E4" s="16" t="s">
        <v>27</v>
      </c>
      <c r="F4" s="16" t="s">
        <v>26</v>
      </c>
    </row>
    <row r="5">
      <c r="A5" s="10"/>
      <c r="B5" s="5" t="s">
        <v>28</v>
      </c>
      <c r="C5" s="6">
        <f>COUNTIF(IA!$I$2:$I$61, "Pass")</f>
        <v>0</v>
      </c>
      <c r="E5" s="5" t="s">
        <v>2</v>
      </c>
      <c r="F5" s="6">
        <f>COUNTIF(G$12:G$38, "Fully Implemented")</f>
        <v>0</v>
      </c>
    </row>
    <row r="6">
      <c r="A6" s="10"/>
      <c r="B6" s="5" t="s">
        <v>29</v>
      </c>
      <c r="C6" s="6">
        <f>COUNTIF(IA!$I$2:$I$61, "Fail")</f>
        <v>0</v>
      </c>
      <c r="E6" s="5" t="s">
        <v>3</v>
      </c>
      <c r="F6" s="6">
        <f>COUNTIF(G$12:G$38, "Partially Implemented")</f>
        <v>0</v>
      </c>
    </row>
    <row r="7">
      <c r="A7" s="10"/>
      <c r="B7" s="18" t="s">
        <v>30</v>
      </c>
      <c r="C7" s="19" t="str">
        <f>IF(SUM(C5:C6)=0, "Pending", C5/SUM(C5:C6))</f>
        <v>Pending</v>
      </c>
      <c r="E7" s="5" t="s">
        <v>4</v>
      </c>
      <c r="F7" s="6">
        <f>COUNTIF(G$12:G$38, "Not Implemented")</f>
        <v>0</v>
      </c>
    </row>
    <row r="8">
      <c r="A8" s="10"/>
    </row>
    <row r="10">
      <c r="B10" s="15" t="s">
        <v>630</v>
      </c>
      <c r="C10" s="2"/>
      <c r="D10" s="20"/>
      <c r="E10" s="15" t="s">
        <v>631</v>
      </c>
      <c r="F10" s="12"/>
      <c r="G10" s="2"/>
    </row>
    <row r="11">
      <c r="B11" s="16" t="s">
        <v>33</v>
      </c>
      <c r="C11" s="16" t="s">
        <v>34</v>
      </c>
      <c r="D11" s="21"/>
      <c r="E11" s="16" t="s">
        <v>35</v>
      </c>
      <c r="F11" s="16" t="s">
        <v>36</v>
      </c>
      <c r="G11" s="16" t="s">
        <v>37</v>
      </c>
    </row>
    <row r="12">
      <c r="B12" s="22" t="s">
        <v>632</v>
      </c>
      <c r="C12" s="6" t="str">
        <f>VLOOKUP(B12,IA!C:I, 7, FALSE)</f>
        <v/>
      </c>
      <c r="D12" s="10"/>
      <c r="E12" s="23" t="s">
        <v>633</v>
      </c>
      <c r="F12" s="28" t="s">
        <v>40</v>
      </c>
      <c r="G12" s="6" t="str">
        <f>IF(OR(COUNTIF(IA!$B$2:$B$61, E12) = 0, COUNTIFS(IA!$B$2:$B$61, E12, IA!$I$2:$I$61, "") &gt; 0),
    "", 
    IF(AND(COUNTIFS(IA!$B$2:$B$61, E12, IA!$I$2:$I$61, "Pass") = COUNTIF(IA!$B$2:$B$61, E12), COUNTIF(IA!$B$2:$B$61, E12) &gt; 0), 
        "Fully Implemented", 
        IF(AND(COUNTIFS(IA!$B$2:$B$61, E12, IA!$I$2:$I$61, "Fail") = COUNTIF(IA!$B$2:$B$61, E12), COUNTIF(IA!$B$2:$B$61, E12) &gt; 0), 
            "Not Implemented", 
            "Partially Implemented"
        )
    )
)</f>
        <v/>
      </c>
    </row>
    <row r="13">
      <c r="B13" s="22" t="s">
        <v>634</v>
      </c>
      <c r="C13" s="6" t="str">
        <f>VLOOKUP(B13,IA!C:I, 7, FALSE)</f>
        <v/>
      </c>
      <c r="D13" s="10"/>
      <c r="E13" s="23" t="s">
        <v>635</v>
      </c>
      <c r="F13" s="28" t="s">
        <v>636</v>
      </c>
      <c r="G13" s="6" t="str">
        <f>IF(OR(COUNTIF(IA!$B$2:$B$61, E13) = 0, COUNTIFS(IA!$B$2:$B$61, E13, IA!$I$2:$I$61, "") &gt; 0),
    "", 
    IF(AND(COUNTIFS(IA!$B$2:$B$61, E13, IA!$I$2:$I$61, "Pass") = COUNTIF(IA!$B$2:$B$61, E13), COUNTIF(IA!$B$2:$B$61, E13) &gt; 0), 
        "Fully Implemented", 
        IF(AND(COUNTIFS(IA!$B$2:$B$61, E13, IA!$I$2:$I$61, "Fail") = COUNTIF(IA!$B$2:$B$61, E13), COUNTIF(IA!$B$2:$B$61, E13) &gt; 0), 
            "Not Implemented", 
            "Partially Implemented"
        )
    )
)</f>
        <v/>
      </c>
    </row>
    <row r="14">
      <c r="B14" s="22" t="s">
        <v>637</v>
      </c>
      <c r="C14" s="6" t="str">
        <f>VLOOKUP(B14,IA!C:I, 7, FALSE)</f>
        <v/>
      </c>
      <c r="D14" s="10"/>
      <c r="E14" s="23" t="s">
        <v>638</v>
      </c>
      <c r="F14" s="28" t="s">
        <v>639</v>
      </c>
      <c r="G14" s="6" t="str">
        <f>IF(OR(COUNTIF(IA!$B$2:$B$61, E14) = 0, COUNTIFS(IA!$B$2:$B$61, E14, IA!$I$2:$I$61, "") &gt; 0),
    "", 
    IF(AND(COUNTIFS(IA!$B$2:$B$61, E14, IA!$I$2:$I$61, "Pass") = COUNTIF(IA!$B$2:$B$61, E14), COUNTIF(IA!$B$2:$B$61, E14) &gt; 0), 
        "Fully Implemented", 
        IF(AND(COUNTIFS(IA!$B$2:$B$61, E14, IA!$I$2:$I$61, "Fail") = COUNTIF(IA!$B$2:$B$61, E14), COUNTIF(IA!$B$2:$B$61, E14) &gt; 0), 
            "Not Implemented", 
            "Partially Implemented"
        )
    )
)</f>
        <v/>
      </c>
    </row>
    <row r="15">
      <c r="B15" s="22" t="s">
        <v>640</v>
      </c>
      <c r="C15" s="6" t="str">
        <f>VLOOKUP(B15,IA!C:I, 7, FALSE)</f>
        <v/>
      </c>
      <c r="D15" s="10"/>
      <c r="E15" s="23" t="s">
        <v>641</v>
      </c>
      <c r="F15" s="28" t="s">
        <v>642</v>
      </c>
      <c r="G15" s="6" t="str">
        <f>IF(OR(COUNTIF(IA!$B$2:$B$61, E15) = 0, COUNTIFS(IA!$B$2:$B$61, E15, IA!$I$2:$I$61, "") &gt; 0),
    "", 
    IF(AND(COUNTIFS(IA!$B$2:$B$61, E15, IA!$I$2:$I$61, "Pass") = COUNTIF(IA!$B$2:$B$61, E15), COUNTIF(IA!$B$2:$B$61, E15) &gt; 0), 
        "Fully Implemented", 
        IF(AND(COUNTIFS(IA!$B$2:$B$61, E15, IA!$I$2:$I$61, "Fail") = COUNTIF(IA!$B$2:$B$61, E15), COUNTIF(IA!$B$2:$B$61, E15) &gt; 0), 
            "Not Implemented", 
            "Partially Implemented"
        )
    )
)</f>
        <v/>
      </c>
    </row>
    <row r="16">
      <c r="B16" s="22" t="s">
        <v>643</v>
      </c>
      <c r="C16" s="6" t="str">
        <f>VLOOKUP(B16,IA!C:I, 7, FALSE)</f>
        <v/>
      </c>
      <c r="D16" s="10"/>
      <c r="E16" s="23" t="s">
        <v>644</v>
      </c>
      <c r="F16" s="28" t="s">
        <v>645</v>
      </c>
      <c r="G16" s="6" t="str">
        <f>IF(OR(COUNTIF(IA!$B$2:$B$61, E16) = 0, COUNTIFS(IA!$B$2:$B$61, E16, IA!$I$2:$I$61, "") &gt; 0),
    "", 
    IF(AND(COUNTIFS(IA!$B$2:$B$61, E16, IA!$I$2:$I$61, "Pass") = COUNTIF(IA!$B$2:$B$61, E16), COUNTIF(IA!$B$2:$B$61, E16) &gt; 0), 
        "Fully Implemented", 
        IF(AND(COUNTIFS(IA!$B$2:$B$61, E16, IA!$I$2:$I$61, "Fail") = COUNTIF(IA!$B$2:$B$61, E16), COUNTIF(IA!$B$2:$B$61, E16) &gt; 0), 
            "Not Implemented", 
            "Partially Implemented"
        )
    )
)</f>
        <v/>
      </c>
    </row>
    <row r="17">
      <c r="B17" s="22" t="s">
        <v>646</v>
      </c>
      <c r="C17" s="6" t="str">
        <f>VLOOKUP(B17,IA!C:I, 7, FALSE)</f>
        <v/>
      </c>
      <c r="D17" s="10"/>
      <c r="E17" s="23" t="s">
        <v>647</v>
      </c>
      <c r="F17" s="28" t="s">
        <v>648</v>
      </c>
      <c r="G17" s="6" t="str">
        <f>IF(OR(COUNTIF(IA!$B$2:$B$61, E17) = 0, COUNTIFS(IA!$B$2:$B$61, E17, IA!$I$2:$I$61, "") &gt; 0),
    "", 
    IF(AND(COUNTIFS(IA!$B$2:$B$61, E17, IA!$I$2:$I$61, "Pass") = COUNTIF(IA!$B$2:$B$61, E17), COUNTIF(IA!$B$2:$B$61, E17) &gt; 0), 
        "Fully Implemented", 
        IF(AND(COUNTIFS(IA!$B$2:$B$61, E17, IA!$I$2:$I$61, "Fail") = COUNTIF(IA!$B$2:$B$61, E17), COUNTIF(IA!$B$2:$B$61, E17) &gt; 0), 
            "Not Implemented", 
            "Partially Implemented"
        )
    )
)</f>
        <v/>
      </c>
    </row>
    <row r="18">
      <c r="B18" s="22" t="s">
        <v>649</v>
      </c>
      <c r="C18" s="6" t="str">
        <f>VLOOKUP(B18,IA!C:I, 7, FALSE)</f>
        <v/>
      </c>
      <c r="D18" s="10"/>
      <c r="E18" s="23" t="s">
        <v>650</v>
      </c>
      <c r="F18" s="28" t="s">
        <v>651</v>
      </c>
      <c r="G18" s="6" t="str">
        <f>IF(OR(COUNTIF(IA!$B$2:$B$61, E18) = 0, COUNTIFS(IA!$B$2:$B$61, E18, IA!$I$2:$I$61, "") &gt; 0),
    "", 
    IF(AND(COUNTIFS(IA!$B$2:$B$61, E18, IA!$I$2:$I$61, "Pass") = COUNTIF(IA!$B$2:$B$61, E18), COUNTIF(IA!$B$2:$B$61, E18) &gt; 0), 
        "Fully Implemented", 
        IF(AND(COUNTIFS(IA!$B$2:$B$61, E18, IA!$I$2:$I$61, "Fail") = COUNTIF(IA!$B$2:$B$61, E18), COUNTIF(IA!$B$2:$B$61, E18) &gt; 0), 
            "Not Implemented", 
            "Partially Implemented"
        )
    )
)</f>
        <v/>
      </c>
    </row>
    <row r="19">
      <c r="B19" s="22" t="s">
        <v>652</v>
      </c>
      <c r="C19" s="6" t="str">
        <f>VLOOKUP(B19,IA!C:I, 7, FALSE)</f>
        <v/>
      </c>
      <c r="D19" s="10"/>
      <c r="E19" s="23" t="s">
        <v>653</v>
      </c>
      <c r="F19" s="28" t="s">
        <v>654</v>
      </c>
      <c r="G19" s="6" t="str">
        <f>IF(OR(COUNTIF(IA!$B$2:$B$61, E19) = 0, COUNTIFS(IA!$B$2:$B$61, E19, IA!$I$2:$I$61, "") &gt; 0),
    "", 
    IF(AND(COUNTIFS(IA!$B$2:$B$61, E19, IA!$I$2:$I$61, "Pass") = COUNTIF(IA!$B$2:$B$61, E19), COUNTIF(IA!$B$2:$B$61, E19) &gt; 0), 
        "Fully Implemented", 
        IF(AND(COUNTIFS(IA!$B$2:$B$61, E19, IA!$I$2:$I$61, "Fail") = COUNTIF(IA!$B$2:$B$61, E19), COUNTIF(IA!$B$2:$B$61, E19) &gt; 0), 
            "Not Implemented", 
            "Partially Implemented"
        )
    )
)</f>
        <v/>
      </c>
    </row>
    <row r="20">
      <c r="B20" s="22" t="s">
        <v>655</v>
      </c>
      <c r="C20" s="6" t="str">
        <f>VLOOKUP(B20,IA!C:I, 7, FALSE)</f>
        <v/>
      </c>
      <c r="D20" s="10"/>
      <c r="E20" s="23" t="s">
        <v>656</v>
      </c>
      <c r="F20" s="28" t="s">
        <v>657</v>
      </c>
      <c r="G20" s="6" t="str">
        <f>IF(OR(COUNTIF(IA!$B$2:$B$61, E20) = 0, COUNTIFS(IA!$B$2:$B$61, E20, IA!$I$2:$I$61, "") &gt; 0),
    "", 
    IF(AND(COUNTIFS(IA!$B$2:$B$61, E20, IA!$I$2:$I$61, "Pass") = COUNTIF(IA!$B$2:$B$61, E20), COUNTIF(IA!$B$2:$B$61, E20) &gt; 0), 
        "Fully Implemented", 
        IF(AND(COUNTIFS(IA!$B$2:$B$61, E20, IA!$I$2:$I$61, "Fail") = COUNTIF(IA!$B$2:$B$61, E20), COUNTIF(IA!$B$2:$B$61, E20) &gt; 0), 
            "Not Implemented", 
            "Partially Implemented"
        )
    )
)</f>
        <v/>
      </c>
    </row>
    <row r="21">
      <c r="B21" s="22" t="s">
        <v>658</v>
      </c>
      <c r="C21" s="6" t="str">
        <f>VLOOKUP(B21,IA!C:I, 7, FALSE)</f>
        <v/>
      </c>
      <c r="D21" s="10"/>
      <c r="E21" s="23" t="s">
        <v>659</v>
      </c>
      <c r="F21" s="28" t="s">
        <v>660</v>
      </c>
      <c r="G21" s="6" t="str">
        <f>IF(OR(COUNTIF(IA!$B$2:$B$61, E21) = 0, COUNTIFS(IA!$B$2:$B$61, E21, IA!$I$2:$I$61, "") &gt; 0),
    "", 
    IF(AND(COUNTIFS(IA!$B$2:$B$61, E21, IA!$I$2:$I$61, "Pass") = COUNTIF(IA!$B$2:$B$61, E21), COUNTIF(IA!$B$2:$B$61, E21) &gt; 0), 
        "Fully Implemented", 
        IF(AND(COUNTIFS(IA!$B$2:$B$61, E21, IA!$I$2:$I$61, "Fail") = COUNTIF(IA!$B$2:$B$61, E21), COUNTIF(IA!$B$2:$B$61, E21) &gt; 0), 
            "Not Implemented", 
            "Partially Implemented"
        )
    )
)</f>
        <v/>
      </c>
    </row>
    <row r="22">
      <c r="B22" s="22" t="s">
        <v>661</v>
      </c>
      <c r="C22" s="6" t="str">
        <f>VLOOKUP(B22,IA!C:I, 7, FALSE)</f>
        <v/>
      </c>
      <c r="D22" s="10"/>
      <c r="E22" s="23" t="s">
        <v>662</v>
      </c>
      <c r="F22" s="28" t="s">
        <v>663</v>
      </c>
      <c r="G22" s="6" t="str">
        <f>IF(OR(COUNTIF(IA!$B$2:$B$61, E22) = 0, COUNTIFS(IA!$B$2:$B$61, E22, IA!$I$2:$I$61, "") &gt; 0),
    "", 
    IF(AND(COUNTIFS(IA!$B$2:$B$61, E22, IA!$I$2:$I$61, "Pass") = COUNTIF(IA!$B$2:$B$61, E22), COUNTIF(IA!$B$2:$B$61, E22) &gt; 0), 
        "Fully Implemented", 
        IF(AND(COUNTIFS(IA!$B$2:$B$61, E22, IA!$I$2:$I$61, "Fail") = COUNTIF(IA!$B$2:$B$61, E22), COUNTIF(IA!$B$2:$B$61, E22) &gt; 0), 
            "Not Implemented", 
            "Partially Implemented"
        )
    )
)</f>
        <v/>
      </c>
    </row>
    <row r="23">
      <c r="B23" s="22" t="s">
        <v>664</v>
      </c>
      <c r="C23" s="6" t="str">
        <f>VLOOKUP(B23,IA!C:I, 7, FALSE)</f>
        <v/>
      </c>
      <c r="D23" s="10"/>
      <c r="E23" s="23" t="s">
        <v>665</v>
      </c>
      <c r="F23" s="28" t="s">
        <v>666</v>
      </c>
      <c r="G23" s="6" t="str">
        <f>IF(OR(COUNTIF(IA!$B$2:$B$61, E23) = 0, COUNTIFS(IA!$B$2:$B$61, E23, IA!$I$2:$I$61, "") &gt; 0),
    "", 
    IF(AND(COUNTIFS(IA!$B$2:$B$61, E23, IA!$I$2:$I$61, "Pass") = COUNTIF(IA!$B$2:$B$61, E23), COUNTIF(IA!$B$2:$B$61, E23) &gt; 0), 
        "Fully Implemented", 
        IF(AND(COUNTIFS(IA!$B$2:$B$61, E23, IA!$I$2:$I$61, "Fail") = COUNTIF(IA!$B$2:$B$61, E23), COUNTIF(IA!$B$2:$B$61, E23) &gt; 0), 
            "Not Implemented", 
            "Partially Implemented"
        )
    )
)</f>
        <v/>
      </c>
    </row>
    <row r="24">
      <c r="B24" s="22" t="s">
        <v>667</v>
      </c>
      <c r="C24" s="6" t="str">
        <f>VLOOKUP(B24,IA!C:I, 7, FALSE)</f>
        <v/>
      </c>
      <c r="D24" s="10"/>
      <c r="E24" s="23" t="s">
        <v>668</v>
      </c>
      <c r="F24" s="28" t="s">
        <v>669</v>
      </c>
      <c r="G24" s="6" t="str">
        <f>IF(OR(COUNTIF(IA!$B$2:$B$61, E24) = 0, COUNTIFS(IA!$B$2:$B$61, E24, IA!$I$2:$I$61, "") &gt; 0),
    "", 
    IF(AND(COUNTIFS(IA!$B$2:$B$61, E24, IA!$I$2:$I$61, "Pass") = COUNTIF(IA!$B$2:$B$61, E24), COUNTIF(IA!$B$2:$B$61, E24) &gt; 0), 
        "Fully Implemented", 
        IF(AND(COUNTIFS(IA!$B$2:$B$61, E24, IA!$I$2:$I$61, "Fail") = COUNTIF(IA!$B$2:$B$61, E24), COUNTIF(IA!$B$2:$B$61, E24) &gt; 0), 
            "Not Implemented", 
            "Partially Implemented"
        )
    )
)</f>
        <v/>
      </c>
    </row>
    <row r="25">
      <c r="B25" s="22" t="s">
        <v>667</v>
      </c>
      <c r="C25" s="6" t="str">
        <f>VLOOKUP(B25,IA!C:I, 7, FALSE)</f>
        <v/>
      </c>
      <c r="D25" s="10"/>
      <c r="E25" s="23" t="s">
        <v>670</v>
      </c>
      <c r="F25" s="28" t="s">
        <v>671</v>
      </c>
      <c r="G25" s="6" t="str">
        <f>IF(OR(COUNTIF(IA!$B$2:$B$61, E25) = 0, COUNTIFS(IA!$B$2:$B$61, E25, IA!$I$2:$I$61, "") &gt; 0),
    "", 
    IF(AND(COUNTIFS(IA!$B$2:$B$61, E25, IA!$I$2:$I$61, "Pass") = COUNTIF(IA!$B$2:$B$61, E25), COUNTIF(IA!$B$2:$B$61, E25) &gt; 0), 
        "Fully Implemented", 
        IF(AND(COUNTIFS(IA!$B$2:$B$61, E25, IA!$I$2:$I$61, "Fail") = COUNTIF(IA!$B$2:$B$61, E25), COUNTIF(IA!$B$2:$B$61, E25) &gt; 0), 
            "Not Implemented", 
            "Partially Implemented"
        )
    )
)</f>
        <v/>
      </c>
    </row>
    <row r="26">
      <c r="B26" s="22" t="s">
        <v>672</v>
      </c>
      <c r="C26" s="6" t="str">
        <f>VLOOKUP(B26,IA!C:I, 7, FALSE)</f>
        <v/>
      </c>
      <c r="D26" s="10"/>
      <c r="E26" s="23" t="s">
        <v>673</v>
      </c>
      <c r="F26" s="28" t="s">
        <v>674</v>
      </c>
      <c r="G26" s="6" t="str">
        <f>IF(OR(COUNTIF(IA!$B$2:$B$61, E26) = 0, COUNTIFS(IA!$B$2:$B$61, E26, IA!$I$2:$I$61, "") &gt; 0),
    "", 
    IF(AND(COUNTIFS(IA!$B$2:$B$61, E26, IA!$I$2:$I$61, "Pass") = COUNTIF(IA!$B$2:$B$61, E26), COUNTIF(IA!$B$2:$B$61, E26) &gt; 0), 
        "Fully Implemented", 
        IF(AND(COUNTIFS(IA!$B$2:$B$61, E26, IA!$I$2:$I$61, "Fail") = COUNTIF(IA!$B$2:$B$61, E26), COUNTIF(IA!$B$2:$B$61, E26) &gt; 0), 
            "Not Implemented", 
            "Partially Implemented"
        )
    )
)</f>
        <v/>
      </c>
    </row>
    <row r="27">
      <c r="B27" s="22" t="s">
        <v>675</v>
      </c>
      <c r="C27" s="6" t="str">
        <f>VLOOKUP(B27,IA!C:I, 7, FALSE)</f>
        <v/>
      </c>
      <c r="D27" s="10"/>
      <c r="E27" s="23" t="s">
        <v>676</v>
      </c>
      <c r="F27" s="28" t="s">
        <v>677</v>
      </c>
      <c r="G27" s="6" t="str">
        <f>IF(OR(COUNTIF(IA!$B$2:$B$61, E27) = 0, COUNTIFS(IA!$B$2:$B$61, E27, IA!$I$2:$I$61, "") &gt; 0),
    "", 
    IF(AND(COUNTIFS(IA!$B$2:$B$61, E27, IA!$I$2:$I$61, "Pass") = COUNTIF(IA!$B$2:$B$61, E27), COUNTIF(IA!$B$2:$B$61, E27) &gt; 0), 
        "Fully Implemented", 
        IF(AND(COUNTIFS(IA!$B$2:$B$61, E27, IA!$I$2:$I$61, "Fail") = COUNTIF(IA!$B$2:$B$61, E27), COUNTIF(IA!$B$2:$B$61, E27) &gt; 0), 
            "Not Implemented", 
            "Partially Implemented"
        )
    )
)</f>
        <v/>
      </c>
    </row>
    <row r="28">
      <c r="B28" s="22" t="s">
        <v>678</v>
      </c>
      <c r="C28" s="6" t="str">
        <f>VLOOKUP(B28,IA!C:I, 7, FALSE)</f>
        <v/>
      </c>
      <c r="D28" s="10"/>
      <c r="E28" s="23" t="s">
        <v>679</v>
      </c>
      <c r="F28" s="28" t="s">
        <v>680</v>
      </c>
      <c r="G28" s="6" t="str">
        <f>IF(OR(COUNTIF(IA!$B$2:$B$61, E28) = 0, COUNTIFS(IA!$B$2:$B$61, E28, IA!$I$2:$I$61, "") &gt; 0),
    "", 
    IF(AND(COUNTIFS(IA!$B$2:$B$61, E28, IA!$I$2:$I$61, "Pass") = COUNTIF(IA!$B$2:$B$61, E28), COUNTIF(IA!$B$2:$B$61, E28) &gt; 0), 
        "Fully Implemented", 
        IF(AND(COUNTIFS(IA!$B$2:$B$61, E28, IA!$I$2:$I$61, "Fail") = COUNTIF(IA!$B$2:$B$61, E28), COUNTIF(IA!$B$2:$B$61, E28) &gt; 0), 
            "Not Implemented", 
            "Partially Implemented"
        )
    )
)</f>
        <v/>
      </c>
    </row>
    <row r="29">
      <c r="B29" s="22" t="s">
        <v>681</v>
      </c>
      <c r="C29" s="6" t="str">
        <f>VLOOKUP(B29,IA!C:I, 7, FALSE)</f>
        <v/>
      </c>
      <c r="D29" s="10"/>
      <c r="E29" s="23" t="s">
        <v>682</v>
      </c>
      <c r="F29" s="28" t="s">
        <v>683</v>
      </c>
      <c r="G29" s="6" t="str">
        <f>IF(OR(COUNTIF(IA!$B$2:$B$61, E29) = 0, COUNTIFS(IA!$B$2:$B$61, E29, IA!$I$2:$I$61, "") &gt; 0),
    "", 
    IF(AND(COUNTIFS(IA!$B$2:$B$61, E29, IA!$I$2:$I$61, "Pass") = COUNTIF(IA!$B$2:$B$61, E29), COUNTIF(IA!$B$2:$B$61, E29) &gt; 0), 
        "Fully Implemented", 
        IF(AND(COUNTIFS(IA!$B$2:$B$61, E29, IA!$I$2:$I$61, "Fail") = COUNTIF(IA!$B$2:$B$61, E29), COUNTIF(IA!$B$2:$B$61, E29) &gt; 0), 
            "Not Implemented", 
            "Partially Implemented"
        )
    )
)</f>
        <v/>
      </c>
    </row>
    <row r="30">
      <c r="B30" s="22" t="s">
        <v>684</v>
      </c>
      <c r="C30" s="6" t="str">
        <f>VLOOKUP(B30,IA!C:I, 7, FALSE)</f>
        <v/>
      </c>
      <c r="D30" s="10"/>
      <c r="E30" s="23" t="s">
        <v>685</v>
      </c>
      <c r="F30" s="28" t="s">
        <v>686</v>
      </c>
      <c r="G30" s="6" t="str">
        <f>IF(OR(COUNTIF(IA!$B$2:$B$61, E30) = 0, COUNTIFS(IA!$B$2:$B$61, E30, IA!$I$2:$I$61, "") &gt; 0),
    "", 
    IF(AND(COUNTIFS(IA!$B$2:$B$61, E30, IA!$I$2:$I$61, "Pass") = COUNTIF(IA!$B$2:$B$61, E30), COUNTIF(IA!$B$2:$B$61, E30) &gt; 0), 
        "Fully Implemented", 
        IF(AND(COUNTIFS(IA!$B$2:$B$61, E30, IA!$I$2:$I$61, "Fail") = COUNTIF(IA!$B$2:$B$61, E30), COUNTIF(IA!$B$2:$B$61, E30) &gt; 0), 
            "Not Implemented", 
            "Partially Implemented"
        )
    )
)</f>
        <v/>
      </c>
    </row>
    <row r="31">
      <c r="B31" s="22" t="s">
        <v>687</v>
      </c>
      <c r="C31" s="6" t="str">
        <f>VLOOKUP(B31,IA!C:I, 7, FALSE)</f>
        <v/>
      </c>
      <c r="D31" s="10"/>
      <c r="E31" s="23" t="s">
        <v>688</v>
      </c>
      <c r="F31" s="28" t="s">
        <v>689</v>
      </c>
      <c r="G31" s="6" t="str">
        <f>IF(OR(COUNTIF(IA!$B$2:$B$61, E31) = 0, COUNTIFS(IA!$B$2:$B$61, E31, IA!$I$2:$I$61, "") &gt; 0),
    "", 
    IF(AND(COUNTIFS(IA!$B$2:$B$61, E31, IA!$I$2:$I$61, "Pass") = COUNTIF(IA!$B$2:$B$61, E31), COUNTIF(IA!$B$2:$B$61, E31) &gt; 0), 
        "Fully Implemented", 
        IF(AND(COUNTIFS(IA!$B$2:$B$61, E31, IA!$I$2:$I$61, "Fail") = COUNTIF(IA!$B$2:$B$61, E31), COUNTIF(IA!$B$2:$B$61, E31) &gt; 0), 
            "Not Implemented", 
            "Partially Implemented"
        )
    )
)</f>
        <v/>
      </c>
    </row>
    <row r="32">
      <c r="B32" s="22" t="s">
        <v>690</v>
      </c>
      <c r="C32" s="6" t="str">
        <f>VLOOKUP(B32,IA!C:I, 7, FALSE)</f>
        <v/>
      </c>
      <c r="D32" s="10"/>
      <c r="E32" s="23" t="s">
        <v>691</v>
      </c>
      <c r="F32" s="28" t="s">
        <v>692</v>
      </c>
      <c r="G32" s="6" t="str">
        <f>IF(OR(COUNTIF(IA!$B$2:$B$61, E32) = 0, COUNTIFS(IA!$B$2:$B$61, E32, IA!$I$2:$I$61, "") &gt; 0),
    "", 
    IF(AND(COUNTIFS(IA!$B$2:$B$61, E32, IA!$I$2:$I$61, "Pass") = COUNTIF(IA!$B$2:$B$61, E32), COUNTIF(IA!$B$2:$B$61, E32) &gt; 0), 
        "Fully Implemented", 
        IF(AND(COUNTIFS(IA!$B$2:$B$61, E32, IA!$I$2:$I$61, "Fail") = COUNTIF(IA!$B$2:$B$61, E32), COUNTIF(IA!$B$2:$B$61, E32) &gt; 0), 
            "Not Implemented", 
            "Partially Implemented"
        )
    )
)</f>
        <v/>
      </c>
    </row>
    <row r="33">
      <c r="B33" s="22" t="s">
        <v>693</v>
      </c>
      <c r="C33" s="6" t="str">
        <f>VLOOKUP(B33,IA!C:I, 7, FALSE)</f>
        <v/>
      </c>
      <c r="D33" s="10"/>
      <c r="E33" s="23" t="s">
        <v>694</v>
      </c>
      <c r="F33" s="28" t="s">
        <v>695</v>
      </c>
      <c r="G33" s="6" t="str">
        <f>IF(OR(COUNTIF(IA!$B$2:$B$61, E33) = 0, COUNTIFS(IA!$B$2:$B$61, E33, IA!$I$2:$I$61, "") &gt; 0),
    "", 
    IF(AND(COUNTIFS(IA!$B$2:$B$61, E33, IA!$I$2:$I$61, "Pass") = COUNTIF(IA!$B$2:$B$61, E33), COUNTIF(IA!$B$2:$B$61, E33) &gt; 0), 
        "Fully Implemented", 
        IF(AND(COUNTIFS(IA!$B$2:$B$61, E33, IA!$I$2:$I$61, "Fail") = COUNTIF(IA!$B$2:$B$61, E33), COUNTIF(IA!$B$2:$B$61, E33) &gt; 0), 
            "Not Implemented", 
            "Partially Implemented"
        )
    )
)</f>
        <v/>
      </c>
    </row>
    <row r="34">
      <c r="B34" s="22" t="s">
        <v>696</v>
      </c>
      <c r="C34" s="6" t="str">
        <f>VLOOKUP(B34,IA!C:I, 7, FALSE)</f>
        <v/>
      </c>
      <c r="D34" s="10"/>
      <c r="E34" s="23" t="s">
        <v>697</v>
      </c>
      <c r="F34" s="28" t="s">
        <v>698</v>
      </c>
      <c r="G34" s="6" t="str">
        <f>IF(OR(COUNTIF(IA!$B$2:$B$61, E34) = 0, COUNTIFS(IA!$B$2:$B$61, E34, IA!$I$2:$I$61, "") &gt; 0),
    "", 
    IF(AND(COUNTIFS(IA!$B$2:$B$61, E34, IA!$I$2:$I$61, "Pass") = COUNTIF(IA!$B$2:$B$61, E34), COUNTIF(IA!$B$2:$B$61, E34) &gt; 0), 
        "Fully Implemented", 
        IF(AND(COUNTIFS(IA!$B$2:$B$61, E34, IA!$I$2:$I$61, "Fail") = COUNTIF(IA!$B$2:$B$61, E34), COUNTIF(IA!$B$2:$B$61, E34) &gt; 0), 
            "Not Implemented", 
            "Partially Implemented"
        )
    )
)</f>
        <v/>
      </c>
    </row>
    <row r="35">
      <c r="B35" s="22" t="s">
        <v>699</v>
      </c>
      <c r="C35" s="6" t="str">
        <f>VLOOKUP(B35,IA!C:I, 7, FALSE)</f>
        <v/>
      </c>
      <c r="E35" s="23" t="s">
        <v>700</v>
      </c>
      <c r="F35" s="28" t="s">
        <v>701</v>
      </c>
      <c r="G35" s="6" t="str">
        <f>IF(OR(COUNTIF(IA!$B$2:$B$61, E35) = 0, COUNTIFS(IA!$B$2:$B$61, E35, IA!$I$2:$I$61, "") &gt; 0),
    "", 
    IF(AND(COUNTIFS(IA!$B$2:$B$61, E35, IA!$I$2:$I$61, "Pass") = COUNTIF(IA!$B$2:$B$61, E35), COUNTIF(IA!$B$2:$B$61, E35) &gt; 0), 
        "Fully Implemented", 
        IF(AND(COUNTIFS(IA!$B$2:$B$61, E35, IA!$I$2:$I$61, "Fail") = COUNTIF(IA!$B$2:$B$61, E35), COUNTIF(IA!$B$2:$B$61, E35) &gt; 0), 
            "Not Implemented", 
            "Partially Implemented"
        )
    )
)</f>
        <v/>
      </c>
    </row>
    <row r="36">
      <c r="B36" s="22" t="s">
        <v>702</v>
      </c>
      <c r="C36" s="6" t="str">
        <f>VLOOKUP(B36,IA!C:I, 7, FALSE)</f>
        <v/>
      </c>
      <c r="E36" s="23" t="s">
        <v>703</v>
      </c>
      <c r="F36" s="28" t="s">
        <v>704</v>
      </c>
      <c r="G36" s="6" t="str">
        <f>IF(OR(COUNTIF(IA!$B$2:$B$61, E36) = 0, COUNTIFS(IA!$B$2:$B$61, E36, IA!$I$2:$I$61, "") &gt; 0),
    "", 
    IF(AND(COUNTIFS(IA!$B$2:$B$61, E36, IA!$I$2:$I$61, "Pass") = COUNTIF(IA!$B$2:$B$61, E36), COUNTIF(IA!$B$2:$B$61, E36) &gt; 0), 
        "Fully Implemented", 
        IF(AND(COUNTIFS(IA!$B$2:$B$61, E36, IA!$I$2:$I$61, "Fail") = COUNTIF(IA!$B$2:$B$61, E36), COUNTIF(IA!$B$2:$B$61, E36) &gt; 0), 
            "Not Implemented", 
            "Partially Implemented"
        )
    )
)</f>
        <v/>
      </c>
    </row>
    <row r="37">
      <c r="B37" s="22" t="s">
        <v>705</v>
      </c>
      <c r="C37" s="6" t="str">
        <f>VLOOKUP(B37,IA!C:I, 7, FALSE)</f>
        <v/>
      </c>
      <c r="E37" s="23" t="s">
        <v>706</v>
      </c>
      <c r="F37" s="28" t="s">
        <v>707</v>
      </c>
      <c r="G37" s="6" t="str">
        <f>IF(OR(COUNTIF(IA!$B$2:$B$61, E37) = 0, COUNTIFS(IA!$B$2:$B$61, E37, IA!$I$2:$I$61, "") &gt; 0),
    "", 
    IF(AND(COUNTIFS(IA!$B$2:$B$61, E37, IA!$I$2:$I$61, "Pass") = COUNTIF(IA!$B$2:$B$61, E37), COUNTIF(IA!$B$2:$B$61, E37) &gt; 0), 
        "Fully Implemented", 
        IF(AND(COUNTIFS(IA!$B$2:$B$61, E37, IA!$I$2:$I$61, "Fail") = COUNTIF(IA!$B$2:$B$61, E37), COUNTIF(IA!$B$2:$B$61, E37) &gt; 0), 
            "Not Implemented", 
            "Partially Implemented"
        )
    )
)</f>
        <v/>
      </c>
    </row>
    <row r="38">
      <c r="B38" s="22" t="s">
        <v>708</v>
      </c>
      <c r="C38" s="6" t="str">
        <f>VLOOKUP(B38,IA!C:I, 7, FALSE)</f>
        <v/>
      </c>
      <c r="E38" s="23" t="s">
        <v>709</v>
      </c>
      <c r="F38" s="28" t="s">
        <v>710</v>
      </c>
      <c r="G38" s="6" t="str">
        <f>IF(OR(COUNTIF(IA!$B$2:$B$61, E38) = 0, COUNTIFS(IA!$B$2:$B$61, E38, IA!$I$2:$I$61, "") &gt; 0),
    "", 
    IF(AND(COUNTIFS(IA!$B$2:$B$61, E38, IA!$I$2:$I$61, "Pass") = COUNTIF(IA!$B$2:$B$61, E38), COUNTIF(IA!$B$2:$B$61, E38) &gt; 0), 
        "Fully Implemented", 
        IF(AND(COUNTIFS(IA!$B$2:$B$61, E38, IA!$I$2:$I$61, "Fail") = COUNTIF(IA!$B$2:$B$61, E38), COUNTIF(IA!$B$2:$B$61, E38) &gt; 0), 
            "Not Implemented", 
            "Partially Implemented"
        )
    )
)</f>
        <v/>
      </c>
    </row>
    <row r="39">
      <c r="B39" s="22" t="s">
        <v>711</v>
      </c>
      <c r="C39" s="6" t="str">
        <f>VLOOKUP(B39,IA!C:I, 7, FALSE)</f>
        <v/>
      </c>
    </row>
    <row r="40">
      <c r="B40" s="22" t="s">
        <v>712</v>
      </c>
      <c r="C40" s="6" t="str">
        <f>VLOOKUP(B40,IA!C:I, 7, FALSE)</f>
        <v/>
      </c>
    </row>
    <row r="41">
      <c r="B41" s="22" t="s">
        <v>713</v>
      </c>
      <c r="C41" s="6" t="str">
        <f>VLOOKUP(B41,IA!C:I, 7, FALSE)</f>
        <v/>
      </c>
    </row>
    <row r="42">
      <c r="B42" s="22" t="s">
        <v>714</v>
      </c>
      <c r="C42" s="6" t="str">
        <f>VLOOKUP(B42,IA!C:I, 7, FALSE)</f>
        <v/>
      </c>
    </row>
    <row r="43">
      <c r="B43" s="22" t="s">
        <v>715</v>
      </c>
      <c r="C43" s="6" t="str">
        <f>VLOOKUP(B43,IA!C:I, 7, FALSE)</f>
        <v/>
      </c>
    </row>
    <row r="44">
      <c r="B44" s="22" t="s">
        <v>716</v>
      </c>
      <c r="C44" s="6" t="str">
        <f>VLOOKUP(B44,IA!C:I, 7, FALSE)</f>
        <v/>
      </c>
    </row>
    <row r="45">
      <c r="B45" s="22" t="s">
        <v>717</v>
      </c>
      <c r="C45" s="6" t="str">
        <f>VLOOKUP(B45,IA!C:I, 7, FALSE)</f>
        <v/>
      </c>
    </row>
    <row r="46">
      <c r="B46" s="22" t="s">
        <v>718</v>
      </c>
      <c r="C46" s="6" t="str">
        <f>VLOOKUP(B46,IA!C:I, 7, FALSE)</f>
        <v/>
      </c>
    </row>
    <row r="47">
      <c r="B47" s="22" t="s">
        <v>719</v>
      </c>
      <c r="C47" s="6" t="str">
        <f>VLOOKUP(B47,IA!C:I, 7, FALSE)</f>
        <v/>
      </c>
    </row>
    <row r="48">
      <c r="B48" s="22" t="s">
        <v>720</v>
      </c>
      <c r="C48" s="6" t="str">
        <f>VLOOKUP(B48,IA!C:I, 7, FALSE)</f>
        <v/>
      </c>
    </row>
    <row r="49">
      <c r="B49" s="22" t="s">
        <v>721</v>
      </c>
      <c r="C49" s="6" t="str">
        <f>VLOOKUP(B49,IA!C:I, 7, FALSE)</f>
        <v/>
      </c>
    </row>
    <row r="50">
      <c r="B50" s="22" t="s">
        <v>722</v>
      </c>
      <c r="C50" s="6" t="str">
        <f>VLOOKUP(B50,IA!C:I, 7, FALSE)</f>
        <v/>
      </c>
    </row>
    <row r="51">
      <c r="B51" s="22" t="s">
        <v>723</v>
      </c>
      <c r="C51" s="6" t="str">
        <f>VLOOKUP(B51,IA!C:I, 7, FALSE)</f>
        <v/>
      </c>
    </row>
    <row r="52">
      <c r="B52" s="22" t="s">
        <v>724</v>
      </c>
      <c r="C52" s="6" t="str">
        <f>VLOOKUP(B52,IA!C:I, 7, FALSE)</f>
        <v/>
      </c>
    </row>
    <row r="53">
      <c r="B53" s="22" t="s">
        <v>725</v>
      </c>
      <c r="C53" s="6" t="str">
        <f>VLOOKUP(B53,IA!C:I, 7, FALSE)</f>
        <v/>
      </c>
    </row>
    <row r="54">
      <c r="B54" s="22" t="s">
        <v>726</v>
      </c>
      <c r="C54" s="6" t="str">
        <f>VLOOKUP(B54,IA!C:I, 7, FALSE)</f>
        <v/>
      </c>
    </row>
    <row r="55">
      <c r="B55" s="22" t="s">
        <v>727</v>
      </c>
      <c r="C55" s="6" t="str">
        <f>VLOOKUP(B55,IA!C:I, 7, FALSE)</f>
        <v/>
      </c>
    </row>
    <row r="56">
      <c r="B56" s="22" t="s">
        <v>728</v>
      </c>
      <c r="C56" s="6" t="str">
        <f>VLOOKUP(B56,IA!C:I, 7, FALSE)</f>
        <v/>
      </c>
    </row>
    <row r="57">
      <c r="B57" s="22" t="s">
        <v>729</v>
      </c>
      <c r="C57" s="6" t="str">
        <f>VLOOKUP(B57,IA!C:I, 7, FALSE)</f>
        <v/>
      </c>
    </row>
    <row r="58">
      <c r="B58" s="22" t="s">
        <v>730</v>
      </c>
      <c r="C58" s="6" t="str">
        <f>VLOOKUP(B58,IA!C:I, 7, FALSE)</f>
        <v/>
      </c>
    </row>
    <row r="59">
      <c r="B59" s="22" t="s">
        <v>731</v>
      </c>
      <c r="C59" s="6" t="str">
        <f>VLOOKUP(B59,IA!C:I, 7, FALSE)</f>
        <v/>
      </c>
    </row>
    <row r="60">
      <c r="B60" s="22" t="s">
        <v>732</v>
      </c>
      <c r="C60" s="6" t="str">
        <f>VLOOKUP(B60,IA!C:I, 7, FALSE)</f>
        <v/>
      </c>
    </row>
    <row r="61">
      <c r="B61" s="22" t="s">
        <v>733</v>
      </c>
      <c r="C61" s="6" t="str">
        <f>VLOOKUP(B61,IA!C:I, 7, FALSE)</f>
        <v/>
      </c>
    </row>
    <row r="62">
      <c r="B62" s="22" t="s">
        <v>734</v>
      </c>
      <c r="C62" s="6" t="str">
        <f>VLOOKUP(B62,IA!C:I, 7, FALSE)</f>
        <v/>
      </c>
    </row>
    <row r="63">
      <c r="B63" s="22" t="s">
        <v>735</v>
      </c>
      <c r="C63" s="6" t="str">
        <f>VLOOKUP(B63,IA!C:I, 7, FALSE)</f>
        <v/>
      </c>
    </row>
    <row r="64">
      <c r="B64" s="22" t="s">
        <v>736</v>
      </c>
      <c r="C64" s="6" t="str">
        <f>VLOOKUP(B64,IA!C:I, 7, FALSE)</f>
        <v/>
      </c>
    </row>
    <row r="65">
      <c r="B65" s="22" t="s">
        <v>737</v>
      </c>
      <c r="C65" s="6" t="str">
        <f>VLOOKUP(B65,IA!C:I, 7, FALSE)</f>
        <v/>
      </c>
    </row>
    <row r="66">
      <c r="B66" s="22" t="s">
        <v>738</v>
      </c>
      <c r="C66" s="6" t="str">
        <f>VLOOKUP(B66,IA!C:I, 7, FALSE)</f>
        <v/>
      </c>
    </row>
    <row r="67">
      <c r="B67" s="22" t="s">
        <v>739</v>
      </c>
      <c r="C67" s="6" t="str">
        <f>VLOOKUP(B67,IA!C:I, 7, FALSE)</f>
        <v/>
      </c>
    </row>
    <row r="68">
      <c r="B68" s="22" t="s">
        <v>740</v>
      </c>
      <c r="C68" s="6" t="str">
        <f>VLOOKUP(B68,IA!C:I, 7, FALSE)</f>
        <v/>
      </c>
    </row>
    <row r="69">
      <c r="B69" s="22" t="s">
        <v>741</v>
      </c>
      <c r="C69" s="6" t="str">
        <f>VLOOKUP(B69,IA!C:I, 7, FALSE)</f>
        <v/>
      </c>
    </row>
    <row r="70">
      <c r="B70" s="22" t="s">
        <v>742</v>
      </c>
      <c r="C70" s="6" t="str">
        <f>VLOOKUP(B70,IA!C:I, 7, FALSE)</f>
        <v/>
      </c>
    </row>
    <row r="71">
      <c r="B71" s="22" t="s">
        <v>743</v>
      </c>
      <c r="C71" s="6" t="str">
        <f>VLOOKUP(B71,IA!C:I, 7, FALSE)</f>
        <v/>
      </c>
    </row>
  </sheetData>
  <mergeCells count="5">
    <mergeCell ref="B1:G1"/>
    <mergeCell ref="B3:C3"/>
    <mergeCell ref="E3:F3"/>
    <mergeCell ref="B10:C10"/>
    <mergeCell ref="E10:G10"/>
  </mergeCells>
  <conditionalFormatting sqref="C12:C71">
    <cfRule type="cellIs" dxfId="0" priority="1" operator="equal">
      <formula>"Pass"</formula>
    </cfRule>
  </conditionalFormatting>
  <conditionalFormatting sqref="C12:C71">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0"/>
      <c r="B1" s="11" t="s">
        <v>744</v>
      </c>
      <c r="C1" s="12"/>
      <c r="D1" s="12"/>
      <c r="E1" s="12"/>
      <c r="F1" s="12"/>
      <c r="G1" s="2"/>
      <c r="H1" s="13"/>
      <c r="I1" s="13"/>
      <c r="J1" s="13"/>
      <c r="K1" s="13"/>
    </row>
    <row r="2">
      <c r="A2" s="14"/>
      <c r="E2" s="13"/>
      <c r="H2" s="13"/>
      <c r="I2" s="13"/>
      <c r="J2" s="13"/>
      <c r="K2" s="13"/>
    </row>
    <row r="3">
      <c r="A3" s="10"/>
      <c r="B3" s="15" t="s">
        <v>745</v>
      </c>
      <c r="C3" s="2"/>
      <c r="E3" s="15" t="s">
        <v>12</v>
      </c>
      <c r="F3" s="2"/>
      <c r="I3" s="13"/>
      <c r="J3" s="13"/>
      <c r="K3" s="13"/>
    </row>
    <row r="4">
      <c r="A4" s="10"/>
      <c r="B4" s="16" t="s">
        <v>25</v>
      </c>
      <c r="C4" s="16" t="s">
        <v>26</v>
      </c>
      <c r="E4" s="16" t="s">
        <v>27</v>
      </c>
      <c r="F4" s="16" t="s">
        <v>26</v>
      </c>
    </row>
    <row r="5">
      <c r="A5" s="10"/>
      <c r="B5" s="5" t="s">
        <v>28</v>
      </c>
      <c r="C5" s="6">
        <f>COUNTIF(IR!$I$2:$I$45, "Pass")</f>
        <v>0</v>
      </c>
      <c r="E5" s="5" t="s">
        <v>2</v>
      </c>
      <c r="F5" s="6">
        <f>COUNTIF(G$12:G$28, "Fully Implemented")</f>
        <v>0</v>
      </c>
    </row>
    <row r="6">
      <c r="A6" s="10"/>
      <c r="B6" s="5" t="s">
        <v>29</v>
      </c>
      <c r="C6" s="6">
        <f>COUNTIF(IR!$I$2:$I$45, "Fail")</f>
        <v>0</v>
      </c>
      <c r="E6" s="5" t="s">
        <v>3</v>
      </c>
      <c r="F6" s="6">
        <f>COUNTIF(G$12:G$28, "Partially Implemented")</f>
        <v>0</v>
      </c>
    </row>
    <row r="7">
      <c r="A7" s="10"/>
      <c r="B7" s="18" t="s">
        <v>30</v>
      </c>
      <c r="C7" s="19" t="str">
        <f>IF(SUM(C5:C6)=0, "Pending", C5/SUM(C5:C6))</f>
        <v>Pending</v>
      </c>
      <c r="E7" s="5" t="s">
        <v>4</v>
      </c>
      <c r="F7" s="6">
        <f>COUNTIF(G$12:G$28, "Not Implemented")</f>
        <v>0</v>
      </c>
    </row>
    <row r="8">
      <c r="A8" s="10"/>
    </row>
    <row r="10">
      <c r="B10" s="15" t="s">
        <v>746</v>
      </c>
      <c r="C10" s="2"/>
      <c r="D10" s="20"/>
      <c r="E10" s="15" t="s">
        <v>747</v>
      </c>
      <c r="F10" s="12"/>
      <c r="G10" s="2"/>
    </row>
    <row r="11">
      <c r="B11" s="16" t="s">
        <v>33</v>
      </c>
      <c r="C11" s="16" t="s">
        <v>34</v>
      </c>
      <c r="D11" s="21"/>
      <c r="E11" s="16" t="s">
        <v>35</v>
      </c>
      <c r="F11" s="16" t="s">
        <v>36</v>
      </c>
      <c r="G11" s="16" t="s">
        <v>37</v>
      </c>
    </row>
    <row r="12">
      <c r="B12" s="22" t="s">
        <v>748</v>
      </c>
      <c r="C12" s="6" t="str">
        <f>VLOOKUP(B12,IR!C:I, 7, FALSE)</f>
        <v/>
      </c>
      <c r="D12" s="10"/>
      <c r="E12" s="23" t="s">
        <v>749</v>
      </c>
      <c r="F12" s="28" t="s">
        <v>40</v>
      </c>
      <c r="G12" s="6" t="str">
        <f>IF(OR(COUNTIF(IR!$B$2:$B$45, E12) = 0, COUNTIFS(IR!$B$2:$B$45, E12, IR!$I$2:$I$45, "") &gt; 0),
    "", 
    IF(AND(COUNTIFS(IR!$B$2:$B$45, E12, IR!$I$2:$I$45, "Pass") = COUNTIF(IR!$B$2:$B$45, E12), COUNTIF(IR!$B$2:$B$45, E12) &gt; 0), 
        "Fully Implemented", 
        IF(AND(COUNTIFS(IR!$B$2:$B$45, E12, IR!$I$2:$I$45, "Fail") = COUNTIF(IR!$B$2:$B$45, E12), COUNTIF(IR!$B$2:$B$45, E12) &gt; 0), 
            "Not Implemented", 
            "Partially Implemented"
        )
    )
)</f>
        <v/>
      </c>
    </row>
    <row r="13">
      <c r="B13" s="22" t="s">
        <v>750</v>
      </c>
      <c r="C13" s="6" t="str">
        <f>VLOOKUP(B13,IR!C:I, 7, FALSE)</f>
        <v/>
      </c>
      <c r="D13" s="10"/>
      <c r="E13" s="23" t="s">
        <v>751</v>
      </c>
      <c r="F13" s="28" t="s">
        <v>752</v>
      </c>
      <c r="G13" s="6" t="str">
        <f>IF(OR(COUNTIF(IR!$B$2:$B$45, E13) = 0, COUNTIFS(IR!$B$2:$B$45, E13, IR!$I$2:$I$45, "") &gt; 0),
    "", 
    IF(AND(COUNTIFS(IR!$B$2:$B$45, E13, IR!$I$2:$I$45, "Pass") = COUNTIF(IR!$B$2:$B$45, E13), COUNTIF(IR!$B$2:$B$45, E13) &gt; 0), 
        "Fully Implemented", 
        IF(AND(COUNTIFS(IR!$B$2:$B$45, E13, IR!$I$2:$I$45, "Fail") = COUNTIF(IR!$B$2:$B$45, E13), COUNTIF(IR!$B$2:$B$45, E13) &gt; 0), 
            "Not Implemented", 
            "Partially Implemented"
        )
    )
)</f>
        <v/>
      </c>
    </row>
    <row r="14">
      <c r="B14" s="22" t="s">
        <v>753</v>
      </c>
      <c r="C14" s="6" t="str">
        <f>VLOOKUP(B14,IR!C:I, 7, FALSE)</f>
        <v/>
      </c>
      <c r="D14" s="10"/>
      <c r="E14" s="23" t="s">
        <v>754</v>
      </c>
      <c r="F14" s="28" t="s">
        <v>755</v>
      </c>
      <c r="G14" s="6" t="str">
        <f>IF(OR(COUNTIF(IR!$B$2:$B$45, E14) = 0, COUNTIFS(IR!$B$2:$B$45, E14, IR!$I$2:$I$45, "") &gt; 0),
    "", 
    IF(AND(COUNTIFS(IR!$B$2:$B$45, E14, IR!$I$2:$I$45, "Pass") = COUNTIF(IR!$B$2:$B$45, E14), COUNTIF(IR!$B$2:$B$45, E14) &gt; 0), 
        "Fully Implemented", 
        IF(AND(COUNTIFS(IR!$B$2:$B$45, E14, IR!$I$2:$I$45, "Fail") = COUNTIF(IR!$B$2:$B$45, E14), COUNTIF(IR!$B$2:$B$45, E14) &gt; 0), 
            "Not Implemented", 
            "Partially Implemented"
        )
    )
)</f>
        <v/>
      </c>
    </row>
    <row r="15">
      <c r="B15" s="22" t="s">
        <v>756</v>
      </c>
      <c r="C15" s="6" t="str">
        <f>VLOOKUP(B15,IR!C:I, 7, FALSE)</f>
        <v/>
      </c>
      <c r="D15" s="10"/>
      <c r="E15" s="23" t="s">
        <v>757</v>
      </c>
      <c r="F15" s="28" t="s">
        <v>532</v>
      </c>
      <c r="G15" s="6" t="str">
        <f>IF(OR(COUNTIF(IR!$B$2:$B$45, E15) = 0, COUNTIFS(IR!$B$2:$B$45, E15, IR!$I$2:$I$45, "") &gt; 0),
    "", 
    IF(AND(COUNTIFS(IR!$B$2:$B$45, E15, IR!$I$2:$I$45, "Pass") = COUNTIF(IR!$B$2:$B$45, E15), COUNTIF(IR!$B$2:$B$45, E15) &gt; 0), 
        "Fully Implemented", 
        IF(AND(COUNTIFS(IR!$B$2:$B$45, E15, IR!$I$2:$I$45, "Fail") = COUNTIF(IR!$B$2:$B$45, E15), COUNTIF(IR!$B$2:$B$45, E15) &gt; 0), 
            "Not Implemented", 
            "Partially Implemented"
        )
    )
)</f>
        <v/>
      </c>
    </row>
    <row r="16">
      <c r="B16" s="22" t="s">
        <v>758</v>
      </c>
      <c r="C16" s="6" t="str">
        <f>VLOOKUP(B16,IR!C:I, 7, FALSE)</f>
        <v/>
      </c>
      <c r="D16" s="10"/>
      <c r="E16" s="23" t="s">
        <v>759</v>
      </c>
      <c r="F16" s="28" t="s">
        <v>760</v>
      </c>
      <c r="G16" s="6" t="str">
        <f>IF(OR(COUNTIF(IR!$B$2:$B$45, E16) = 0, COUNTIFS(IR!$B$2:$B$45, E16, IR!$I$2:$I$45, "") &gt; 0),
    "", 
    IF(AND(COUNTIFS(IR!$B$2:$B$45, E16, IR!$I$2:$I$45, "Pass") = COUNTIF(IR!$B$2:$B$45, E16), COUNTIF(IR!$B$2:$B$45, E16) &gt; 0), 
        "Fully Implemented", 
        IF(AND(COUNTIFS(IR!$B$2:$B$45, E16, IR!$I$2:$I$45, "Fail") = COUNTIF(IR!$B$2:$B$45, E16), COUNTIF(IR!$B$2:$B$45, E16) &gt; 0), 
            "Not Implemented", 
            "Partially Implemented"
        )
    )
)</f>
        <v/>
      </c>
    </row>
    <row r="17">
      <c r="B17" s="22" t="s">
        <v>761</v>
      </c>
      <c r="C17" s="6" t="str">
        <f>VLOOKUP(B17,IR!C:I, 7, FALSE)</f>
        <v/>
      </c>
      <c r="D17" s="10"/>
      <c r="E17" s="23" t="s">
        <v>762</v>
      </c>
      <c r="F17" s="28" t="s">
        <v>763</v>
      </c>
      <c r="G17" s="6" t="str">
        <f>IF(OR(COUNTIF(IR!$B$2:$B$45, E17) = 0, COUNTIFS(IR!$B$2:$B$45, E17, IR!$I$2:$I$45, "") &gt; 0),
    "", 
    IF(AND(COUNTIFS(IR!$B$2:$B$45, E17, IR!$I$2:$I$45, "Pass") = COUNTIF(IR!$B$2:$B$45, E17), COUNTIF(IR!$B$2:$B$45, E17) &gt; 0), 
        "Fully Implemented", 
        IF(AND(COUNTIFS(IR!$B$2:$B$45, E17, IR!$I$2:$I$45, "Fail") = COUNTIF(IR!$B$2:$B$45, E17), COUNTIF(IR!$B$2:$B$45, E17) &gt; 0), 
            "Not Implemented", 
            "Partially Implemented"
        )
    )
)</f>
        <v/>
      </c>
    </row>
    <row r="18">
      <c r="B18" s="22" t="s">
        <v>764</v>
      </c>
      <c r="C18" s="6" t="str">
        <f>VLOOKUP(B18,IR!C:I, 7, FALSE)</f>
        <v/>
      </c>
      <c r="D18" s="10"/>
      <c r="E18" s="23" t="s">
        <v>765</v>
      </c>
      <c r="F18" s="28" t="s">
        <v>766</v>
      </c>
      <c r="G18" s="6" t="str">
        <f>IF(OR(COUNTIF(IR!$B$2:$B$45, E18) = 0, COUNTIFS(IR!$B$2:$B$45, E18, IR!$I$2:$I$45, "") &gt; 0),
    "", 
    IF(AND(COUNTIFS(IR!$B$2:$B$45, E18, IR!$I$2:$I$45, "Pass") = COUNTIF(IR!$B$2:$B$45, E18), COUNTIF(IR!$B$2:$B$45, E18) &gt; 0), 
        "Fully Implemented", 
        IF(AND(COUNTIFS(IR!$B$2:$B$45, E18, IR!$I$2:$I$45, "Fail") = COUNTIF(IR!$B$2:$B$45, E18), COUNTIF(IR!$B$2:$B$45, E18) &gt; 0), 
            "Not Implemented", 
            "Partially Implemented"
        )
    )
)</f>
        <v/>
      </c>
    </row>
    <row r="19">
      <c r="B19" s="22" t="s">
        <v>767</v>
      </c>
      <c r="C19" s="6" t="str">
        <f>VLOOKUP(B19,IR!C:I, 7, FALSE)</f>
        <v/>
      </c>
      <c r="D19" s="10"/>
      <c r="E19" s="23" t="s">
        <v>768</v>
      </c>
      <c r="F19" s="28" t="s">
        <v>769</v>
      </c>
      <c r="G19" s="6" t="str">
        <f>IF(OR(COUNTIF(IR!$B$2:$B$45, E19) = 0, COUNTIFS(IR!$B$2:$B$45, E19, IR!$I$2:$I$45, "") &gt; 0),
    "", 
    IF(AND(COUNTIFS(IR!$B$2:$B$45, E19, IR!$I$2:$I$45, "Pass") = COUNTIF(IR!$B$2:$B$45, E19), COUNTIF(IR!$B$2:$B$45, E19) &gt; 0), 
        "Fully Implemented", 
        IF(AND(COUNTIFS(IR!$B$2:$B$45, E19, IR!$I$2:$I$45, "Fail") = COUNTIF(IR!$B$2:$B$45, E19), COUNTIF(IR!$B$2:$B$45, E19) &gt; 0), 
            "Not Implemented", 
            "Partially Implemented"
        )
    )
)</f>
        <v/>
      </c>
    </row>
    <row r="20">
      <c r="B20" s="22" t="s">
        <v>770</v>
      </c>
      <c r="C20" s="6" t="str">
        <f>VLOOKUP(B20,IR!C:I, 7, FALSE)</f>
        <v/>
      </c>
      <c r="D20" s="10"/>
      <c r="E20" s="23" t="s">
        <v>771</v>
      </c>
      <c r="F20" s="28" t="s">
        <v>772</v>
      </c>
      <c r="G20" s="6" t="str">
        <f>IF(OR(COUNTIF(IR!$B$2:$B$45, E20) = 0, COUNTIFS(IR!$B$2:$B$45, E20, IR!$I$2:$I$45, "") &gt; 0),
    "", 
    IF(AND(COUNTIFS(IR!$B$2:$B$45, E20, IR!$I$2:$I$45, "Pass") = COUNTIF(IR!$B$2:$B$45, E20), COUNTIF(IR!$B$2:$B$45, E20) &gt; 0), 
        "Fully Implemented", 
        IF(AND(COUNTIFS(IR!$B$2:$B$45, E20, IR!$I$2:$I$45, "Fail") = COUNTIF(IR!$B$2:$B$45, E20), COUNTIF(IR!$B$2:$B$45, E20) &gt; 0), 
            "Not Implemented", 
            "Partially Implemented"
        )
    )
)</f>
        <v/>
      </c>
    </row>
    <row r="21">
      <c r="B21" s="22" t="s">
        <v>773</v>
      </c>
      <c r="C21" s="6" t="str">
        <f>VLOOKUP(B21,IR!C:I, 7, FALSE)</f>
        <v/>
      </c>
      <c r="D21" s="10"/>
      <c r="E21" s="23" t="s">
        <v>774</v>
      </c>
      <c r="F21" s="28" t="s">
        <v>775</v>
      </c>
      <c r="G21" s="6" t="str">
        <f>IF(OR(COUNTIF(IR!$B$2:$B$45, E21) = 0, COUNTIFS(IR!$B$2:$B$45, E21, IR!$I$2:$I$45, "") &gt; 0),
    "", 
    IF(AND(COUNTIFS(IR!$B$2:$B$45, E21, IR!$I$2:$I$45, "Pass") = COUNTIF(IR!$B$2:$B$45, E21), COUNTIF(IR!$B$2:$B$45, E21) &gt; 0), 
        "Fully Implemented", 
        IF(AND(COUNTIFS(IR!$B$2:$B$45, E21, IR!$I$2:$I$45, "Fail") = COUNTIF(IR!$B$2:$B$45, E21), COUNTIF(IR!$B$2:$B$45, E21) &gt; 0), 
            "Not Implemented", 
            "Partially Implemented"
        )
    )
)</f>
        <v/>
      </c>
    </row>
    <row r="22">
      <c r="B22" s="22" t="s">
        <v>776</v>
      </c>
      <c r="C22" s="6" t="str">
        <f>VLOOKUP(B22,IR!C:I, 7, FALSE)</f>
        <v/>
      </c>
      <c r="D22" s="10"/>
      <c r="E22" s="23" t="s">
        <v>777</v>
      </c>
      <c r="F22" s="28" t="s">
        <v>778</v>
      </c>
      <c r="G22" s="6" t="str">
        <f>IF(OR(COUNTIF(IR!$B$2:$B$45, E22) = 0, COUNTIFS(IR!$B$2:$B$45, E22, IR!$I$2:$I$45, "") &gt; 0),
    "", 
    IF(AND(COUNTIFS(IR!$B$2:$B$45, E22, IR!$I$2:$I$45, "Pass") = COUNTIF(IR!$B$2:$B$45, E22), COUNTIF(IR!$B$2:$B$45, E22) &gt; 0), 
        "Fully Implemented", 
        IF(AND(COUNTIFS(IR!$B$2:$B$45, E22, IR!$I$2:$I$45, "Fail") = COUNTIF(IR!$B$2:$B$45, E22), COUNTIF(IR!$B$2:$B$45, E22) &gt; 0), 
            "Not Implemented", 
            "Partially Implemented"
        )
    )
)</f>
        <v/>
      </c>
    </row>
    <row r="23">
      <c r="B23" s="22" t="s">
        <v>779</v>
      </c>
      <c r="C23" s="6" t="str">
        <f>VLOOKUP(B23,IR!C:I, 7, FALSE)</f>
        <v/>
      </c>
      <c r="D23" s="10"/>
      <c r="E23" s="23" t="s">
        <v>780</v>
      </c>
      <c r="F23" s="28" t="s">
        <v>781</v>
      </c>
      <c r="G23" s="6" t="str">
        <f>IF(OR(COUNTIF(IR!$B$2:$B$45, E23) = 0, COUNTIFS(IR!$B$2:$B$45, E23, IR!$I$2:$I$45, "") &gt; 0),
    "", 
    IF(AND(COUNTIFS(IR!$B$2:$B$45, E23, IR!$I$2:$I$45, "Pass") = COUNTIF(IR!$B$2:$B$45, E23), COUNTIF(IR!$B$2:$B$45, E23) &gt; 0), 
        "Fully Implemented", 
        IF(AND(COUNTIFS(IR!$B$2:$B$45, E23, IR!$I$2:$I$45, "Fail") = COUNTIF(IR!$B$2:$B$45, E23), COUNTIF(IR!$B$2:$B$45, E23) &gt; 0), 
            "Not Implemented", 
            "Partially Implemented"
        )
    )
)</f>
        <v/>
      </c>
    </row>
    <row r="24">
      <c r="B24" s="22" t="s">
        <v>782</v>
      </c>
      <c r="C24" s="6" t="str">
        <f>VLOOKUP(B24,IR!C:I, 7, FALSE)</f>
        <v/>
      </c>
      <c r="D24" s="10"/>
      <c r="E24" s="23" t="s">
        <v>783</v>
      </c>
      <c r="F24" s="28" t="s">
        <v>784</v>
      </c>
      <c r="G24" s="6" t="str">
        <f>IF(OR(COUNTIF(IR!$B$2:$B$45, E24) = 0, COUNTIFS(IR!$B$2:$B$45, E24, IR!$I$2:$I$45, "") &gt; 0),
    "", 
    IF(AND(COUNTIFS(IR!$B$2:$B$45, E24, IR!$I$2:$I$45, "Pass") = COUNTIF(IR!$B$2:$B$45, E24), COUNTIF(IR!$B$2:$B$45, E24) &gt; 0), 
        "Fully Implemented", 
        IF(AND(COUNTIFS(IR!$B$2:$B$45, E24, IR!$I$2:$I$45, "Fail") = COUNTIF(IR!$B$2:$B$45, E24), COUNTIF(IR!$B$2:$B$45, E24) &gt; 0), 
            "Not Implemented", 
            "Partially Implemented"
        )
    )
)</f>
        <v/>
      </c>
    </row>
    <row r="25">
      <c r="B25" s="22" t="s">
        <v>785</v>
      </c>
      <c r="C25" s="6" t="str">
        <f>VLOOKUP(B25,IR!C:I, 7, FALSE)</f>
        <v/>
      </c>
      <c r="D25" s="10"/>
      <c r="E25" s="23" t="s">
        <v>786</v>
      </c>
      <c r="F25" s="28" t="s">
        <v>787</v>
      </c>
      <c r="G25" s="6" t="str">
        <f>IF(OR(COUNTIF(IR!$B$2:$B$45, E25) = 0, COUNTIFS(IR!$B$2:$B$45, E25, IR!$I$2:$I$45, "") &gt; 0),
    "", 
    IF(AND(COUNTIFS(IR!$B$2:$B$45, E25, IR!$I$2:$I$45, "Pass") = COUNTIF(IR!$B$2:$B$45, E25), COUNTIF(IR!$B$2:$B$45, E25) &gt; 0), 
        "Fully Implemented", 
        IF(AND(COUNTIFS(IR!$B$2:$B$45, E25, IR!$I$2:$I$45, "Fail") = COUNTIF(IR!$B$2:$B$45, E25), COUNTIF(IR!$B$2:$B$45, E25) &gt; 0), 
            "Not Implemented", 
            "Partially Implemented"
        )
    )
)</f>
        <v/>
      </c>
    </row>
    <row r="26">
      <c r="B26" s="22" t="s">
        <v>788</v>
      </c>
      <c r="C26" s="6" t="str">
        <f>VLOOKUP(B26,IR!C:I, 7, FALSE)</f>
        <v/>
      </c>
      <c r="D26" s="10"/>
      <c r="E26" s="23" t="s">
        <v>789</v>
      </c>
      <c r="F26" s="28" t="s">
        <v>790</v>
      </c>
      <c r="G26" s="6" t="str">
        <f>IF(OR(COUNTIF(IR!$B$2:$B$45, E26) = 0, COUNTIFS(IR!$B$2:$B$45, E26, IR!$I$2:$I$45, "") &gt; 0),
    "", 
    IF(AND(COUNTIFS(IR!$B$2:$B$45, E26, IR!$I$2:$I$45, "Pass") = COUNTIF(IR!$B$2:$B$45, E26), COUNTIF(IR!$B$2:$B$45, E26) &gt; 0), 
        "Fully Implemented", 
        IF(AND(COUNTIFS(IR!$B$2:$B$45, E26, IR!$I$2:$I$45, "Fail") = COUNTIF(IR!$B$2:$B$45, E26), COUNTIF(IR!$B$2:$B$45, E26) &gt; 0), 
            "Not Implemented", 
            "Partially Implemented"
        )
    )
)</f>
        <v/>
      </c>
    </row>
    <row r="27">
      <c r="B27" s="22" t="s">
        <v>791</v>
      </c>
      <c r="C27" s="6" t="str">
        <f>VLOOKUP(B27,IR!C:I, 7, FALSE)</f>
        <v/>
      </c>
      <c r="D27" s="10"/>
      <c r="E27" s="23" t="s">
        <v>792</v>
      </c>
      <c r="F27" s="28" t="s">
        <v>793</v>
      </c>
      <c r="G27" s="6" t="str">
        <f>IF(OR(COUNTIF(IR!$B$2:$B$45, E27) = 0, COUNTIFS(IR!$B$2:$B$45, E27, IR!$I$2:$I$45, "") &gt; 0),
    "", 
    IF(AND(COUNTIFS(IR!$B$2:$B$45, E27, IR!$I$2:$I$45, "Pass") = COUNTIF(IR!$B$2:$B$45, E27), COUNTIF(IR!$B$2:$B$45, E27) &gt; 0), 
        "Fully Implemented", 
        IF(AND(COUNTIFS(IR!$B$2:$B$45, E27, IR!$I$2:$I$45, "Fail") = COUNTIF(IR!$B$2:$B$45, E27), COUNTIF(IR!$B$2:$B$45, E27) &gt; 0), 
            "Not Implemented", 
            "Partially Implemented"
        )
    )
)</f>
        <v/>
      </c>
    </row>
    <row r="28">
      <c r="B28" s="22" t="s">
        <v>794</v>
      </c>
      <c r="C28" s="6" t="str">
        <f>VLOOKUP(B28,IR!C:I, 7, FALSE)</f>
        <v/>
      </c>
      <c r="D28" s="10"/>
      <c r="E28" s="23" t="s">
        <v>795</v>
      </c>
      <c r="F28" s="28" t="s">
        <v>796</v>
      </c>
      <c r="G28" s="6" t="str">
        <f>IF(OR(COUNTIF(IR!$B$2:$B$45, E28) = 0, COUNTIFS(IR!$B$2:$B$45, E28, IR!$I$2:$I$45, "") &gt; 0),
    "", 
    IF(AND(COUNTIFS(IR!$B$2:$B$45, E28, IR!$I$2:$I$45, "Pass") = COUNTIF(IR!$B$2:$B$45, E28), COUNTIF(IR!$B$2:$B$45, E28) &gt; 0), 
        "Fully Implemented", 
        IF(AND(COUNTIFS(IR!$B$2:$B$45, E28, IR!$I$2:$I$45, "Fail") = COUNTIF(IR!$B$2:$B$45, E28), COUNTIF(IR!$B$2:$B$45, E28) &gt; 0), 
            "Not Implemented", 
            "Partially Implemented"
        )
    )
)</f>
        <v/>
      </c>
    </row>
    <row r="29">
      <c r="B29" s="22" t="s">
        <v>797</v>
      </c>
      <c r="C29" s="6" t="str">
        <f>VLOOKUP(B29,IR!C:I, 7, FALSE)</f>
        <v/>
      </c>
      <c r="D29" s="10"/>
    </row>
    <row r="30">
      <c r="B30" s="22" t="s">
        <v>798</v>
      </c>
      <c r="C30" s="6" t="str">
        <f>VLOOKUP(B30,IR!C:I, 7, FALSE)</f>
        <v/>
      </c>
      <c r="D30" s="10"/>
    </row>
    <row r="31">
      <c r="B31" s="22" t="s">
        <v>799</v>
      </c>
      <c r="C31" s="6" t="str">
        <f>VLOOKUP(B31,IR!C:I, 7, FALSE)</f>
        <v/>
      </c>
      <c r="D31" s="10"/>
    </row>
    <row r="32">
      <c r="B32" s="22" t="s">
        <v>800</v>
      </c>
      <c r="C32" s="6" t="str">
        <f>VLOOKUP(B32,IR!C:I, 7, FALSE)</f>
        <v/>
      </c>
      <c r="D32" s="10"/>
    </row>
    <row r="33">
      <c r="B33" s="22" t="s">
        <v>801</v>
      </c>
      <c r="C33" s="6" t="str">
        <f>VLOOKUP(B33,IR!C:I, 7, FALSE)</f>
        <v/>
      </c>
      <c r="D33" s="10"/>
    </row>
    <row r="34">
      <c r="B34" s="22" t="s">
        <v>802</v>
      </c>
      <c r="C34" s="6" t="str">
        <f>VLOOKUP(B34,IR!C:I, 7, FALSE)</f>
        <v/>
      </c>
      <c r="D34" s="10"/>
    </row>
    <row r="35">
      <c r="B35" s="22" t="s">
        <v>803</v>
      </c>
      <c r="C35" s="6" t="str">
        <f>VLOOKUP(B35,IR!C:I, 7, FALSE)</f>
        <v/>
      </c>
    </row>
    <row r="36">
      <c r="B36" s="22" t="s">
        <v>804</v>
      </c>
      <c r="C36" s="6" t="str">
        <f>VLOOKUP(B36,IR!C:I, 7, FALSE)</f>
        <v/>
      </c>
    </row>
    <row r="37">
      <c r="B37" s="22" t="s">
        <v>805</v>
      </c>
      <c r="C37" s="6" t="str">
        <f>VLOOKUP(B37,IR!C:I, 7, FALSE)</f>
        <v/>
      </c>
    </row>
    <row r="38">
      <c r="B38" s="22" t="s">
        <v>806</v>
      </c>
      <c r="C38" s="6" t="str">
        <f>VLOOKUP(B38,IR!C:I, 7, FALSE)</f>
        <v/>
      </c>
    </row>
    <row r="39">
      <c r="B39" s="22" t="s">
        <v>807</v>
      </c>
      <c r="C39" s="6" t="str">
        <f>VLOOKUP(B39,IR!C:I, 7, FALSE)</f>
        <v/>
      </c>
    </row>
    <row r="40">
      <c r="B40" s="22" t="s">
        <v>808</v>
      </c>
      <c r="C40" s="6" t="str">
        <f>VLOOKUP(B40,IR!C:I, 7, FALSE)</f>
        <v/>
      </c>
    </row>
    <row r="41">
      <c r="B41" s="22" t="s">
        <v>809</v>
      </c>
      <c r="C41" s="6" t="str">
        <f>VLOOKUP(B41,IR!C:I, 7, FALSE)</f>
        <v/>
      </c>
    </row>
    <row r="42">
      <c r="B42" s="22" t="s">
        <v>810</v>
      </c>
      <c r="C42" s="6" t="str">
        <f>VLOOKUP(B42,IR!C:I, 7, FALSE)</f>
        <v/>
      </c>
    </row>
    <row r="43">
      <c r="B43" s="22" t="s">
        <v>811</v>
      </c>
      <c r="C43" s="6" t="str">
        <f>VLOOKUP(B43,IR!C:I, 7, FALSE)</f>
        <v/>
      </c>
    </row>
    <row r="44">
      <c r="B44" s="22" t="s">
        <v>812</v>
      </c>
      <c r="C44" s="6" t="str">
        <f>VLOOKUP(B44,IR!C:I, 7, FALSE)</f>
        <v/>
      </c>
    </row>
    <row r="45">
      <c r="B45" s="22" t="s">
        <v>813</v>
      </c>
      <c r="C45" s="6" t="str">
        <f>VLOOKUP(B45,IR!C:I, 7, FALSE)</f>
        <v/>
      </c>
    </row>
    <row r="46">
      <c r="B46" s="22" t="s">
        <v>814</v>
      </c>
      <c r="C46" s="6" t="str">
        <f>VLOOKUP(B46,IR!C:I, 7, FALSE)</f>
        <v/>
      </c>
    </row>
    <row r="47">
      <c r="B47" s="22" t="s">
        <v>815</v>
      </c>
      <c r="C47" s="6" t="str">
        <f>VLOOKUP(B47,IR!C:I, 7, FALSE)</f>
        <v/>
      </c>
    </row>
    <row r="48">
      <c r="B48" s="22" t="s">
        <v>816</v>
      </c>
      <c r="C48" s="6" t="str">
        <f>VLOOKUP(B48,IR!C:I, 7, FALSE)</f>
        <v/>
      </c>
    </row>
    <row r="49">
      <c r="B49" s="22" t="s">
        <v>817</v>
      </c>
      <c r="C49" s="6" t="str">
        <f>VLOOKUP(B49,IR!C:I, 7, FALSE)</f>
        <v/>
      </c>
    </row>
    <row r="50">
      <c r="B50" s="22" t="s">
        <v>818</v>
      </c>
      <c r="C50" s="6" t="str">
        <f>VLOOKUP(B50,IR!C:I, 7, FALSE)</f>
        <v/>
      </c>
    </row>
    <row r="51">
      <c r="B51" s="22" t="s">
        <v>819</v>
      </c>
      <c r="C51" s="6" t="str">
        <f>VLOOKUP(B51,IR!C:I, 7, FALSE)</f>
        <v/>
      </c>
    </row>
    <row r="52">
      <c r="B52" s="22" t="s">
        <v>820</v>
      </c>
      <c r="C52" s="6" t="str">
        <f>VLOOKUP(B52,IR!C:I, 7, FALSE)</f>
        <v/>
      </c>
    </row>
    <row r="53">
      <c r="B53" s="22" t="s">
        <v>821</v>
      </c>
      <c r="C53" s="6" t="str">
        <f>VLOOKUP(B53,IR!C:I, 7, FALSE)</f>
        <v/>
      </c>
    </row>
    <row r="54">
      <c r="B54" s="22" t="s">
        <v>822</v>
      </c>
      <c r="C54" s="6" t="str">
        <f>VLOOKUP(B54,IR!C:I, 7, FALSE)</f>
        <v/>
      </c>
    </row>
    <row r="55">
      <c r="B55" s="22" t="s">
        <v>823</v>
      </c>
      <c r="C55" s="6" t="str">
        <f>VLOOKUP(B55,IR!C:I, 7, FALSE)</f>
        <v/>
      </c>
    </row>
  </sheetData>
  <mergeCells count="5">
    <mergeCell ref="B1:G1"/>
    <mergeCell ref="B3:C3"/>
    <mergeCell ref="E3:F3"/>
    <mergeCell ref="B10:C10"/>
    <mergeCell ref="E10:G10"/>
  </mergeCells>
  <conditionalFormatting sqref="C12:C55">
    <cfRule type="cellIs" dxfId="0" priority="1" operator="equal">
      <formula>"Pass"</formula>
    </cfRule>
  </conditionalFormatting>
  <conditionalFormatting sqref="C12:C55">
    <cfRule type="cellIs" dxfId="1" priority="2" operator="equal">
      <formula>"Fail"</formula>
    </cfRule>
  </conditionalFormatting>
  <conditionalFormatting sqref="C11 F11 G11:G28 F13:F17">
    <cfRule type="cellIs" dxfId="0" priority="3" operator="equal">
      <formula>"Fully Implemented"</formula>
    </cfRule>
  </conditionalFormatting>
  <conditionalFormatting sqref="C11 F11 G11:G28 F13:F17">
    <cfRule type="cellIs" dxfId="2" priority="4" operator="equal">
      <formula>"Partially Implemented"</formula>
    </cfRule>
  </conditionalFormatting>
  <conditionalFormatting sqref="C11 F11 G11:G2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