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heetId="2" r:id="rId5"/>
    <sheet state="visible" name="AC Summary" sheetId="3" r:id="rId6"/>
    <sheet state="visible" name="AT" sheetId="4" r:id="rId7"/>
    <sheet state="visible" name="AT Summary" sheetId="5" r:id="rId8"/>
    <sheet state="visible" name="AU" sheetId="6" r:id="rId9"/>
    <sheet state="visible" name="AU Summary" sheetId="7" r:id="rId10"/>
    <sheet state="visible" name="CA" sheetId="8" r:id="rId11"/>
    <sheet state="visible" name="CA Summary" sheetId="9" r:id="rId12"/>
  </sheets>
  <definedNames>
    <definedName hidden="1" localSheetId="1" name="_xlnm._FilterDatabase">AC!$A$1:$J$88</definedName>
    <definedName hidden="1" localSheetId="3" name="_xlnm._FilterDatabase">AT!$A$1:$J$22</definedName>
    <definedName hidden="1" localSheetId="5" name="_xlnm._FilterDatabase">AU!$A$1:$J$36</definedName>
    <definedName hidden="1" localSheetId="7" name="_xlnm._FilterDatabase">CA!$A$1:$J$49</definedName>
  </definedNames>
  <calcPr/>
  <extLst>
    <ext uri="GoogleSheetsCustomDataVersion2">
      <go:sheetsCustomData xmlns:go="http://customooxmlschemas.google.com/" r:id="rId13" roundtripDataChecksum="MM9BL1+4neejFO+R3JqQ8p4ZLpqDD8MXpBcSiCbLtpY="/>
    </ext>
  </extLst>
</workbook>
</file>

<file path=xl/sharedStrings.xml><?xml version="1.0" encoding="utf-8"?>
<sst xmlns="http://schemas.openxmlformats.org/spreadsheetml/2006/main" count="1134" uniqueCount="487">
  <si>
    <t>Family</t>
  </si>
  <si>
    <t>ID</t>
  </si>
  <si>
    <t>Control Name</t>
  </si>
  <si>
    <t>Testing Procedure</t>
  </si>
  <si>
    <t>Discussion</t>
  </si>
  <si>
    <t>FedRAMP-Defined Assignment / Selection Parameters</t>
  </si>
  <si>
    <t>Observations / Test Findings</t>
  </si>
  <si>
    <t>Assessment Result</t>
  </si>
  <si>
    <t>Implementation Status</t>
  </si>
  <si>
    <t>Recommendation</t>
  </si>
  <si>
    <t>Access Control</t>
  </si>
  <si>
    <t>AC-1</t>
  </si>
  <si>
    <t>Policy and Procedures</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</si>
  <si>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</si>
  <si>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</si>
  <si>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</si>
  <si>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</si>
  <si>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</si>
  <si>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</si>
  <si>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</si>
  <si>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</si>
  <si>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</si>
  <si>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</si>
  <si>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</si>
  <si>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</si>
  <si>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AC-2</t>
  </si>
  <si>
    <t>Account Management</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</si>
  <si>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</si>
  <si>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</si>
  <si>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</si>
  <si>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</si>
  <si>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</si>
  <si>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</si>
  <si>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</si>
  <si>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</si>
  <si>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</si>
  <si>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</si>
  <si>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</si>
  <si>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</si>
  <si>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</si>
  <si>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</si>
  <si>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</si>
  <si>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</si>
  <si>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</si>
  <si>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</si>
  <si>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</si>
  <si>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AC-2 (1)</t>
  </si>
  <si>
    <t>Automated System Account Management</t>
  </si>
  <si>
    <t>Determine if the management of system accounts is supported using organization-defined automated mechanisms.</t>
  </si>
  <si>
    <t>CSP-defined automated mechanisms</t>
  </si>
  <si>
    <t>AC-2 (2)</t>
  </si>
  <si>
    <t>Automated Temporary and Emergency Account Management</t>
  </si>
  <si>
    <t>Determine if temporary and emergency accounts are automatically disabled after no more than ninety-six (96) hours from last use.</t>
  </si>
  <si>
    <t>disables after no more than ninety-six (96) hours from last use</t>
  </si>
  <si>
    <t>AC-2 (3)</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</si>
  <si>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</si>
  <si>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</si>
  <si>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</si>
  <si>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AC-2 (4)</t>
  </si>
  <si>
    <t>Automated Audit Actions</t>
  </si>
  <si>
    <t>Determine if account creation, modification, enabling, disabling, and removal actions are automatically audited.</t>
  </si>
  <si>
    <t>AC-2 (5)</t>
  </si>
  <si>
    <t>Inactivity Logout</t>
  </si>
  <si>
    <t>Determine if privileged users are required to log out at the end of a standard work period.</t>
  </si>
  <si>
    <t>for privileged users, it is the end of a user's standard work period</t>
  </si>
  <si>
    <t>AC-2 (7)</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</si>
  <si>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</si>
  <si>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</si>
  <si>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</si>
  <si>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</si>
  <si>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</si>
  <si>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</si>
  <si>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AC-2 (9)</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</si>
  <si>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</si>
  <si>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</si>
  <si>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</si>
  <si>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AC-2 (12)</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</si>
  <si>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</si>
  <si>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</si>
  <si>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</si>
  <si>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</si>
  <si>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</si>
  <si>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AC-2 (13)</t>
  </si>
  <si>
    <t>Disable Accounts for High-risk Individuals</t>
  </si>
  <si>
    <t>Determine if accounts of individuals are disabled within one (1) hour of discovery of organization-defined significant risks.</t>
  </si>
  <si>
    <t>one (1) hour; CSP-defined significant risks</t>
  </si>
  <si>
    <t>AC-3</t>
  </si>
  <si>
    <t>Access Enforcement</t>
  </si>
  <si>
    <t>Determine if approved authorizations for logical access to information and system resources are enforced in accordance with applicable access control policies.</t>
  </si>
  <si>
    <t>AC-4</t>
  </si>
  <si>
    <t>Information Flow Enforcement</t>
  </si>
  <si>
    <t>Determine if approved authorizations are enforced for controlling the flow of information within the system and between connected systems based on organization-defined information flow control policies.</t>
  </si>
  <si>
    <t>CSP-defined information flow control policies</t>
  </si>
  <si>
    <t>AC-4 (21)</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</si>
  <si>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</si>
  <si>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</si>
  <si>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</si>
  <si>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AC-5</t>
  </si>
  <si>
    <t>Separation of Duties</t>
  </si>
  <si>
    <t>Determine if organization-defined duties of individuals are identified and documented.</t>
  </si>
  <si>
    <t>CSP-defined duties of individuals</t>
  </si>
  <si>
    <t>Determine if system access authorizations to support separation of duties are defined.</t>
  </si>
  <si>
    <t>AC-6</t>
  </si>
  <si>
    <t>Least Privilege</t>
  </si>
  <si>
    <t>Determine if the principle of least privilege is employed, allowing only authorized accesses for users (or processes acting on behalf of users) that are necessary to accomplish assigned organizational tasks.</t>
  </si>
  <si>
    <t>AC-6 (1)</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</si>
  <si>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</si>
  <si>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</si>
  <si>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</si>
  <si>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</si>
  <si>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</si>
  <si>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AC-6 (2)</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</si>
  <si>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</si>
  <si>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</si>
  <si>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</si>
  <si>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AC-6 (5)</t>
  </si>
  <si>
    <t>Privileged Accounts</t>
  </si>
  <si>
    <t>Determine if privileged accounts on the system are restricted to organization-defined personnel or roles.</t>
  </si>
  <si>
    <t>AC-6 (7)</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</si>
  <si>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</si>
  <si>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</si>
  <si>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</si>
  <si>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</si>
  <si>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AC-6 (9)</t>
  </si>
  <si>
    <t>Log Use of Privileged Functions</t>
  </si>
  <si>
    <t>Determine if the execution of privileged functions is logged.</t>
  </si>
  <si>
    <t>AC-6 (10)</t>
  </si>
  <si>
    <t>Prohibit Non-privileged Users from Executing Privileged Functions</t>
  </si>
  <si>
    <t>Determine if non-privileged users are prevented from executing privileged functions.</t>
  </si>
  <si>
    <t>AC-7</t>
  </si>
  <si>
    <t>Unsuccessful Logon Attempts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</si>
  <si>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</si>
  <si>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</si>
  <si>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</si>
  <si>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</si>
  <si>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AC-8</t>
  </si>
  <si>
    <t>System Use Notification</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</si>
  <si>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</si>
  <si>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</si>
  <si>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</si>
  <si>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</si>
  <si>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</si>
  <si>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AC-11</t>
  </si>
  <si>
    <t>Device Lock</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</si>
  <si>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</si>
  <si>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</si>
  <si>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</si>
  <si>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AC-11 (1)</t>
  </si>
  <si>
    <t>Pattern-hiding Displays</t>
  </si>
  <si>
    <t>Determine if information previously visible on the display is concealed, via device lock, with a publicly viewable image.</t>
  </si>
  <si>
    <t>AC-12</t>
  </si>
  <si>
    <t>Session Termination</t>
  </si>
  <si>
    <t>Determine if a user session is automatically terminated after organization-defined conditions or trigger events.</t>
  </si>
  <si>
    <t>CSP-defined conditions or trigger events</t>
  </si>
  <si>
    <t>AC-14</t>
  </si>
  <si>
    <t>Permitted Actions Without Identification or Authentication</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</si>
  <si>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</si>
  <si>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</si>
  <si>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</si>
  <si>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AC-17</t>
  </si>
  <si>
    <t>Remote Access</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</si>
  <si>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</si>
  <si>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</si>
  <si>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AC-17 (1)</t>
  </si>
  <si>
    <t>Monitoring and Control</t>
  </si>
  <si>
    <t>Determine if automated mechanisms are employed to monitor and control remote access methods.</t>
  </si>
  <si>
    <t>AC-17 (2)</t>
  </si>
  <si>
    <t>Protection of Confidentiality and Integrity Using Encryption</t>
  </si>
  <si>
    <t>Determine if cryptographic mechanisms are implemented to protect the confidentiality and integrity of remote access sessions.</t>
  </si>
  <si>
    <t>AC-17 (3)</t>
  </si>
  <si>
    <t>Managed Access Control Points</t>
  </si>
  <si>
    <t>Determine if remote accesses are routed through authorized and managed network access control points.</t>
  </si>
  <si>
    <t>AC-17 (4)</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</si>
  <si>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</si>
  <si>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</si>
  <si>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</si>
  <si>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</si>
  <si>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</si>
  <si>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AC-18</t>
  </si>
  <si>
    <t>Wireless Access</t>
  </si>
  <si>
    <t>Determine if configuration requirements, connection requirements, and implementation guidance are established for each type of wireless access.</t>
  </si>
  <si>
    <t>Determine if each type of wireless access to the system is authorized prior to allowing such connections.</t>
  </si>
  <si>
    <t>AC-18 (1)</t>
  </si>
  <si>
    <t>Authentication and Encryption</t>
  </si>
  <si>
    <t>Determine if wireless access to the system is protected using authentication of users and/or devices.</t>
  </si>
  <si>
    <t>CSP-defined values</t>
  </si>
  <si>
    <t>Determine if wireless access to the system is protected using encryption.</t>
  </si>
  <si>
    <t>AC-18 (3)</t>
  </si>
  <si>
    <t>Disable Wireless Networking</t>
  </si>
  <si>
    <t>Determine if when not intended for use, wireless networking capabilities embedded within system components are disabled prior to issuance and deployment.</t>
  </si>
  <si>
    <t>AC-19</t>
  </si>
  <si>
    <t>Access Control for Mobile Devices</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</si>
  <si>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</si>
  <si>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</si>
  <si>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AC-19 (5)</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</si>
  <si>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</si>
  <si>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</si>
  <si>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</si>
  <si>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AC-20</t>
  </si>
  <si>
    <t>Use of External Systems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</si>
  <si>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</si>
  <si>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</si>
  <si>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</si>
  <si>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</si>
  <si>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AC-20 (1)</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</si>
  <si>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</si>
  <si>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</si>
  <si>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</si>
  <si>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AC-20 (2)</t>
  </si>
  <si>
    <t>Portable Storage Devices - Restricted Use</t>
  </si>
  <si>
    <t>Determine if the use of organization-controlled portable storage devices by authorized individuals is restricted on external systems using organization-defined restrictions.</t>
  </si>
  <si>
    <t>CSP-defined restrictions</t>
  </si>
  <si>
    <t>AC-21</t>
  </si>
  <si>
    <t>Information Sharing</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</si>
  <si>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</si>
  <si>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</si>
  <si>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</si>
  <si>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</si>
  <si>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AC-22</t>
  </si>
  <si>
    <t>Publicly Accessible Content</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</si>
  <si>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</si>
  <si>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</si>
  <si>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</si>
  <si>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</si>
  <si>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</si>
  <si>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AC Test Procedures Summary</t>
  </si>
  <si>
    <t>AT Controls Summary</t>
  </si>
  <si>
    <t>AC Controls Breakdown</t>
  </si>
  <si>
    <t>Test Outcome</t>
  </si>
  <si>
    <t>Count</t>
  </si>
  <si>
    <t>Control Implementation</t>
  </si>
  <si>
    <t>Control ID</t>
  </si>
  <si>
    <t>Pass</t>
  </si>
  <si>
    <t>Fully Implemented</t>
  </si>
  <si>
    <t>Fail</t>
  </si>
  <si>
    <t>Partially Implemented</t>
  </si>
  <si>
    <t>Coverage</t>
  </si>
  <si>
    <t>Not Implemented</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</si>
  <si>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</si>
  <si>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</si>
  <si>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</si>
  <si>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</si>
  <si>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</si>
  <si>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Privileged User Accounts</t>
  </si>
  <si>
    <t>Account Management | Restrictions on Use of Shared and Group Accounts</t>
  </si>
  <si>
    <t>Account Management | Account Monitoring for Atypical Usage</t>
  </si>
  <si>
    <t>Account Management | Disable Accounts for High-risk Individuals</t>
  </si>
  <si>
    <t>Information Flow Enforcement | Physical or Logical Separation of Information Flows</t>
  </si>
  <si>
    <t>Least Privilege | Authorize Access to Security Functions</t>
  </si>
  <si>
    <t>Least Privilege | Non-privileged Access for Nonsecurity Functions</t>
  </si>
  <si>
    <t>Least Privilege | Privileged Accounts</t>
  </si>
  <si>
    <t>Least Privilege | Review of User Privileges</t>
  </si>
  <si>
    <t>Least Privilege | Log Use of Privileged Functions</t>
  </si>
  <si>
    <t>Least Privilege | Prohibit Non-privileged Users from Executing Privileged Functions</t>
  </si>
  <si>
    <t>Device Lock | Pattern-hiding Displays</t>
  </si>
  <si>
    <t>Remote Access | Monitoring and Control</t>
  </si>
  <si>
    <t>Remote Access | Protection of Confidentiality and Integrity Using Encryption</t>
  </si>
  <si>
    <t>Remote Access | Managed Access Control Points</t>
  </si>
  <si>
    <t>Remote Access | Privileged Commands and Access</t>
  </si>
  <si>
    <t>Wireless Access | Authentication and Encryption</t>
  </si>
  <si>
    <t>Wireless Access | Disable Wireless Networking</t>
  </si>
  <si>
    <t>Access Control for Mobile Devices | Full Device or Container-based Encryption</t>
  </si>
  <si>
    <t>Use of External Systems | Limits on Authorized Use</t>
  </si>
  <si>
    <t>Use of External Systems | Portable Storage Devices — Restricted Use</t>
  </si>
  <si>
    <t>Awareness and Training</t>
  </si>
  <si>
    <t>AT-1</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</si>
  <si>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</si>
  <si>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</si>
  <si>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</si>
  <si>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</si>
  <si>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</si>
  <si>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</si>
  <si>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</si>
  <si>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AT-2</t>
  </si>
  <si>
    <t>Literacy Training and Awareness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</si>
  <si>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</si>
  <si>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</si>
  <si>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</si>
  <si>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</si>
  <si>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</si>
  <si>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</si>
  <si>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</si>
  <si>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</si>
  <si>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</si>
  <si>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</si>
  <si>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AT-2 (2)</t>
  </si>
  <si>
    <t>Insider Threat</t>
  </si>
  <si>
    <t>Determine if literacy training on recognizing and reporting potential indicators of insider threat is provided</t>
  </si>
  <si>
    <t>AT-2 (3)</t>
  </si>
  <si>
    <t>Social Engineering and Mining</t>
  </si>
  <si>
    <t>Determine if literacy training on recognizing and reporting potential and actual instances of social engineering and social mining is provided</t>
  </si>
  <si>
    <t>AT-3</t>
  </si>
  <si>
    <t>Role-Based Training</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</si>
  <si>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</si>
  <si>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</si>
  <si>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</si>
  <si>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</si>
  <si>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</si>
  <si>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AT-4</t>
  </si>
  <si>
    <t>Training Records</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</si>
  <si>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</si>
  <si>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</si>
  <si>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</si>
  <si>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Awareness and Training Summary</t>
  </si>
  <si>
    <t>AT Test Procedures Summary</t>
  </si>
  <si>
    <t>AT Controls Breakdown</t>
  </si>
  <si>
    <t>Audit and Accountability</t>
  </si>
  <si>
    <t>AU-1</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</si>
  <si>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</si>
  <si>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</si>
  <si>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</si>
  <si>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</si>
  <si>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</si>
  <si>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</si>
  <si>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</si>
  <si>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AU-2</t>
  </si>
  <si>
    <t>Event Logging</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</si>
  <si>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</si>
  <si>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</si>
  <si>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</si>
  <si>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</si>
  <si>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</si>
  <si>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</si>
  <si>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</si>
  <si>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</si>
  <si>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</si>
  <si>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</si>
  <si>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AU-3</t>
  </si>
  <si>
    <t>Content of Audit Records</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</si>
  <si>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</si>
  <si>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AU-3 (1)</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</si>
  <si>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</si>
  <si>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</si>
  <si>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</si>
  <si>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AU-4</t>
  </si>
  <si>
    <t>Audit Log Storage Capacity</t>
  </si>
  <si>
    <t>Determine if audit log storage capacity is allocated to accommodate organization-defined audit log retention requirements.</t>
  </si>
  <si>
    <t>CSP-defined audit log retention requirements</t>
  </si>
  <si>
    <t>AU-5</t>
  </si>
  <si>
    <t>Response to Audit Logging Process Failures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</si>
  <si>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</si>
  <si>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</si>
  <si>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</si>
  <si>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</si>
  <si>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AU-6</t>
  </si>
  <si>
    <t>Audit Record Review, Analysis, and Reporting</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</si>
  <si>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</si>
  <si>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</si>
  <si>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</si>
  <si>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</si>
  <si>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AU-6 (1)</t>
  </si>
  <si>
    <t>Automated Process Integration</t>
  </si>
  <si>
    <t>Determine if audit record review, analysis, and reporting processes are integrated using organization-defined automated mechanisms.</t>
  </si>
  <si>
    <t>AU-6 (3)</t>
  </si>
  <si>
    <t>Correlate Audit Record Repositories</t>
  </si>
  <si>
    <t>Determine if audit records across different repositories are analyzed and correlated to gain organization-wide situational awareness.</t>
  </si>
  <si>
    <t>AU-7</t>
  </si>
  <si>
    <t>Audit Record Reduction and Report Generation</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</si>
  <si>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</si>
  <si>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</si>
  <si>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AU-7 (1)</t>
  </si>
  <si>
    <t>Automatic Processing</t>
  </si>
  <si>
    <t>Determine if the capability to process, sort, and search audit records for events of interest based on organization-defined fields within audit records are provided and implemented.</t>
  </si>
  <si>
    <t>CSP-defined fields within audit records</t>
  </si>
  <si>
    <t>AU-8</t>
  </si>
  <si>
    <t>Time Stamps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</si>
  <si>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</si>
  <si>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</si>
  <si>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</si>
  <si>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AU-9</t>
  </si>
  <si>
    <t>Protection of Audit Information</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</si>
  <si>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</si>
  <si>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</si>
  <si>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AU-9 (4)</t>
  </si>
  <si>
    <t>Access by Subset of Privileged Users</t>
  </si>
  <si>
    <t>Determine if access to management of audit logging functionality is authorized only to organization-defined subset of privileged users or roles.</t>
  </si>
  <si>
    <t>CSP-defined subset of privileged users or roles</t>
  </si>
  <si>
    <t>AU-11</t>
  </si>
  <si>
    <t>Audit Record Retention</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</si>
  <si>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</si>
  <si>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</si>
  <si>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AU-12</t>
  </si>
  <si>
    <t>Audit Record Generation</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</si>
  <si>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</si>
  <si>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</si>
  <si>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</si>
  <si>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</si>
  <si>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Content of Audit Records | Additional Audit Information</t>
  </si>
  <si>
    <t>Audit Record Review, Analysis, and Reporting | Automated Process Integration</t>
  </si>
  <si>
    <t>Audit Record Review, Analysis, and Reporting | Correlate Audit Record Repositories</t>
  </si>
  <si>
    <t>Audit Record Reduction and Report Generation | Automatic Processing</t>
  </si>
  <si>
    <t>Protection of Audit Information | Access by Subset of Privileged Users</t>
  </si>
  <si>
    <t>Assessment, Authorization, and Monitoring</t>
  </si>
  <si>
    <t>CA-1</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</si>
  <si>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</si>
  <si>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</si>
  <si>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</si>
  <si>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</si>
  <si>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</si>
  <si>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</si>
  <si>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</si>
  <si>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CA-2</t>
  </si>
  <si>
    <t>Control Assessments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</si>
  <si>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</si>
  <si>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</si>
  <si>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</si>
  <si>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</si>
  <si>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</si>
  <si>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</si>
  <si>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</si>
  <si>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</si>
  <si>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</si>
  <si>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CA-2 (1)</t>
  </si>
  <si>
    <t>Independent Assessors</t>
  </si>
  <si>
    <t>Determine if independent assessors or assessment teams are employed to conduct control assessments.</t>
  </si>
  <si>
    <t>CA-2 (3)</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</si>
  <si>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</si>
  <si>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</si>
  <si>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</si>
  <si>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CA-3</t>
  </si>
  <si>
    <t>Information Exchange</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</si>
  <si>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</si>
  <si>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</si>
  <si>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</si>
  <si>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</si>
  <si>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</si>
  <si>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CA-5</t>
  </si>
  <si>
    <t>Plan of Action and Milestones</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</si>
  <si>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</si>
  <si>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</si>
  <si>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</si>
  <si>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CA-6</t>
  </si>
  <si>
    <t>Authorization</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</si>
  <si>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</si>
  <si>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</si>
  <si>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</si>
  <si>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</si>
  <si>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</si>
  <si>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</si>
  <si>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</si>
  <si>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CA-7</t>
  </si>
  <si>
    <t>Continuous Monitoring</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</si>
  <si>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</si>
  <si>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</si>
  <si>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</si>
  <si>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</si>
  <si>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</si>
  <si>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</si>
  <si>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</si>
  <si>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</si>
  <si>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</si>
  <si>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</si>
  <si>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</si>
  <si>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CA-7 (1)</t>
  </si>
  <si>
    <t>Independent Assessment</t>
  </si>
  <si>
    <t>Determine if independent assessors or assessment teams are employed to monitor the controls in the system on an ongoing basis.</t>
  </si>
  <si>
    <t>CA-7 (4)</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</si>
  <si>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</si>
  <si>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</si>
  <si>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</si>
  <si>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</si>
  <si>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</si>
  <si>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CA-8</t>
  </si>
  <si>
    <t>Penetration Testing</t>
  </si>
  <si>
    <t>Determine if penetration testing is conducted at least annually on organization-defined systems or system components.</t>
  </si>
  <si>
    <t>at least annually; CSP-defined systems or system components</t>
  </si>
  <si>
    <t>CA-8 (1)</t>
  </si>
  <si>
    <t>Independent Penetration Testing Agent or Team</t>
  </si>
  <si>
    <t>Determine if an independent penetration testing agent or team is employed to perform penetration testing on the system or system components.</t>
  </si>
  <si>
    <t>CA-8 (2)</t>
  </si>
  <si>
    <t>Red Team Exercises</t>
  </si>
  <si>
    <t>Determine if organization-defined red team exercises are employed to simulate attempts by adversaries to compromise organizational systems in accordance with applicable rules of engagement.</t>
  </si>
  <si>
    <t>CSP-defined red team exercises</t>
  </si>
  <si>
    <t>CA-9</t>
  </si>
  <si>
    <t>Internal System Connections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</si>
  <si>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</si>
  <si>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</si>
  <si>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</si>
  <si>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</si>
  <si>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</si>
  <si>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</si>
  <si>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Control Assessments | Independent Assessors</t>
  </si>
  <si>
    <t>Control Assessments | Leveraging Results from External Organizations</t>
  </si>
  <si>
    <t>Continuous Monitoring | Independent Assessment</t>
  </si>
  <si>
    <t>Continuous Monitoring | Risk Monitoring</t>
  </si>
  <si>
    <t>Penetration Testing | Independent Penetration Testing Agent or Team</t>
  </si>
  <si>
    <t>Penetration Testing | Red Team Exercises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</si>
</sst>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scheme val="minor"/>
    </font>
    <font>
      <b/>
      <sz val="11.0"/>
      <color rgb="FFFFFFFF"/>
      <name val="Calibri"/>
    </font>
    <font>
      <b/>
      <sz val="11.0"/>
      <color rgb="FF000000"/>
      <name val="Calibri"/>
    </font>
    <font>
      <sz val="11.0"/>
      <color rgb="FF000000"/>
      <name val="Calibri"/>
    </font>
    <font>
      <b/>
      <sz val="8.0"/>
      <color rgb="FF15326D"/>
      <name val="Arial"/>
    </font>
    <font/>
    <font>
      <color theme="1"/>
      <name val="Calibri"/>
      <scheme val="minor"/>
    </font>
    <font>
      <sz val="8.0"/>
      <color rgb="FF343434"/>
      <name val="Arial"/>
    </font>
    <font>
      <b/>
      <sz val="8.0"/>
      <color rgb="FF343434"/>
      <name val="Arial"/>
    </font>
    <font>
      <b/>
      <sz val="12.0"/>
      <color rgb="FFFFFFFF"/>
      <name val="Arial"/>
    </font>
    <font>
      <b/>
      <sz val="8.0"/>
      <color rgb="FFFFFFFF"/>
      <name val="Arial"/>
    </font>
    <font>
      <b/>
      <sz val="11.0"/>
      <color theme="1"/>
      <name val="Calibri"/>
    </font>
    <font>
      <sz val="11.0"/>
      <color theme="1"/>
      <name val="Calibri"/>
    </font>
  </fonts>
  <fills count="10">
    <fill>
      <patternFill patternType="none"/>
    </fill>
    <fill>
      <patternFill patternType="lightGray"/>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
      <patternFill patternType="solid">
        <fgColor rgb="FFC2E7FB"/>
        <bgColor rgb="FFC2E7FB"/>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theme="8"/>
        <bgColor theme="8"/>
      </patternFill>
    </fill>
  </fills>
  <borders count="19">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9A9A9A"/>
      </left>
      <top style="thin">
        <color rgb="FF9A9A9A"/>
      </top>
      <bottom style="thin">
        <color rgb="FF000000"/>
      </bottom>
    </border>
    <border>
      <right style="thin">
        <color rgb="FF9A9A9A"/>
      </right>
      <top style="thin">
        <color rgb="FF9A9A9A"/>
      </top>
      <bottom style="thin">
        <color rgb="FF000000"/>
      </bottom>
    </border>
    <border>
      <top style="thin">
        <color rgb="FF9A9A9A"/>
      </top>
      <bottom style="thin">
        <color rgb="FF000000"/>
      </bottom>
    </border>
    <border>
      <left style="thin">
        <color rgb="FF9A9A9A"/>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bottom" wrapText="1"/>
    </xf>
    <xf borderId="2" fillId="2" fontId="1" numFmtId="49" xfId="0" applyAlignment="1" applyBorder="1" applyFont="1" applyNumberFormat="1">
      <alignment shrinkToFit="0" vertical="bottom" wrapText="1"/>
    </xf>
    <xf borderId="3" fillId="2" fontId="1" numFmtId="49" xfId="0" applyAlignment="1" applyBorder="1" applyFont="1" applyNumberFormat="1">
      <alignment shrinkToFit="0" vertical="bottom" wrapText="1"/>
    </xf>
    <xf borderId="3" fillId="2" fontId="1" numFmtId="49" xfId="0" applyAlignment="1" applyBorder="1" applyFont="1" applyNumberFormat="1">
      <alignment readingOrder="0" shrinkToFit="0" vertical="bottom" wrapText="1"/>
    </xf>
    <xf borderId="3" fillId="3" fontId="1" numFmtId="49" xfId="0" applyAlignment="1" applyBorder="1" applyFill="1" applyFont="1" applyNumberFormat="1">
      <alignment readingOrder="0" vertical="bottom"/>
    </xf>
    <xf borderId="4" fillId="4" fontId="2" numFmtId="49" xfId="0" applyAlignment="1" applyBorder="1" applyFill="1" applyFont="1" applyNumberFormat="1">
      <alignment readingOrder="0" vertical="bottom"/>
    </xf>
    <xf borderId="5" fillId="0" fontId="3" numFmtId="49" xfId="0" applyAlignment="1" applyBorder="1" applyFont="1" applyNumberFormat="1">
      <alignment readingOrder="0" vertical="bottom"/>
    </xf>
    <xf borderId="6" fillId="0" fontId="3" numFmtId="49" xfId="0" applyAlignment="1" applyBorder="1" applyFont="1" applyNumberFormat="1">
      <alignment readingOrder="0" shrinkToFit="0" vertical="bottom" wrapText="1"/>
    </xf>
    <xf borderId="6" fillId="0" fontId="3" numFmtId="0" xfId="0" applyAlignment="1" applyBorder="1" applyFont="1">
      <alignment vertical="bottom"/>
    </xf>
    <xf borderId="6" fillId="0" fontId="3" numFmtId="0" xfId="0" applyAlignment="1" applyBorder="1" applyFont="1">
      <alignment readingOrder="0" vertical="bottom"/>
    </xf>
    <xf borderId="6" fillId="0" fontId="3" numFmtId="0" xfId="0" applyAlignment="1" applyBorder="1" applyFont="1">
      <alignment horizontal="center" readingOrder="0" vertical="center"/>
    </xf>
    <xf borderId="6" fillId="0" fontId="3" numFmtId="0" xfId="0" applyAlignment="1" applyBorder="1" applyFont="1">
      <alignment shrinkToFit="0" vertical="bottom" wrapText="1"/>
    </xf>
    <xf borderId="6" fillId="0" fontId="3" numFmtId="49" xfId="0" applyAlignment="1" applyBorder="1" applyFont="1" applyNumberFormat="1">
      <alignment shrinkToFit="0" vertical="bottom" wrapText="1"/>
    </xf>
    <xf borderId="6" fillId="0" fontId="3" numFmtId="0" xfId="0" applyAlignment="1" applyBorder="1" applyFont="1">
      <alignment readingOrder="0" shrinkToFit="0" vertical="bottom" wrapText="1"/>
    </xf>
    <xf borderId="4" fillId="0" fontId="2" numFmtId="49" xfId="0" applyAlignment="1" applyBorder="1" applyFont="1" applyNumberFormat="1">
      <alignment readingOrder="0" vertical="bottom"/>
    </xf>
    <xf borderId="7" fillId="5" fontId="4" numFmtId="0" xfId="0" applyAlignment="1" applyBorder="1" applyFill="1" applyFont="1">
      <alignment horizontal="center" readingOrder="0" vertical="center"/>
    </xf>
    <xf borderId="8" fillId="0" fontId="5" numFmtId="0" xfId="0" applyBorder="1" applyFont="1"/>
    <xf borderId="0" fillId="0" fontId="6" numFmtId="0" xfId="0" applyAlignment="1" applyFont="1">
      <alignment vertical="center"/>
    </xf>
    <xf borderId="9" fillId="0" fontId="5" numFmtId="0" xfId="0" applyBorder="1" applyFont="1"/>
    <xf borderId="10" fillId="6" fontId="7" numFmtId="0" xfId="0" applyAlignment="1" applyBorder="1" applyFill="1" applyFont="1">
      <alignment horizontal="center" readingOrder="0" vertical="center"/>
    </xf>
    <xf borderId="11" fillId="6" fontId="7" numFmtId="0" xfId="0" applyAlignment="1" applyBorder="1" applyFont="1">
      <alignment horizontal="center" readingOrder="0" vertical="center"/>
    </xf>
    <xf borderId="12" fillId="6" fontId="7" numFmtId="0" xfId="0" applyAlignment="1" applyBorder="1" applyFont="1">
      <alignment horizontal="center" readingOrder="0" vertical="center"/>
    </xf>
    <xf borderId="10" fillId="7" fontId="7" numFmtId="0" xfId="0" applyAlignment="1" applyBorder="1" applyFill="1" applyFont="1">
      <alignment readingOrder="0" vertical="center"/>
    </xf>
    <xf borderId="11" fillId="7" fontId="7" numFmtId="0" xfId="0" applyAlignment="1" applyBorder="1" applyFont="1">
      <alignment horizontal="center" readingOrder="0" vertical="center"/>
    </xf>
    <xf borderId="12" fillId="7" fontId="7" numFmtId="0" xfId="0" applyAlignment="1" applyBorder="1" applyFont="1">
      <alignment horizontal="left" readingOrder="0" vertical="center"/>
    </xf>
    <xf borderId="10" fillId="8" fontId="8" numFmtId="0" xfId="0" applyAlignment="1" applyBorder="1" applyFill="1" applyFont="1">
      <alignment readingOrder="0" vertical="center"/>
    </xf>
    <xf borderId="11" fillId="8" fontId="8" numFmtId="9" xfId="0" applyAlignment="1" applyBorder="1" applyFont="1" applyNumberFormat="1">
      <alignment horizontal="center" readingOrder="0" vertical="center"/>
    </xf>
    <xf borderId="4" fillId="4" fontId="2" numFmtId="49" xfId="0" applyAlignment="1" applyBorder="1" applyFont="1" applyNumberFormat="1">
      <alignment vertical="bottom"/>
    </xf>
    <xf borderId="5" fillId="0" fontId="3" numFmtId="49" xfId="0" applyAlignment="1" applyBorder="1" applyFont="1" applyNumberFormat="1">
      <alignment vertical="bottom"/>
    </xf>
    <xf borderId="6" fillId="0" fontId="3" numFmtId="49" xfId="0" applyAlignment="1" applyBorder="1" applyFont="1" applyNumberFormat="1">
      <alignment vertical="bottom"/>
    </xf>
    <xf borderId="0" fillId="7" fontId="7" numFmtId="0" xfId="0" applyAlignment="1" applyFont="1">
      <alignment readingOrder="0" vertical="center"/>
    </xf>
    <xf borderId="13" fillId="9" fontId="9" numFmtId="0" xfId="0" applyAlignment="1" applyBorder="1" applyFill="1" applyFont="1">
      <alignment horizontal="center" readingOrder="0" vertical="center"/>
    </xf>
    <xf borderId="12" fillId="0" fontId="5" numFmtId="0" xfId="0" applyBorder="1" applyFont="1"/>
    <xf borderId="14" fillId="0" fontId="5" numFmtId="0" xfId="0" applyBorder="1" applyFont="1"/>
    <xf borderId="0" fillId="7" fontId="8" numFmtId="0" xfId="0" applyAlignment="1" applyFont="1">
      <alignment readingOrder="0" vertical="center"/>
    </xf>
    <xf borderId="13" fillId="9" fontId="10" numFmtId="0" xfId="0" applyAlignment="1" applyBorder="1" applyFont="1">
      <alignment horizontal="center" readingOrder="0" vertical="center"/>
    </xf>
    <xf borderId="15" fillId="6" fontId="7" numFmtId="0" xfId="0" applyAlignment="1" applyBorder="1" applyFont="1">
      <alignment horizontal="center" readingOrder="0" vertical="center"/>
    </xf>
    <xf borderId="15" fillId="7" fontId="7" numFmtId="0" xfId="0" applyAlignment="1" applyBorder="1" applyFont="1">
      <alignment readingOrder="0" vertical="center"/>
    </xf>
    <xf borderId="15" fillId="7" fontId="7" numFmtId="0" xfId="0" applyAlignment="1" applyBorder="1" applyFont="1">
      <alignment horizontal="center" readingOrder="0" vertical="center"/>
    </xf>
    <xf borderId="15" fillId="8" fontId="8" numFmtId="0" xfId="0" applyAlignment="1" applyBorder="1" applyFont="1">
      <alignment readingOrder="0" vertical="center"/>
    </xf>
    <xf borderId="15" fillId="8" fontId="8" numFmtId="9" xfId="0" applyAlignment="1" applyBorder="1" applyFont="1" applyNumberFormat="1">
      <alignment horizontal="center" readingOrder="0" vertical="center"/>
    </xf>
    <xf borderId="15" fillId="7" fontId="7" numFmtId="49" xfId="0" applyAlignment="1" applyBorder="1" applyFont="1" applyNumberFormat="1">
      <alignment horizontal="left" vertical="center"/>
    </xf>
    <xf borderId="12" fillId="7" fontId="7" numFmtId="0" xfId="0" applyAlignment="1" applyBorder="1" applyFont="1">
      <alignment readingOrder="0" vertical="center"/>
    </xf>
    <xf borderId="4" fillId="4" fontId="11" numFmtId="49" xfId="0" applyAlignment="1" applyBorder="1" applyFont="1" applyNumberFormat="1">
      <alignment vertical="bottom"/>
    </xf>
    <xf borderId="16" fillId="0" fontId="12" numFmtId="49" xfId="0" applyAlignment="1" applyBorder="1" applyFont="1" applyNumberFormat="1">
      <alignment shrinkToFit="0" vertical="bottom" wrapText="1"/>
    </xf>
    <xf borderId="16" fillId="0" fontId="12" numFmtId="49" xfId="0" applyAlignment="1" applyBorder="1" applyFont="1" applyNumberFormat="1">
      <alignment readingOrder="0" shrinkToFit="0" vertical="bottom" wrapText="1"/>
    </xf>
    <xf borderId="16" fillId="0" fontId="12" numFmtId="0" xfId="0" applyAlignment="1" applyBorder="1" applyFont="1">
      <alignment vertical="bottom"/>
    </xf>
    <xf borderId="17" fillId="4" fontId="11" numFmtId="49" xfId="0" applyAlignment="1" applyBorder="1" applyFont="1" applyNumberFormat="1">
      <alignment vertical="bottom"/>
    </xf>
    <xf borderId="18" fillId="0" fontId="12" numFmtId="49" xfId="0" applyAlignment="1" applyBorder="1" applyFont="1" applyNumberFormat="1">
      <alignment shrinkToFit="0" vertical="bottom" wrapText="1"/>
    </xf>
    <xf borderId="18" fillId="0" fontId="12" numFmtId="49" xfId="0" applyAlignment="1" applyBorder="1" applyFont="1" applyNumberFormat="1">
      <alignment readingOrder="0" shrinkToFit="0" vertical="bottom" wrapText="1"/>
    </xf>
    <xf borderId="18" fillId="0" fontId="12" numFmtId="0" xfId="0" applyAlignment="1" applyBorder="1" applyFont="1">
      <alignment vertical="bottom"/>
    </xf>
    <xf borderId="18" fillId="0" fontId="12" numFmtId="49" xfId="0" applyAlignment="1" applyBorder="1" applyFont="1" applyNumberFormat="1">
      <alignment vertical="bottom"/>
    </xf>
    <xf borderId="18" fillId="0" fontId="12" numFmtId="0" xfId="0" applyAlignment="1" applyBorder="1" applyFont="1">
      <alignment shrinkToFit="0" vertical="bottom" wrapText="1"/>
    </xf>
    <xf borderId="18" fillId="0" fontId="12" numFmtId="0" xfId="0" applyAlignment="1" applyBorder="1" applyFont="1">
      <alignment vertical="bottom"/>
    </xf>
    <xf borderId="18" fillId="0" fontId="12" numFmtId="0" xfId="0" applyAlignment="1" applyBorder="1" applyFont="1">
      <alignment shrinkToFit="0" vertical="bottom" wrapText="1"/>
    </xf>
    <xf borderId="18" fillId="0" fontId="12" numFmtId="0" xfId="0" applyAlignment="1" applyBorder="1" applyFont="1">
      <alignment readingOrder="0" shrinkToFit="0" vertical="bottom" wrapText="1"/>
    </xf>
    <xf borderId="18" fillId="0" fontId="12" numFmtId="0" xfId="0" applyAlignment="1" applyBorder="1" applyFon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 t="s">
        <v>0</v>
      </c>
      <c r="B1" s="2" t="s">
        <v>1</v>
      </c>
      <c r="C1" s="3" t="s">
        <v>2</v>
      </c>
      <c r="D1" s="4" t="s">
        <v>3</v>
      </c>
      <c r="E1" s="4" t="s">
        <v>4</v>
      </c>
      <c r="F1" s="3" t="s">
        <v>5</v>
      </c>
      <c r="G1" s="5" t="s">
        <v>6</v>
      </c>
      <c r="H1" s="5" t="s">
        <v>7</v>
      </c>
      <c r="I1" s="5" t="s">
        <v>8</v>
      </c>
      <c r="J1" s="5" t="s">
        <v>9</v>
      </c>
    </row>
    <row r="2">
      <c r="A2" s="6" t="s">
        <v>10</v>
      </c>
      <c r="B2" s="7" t="s">
        <v>11</v>
      </c>
      <c r="C2" s="8" t="s">
        <v>12</v>
      </c>
      <c r="D2" s="8" t="s">
        <v>13</v>
      </c>
      <c r="E2" s="9"/>
      <c r="F2" s="8" t="s">
        <v>14</v>
      </c>
      <c r="G2" s="9"/>
      <c r="H2" s="10"/>
      <c r="I2" s="11"/>
      <c r="J2" s="9"/>
    </row>
    <row r="3">
      <c r="A3" s="6" t="s">
        <v>10</v>
      </c>
      <c r="B3" s="7" t="s">
        <v>11</v>
      </c>
      <c r="C3" s="8" t="s">
        <v>12</v>
      </c>
      <c r="D3" s="8" t="s">
        <v>15</v>
      </c>
      <c r="E3" s="9"/>
      <c r="F3" s="8" t="s">
        <v>14</v>
      </c>
      <c r="G3" s="9"/>
      <c r="H3" s="10"/>
      <c r="I3" s="11"/>
      <c r="J3" s="9"/>
    </row>
    <row r="4">
      <c r="A4" s="6" t="s">
        <v>10</v>
      </c>
      <c r="B4" s="7" t="s">
        <v>11</v>
      </c>
      <c r="C4" s="8" t="s">
        <v>12</v>
      </c>
      <c r="D4" s="8" t="s">
        <v>16</v>
      </c>
      <c r="E4" s="9"/>
      <c r="F4" s="8" t="s">
        <v>17</v>
      </c>
      <c r="G4" s="9"/>
      <c r="H4" s="10"/>
      <c r="I4" s="11"/>
      <c r="J4" s="9"/>
    </row>
    <row r="5">
      <c r="A5" s="6" t="s">
        <v>10</v>
      </c>
      <c r="B5" s="7" t="s">
        <v>11</v>
      </c>
      <c r="C5" s="8" t="s">
        <v>12</v>
      </c>
      <c r="D5" s="8" t="s">
        <v>18</v>
      </c>
      <c r="E5" s="9"/>
      <c r="F5" s="12"/>
      <c r="G5" s="9"/>
      <c r="H5" s="10"/>
      <c r="I5" s="11"/>
      <c r="J5" s="9"/>
    </row>
    <row r="6">
      <c r="A6" s="6" t="s">
        <v>10</v>
      </c>
      <c r="B6" s="7" t="s">
        <v>11</v>
      </c>
      <c r="C6" s="8" t="s">
        <v>12</v>
      </c>
      <c r="D6" s="8" t="s">
        <v>19</v>
      </c>
      <c r="E6" s="9"/>
      <c r="F6" s="8" t="s">
        <v>20</v>
      </c>
      <c r="G6" s="9"/>
      <c r="H6" s="10"/>
      <c r="I6" s="11"/>
      <c r="J6" s="9"/>
    </row>
    <row r="7">
      <c r="A7" s="6" t="s">
        <v>10</v>
      </c>
      <c r="B7" s="7" t="s">
        <v>11</v>
      </c>
      <c r="C7" s="8" t="s">
        <v>12</v>
      </c>
      <c r="D7" s="8" t="s">
        <v>21</v>
      </c>
      <c r="E7" s="9"/>
      <c r="F7" s="8" t="s">
        <v>22</v>
      </c>
      <c r="G7" s="9"/>
      <c r="H7" s="10"/>
      <c r="I7" s="11"/>
      <c r="J7" s="9"/>
    </row>
    <row r="8">
      <c r="A8" s="6" t="s">
        <v>10</v>
      </c>
      <c r="B8" s="7" t="s">
        <v>11</v>
      </c>
      <c r="C8" s="8" t="s">
        <v>12</v>
      </c>
      <c r="D8" s="8" t="s">
        <v>23</v>
      </c>
      <c r="E8" s="9"/>
      <c r="F8" s="8" t="s">
        <v>24</v>
      </c>
      <c r="G8" s="9"/>
      <c r="H8" s="10"/>
      <c r="I8" s="11"/>
      <c r="J8" s="9"/>
    </row>
    <row r="9">
      <c r="A9" s="6" t="s">
        <v>10</v>
      </c>
      <c r="B9" s="7" t="s">
        <v>25</v>
      </c>
      <c r="C9" s="8" t="s">
        <v>26</v>
      </c>
      <c r="D9" s="8" t="s">
        <v>27</v>
      </c>
      <c r="E9" s="9"/>
      <c r="F9" s="13"/>
      <c r="G9" s="9"/>
      <c r="H9" s="10"/>
      <c r="I9" s="11"/>
      <c r="J9" s="9"/>
    </row>
    <row r="10">
      <c r="A10" s="6" t="s">
        <v>10</v>
      </c>
      <c r="B10" s="7" t="s">
        <v>25</v>
      </c>
      <c r="C10" s="8" t="s">
        <v>26</v>
      </c>
      <c r="D10" s="8" t="s">
        <v>28</v>
      </c>
      <c r="E10" s="9"/>
      <c r="F10" s="13"/>
      <c r="G10" s="9"/>
      <c r="H10" s="10"/>
      <c r="I10" s="11"/>
      <c r="J10" s="9"/>
    </row>
    <row r="11">
      <c r="A11" s="6" t="s">
        <v>10</v>
      </c>
      <c r="B11" s="7" t="s">
        <v>25</v>
      </c>
      <c r="C11" s="8" t="s">
        <v>26</v>
      </c>
      <c r="D11" s="8" t="s">
        <v>29</v>
      </c>
      <c r="E11" s="9"/>
      <c r="F11" s="8" t="s">
        <v>30</v>
      </c>
      <c r="G11" s="9"/>
      <c r="H11" s="10"/>
      <c r="I11" s="11"/>
      <c r="J11" s="9"/>
    </row>
    <row r="12">
      <c r="A12" s="6" t="s">
        <v>10</v>
      </c>
      <c r="B12" s="7" t="s">
        <v>25</v>
      </c>
      <c r="C12" s="8" t="s">
        <v>26</v>
      </c>
      <c r="D12" s="8" t="s">
        <v>31</v>
      </c>
      <c r="E12" s="9"/>
      <c r="F12" s="8" t="s">
        <v>32</v>
      </c>
      <c r="G12" s="9"/>
      <c r="H12" s="9"/>
      <c r="I12" s="11"/>
      <c r="J12" s="9"/>
    </row>
    <row r="13">
      <c r="A13" s="6" t="s">
        <v>10</v>
      </c>
      <c r="B13" s="7" t="s">
        <v>25</v>
      </c>
      <c r="C13" s="8" t="s">
        <v>26</v>
      </c>
      <c r="D13" s="8" t="s">
        <v>33</v>
      </c>
      <c r="E13" s="9"/>
      <c r="F13" s="8" t="s">
        <v>14</v>
      </c>
      <c r="G13" s="9"/>
      <c r="H13" s="9"/>
      <c r="I13" s="11"/>
      <c r="J13" s="9"/>
    </row>
    <row r="14">
      <c r="A14" s="6" t="s">
        <v>10</v>
      </c>
      <c r="B14" s="7" t="s">
        <v>25</v>
      </c>
      <c r="C14" s="8" t="s">
        <v>26</v>
      </c>
      <c r="D14" s="8" t="s">
        <v>34</v>
      </c>
      <c r="E14" s="9"/>
      <c r="F14" s="14" t="s">
        <v>35</v>
      </c>
      <c r="G14" s="9"/>
      <c r="H14" s="9"/>
      <c r="I14" s="11"/>
      <c r="J14" s="9"/>
    </row>
    <row r="15">
      <c r="A15" s="6" t="s">
        <v>10</v>
      </c>
      <c r="B15" s="7" t="s">
        <v>25</v>
      </c>
      <c r="C15" s="8" t="s">
        <v>26</v>
      </c>
      <c r="D15" s="8" t="s">
        <v>36</v>
      </c>
      <c r="E15" s="9"/>
      <c r="F15" s="12"/>
      <c r="G15" s="9"/>
      <c r="H15" s="9"/>
      <c r="I15" s="11"/>
      <c r="J15" s="9"/>
    </row>
    <row r="16">
      <c r="A16" s="6" t="s">
        <v>10</v>
      </c>
      <c r="B16" s="7" t="s">
        <v>25</v>
      </c>
      <c r="C16" s="8" t="s">
        <v>26</v>
      </c>
      <c r="D16" s="8" t="s">
        <v>37</v>
      </c>
      <c r="E16" s="9"/>
      <c r="F16" s="14" t="s">
        <v>38</v>
      </c>
      <c r="G16" s="9"/>
      <c r="H16" s="9"/>
      <c r="I16" s="11"/>
      <c r="J16" s="9"/>
    </row>
    <row r="17">
      <c r="A17" s="6" t="s">
        <v>10</v>
      </c>
      <c r="B17" s="7" t="s">
        <v>25</v>
      </c>
      <c r="C17" s="8" t="s">
        <v>26</v>
      </c>
      <c r="D17" s="8" t="s">
        <v>39</v>
      </c>
      <c r="E17" s="9"/>
      <c r="F17" s="13"/>
      <c r="G17" s="9"/>
      <c r="H17" s="9"/>
      <c r="I17" s="11"/>
      <c r="J17" s="9"/>
    </row>
    <row r="18">
      <c r="A18" s="6" t="s">
        <v>10</v>
      </c>
      <c r="B18" s="7" t="s">
        <v>25</v>
      </c>
      <c r="C18" s="8" t="s">
        <v>26</v>
      </c>
      <c r="D18" s="8" t="s">
        <v>40</v>
      </c>
      <c r="E18" s="9"/>
      <c r="F18" s="12"/>
      <c r="G18" s="9"/>
      <c r="H18" s="9"/>
      <c r="I18" s="11"/>
      <c r="J18" s="9"/>
    </row>
    <row r="19">
      <c r="A19" s="6" t="s">
        <v>10</v>
      </c>
      <c r="B19" s="7" t="s">
        <v>25</v>
      </c>
      <c r="C19" s="8" t="s">
        <v>26</v>
      </c>
      <c r="D19" s="8" t="s">
        <v>41</v>
      </c>
      <c r="E19" s="9"/>
      <c r="F19" s="8" t="s">
        <v>32</v>
      </c>
      <c r="G19" s="9"/>
      <c r="H19" s="9"/>
      <c r="I19" s="11"/>
      <c r="J19" s="9"/>
    </row>
    <row r="20">
      <c r="A20" s="6" t="s">
        <v>10</v>
      </c>
      <c r="B20" s="7" t="s">
        <v>25</v>
      </c>
      <c r="C20" s="8" t="s">
        <v>26</v>
      </c>
      <c r="D20" s="8" t="s">
        <v>42</v>
      </c>
      <c r="E20" s="9"/>
      <c r="F20" s="14" t="s">
        <v>43</v>
      </c>
      <c r="G20" s="9"/>
      <c r="H20" s="9"/>
      <c r="I20" s="11"/>
      <c r="J20" s="9"/>
    </row>
    <row r="21">
      <c r="A21" s="6" t="s">
        <v>10</v>
      </c>
      <c r="B21" s="7" t="s">
        <v>25</v>
      </c>
      <c r="C21" s="8" t="s">
        <v>26</v>
      </c>
      <c r="D21" s="8" t="s">
        <v>44</v>
      </c>
      <c r="E21" s="9"/>
      <c r="F21" s="12"/>
      <c r="G21" s="9"/>
      <c r="H21" s="9"/>
      <c r="I21" s="11"/>
      <c r="J21" s="9"/>
    </row>
    <row r="22">
      <c r="A22" s="6" t="s">
        <v>10</v>
      </c>
      <c r="B22" s="7" t="s">
        <v>25</v>
      </c>
      <c r="C22" s="8" t="s">
        <v>26</v>
      </c>
      <c r="D22" s="8" t="s">
        <v>45</v>
      </c>
      <c r="E22" s="9"/>
      <c r="F22" s="13"/>
      <c r="G22" s="9"/>
      <c r="H22" s="9"/>
      <c r="I22" s="11"/>
      <c r="J22" s="9"/>
    </row>
    <row r="23">
      <c r="A23" s="6" t="s">
        <v>10</v>
      </c>
      <c r="B23" s="7" t="s">
        <v>46</v>
      </c>
      <c r="C23" s="13" t="s">
        <v>47</v>
      </c>
      <c r="D23" s="8" t="s">
        <v>48</v>
      </c>
      <c r="E23" s="9"/>
      <c r="F23" s="8" t="s">
        <v>49</v>
      </c>
      <c r="G23" s="9"/>
      <c r="H23" s="9"/>
      <c r="I23" s="11"/>
      <c r="J23" s="9"/>
    </row>
    <row r="24">
      <c r="A24" s="6" t="s">
        <v>10</v>
      </c>
      <c r="B24" s="7" t="s">
        <v>50</v>
      </c>
      <c r="C24" s="13" t="s">
        <v>51</v>
      </c>
      <c r="D24" s="8" t="s">
        <v>52</v>
      </c>
      <c r="E24" s="9"/>
      <c r="F24" s="8" t="s">
        <v>53</v>
      </c>
      <c r="G24" s="9"/>
      <c r="H24" s="9"/>
      <c r="I24" s="11"/>
      <c r="J24" s="9"/>
    </row>
    <row r="25">
      <c r="A25" s="6" t="s">
        <v>10</v>
      </c>
      <c r="B25" s="7" t="s">
        <v>54</v>
      </c>
      <c r="C25" s="13" t="s">
        <v>55</v>
      </c>
      <c r="D25" s="8" t="s">
        <v>56</v>
      </c>
      <c r="E25" s="9"/>
      <c r="F25" s="8" t="s">
        <v>57</v>
      </c>
      <c r="G25" s="9"/>
      <c r="H25" s="9"/>
      <c r="I25" s="11"/>
      <c r="J25" s="9"/>
    </row>
    <row r="26">
      <c r="A26" s="6" t="s">
        <v>10</v>
      </c>
      <c r="B26" s="7" t="s">
        <v>58</v>
      </c>
      <c r="C26" s="13" t="s">
        <v>59</v>
      </c>
      <c r="D26" s="8" t="s">
        <v>60</v>
      </c>
      <c r="E26" s="9"/>
      <c r="F26" s="13"/>
      <c r="G26" s="9"/>
      <c r="H26" s="9"/>
      <c r="I26" s="11"/>
      <c r="J26" s="9"/>
    </row>
    <row r="27">
      <c r="A27" s="6" t="s">
        <v>10</v>
      </c>
      <c r="B27" s="7" t="s">
        <v>61</v>
      </c>
      <c r="C27" s="13" t="s">
        <v>62</v>
      </c>
      <c r="D27" s="8" t="s">
        <v>63</v>
      </c>
      <c r="E27" s="9"/>
      <c r="F27" s="8" t="s">
        <v>64</v>
      </c>
      <c r="G27" s="9"/>
      <c r="H27" s="9"/>
      <c r="I27" s="11"/>
      <c r="J27" s="9"/>
    </row>
    <row r="28">
      <c r="A28" s="6" t="s">
        <v>10</v>
      </c>
      <c r="B28" s="7" t="s">
        <v>65</v>
      </c>
      <c r="C28" s="13" t="s">
        <v>66</v>
      </c>
      <c r="D28" s="8" t="s">
        <v>67</v>
      </c>
      <c r="E28" s="9"/>
      <c r="F28" s="8" t="s">
        <v>68</v>
      </c>
      <c r="G28" s="9"/>
      <c r="H28" s="9"/>
      <c r="I28" s="11"/>
      <c r="J28" s="9"/>
    </row>
    <row r="29">
      <c r="A29" s="6" t="s">
        <v>10</v>
      </c>
      <c r="B29" s="7" t="s">
        <v>65</v>
      </c>
      <c r="C29" s="13" t="s">
        <v>66</v>
      </c>
      <c r="D29" s="8" t="s">
        <v>69</v>
      </c>
      <c r="E29" s="9"/>
      <c r="F29" s="13"/>
      <c r="G29" s="9"/>
      <c r="H29" s="9"/>
      <c r="I29" s="11"/>
      <c r="J29" s="9"/>
    </row>
    <row r="30">
      <c r="A30" s="6" t="s">
        <v>10</v>
      </c>
      <c r="B30" s="7" t="s">
        <v>65</v>
      </c>
      <c r="C30" s="13" t="s">
        <v>66</v>
      </c>
      <c r="D30" s="8" t="s">
        <v>70</v>
      </c>
      <c r="E30" s="9"/>
      <c r="F30" s="13"/>
      <c r="G30" s="9"/>
      <c r="H30" s="9"/>
      <c r="I30" s="11"/>
      <c r="J30" s="9"/>
    </row>
    <row r="31">
      <c r="A31" s="6" t="s">
        <v>10</v>
      </c>
      <c r="B31" s="7" t="s">
        <v>65</v>
      </c>
      <c r="C31" s="13" t="s">
        <v>66</v>
      </c>
      <c r="D31" s="8" t="s">
        <v>71</v>
      </c>
      <c r="E31" s="9"/>
      <c r="F31" s="13"/>
      <c r="G31" s="9"/>
      <c r="H31" s="9"/>
      <c r="I31" s="11"/>
      <c r="J31" s="9"/>
    </row>
    <row r="32">
      <c r="A32" s="6" t="s">
        <v>10</v>
      </c>
      <c r="B32" s="7" t="s">
        <v>72</v>
      </c>
      <c r="C32" s="13" t="s">
        <v>73</v>
      </c>
      <c r="D32" s="8" t="s">
        <v>74</v>
      </c>
      <c r="E32" s="9"/>
      <c r="F32" s="8" t="s">
        <v>75</v>
      </c>
      <c r="G32" s="9"/>
      <c r="H32" s="9"/>
      <c r="I32" s="11"/>
      <c r="J32" s="9"/>
    </row>
    <row r="33">
      <c r="A33" s="6" t="s">
        <v>10</v>
      </c>
      <c r="B33" s="7" t="s">
        <v>76</v>
      </c>
      <c r="C33" s="13" t="s">
        <v>77</v>
      </c>
      <c r="D33" s="8" t="s">
        <v>78</v>
      </c>
      <c r="E33" s="9"/>
      <c r="F33" s="8" t="s">
        <v>79</v>
      </c>
      <c r="G33" s="9"/>
      <c r="H33" s="9"/>
      <c r="I33" s="11"/>
      <c r="J33" s="9"/>
    </row>
    <row r="34">
      <c r="A34" s="6" t="s">
        <v>10</v>
      </c>
      <c r="B34" s="7" t="s">
        <v>76</v>
      </c>
      <c r="C34" s="13" t="s">
        <v>77</v>
      </c>
      <c r="D34" s="8" t="s">
        <v>80</v>
      </c>
      <c r="E34" s="9"/>
      <c r="F34" s="8" t="s">
        <v>81</v>
      </c>
      <c r="G34" s="9"/>
      <c r="H34" s="9"/>
      <c r="I34" s="11"/>
      <c r="J34" s="9"/>
    </row>
    <row r="35">
      <c r="A35" s="6" t="s">
        <v>10</v>
      </c>
      <c r="B35" s="7" t="s">
        <v>82</v>
      </c>
      <c r="C35" s="13" t="s">
        <v>83</v>
      </c>
      <c r="D35" s="8" t="s">
        <v>84</v>
      </c>
      <c r="E35" s="9"/>
      <c r="F35" s="8" t="s">
        <v>85</v>
      </c>
      <c r="G35" s="9"/>
      <c r="H35" s="9"/>
      <c r="I35" s="11"/>
      <c r="J35" s="9"/>
    </row>
    <row r="36">
      <c r="A36" s="6" t="s">
        <v>10</v>
      </c>
      <c r="B36" s="7" t="s">
        <v>86</v>
      </c>
      <c r="C36" s="13" t="s">
        <v>87</v>
      </c>
      <c r="D36" s="8" t="s">
        <v>88</v>
      </c>
      <c r="E36" s="9"/>
      <c r="F36" s="13"/>
      <c r="G36" s="9"/>
      <c r="H36" s="9"/>
      <c r="I36" s="11"/>
      <c r="J36" s="9"/>
    </row>
    <row r="37">
      <c r="A37" s="6" t="s">
        <v>10</v>
      </c>
      <c r="B37" s="7" t="s">
        <v>89</v>
      </c>
      <c r="C37" s="13" t="s">
        <v>90</v>
      </c>
      <c r="D37" s="8" t="s">
        <v>91</v>
      </c>
      <c r="E37" s="9"/>
      <c r="F37" s="8" t="s">
        <v>92</v>
      </c>
      <c r="G37" s="9"/>
      <c r="H37" s="9"/>
      <c r="I37" s="11"/>
      <c r="J37" s="9"/>
    </row>
    <row r="38">
      <c r="A38" s="6" t="s">
        <v>10</v>
      </c>
      <c r="B38" s="7" t="s">
        <v>93</v>
      </c>
      <c r="C38" s="13" t="s">
        <v>94</v>
      </c>
      <c r="D38" s="8" t="s">
        <v>95</v>
      </c>
      <c r="E38" s="9"/>
      <c r="F38" s="8" t="s">
        <v>96</v>
      </c>
      <c r="G38" s="9"/>
      <c r="H38" s="9"/>
      <c r="I38" s="11"/>
      <c r="J38" s="9"/>
    </row>
    <row r="39">
      <c r="A39" s="6" t="s">
        <v>10</v>
      </c>
      <c r="B39" s="7" t="s">
        <v>97</v>
      </c>
      <c r="C39" s="13" t="s">
        <v>98</v>
      </c>
      <c r="D39" s="8" t="s">
        <v>99</v>
      </c>
      <c r="E39" s="9"/>
      <c r="F39" s="8" t="s">
        <v>100</v>
      </c>
      <c r="G39" s="9"/>
      <c r="H39" s="9"/>
      <c r="I39" s="11"/>
      <c r="J39" s="9"/>
    </row>
    <row r="40">
      <c r="A40" s="6" t="s">
        <v>10</v>
      </c>
      <c r="B40" s="7" t="s">
        <v>97</v>
      </c>
      <c r="C40" s="13" t="s">
        <v>98</v>
      </c>
      <c r="D40" s="8" t="s">
        <v>101</v>
      </c>
      <c r="E40" s="9"/>
      <c r="F40" s="13"/>
      <c r="G40" s="9"/>
      <c r="H40" s="9"/>
      <c r="I40" s="11"/>
      <c r="J40" s="9"/>
    </row>
    <row r="41">
      <c r="A41" s="6" t="s">
        <v>10</v>
      </c>
      <c r="B41" s="7" t="s">
        <v>102</v>
      </c>
      <c r="C41" s="13" t="s">
        <v>103</v>
      </c>
      <c r="D41" s="8" t="s">
        <v>104</v>
      </c>
      <c r="E41" s="9"/>
      <c r="F41" s="13"/>
      <c r="G41" s="9"/>
      <c r="H41" s="9"/>
      <c r="I41" s="11"/>
      <c r="J41" s="9"/>
    </row>
    <row r="42">
      <c r="A42" s="6" t="s">
        <v>10</v>
      </c>
      <c r="B42" s="7" t="s">
        <v>105</v>
      </c>
      <c r="C42" s="13" t="s">
        <v>106</v>
      </c>
      <c r="D42" s="8" t="s">
        <v>107</v>
      </c>
      <c r="E42" s="9"/>
      <c r="F42" s="8" t="s">
        <v>108</v>
      </c>
      <c r="G42" s="9"/>
      <c r="H42" s="9"/>
      <c r="I42" s="11"/>
      <c r="J42" s="9"/>
    </row>
    <row r="43">
      <c r="A43" s="6" t="s">
        <v>10</v>
      </c>
      <c r="B43" s="7" t="s">
        <v>105</v>
      </c>
      <c r="C43" s="13" t="s">
        <v>106</v>
      </c>
      <c r="D43" s="8" t="s">
        <v>109</v>
      </c>
      <c r="E43" s="9"/>
      <c r="F43" s="8" t="s">
        <v>110</v>
      </c>
      <c r="G43" s="9"/>
      <c r="H43" s="9"/>
      <c r="I43" s="11"/>
      <c r="J43" s="9"/>
    </row>
    <row r="44">
      <c r="A44" s="6" t="s">
        <v>10</v>
      </c>
      <c r="B44" s="7" t="s">
        <v>111</v>
      </c>
      <c r="C44" s="13" t="s">
        <v>112</v>
      </c>
      <c r="D44" s="8" t="s">
        <v>113</v>
      </c>
      <c r="E44" s="9"/>
      <c r="F44" s="8" t="s">
        <v>114</v>
      </c>
      <c r="G44" s="9"/>
      <c r="H44" s="9"/>
      <c r="I44" s="11"/>
      <c r="J44" s="9"/>
    </row>
    <row r="45">
      <c r="A45" s="6" t="s">
        <v>10</v>
      </c>
      <c r="B45" s="7" t="s">
        <v>115</v>
      </c>
      <c r="C45" s="13" t="s">
        <v>116</v>
      </c>
      <c r="D45" s="8" t="s">
        <v>117</v>
      </c>
      <c r="E45" s="9"/>
      <c r="F45" s="8" t="s">
        <v>14</v>
      </c>
      <c r="G45" s="9"/>
      <c r="H45" s="9"/>
      <c r="I45" s="11"/>
      <c r="J45" s="9"/>
    </row>
    <row r="46">
      <c r="A46" s="6" t="s">
        <v>10</v>
      </c>
      <c r="B46" s="7" t="s">
        <v>118</v>
      </c>
      <c r="C46" s="13" t="s">
        <v>119</v>
      </c>
      <c r="D46" s="8" t="s">
        <v>120</v>
      </c>
      <c r="E46" s="9"/>
      <c r="F46" s="8" t="s">
        <v>121</v>
      </c>
      <c r="G46" s="9"/>
      <c r="H46" s="9"/>
      <c r="I46" s="11"/>
      <c r="J46" s="9"/>
    </row>
    <row r="47">
      <c r="A47" s="6" t="s">
        <v>10</v>
      </c>
      <c r="B47" s="7" t="s">
        <v>118</v>
      </c>
      <c r="C47" s="13" t="s">
        <v>119</v>
      </c>
      <c r="D47" s="8" t="s">
        <v>122</v>
      </c>
      <c r="E47" s="9"/>
      <c r="F47" s="13"/>
      <c r="G47" s="9"/>
      <c r="H47" s="9"/>
      <c r="I47" s="11"/>
      <c r="J47" s="9"/>
    </row>
    <row r="48">
      <c r="A48" s="6" t="s">
        <v>10</v>
      </c>
      <c r="B48" s="7" t="s">
        <v>123</v>
      </c>
      <c r="C48" s="13" t="s">
        <v>124</v>
      </c>
      <c r="D48" s="8" t="s">
        <v>125</v>
      </c>
      <c r="E48" s="9"/>
      <c r="F48" s="13"/>
      <c r="G48" s="9"/>
      <c r="H48" s="9"/>
      <c r="I48" s="11"/>
      <c r="J48" s="9"/>
    </row>
    <row r="49">
      <c r="A49" s="6" t="s">
        <v>10</v>
      </c>
      <c r="B49" s="7" t="s">
        <v>126</v>
      </c>
      <c r="C49" s="13" t="s">
        <v>127</v>
      </c>
      <c r="D49" s="8" t="s">
        <v>128</v>
      </c>
      <c r="E49" s="9"/>
      <c r="F49" s="13"/>
      <c r="G49" s="9"/>
      <c r="H49" s="9"/>
      <c r="I49" s="11"/>
      <c r="J49" s="9"/>
    </row>
    <row r="50">
      <c r="A50" s="6" t="s">
        <v>10</v>
      </c>
      <c r="B50" s="7" t="s">
        <v>129</v>
      </c>
      <c r="C50" s="13" t="s">
        <v>130</v>
      </c>
      <c r="D50" s="8" t="s">
        <v>131</v>
      </c>
      <c r="E50" s="9"/>
      <c r="F50" s="8" t="s">
        <v>132</v>
      </c>
      <c r="G50" s="9"/>
      <c r="H50" s="9"/>
      <c r="I50" s="11"/>
      <c r="J50" s="9"/>
    </row>
    <row r="51">
      <c r="A51" s="6" t="s">
        <v>10</v>
      </c>
      <c r="B51" s="7" t="s">
        <v>129</v>
      </c>
      <c r="C51" s="13" t="s">
        <v>130</v>
      </c>
      <c r="D51" s="8" t="s">
        <v>133</v>
      </c>
      <c r="E51" s="9"/>
      <c r="F51" s="8" t="s">
        <v>134</v>
      </c>
      <c r="G51" s="9"/>
      <c r="H51" s="9"/>
      <c r="I51" s="11"/>
      <c r="J51" s="9"/>
    </row>
    <row r="52">
      <c r="A52" s="15" t="s">
        <v>10</v>
      </c>
      <c r="B52" s="7" t="s">
        <v>135</v>
      </c>
      <c r="C52" s="13" t="s">
        <v>136</v>
      </c>
      <c r="D52" s="8" t="s">
        <v>137</v>
      </c>
      <c r="E52" s="9"/>
      <c r="F52" s="8" t="s">
        <v>138</v>
      </c>
      <c r="G52" s="9"/>
      <c r="H52" s="9"/>
      <c r="I52" s="11"/>
      <c r="J52" s="9"/>
    </row>
    <row r="53">
      <c r="A53" s="6" t="s">
        <v>10</v>
      </c>
      <c r="B53" s="7" t="s">
        <v>135</v>
      </c>
      <c r="C53" s="13" t="s">
        <v>136</v>
      </c>
      <c r="D53" s="8" t="s">
        <v>139</v>
      </c>
      <c r="E53" s="9"/>
      <c r="F53" s="13"/>
      <c r="G53" s="9"/>
      <c r="H53" s="9"/>
      <c r="I53" s="11"/>
      <c r="J53" s="9"/>
    </row>
    <row r="54">
      <c r="A54" s="6" t="s">
        <v>10</v>
      </c>
      <c r="B54" s="7" t="s">
        <v>135</v>
      </c>
      <c r="C54" s="13" t="s">
        <v>136</v>
      </c>
      <c r="D54" s="8" t="s">
        <v>140</v>
      </c>
      <c r="E54" s="9"/>
      <c r="F54" s="13"/>
      <c r="G54" s="9"/>
      <c r="H54" s="9"/>
      <c r="I54" s="11"/>
      <c r="J54" s="9"/>
    </row>
    <row r="55">
      <c r="A55" s="6" t="s">
        <v>10</v>
      </c>
      <c r="B55" s="7" t="s">
        <v>135</v>
      </c>
      <c r="C55" s="13" t="s">
        <v>136</v>
      </c>
      <c r="D55" s="8" t="s">
        <v>141</v>
      </c>
      <c r="E55" s="9"/>
      <c r="F55" s="8" t="s">
        <v>138</v>
      </c>
      <c r="G55" s="9"/>
      <c r="H55" s="9"/>
      <c r="I55" s="11"/>
      <c r="J55" s="9"/>
    </row>
    <row r="56">
      <c r="A56" s="6" t="s">
        <v>10</v>
      </c>
      <c r="B56" s="7" t="s">
        <v>142</v>
      </c>
      <c r="C56" s="13" t="s">
        <v>143</v>
      </c>
      <c r="D56" s="8" t="s">
        <v>144</v>
      </c>
      <c r="E56" s="9"/>
      <c r="F56" s="8" t="s">
        <v>145</v>
      </c>
      <c r="G56" s="9"/>
      <c r="H56" s="9"/>
      <c r="I56" s="11"/>
      <c r="J56" s="9"/>
    </row>
    <row r="57">
      <c r="A57" s="6" t="s">
        <v>10</v>
      </c>
      <c r="B57" s="7" t="s">
        <v>142</v>
      </c>
      <c r="C57" s="13" t="s">
        <v>143</v>
      </c>
      <c r="D57" s="8" t="s">
        <v>146</v>
      </c>
      <c r="E57" s="9"/>
      <c r="F57" s="13"/>
      <c r="G57" s="9"/>
      <c r="H57" s="9"/>
      <c r="I57" s="11"/>
      <c r="J57" s="9"/>
    </row>
    <row r="58">
      <c r="A58" s="6" t="s">
        <v>10</v>
      </c>
      <c r="B58" s="7" t="s">
        <v>147</v>
      </c>
      <c r="C58" s="13" t="s">
        <v>148</v>
      </c>
      <c r="D58" s="8" t="s">
        <v>149</v>
      </c>
      <c r="E58" s="9"/>
      <c r="F58" s="13"/>
      <c r="G58" s="9"/>
      <c r="H58" s="9"/>
      <c r="I58" s="11"/>
      <c r="J58" s="9"/>
    </row>
    <row r="59">
      <c r="A59" s="6" t="s">
        <v>10</v>
      </c>
      <c r="B59" s="7" t="s">
        <v>150</v>
      </c>
      <c r="C59" s="13" t="s">
        <v>151</v>
      </c>
      <c r="D59" s="8" t="s">
        <v>152</v>
      </c>
      <c r="E59" s="9"/>
      <c r="F59" s="8" t="s">
        <v>153</v>
      </c>
      <c r="G59" s="9"/>
      <c r="H59" s="9"/>
      <c r="I59" s="11"/>
      <c r="J59" s="9"/>
    </row>
    <row r="60">
      <c r="A60" s="6" t="s">
        <v>10</v>
      </c>
      <c r="B60" s="7" t="s">
        <v>154</v>
      </c>
      <c r="C60" s="13" t="s">
        <v>155</v>
      </c>
      <c r="D60" s="8" t="s">
        <v>156</v>
      </c>
      <c r="E60" s="9"/>
      <c r="F60" s="8" t="s">
        <v>157</v>
      </c>
      <c r="G60" s="9"/>
      <c r="H60" s="9"/>
      <c r="I60" s="11"/>
      <c r="J60" s="9"/>
    </row>
    <row r="61">
      <c r="A61" s="6" t="s">
        <v>10</v>
      </c>
      <c r="B61" s="7" t="s">
        <v>154</v>
      </c>
      <c r="C61" s="13" t="s">
        <v>155</v>
      </c>
      <c r="D61" s="8" t="s">
        <v>158</v>
      </c>
      <c r="E61" s="9"/>
      <c r="F61" s="13"/>
      <c r="G61" s="9"/>
      <c r="H61" s="9"/>
      <c r="I61" s="11"/>
      <c r="J61" s="9"/>
    </row>
    <row r="62">
      <c r="A62" s="6" t="s">
        <v>10</v>
      </c>
      <c r="B62" s="7" t="s">
        <v>159</v>
      </c>
      <c r="C62" s="13" t="s">
        <v>160</v>
      </c>
      <c r="D62" s="8" t="s">
        <v>161</v>
      </c>
      <c r="E62" s="9"/>
      <c r="F62" s="13"/>
      <c r="G62" s="9"/>
      <c r="H62" s="9"/>
      <c r="I62" s="11"/>
      <c r="J62" s="9"/>
    </row>
    <row r="63">
      <c r="A63" s="6" t="s">
        <v>10</v>
      </c>
      <c r="B63" s="7" t="s">
        <v>159</v>
      </c>
      <c r="C63" s="13" t="s">
        <v>160</v>
      </c>
      <c r="D63" s="8" t="s">
        <v>162</v>
      </c>
      <c r="E63" s="9"/>
      <c r="F63" s="13"/>
      <c r="G63" s="9"/>
      <c r="H63" s="9"/>
      <c r="I63" s="11"/>
      <c r="J63" s="9"/>
    </row>
    <row r="64">
      <c r="A64" s="6" t="s">
        <v>10</v>
      </c>
      <c r="B64" s="7" t="s">
        <v>163</v>
      </c>
      <c r="C64" s="13" t="s">
        <v>164</v>
      </c>
      <c r="D64" s="8" t="s">
        <v>165</v>
      </c>
      <c r="E64" s="9"/>
      <c r="F64" s="13"/>
      <c r="G64" s="9"/>
      <c r="H64" s="9"/>
      <c r="I64" s="11"/>
      <c r="J64" s="9"/>
    </row>
    <row r="65">
      <c r="A65" s="6" t="s">
        <v>10</v>
      </c>
      <c r="B65" s="7" t="s">
        <v>166</v>
      </c>
      <c r="C65" s="13" t="s">
        <v>167</v>
      </c>
      <c r="D65" s="8" t="s">
        <v>168</v>
      </c>
      <c r="E65" s="9"/>
      <c r="F65" s="13"/>
      <c r="G65" s="9"/>
      <c r="H65" s="9"/>
      <c r="I65" s="11"/>
      <c r="J65" s="9"/>
    </row>
    <row r="66">
      <c r="A66" s="6" t="s">
        <v>10</v>
      </c>
      <c r="B66" s="7" t="s">
        <v>169</v>
      </c>
      <c r="C66" s="13" t="s">
        <v>170</v>
      </c>
      <c r="D66" s="8" t="s">
        <v>171</v>
      </c>
      <c r="E66" s="9"/>
      <c r="F66" s="13"/>
      <c r="G66" s="9"/>
      <c r="H66" s="9"/>
      <c r="I66" s="11"/>
      <c r="J66" s="9"/>
    </row>
    <row r="67">
      <c r="A67" s="6" t="s">
        <v>10</v>
      </c>
      <c r="B67" s="7" t="s">
        <v>172</v>
      </c>
      <c r="C67" s="13" t="s">
        <v>173</v>
      </c>
      <c r="D67" s="8" t="s">
        <v>174</v>
      </c>
      <c r="E67" s="9"/>
      <c r="F67" s="8" t="s">
        <v>175</v>
      </c>
      <c r="G67" s="9"/>
      <c r="H67" s="9"/>
      <c r="I67" s="11"/>
      <c r="J67" s="9"/>
    </row>
    <row r="68">
      <c r="A68" s="6" t="s">
        <v>10</v>
      </c>
      <c r="B68" s="7" t="s">
        <v>172</v>
      </c>
      <c r="C68" s="13" t="s">
        <v>173</v>
      </c>
      <c r="D68" s="8" t="s">
        <v>176</v>
      </c>
      <c r="E68" s="9"/>
      <c r="F68" s="8" t="s">
        <v>175</v>
      </c>
      <c r="G68" s="9"/>
      <c r="H68" s="9"/>
      <c r="I68" s="11"/>
      <c r="J68" s="9"/>
    </row>
    <row r="69">
      <c r="A69" s="6" t="s">
        <v>10</v>
      </c>
      <c r="B69" s="7" t="s">
        <v>172</v>
      </c>
      <c r="C69" s="13" t="s">
        <v>173</v>
      </c>
      <c r="D69" s="8" t="s">
        <v>177</v>
      </c>
      <c r="E69" s="9"/>
      <c r="F69" s="13"/>
      <c r="G69" s="9"/>
      <c r="H69" s="9"/>
      <c r="I69" s="11"/>
      <c r="J69" s="9"/>
    </row>
    <row r="70">
      <c r="A70" s="6" t="s">
        <v>10</v>
      </c>
      <c r="B70" s="7" t="s">
        <v>178</v>
      </c>
      <c r="C70" s="13" t="s">
        <v>179</v>
      </c>
      <c r="D70" s="8" t="s">
        <v>180</v>
      </c>
      <c r="E70" s="9"/>
      <c r="F70" s="13"/>
      <c r="G70" s="9"/>
      <c r="H70" s="9"/>
      <c r="I70" s="11"/>
      <c r="J70" s="9"/>
    </row>
    <row r="71">
      <c r="A71" s="6" t="s">
        <v>10</v>
      </c>
      <c r="B71" s="7" t="s">
        <v>178</v>
      </c>
      <c r="C71" s="13" t="s">
        <v>179</v>
      </c>
      <c r="D71" s="8" t="s">
        <v>181</v>
      </c>
      <c r="E71" s="9"/>
      <c r="F71" s="13"/>
      <c r="G71" s="9"/>
      <c r="H71" s="9"/>
      <c r="I71" s="11"/>
      <c r="J71" s="9"/>
    </row>
    <row r="72">
      <c r="A72" s="6" t="s">
        <v>10</v>
      </c>
      <c r="B72" s="7" t="s">
        <v>182</v>
      </c>
      <c r="C72" s="13" t="s">
        <v>183</v>
      </c>
      <c r="D72" s="8" t="s">
        <v>184</v>
      </c>
      <c r="E72" s="9"/>
      <c r="F72" s="8" t="s">
        <v>185</v>
      </c>
      <c r="G72" s="9"/>
      <c r="H72" s="9"/>
      <c r="I72" s="11"/>
      <c r="J72" s="9"/>
    </row>
    <row r="73">
      <c r="A73" s="6" t="s">
        <v>10</v>
      </c>
      <c r="B73" s="7" t="s">
        <v>182</v>
      </c>
      <c r="C73" s="13" t="s">
        <v>183</v>
      </c>
      <c r="D73" s="8" t="s">
        <v>186</v>
      </c>
      <c r="E73" s="9"/>
      <c r="F73" s="13"/>
      <c r="G73" s="9"/>
      <c r="H73" s="9"/>
      <c r="I73" s="11"/>
      <c r="J73" s="9"/>
    </row>
    <row r="74">
      <c r="A74" s="6" t="s">
        <v>10</v>
      </c>
      <c r="B74" s="7" t="s">
        <v>187</v>
      </c>
      <c r="C74" s="13" t="s">
        <v>188</v>
      </c>
      <c r="D74" s="8" t="s">
        <v>189</v>
      </c>
      <c r="E74" s="9"/>
      <c r="F74" s="13"/>
      <c r="G74" s="9"/>
      <c r="H74" s="9"/>
      <c r="I74" s="11"/>
      <c r="J74" s="9"/>
    </row>
    <row r="75">
      <c r="A75" s="6" t="s">
        <v>10</v>
      </c>
      <c r="B75" s="7" t="s">
        <v>190</v>
      </c>
      <c r="C75" s="13" t="s">
        <v>191</v>
      </c>
      <c r="D75" s="8" t="s">
        <v>192</v>
      </c>
      <c r="E75" s="9"/>
      <c r="F75" s="13"/>
      <c r="G75" s="9"/>
      <c r="H75" s="9"/>
      <c r="I75" s="11"/>
      <c r="J75" s="9"/>
    </row>
    <row r="76">
      <c r="A76" s="6" t="s">
        <v>10</v>
      </c>
      <c r="B76" s="7" t="s">
        <v>190</v>
      </c>
      <c r="C76" s="13" t="s">
        <v>191</v>
      </c>
      <c r="D76" s="8" t="s">
        <v>193</v>
      </c>
      <c r="E76" s="9"/>
      <c r="F76" s="13"/>
      <c r="G76" s="9"/>
      <c r="H76" s="9"/>
      <c r="I76" s="11"/>
      <c r="J76" s="9"/>
    </row>
    <row r="77">
      <c r="A77" s="6" t="s">
        <v>10</v>
      </c>
      <c r="B77" s="7" t="s">
        <v>194</v>
      </c>
      <c r="C77" s="13" t="s">
        <v>195</v>
      </c>
      <c r="D77" s="8" t="s">
        <v>196</v>
      </c>
      <c r="E77" s="9"/>
      <c r="F77" s="8" t="s">
        <v>197</v>
      </c>
      <c r="G77" s="9"/>
      <c r="H77" s="9"/>
      <c r="I77" s="11"/>
      <c r="J77" s="9"/>
    </row>
    <row r="78">
      <c r="A78" s="6" t="s">
        <v>10</v>
      </c>
      <c r="B78" s="7" t="s">
        <v>198</v>
      </c>
      <c r="C78" s="13" t="s">
        <v>199</v>
      </c>
      <c r="D78" s="8" t="s">
        <v>200</v>
      </c>
      <c r="E78" s="9"/>
      <c r="F78" s="8" t="s">
        <v>201</v>
      </c>
      <c r="G78" s="9"/>
      <c r="H78" s="9"/>
      <c r="I78" s="11"/>
      <c r="J78" s="9"/>
    </row>
    <row r="79">
      <c r="A79" s="6" t="s">
        <v>10</v>
      </c>
      <c r="B79" s="7" t="s">
        <v>198</v>
      </c>
      <c r="C79" s="13" t="s">
        <v>199</v>
      </c>
      <c r="D79" s="8" t="s">
        <v>202</v>
      </c>
      <c r="E79" s="9"/>
      <c r="F79" s="8" t="s">
        <v>203</v>
      </c>
      <c r="G79" s="9"/>
      <c r="H79" s="9"/>
      <c r="I79" s="11"/>
      <c r="J79" s="9"/>
    </row>
    <row r="80">
      <c r="A80" s="6" t="s">
        <v>10</v>
      </c>
      <c r="B80" s="7" t="s">
        <v>204</v>
      </c>
      <c r="C80" s="13" t="s">
        <v>205</v>
      </c>
      <c r="D80" s="8" t="s">
        <v>206</v>
      </c>
      <c r="E80" s="9"/>
      <c r="F80" s="13"/>
      <c r="G80" s="9"/>
      <c r="H80" s="9"/>
      <c r="I80" s="11"/>
      <c r="J80" s="9"/>
    </row>
    <row r="81">
      <c r="A81" s="6" t="s">
        <v>10</v>
      </c>
      <c r="B81" s="7" t="s">
        <v>204</v>
      </c>
      <c r="C81" s="13" t="s">
        <v>205</v>
      </c>
      <c r="D81" s="8" t="s">
        <v>207</v>
      </c>
      <c r="E81" s="9"/>
      <c r="F81" s="13"/>
      <c r="G81" s="9"/>
      <c r="H81" s="9"/>
      <c r="I81" s="11"/>
      <c r="J81" s="9"/>
    </row>
    <row r="82">
      <c r="A82" s="6" t="s">
        <v>10</v>
      </c>
      <c r="B82" s="7" t="s">
        <v>208</v>
      </c>
      <c r="C82" s="13" t="s">
        <v>209</v>
      </c>
      <c r="D82" s="8" t="s">
        <v>210</v>
      </c>
      <c r="E82" s="9"/>
      <c r="F82" s="8" t="s">
        <v>211</v>
      </c>
      <c r="G82" s="9"/>
      <c r="H82" s="9"/>
      <c r="I82" s="11"/>
      <c r="J82" s="9"/>
    </row>
    <row r="83">
      <c r="A83" s="6" t="s">
        <v>10</v>
      </c>
      <c r="B83" s="7" t="s">
        <v>212</v>
      </c>
      <c r="C83" s="13" t="s">
        <v>213</v>
      </c>
      <c r="D83" s="8" t="s">
        <v>214</v>
      </c>
      <c r="E83" s="9"/>
      <c r="F83" s="8" t="s">
        <v>215</v>
      </c>
      <c r="G83" s="9"/>
      <c r="H83" s="9"/>
      <c r="I83" s="11"/>
      <c r="J83" s="9"/>
    </row>
    <row r="84">
      <c r="A84" s="6" t="s">
        <v>10</v>
      </c>
      <c r="B84" s="7" t="s">
        <v>212</v>
      </c>
      <c r="C84" s="13" t="s">
        <v>213</v>
      </c>
      <c r="D84" s="8" t="s">
        <v>216</v>
      </c>
      <c r="E84" s="9"/>
      <c r="F84" s="8" t="s">
        <v>217</v>
      </c>
      <c r="G84" s="9"/>
      <c r="H84" s="9"/>
      <c r="I84" s="11"/>
      <c r="J84" s="9"/>
    </row>
    <row r="85">
      <c r="A85" s="6" t="s">
        <v>10</v>
      </c>
      <c r="B85" s="7" t="s">
        <v>218</v>
      </c>
      <c r="C85" s="13" t="s">
        <v>219</v>
      </c>
      <c r="D85" s="8" t="s">
        <v>220</v>
      </c>
      <c r="E85" s="9"/>
      <c r="F85" s="13"/>
      <c r="G85" s="9"/>
      <c r="H85" s="9"/>
      <c r="I85" s="11"/>
      <c r="J85" s="9"/>
    </row>
    <row r="86">
      <c r="A86" s="6" t="s">
        <v>10</v>
      </c>
      <c r="B86" s="7" t="s">
        <v>218</v>
      </c>
      <c r="C86" s="13" t="s">
        <v>219</v>
      </c>
      <c r="D86" s="8" t="s">
        <v>221</v>
      </c>
      <c r="E86" s="9"/>
      <c r="F86" s="13"/>
      <c r="G86" s="9"/>
      <c r="H86" s="9"/>
      <c r="I86" s="11"/>
      <c r="J86" s="9"/>
    </row>
    <row r="87">
      <c r="A87" s="6" t="s">
        <v>10</v>
      </c>
      <c r="B87" s="7" t="s">
        <v>218</v>
      </c>
      <c r="C87" s="13" t="s">
        <v>219</v>
      </c>
      <c r="D87" s="8" t="s">
        <v>222</v>
      </c>
      <c r="E87" s="9"/>
      <c r="F87" s="13"/>
      <c r="G87" s="9"/>
      <c r="H87" s="9"/>
      <c r="I87" s="11"/>
      <c r="J87" s="9"/>
    </row>
    <row r="88">
      <c r="A88" s="6" t="s">
        <v>10</v>
      </c>
      <c r="B88" s="7" t="s">
        <v>218</v>
      </c>
      <c r="C88" s="13" t="s">
        <v>219</v>
      </c>
      <c r="D88" s="8" t="s">
        <v>223</v>
      </c>
      <c r="E88" s="9"/>
      <c r="F88" s="8" t="s">
        <v>224</v>
      </c>
      <c r="G88" s="9"/>
      <c r="H88" s="9"/>
      <c r="I88" s="11"/>
      <c r="J88" s="9"/>
    </row>
  </sheetData>
  <autoFilter ref="$A$1:$J$88"/>
  <conditionalFormatting sqref="I2:I88">
    <cfRule type="cellIs" dxfId="0" priority="1" operator="equal">
      <formula>"Pass"</formula>
    </cfRule>
  </conditionalFormatting>
  <conditionalFormatting sqref="I2:I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workbookViewId="0"/>
  </sheetViews>
  <sheetFormatPr customHeight="1" defaultColWidth="14.43" defaultRowHeight="15.0"/>
  <cols>
    <col customWidth="1" min="1" max="1" width="22.71"/>
    <col customWidth="1" min="2" max="2" width="16.57"/>
    <col customWidth="1" min="4" max="4" width="22.71"/>
    <col customWidth="1" min="7" max="7" width="22.71"/>
    <col customWidth="1" min="8" max="8" width="58.57"/>
    <col customWidth="1" min="9" max="9" width="22.71"/>
    <col customWidth="1" min="11" max="11" width="19.86"/>
  </cols>
  <sheetData>
    <row r="1">
      <c r="A1" s="16" t="s">
        <v>225</v>
      </c>
      <c r="B1" s="17"/>
      <c r="C1" s="18"/>
      <c r="D1" s="16" t="s">
        <v>226</v>
      </c>
      <c r="E1" s="17"/>
      <c r="G1" s="16" t="s">
        <v>227</v>
      </c>
      <c r="H1" s="19"/>
      <c r="I1" s="17"/>
      <c r="J1" s="18"/>
    </row>
    <row r="2">
      <c r="A2" s="20" t="s">
        <v>228</v>
      </c>
      <c r="B2" s="21" t="s">
        <v>229</v>
      </c>
      <c r="C2" s="18"/>
      <c r="D2" s="20" t="s">
        <v>230</v>
      </c>
      <c r="E2" s="21" t="s">
        <v>229</v>
      </c>
      <c r="G2" s="20" t="s">
        <v>231</v>
      </c>
      <c r="H2" s="22" t="s">
        <v>2</v>
      </c>
      <c r="I2" s="21" t="s">
        <v>8</v>
      </c>
      <c r="J2" s="18"/>
    </row>
    <row r="3">
      <c r="A3" s="23" t="s">
        <v>232</v>
      </c>
      <c r="B3" s="24">
        <f>COUNTIF(AC!$I$2:$I$88, "Pass")</f>
        <v>0</v>
      </c>
      <c r="C3" s="18"/>
      <c r="D3" s="23" t="s">
        <v>233</v>
      </c>
      <c r="E3" s="24">
        <f>COUNTIF(I$3:I$45, "Fully Implemented")</f>
        <v>0</v>
      </c>
      <c r="G3" s="23" t="s">
        <v>11</v>
      </c>
      <c r="H3" s="25" t="s">
        <v>12</v>
      </c>
      <c r="I3" s="24" t="str">
        <f>IF(OR(COUNTIF(AC!$B$2:$B$88, G3) = 0, COUNTIFS(AC!$B$2:$B$88, G3, AC!$I$2:$I$88, "") &gt; 0),
    "", 
    IF(AND(COUNTIFS(AC!$B$2:$B$88, G3, AC!$I$2:$I$88, "Pass") = COUNTIF(AC!$B$2:$B$88, G3), COUNTIF(AC!$B$2:$B$88, G3) &gt; 0), 
        "Fully Implemented", 
        IF(AND(COUNTIFS(AC!$B$2:$B$88, G3, AC!$I$2:$I$88, "Fail") = COUNTIF(AC!$B$2:$B$88, G3), COUNTIF(AC!$B$2:$B$88, G3) &gt; 0), 
            "Not Implemented", 
            "Partially Implemented"
        )
    )
)</f>
        <v/>
      </c>
      <c r="J3" s="18"/>
    </row>
    <row r="4">
      <c r="A4" s="23" t="s">
        <v>234</v>
      </c>
      <c r="B4" s="24">
        <f>COUNTIF(AC!$I$2:$I$88, "Fail")</f>
        <v>0</v>
      </c>
      <c r="C4" s="18"/>
      <c r="D4" s="23" t="s">
        <v>235</v>
      </c>
      <c r="E4" s="24">
        <f>COUNTIF(I$3:I$45, "Partially Implemented")</f>
        <v>0</v>
      </c>
      <c r="G4" s="23" t="s">
        <v>25</v>
      </c>
      <c r="H4" s="25" t="s">
        <v>26</v>
      </c>
      <c r="I4" s="24" t="str">
        <f>IF(OR(COUNTIF(AC!$B$2:$B$88, G4) = 0, COUNTIFS(AC!$B$2:$B$88, G4, AC!$I$2:$I$88, "") &gt; 0),
    "", 
    IF(AND(COUNTIFS(AC!$B$2:$B$88, G4, AC!$I$2:$I$88, "Pass") = COUNTIF(AC!$B$2:$B$88, G4), COUNTIF(AC!$B$2:$B$88, G4) &gt; 0), 
        "Fully Implemented", 
        IF(AND(COUNTIFS(AC!$B$2:$B$88, G4, AC!$I$2:$I$88, "Fail") = COUNTIF(AC!$B$2:$B$88, G4), COUNTIF(AC!$B$2:$B$88, G4) &gt; 0), 
            "Not Implemented", 
            "Partially Implemented"
        )
    )
)</f>
        <v/>
      </c>
      <c r="J4" s="18"/>
    </row>
    <row r="5">
      <c r="A5" s="26" t="s">
        <v>236</v>
      </c>
      <c r="B5" s="27" t="str">
        <f>IF(SUM(B3:B4)=0, "Pending", B3/SUM(B3:B4))</f>
        <v>Pending</v>
      </c>
      <c r="C5" s="18"/>
      <c r="D5" s="23" t="s">
        <v>237</v>
      </c>
      <c r="E5" s="24">
        <f>COUNTIF(I$3:I$45, "Not Implemented")</f>
        <v>0</v>
      </c>
      <c r="G5" s="23" t="s">
        <v>46</v>
      </c>
      <c r="H5" s="25" t="s">
        <v>238</v>
      </c>
      <c r="I5" s="24" t="str">
        <f>IF(OR(COUNTIF(AC!$B$2:$B$88, G5) = 0, COUNTIFS(AC!$B$2:$B$88, G5, AC!$I$2:$I$88, "") &gt; 0),
    "", 
    IF(AND(COUNTIFS(AC!$B$2:$B$88, G5, AC!$I$2:$I$88, "Pass") = COUNTIF(AC!$B$2:$B$88, G5), COUNTIF(AC!$B$2:$B$88, G5) &gt; 0), 
        "Fully Implemented", 
        IF(AND(COUNTIFS(AC!$B$2:$B$88, G5, AC!$I$2:$I$88, "Fail") = COUNTIF(AC!$B$2:$B$88, G5), COUNTIF(AC!$B$2:$B$88, G5) &gt; 0), 
            "Not Implemented", 
            "Partially Implemented"
        )
    )
)</f>
        <v/>
      </c>
      <c r="J5" s="18"/>
    </row>
    <row r="6">
      <c r="A6" s="18"/>
      <c r="B6" s="18"/>
      <c r="C6" s="18"/>
      <c r="D6" s="18"/>
      <c r="E6" s="18"/>
      <c r="G6" s="23" t="s">
        <v>50</v>
      </c>
      <c r="H6" s="25" t="s">
        <v>239</v>
      </c>
      <c r="I6" s="24" t="str">
        <f>IF(OR(COUNTIF(AC!$B$2:$B$88, G6) = 0, COUNTIFS(AC!$B$2:$B$88, G6, AC!$I$2:$I$88, "") &gt; 0),
    "", 
    IF(AND(COUNTIFS(AC!$B$2:$B$88, G6, AC!$I$2:$I$88, "Pass") = COUNTIF(AC!$B$2:$B$88, G6), COUNTIF(AC!$B$2:$B$88, G6) &gt; 0), 
        "Fully Implemented", 
        IF(AND(COUNTIFS(AC!$B$2:$B$88, G6, AC!$I$2:$I$88, "Fail") = COUNTIF(AC!$B$2:$B$88, G6), COUNTIF(AC!$B$2:$B$88, G6) &gt; 0), 
            "Not Implemented", 
            "Partially Implemented"
        )
    )
)</f>
        <v/>
      </c>
      <c r="J6" s="18"/>
    </row>
    <row r="7">
      <c r="A7" s="18"/>
      <c r="B7" s="18"/>
      <c r="C7" s="18"/>
      <c r="D7" s="18"/>
      <c r="E7" s="18"/>
      <c r="G7" s="23" t="s">
        <v>54</v>
      </c>
      <c r="H7" s="25" t="s">
        <v>240</v>
      </c>
      <c r="I7" s="24" t="str">
        <f>IF(OR(COUNTIF(AC!$B$2:$B$88, G7) = 0, COUNTIFS(AC!$B$2:$B$88, G7, AC!$I$2:$I$88, "") &gt; 0),
    "", 
    IF(AND(COUNTIFS(AC!$B$2:$B$88, G7, AC!$I$2:$I$88, "Pass") = COUNTIF(AC!$B$2:$B$88, G7), COUNTIF(AC!$B$2:$B$88, G7) &gt; 0), 
        "Fully Implemented", 
        IF(AND(COUNTIFS(AC!$B$2:$B$88, G7, AC!$I$2:$I$88, "Fail") = COUNTIF(AC!$B$2:$B$88, G7), COUNTIF(AC!$B$2:$B$88, G7) &gt; 0), 
            "Not Implemented", 
            "Partially Implemented"
        )
    )
)</f>
        <v/>
      </c>
      <c r="J7" s="18"/>
    </row>
    <row r="8">
      <c r="A8" s="18"/>
      <c r="B8" s="18"/>
      <c r="C8" s="18"/>
      <c r="D8" s="18"/>
      <c r="E8" s="18"/>
      <c r="G8" s="23" t="s">
        <v>58</v>
      </c>
      <c r="H8" s="25" t="s">
        <v>241</v>
      </c>
      <c r="I8" s="24" t="str">
        <f>IF(OR(COUNTIF(AC!$B$2:$B$88, G8) = 0, COUNTIFS(AC!$B$2:$B$88, G8, AC!$I$2:$I$88, "") &gt; 0),
    "", 
    IF(AND(COUNTIFS(AC!$B$2:$B$88, G8, AC!$I$2:$I$88, "Pass") = COUNTIF(AC!$B$2:$B$88, G8), COUNTIF(AC!$B$2:$B$88, G8) &gt; 0), 
        "Fully Implemented", 
        IF(AND(COUNTIFS(AC!$B$2:$B$88, G8, AC!$I$2:$I$88, "Fail") = COUNTIF(AC!$B$2:$B$88, G8), COUNTIF(AC!$B$2:$B$88, G8) &gt; 0), 
            "Not Implemented", 
            "Partially Implemented"
        )
    )
)</f>
        <v/>
      </c>
      <c r="J8" s="18"/>
    </row>
    <row r="9">
      <c r="G9" s="23" t="s">
        <v>61</v>
      </c>
      <c r="H9" s="25" t="s">
        <v>242</v>
      </c>
      <c r="I9" s="24" t="str">
        <f>IF(OR(COUNTIF(AC!$B$2:$B$88, G9) = 0, COUNTIFS(AC!$B$2:$B$88, G9, AC!$I$2:$I$88, "") &gt; 0),
    "", 
    IF(AND(COUNTIFS(AC!$B$2:$B$88, G9, AC!$I$2:$I$88, "Pass") = COUNTIF(AC!$B$2:$B$88, G9), COUNTIF(AC!$B$2:$B$88, G9) &gt; 0), 
        "Fully Implemented", 
        IF(AND(COUNTIFS(AC!$B$2:$B$88, G9, AC!$I$2:$I$88, "Fail") = COUNTIF(AC!$B$2:$B$88, G9), COUNTIF(AC!$B$2:$B$88, G9) &gt; 0), 
            "Not Implemented", 
            "Partially Implemented"
        )
    )
)</f>
        <v/>
      </c>
    </row>
    <row r="10">
      <c r="G10" s="23" t="s">
        <v>65</v>
      </c>
      <c r="H10" s="25" t="s">
        <v>243</v>
      </c>
      <c r="I10" s="24" t="str">
        <f>IF(OR(COUNTIF(AC!$B$2:$B$88, G10) = 0, COUNTIFS(AC!$B$2:$B$88, G10, AC!$I$2:$I$88, "") &gt; 0),
    "", 
    IF(AND(COUNTIFS(AC!$B$2:$B$88, G10, AC!$I$2:$I$88, "Pass") = COUNTIF(AC!$B$2:$B$88, G10), COUNTIF(AC!$B$2:$B$88, G10) &gt; 0), 
        "Fully Implemented", 
        IF(AND(COUNTIFS(AC!$B$2:$B$88, G10, AC!$I$2:$I$88, "Fail") = COUNTIF(AC!$B$2:$B$88, G10), COUNTIF(AC!$B$2:$B$88, G10) &gt; 0), 
            "Not Implemented", 
            "Partially Implemented"
        )
    )
)</f>
        <v/>
      </c>
    </row>
    <row r="11">
      <c r="G11" s="23" t="s">
        <v>72</v>
      </c>
      <c r="H11" s="25" t="s">
        <v>244</v>
      </c>
      <c r="I11" s="24" t="str">
        <f>IF(OR(COUNTIF(AC!$B$2:$B$88, G11) = 0, COUNTIFS(AC!$B$2:$B$88, G11, AC!$I$2:$I$88, "") &gt; 0),
    "", 
    IF(AND(COUNTIFS(AC!$B$2:$B$88, G11, AC!$I$2:$I$88, "Pass") = COUNTIF(AC!$B$2:$B$88, G11), COUNTIF(AC!$B$2:$B$88, G11) &gt; 0), 
        "Fully Implemented", 
        IF(AND(COUNTIFS(AC!$B$2:$B$88, G11, AC!$I$2:$I$88, "Fail") = COUNTIF(AC!$B$2:$B$88, G11), COUNTIF(AC!$B$2:$B$88, G11) &gt; 0), 
            "Not Implemented", 
            "Partially Implemented"
        )
    )
)</f>
        <v/>
      </c>
    </row>
    <row r="12">
      <c r="G12" s="23" t="s">
        <v>76</v>
      </c>
      <c r="H12" s="25" t="s">
        <v>245</v>
      </c>
      <c r="I12" s="24" t="str">
        <f>IF(OR(COUNTIF(AC!$B$2:$B$88, G12) = 0, COUNTIFS(AC!$B$2:$B$88, G12, AC!$I$2:$I$88, "") &gt; 0),
    "", 
    IF(AND(COUNTIFS(AC!$B$2:$B$88, G12, AC!$I$2:$I$88, "Pass") = COUNTIF(AC!$B$2:$B$88, G12), COUNTIF(AC!$B$2:$B$88, G12) &gt; 0), 
        "Fully Implemented", 
        IF(AND(COUNTIFS(AC!$B$2:$B$88, G12, AC!$I$2:$I$88, "Fail") = COUNTIF(AC!$B$2:$B$88, G12), COUNTIF(AC!$B$2:$B$88, G12) &gt; 0), 
            "Not Implemented", 
            "Partially Implemented"
        )
    )
)</f>
        <v/>
      </c>
    </row>
    <row r="13">
      <c r="G13" s="23" t="s">
        <v>82</v>
      </c>
      <c r="H13" s="25" t="s">
        <v>246</v>
      </c>
      <c r="I13" s="24" t="str">
        <f>IF(OR(COUNTIF(AC!$B$2:$B$88, G13) = 0, COUNTIFS(AC!$B$2:$B$88, G13, AC!$I$2:$I$88, "") &gt; 0),
    "", 
    IF(AND(COUNTIFS(AC!$B$2:$B$88, G13, AC!$I$2:$I$88, "Pass") = COUNTIF(AC!$B$2:$B$88, G13), COUNTIF(AC!$B$2:$B$88, G13) &gt; 0), 
        "Fully Implemented", 
        IF(AND(COUNTIFS(AC!$B$2:$B$88, G13, AC!$I$2:$I$88, "Fail") = COUNTIF(AC!$B$2:$B$88, G13), COUNTIF(AC!$B$2:$B$88, G13) &gt; 0), 
            "Not Implemented", 
            "Partially Implemented"
        )
    )
)</f>
        <v/>
      </c>
    </row>
    <row r="14">
      <c r="G14" s="23" t="s">
        <v>86</v>
      </c>
      <c r="H14" s="25" t="s">
        <v>87</v>
      </c>
      <c r="I14" s="24" t="str">
        <f>IF(OR(COUNTIF(AC!$B$2:$B$88, G14) = 0, COUNTIFS(AC!$B$2:$B$88, G14, AC!$I$2:$I$88, "") &gt; 0),
    "", 
    IF(AND(COUNTIFS(AC!$B$2:$B$88, G14, AC!$I$2:$I$88, "Pass") = COUNTIF(AC!$B$2:$B$88, G14), COUNTIF(AC!$B$2:$B$88, G14) &gt; 0), 
        "Fully Implemented", 
        IF(AND(COUNTIFS(AC!$B$2:$B$88, G14, AC!$I$2:$I$88, "Fail") = COUNTIF(AC!$B$2:$B$88, G14), COUNTIF(AC!$B$2:$B$88, G14) &gt; 0), 
            "Not Implemented", 
            "Partially Implemented"
        )
    )
)</f>
        <v/>
      </c>
    </row>
    <row r="15">
      <c r="G15" s="23" t="s">
        <v>89</v>
      </c>
      <c r="H15" s="25" t="s">
        <v>90</v>
      </c>
      <c r="I15" s="24" t="str">
        <f>IF(OR(COUNTIF(AC!$B$2:$B$88, G15) = 0, COUNTIFS(AC!$B$2:$B$88, G15, AC!$I$2:$I$88, "") &gt; 0),
    "", 
    IF(AND(COUNTIFS(AC!$B$2:$B$88, G15, AC!$I$2:$I$88, "Pass") = COUNTIF(AC!$B$2:$B$88, G15), COUNTIF(AC!$B$2:$B$88, G15) &gt; 0), 
        "Fully Implemented", 
        IF(AND(COUNTIFS(AC!$B$2:$B$88, G15, AC!$I$2:$I$88, "Fail") = COUNTIF(AC!$B$2:$B$88, G15), COUNTIF(AC!$B$2:$B$88, G15) &gt; 0), 
            "Not Implemented", 
            "Partially Implemented"
        )
    )
)</f>
        <v/>
      </c>
    </row>
    <row r="16">
      <c r="G16" s="23" t="s">
        <v>93</v>
      </c>
      <c r="H16" s="25" t="s">
        <v>247</v>
      </c>
      <c r="I16" s="24" t="str">
        <f>IF(OR(COUNTIF(AC!$B$2:$B$88, G16) = 0, COUNTIFS(AC!$B$2:$B$88, G16, AC!$I$2:$I$88, "") &gt; 0),
    "", 
    IF(AND(COUNTIFS(AC!$B$2:$B$88, G16, AC!$I$2:$I$88, "Pass") = COUNTIF(AC!$B$2:$B$88, G16), COUNTIF(AC!$B$2:$B$88, G16) &gt; 0), 
        "Fully Implemented", 
        IF(AND(COUNTIFS(AC!$B$2:$B$88, G16, AC!$I$2:$I$88, "Fail") = COUNTIF(AC!$B$2:$B$88, G16), COUNTIF(AC!$B$2:$B$88, G16) &gt; 0), 
            "Not Implemented", 
            "Partially Implemented"
        )
    )
)</f>
        <v/>
      </c>
    </row>
    <row r="17">
      <c r="G17" s="23" t="s">
        <v>97</v>
      </c>
      <c r="H17" s="25" t="s">
        <v>98</v>
      </c>
      <c r="I17" s="24" t="str">
        <f>IF(OR(COUNTIF(AC!$B$2:$B$88, G17) = 0, COUNTIFS(AC!$B$2:$B$88, G17, AC!$I$2:$I$88, "") &gt; 0),
    "", 
    IF(AND(COUNTIFS(AC!$B$2:$B$88, G17, AC!$I$2:$I$88, "Pass") = COUNTIF(AC!$B$2:$B$88, G17), COUNTIF(AC!$B$2:$B$88, G17) &gt; 0), 
        "Fully Implemented", 
        IF(AND(COUNTIFS(AC!$B$2:$B$88, G17, AC!$I$2:$I$88, "Fail") = COUNTIF(AC!$B$2:$B$88, G17), COUNTIF(AC!$B$2:$B$88, G17) &gt; 0), 
            "Not Implemented", 
            "Partially Implemented"
        )
    )
)</f>
        <v/>
      </c>
    </row>
    <row r="18">
      <c r="G18" s="23" t="s">
        <v>102</v>
      </c>
      <c r="H18" s="25" t="s">
        <v>103</v>
      </c>
      <c r="I18" s="24" t="str">
        <f>IF(OR(COUNTIF(AC!$B$2:$B$88, G18) = 0, COUNTIFS(AC!$B$2:$B$88, G18, AC!$I$2:$I$88, "") &gt; 0),
    "", 
    IF(AND(COUNTIFS(AC!$B$2:$B$88, G18, AC!$I$2:$I$88, "Pass") = COUNTIF(AC!$B$2:$B$88, G18), COUNTIF(AC!$B$2:$B$88, G18) &gt; 0), 
        "Fully Implemented", 
        IF(AND(COUNTIFS(AC!$B$2:$B$88, G18, AC!$I$2:$I$88, "Fail") = COUNTIF(AC!$B$2:$B$88, G18), COUNTIF(AC!$B$2:$B$88, G18) &gt; 0), 
            "Not Implemented", 
            "Partially Implemented"
        )
    )
)</f>
        <v/>
      </c>
    </row>
    <row r="19">
      <c r="G19" s="23" t="s">
        <v>105</v>
      </c>
      <c r="H19" s="25" t="s">
        <v>248</v>
      </c>
      <c r="I19" s="24" t="str">
        <f>IF(OR(COUNTIF(AC!$B$2:$B$88, G19) = 0, COUNTIFS(AC!$B$2:$B$88, G19, AC!$I$2:$I$88, "") &gt; 0),
    "", 
    IF(AND(COUNTIFS(AC!$B$2:$B$88, G19, AC!$I$2:$I$88, "Pass") = COUNTIF(AC!$B$2:$B$88, G19), COUNTIF(AC!$B$2:$B$88, G19) &gt; 0), 
        "Fully Implemented", 
        IF(AND(COUNTIFS(AC!$B$2:$B$88, G19, AC!$I$2:$I$88, "Fail") = COUNTIF(AC!$B$2:$B$88, G19), COUNTIF(AC!$B$2:$B$88, G19) &gt; 0), 
            "Not Implemented", 
            "Partially Implemented"
        )
    )
)</f>
        <v/>
      </c>
    </row>
    <row r="20">
      <c r="G20" s="23" t="s">
        <v>111</v>
      </c>
      <c r="H20" s="25" t="s">
        <v>249</v>
      </c>
      <c r="I20" s="24" t="str">
        <f>IF(OR(COUNTIF(AC!$B$2:$B$88, G20) = 0, COUNTIFS(AC!$B$2:$B$88, G20, AC!$I$2:$I$88, "") &gt; 0),
    "", 
    IF(AND(COUNTIFS(AC!$B$2:$B$88, G20, AC!$I$2:$I$88, "Pass") = COUNTIF(AC!$B$2:$B$88, G20), COUNTIF(AC!$B$2:$B$88, G20) &gt; 0), 
        "Fully Implemented", 
        IF(AND(COUNTIFS(AC!$B$2:$B$88, G20, AC!$I$2:$I$88, "Fail") = COUNTIF(AC!$B$2:$B$88, G20), COUNTIF(AC!$B$2:$B$88, G20) &gt; 0), 
            "Not Implemented", 
            "Partially Implemented"
        )
    )
)</f>
        <v/>
      </c>
    </row>
    <row r="21">
      <c r="G21" s="23" t="s">
        <v>115</v>
      </c>
      <c r="H21" s="25" t="s">
        <v>250</v>
      </c>
      <c r="I21" s="24" t="str">
        <f>IF(OR(COUNTIF(AC!$B$2:$B$88, G21) = 0, COUNTIFS(AC!$B$2:$B$88, G21, AC!$I$2:$I$88, "") &gt; 0),
    "", 
    IF(AND(COUNTIFS(AC!$B$2:$B$88, G21, AC!$I$2:$I$88, "Pass") = COUNTIF(AC!$B$2:$B$88, G21), COUNTIF(AC!$B$2:$B$88, G21) &gt; 0), 
        "Fully Implemented", 
        IF(AND(COUNTIFS(AC!$B$2:$B$88, G21, AC!$I$2:$I$88, "Fail") = COUNTIF(AC!$B$2:$B$88, G21), COUNTIF(AC!$B$2:$B$88, G21) &gt; 0), 
            "Not Implemented", 
            "Partially Implemented"
        )
    )
)</f>
        <v/>
      </c>
    </row>
    <row r="22">
      <c r="G22" s="23" t="s">
        <v>118</v>
      </c>
      <c r="H22" s="25" t="s">
        <v>251</v>
      </c>
      <c r="I22" s="24" t="str">
        <f>IF(OR(COUNTIF(AC!$B$2:$B$88, G22) = 0, COUNTIFS(AC!$B$2:$B$88, G22, AC!$I$2:$I$88, "") &gt; 0),
    "", 
    IF(AND(COUNTIFS(AC!$B$2:$B$88, G22, AC!$I$2:$I$88, "Pass") = COUNTIF(AC!$B$2:$B$88, G22), COUNTIF(AC!$B$2:$B$88, G22) &gt; 0), 
        "Fully Implemented", 
        IF(AND(COUNTIFS(AC!$B$2:$B$88, G22, AC!$I$2:$I$88, "Fail") = COUNTIF(AC!$B$2:$B$88, G22), COUNTIF(AC!$B$2:$B$88, G22) &gt; 0), 
            "Not Implemented", 
            "Partially Implemented"
        )
    )
)</f>
        <v/>
      </c>
    </row>
    <row r="23">
      <c r="G23" s="23" t="s">
        <v>123</v>
      </c>
      <c r="H23" s="25" t="s">
        <v>252</v>
      </c>
      <c r="I23" s="24" t="str">
        <f>IF(OR(COUNTIF(AC!$B$2:$B$88, G23) = 0, COUNTIFS(AC!$B$2:$B$88, G23, AC!$I$2:$I$88, "") &gt; 0),
    "", 
    IF(AND(COUNTIFS(AC!$B$2:$B$88, G23, AC!$I$2:$I$88, "Pass") = COUNTIF(AC!$B$2:$B$88, G23), COUNTIF(AC!$B$2:$B$88, G23) &gt; 0), 
        "Fully Implemented", 
        IF(AND(COUNTIFS(AC!$B$2:$B$88, G23, AC!$I$2:$I$88, "Fail") = COUNTIF(AC!$B$2:$B$88, G23), COUNTIF(AC!$B$2:$B$88, G23) &gt; 0), 
            "Not Implemented", 
            "Partially Implemented"
        )
    )
)</f>
        <v/>
      </c>
    </row>
    <row r="24">
      <c r="G24" s="23" t="s">
        <v>126</v>
      </c>
      <c r="H24" s="25" t="s">
        <v>253</v>
      </c>
      <c r="I24" s="24" t="str">
        <f>IF(OR(COUNTIF(AC!$B$2:$B$88, G24) = 0, COUNTIFS(AC!$B$2:$B$88, G24, AC!$I$2:$I$88, "") &gt; 0),
    "", 
    IF(AND(COUNTIFS(AC!$B$2:$B$88, G24, AC!$I$2:$I$88, "Pass") = COUNTIF(AC!$B$2:$B$88, G24), COUNTIF(AC!$B$2:$B$88, G24) &gt; 0), 
        "Fully Implemented", 
        IF(AND(COUNTIFS(AC!$B$2:$B$88, G24, AC!$I$2:$I$88, "Fail") = COUNTIF(AC!$B$2:$B$88, G24), COUNTIF(AC!$B$2:$B$88, G24) &gt; 0), 
            "Not Implemented", 
            "Partially Implemented"
        )
    )
)</f>
        <v/>
      </c>
    </row>
    <row r="25">
      <c r="G25" s="23" t="s">
        <v>129</v>
      </c>
      <c r="H25" s="25" t="s">
        <v>130</v>
      </c>
      <c r="I25" s="24" t="str">
        <f>IF(OR(COUNTIF(AC!$B$2:$B$88, G25) = 0, COUNTIFS(AC!$B$2:$B$88, G25, AC!$I$2:$I$88, "") &gt; 0),
    "", 
    IF(AND(COUNTIFS(AC!$B$2:$B$88, G25, AC!$I$2:$I$88, "Pass") = COUNTIF(AC!$B$2:$B$88, G25), COUNTIF(AC!$B$2:$B$88, G25) &gt; 0), 
        "Fully Implemented", 
        IF(AND(COUNTIFS(AC!$B$2:$B$88, G25, AC!$I$2:$I$88, "Fail") = COUNTIF(AC!$B$2:$B$88, G25), COUNTIF(AC!$B$2:$B$88, G25) &gt; 0), 
            "Not Implemented", 
            "Partially Implemented"
        )
    )
)</f>
        <v/>
      </c>
    </row>
    <row r="26">
      <c r="G26" s="23" t="s">
        <v>135</v>
      </c>
      <c r="H26" s="25" t="s">
        <v>136</v>
      </c>
      <c r="I26" s="24" t="str">
        <f>IF(OR(COUNTIF(AC!$B$2:$B$88, G26) = 0, COUNTIFS(AC!$B$2:$B$88, G26, AC!$I$2:$I$88, "") &gt; 0),
    "", 
    IF(AND(COUNTIFS(AC!$B$2:$B$88, G26, AC!$I$2:$I$88, "Pass") = COUNTIF(AC!$B$2:$B$88, G26), COUNTIF(AC!$B$2:$B$88, G26) &gt; 0), 
        "Fully Implemented", 
        IF(AND(COUNTIFS(AC!$B$2:$B$88, G26, AC!$I$2:$I$88, "Fail") = COUNTIF(AC!$B$2:$B$88, G26), COUNTIF(AC!$B$2:$B$88, G26) &gt; 0), 
            "Not Implemented", 
            "Partially Implemented"
        )
    )
)</f>
        <v/>
      </c>
    </row>
    <row r="27">
      <c r="G27" s="23" t="s">
        <v>142</v>
      </c>
      <c r="H27" s="25" t="s">
        <v>143</v>
      </c>
      <c r="I27" s="24" t="str">
        <f>IF(OR(COUNTIF(AC!$B$2:$B$88, G27) = 0, COUNTIFS(AC!$B$2:$B$88, G27, AC!$I$2:$I$88, "") &gt; 0),
    "", 
    IF(AND(COUNTIFS(AC!$B$2:$B$88, G27, AC!$I$2:$I$88, "Pass") = COUNTIF(AC!$B$2:$B$88, G27), COUNTIF(AC!$B$2:$B$88, G27) &gt; 0), 
        "Fully Implemented", 
        IF(AND(COUNTIFS(AC!$B$2:$B$88, G27, AC!$I$2:$I$88, "Fail") = COUNTIF(AC!$B$2:$B$88, G27), COUNTIF(AC!$B$2:$B$88, G27) &gt; 0), 
            "Not Implemented", 
            "Partially Implemented"
        )
    )
)</f>
        <v/>
      </c>
    </row>
    <row r="28">
      <c r="G28" s="23" t="s">
        <v>147</v>
      </c>
      <c r="H28" s="25" t="s">
        <v>254</v>
      </c>
      <c r="I28" s="24" t="str">
        <f>IF(OR(COUNTIF(AC!$B$2:$B$88, G28) = 0, COUNTIFS(AC!$B$2:$B$88, G28, AC!$I$2:$I$88, "") &gt; 0),
    "", 
    IF(AND(COUNTIFS(AC!$B$2:$B$88, G28, AC!$I$2:$I$88, "Pass") = COUNTIF(AC!$B$2:$B$88, G28), COUNTIF(AC!$B$2:$B$88, G28) &gt; 0), 
        "Fully Implemented", 
        IF(AND(COUNTIFS(AC!$B$2:$B$88, G28, AC!$I$2:$I$88, "Fail") = COUNTIF(AC!$B$2:$B$88, G28), COUNTIF(AC!$B$2:$B$88, G28) &gt; 0), 
            "Not Implemented", 
            "Partially Implemented"
        )
    )
)</f>
        <v/>
      </c>
    </row>
    <row r="29">
      <c r="G29" s="23" t="s">
        <v>150</v>
      </c>
      <c r="H29" s="25" t="s">
        <v>151</v>
      </c>
      <c r="I29" s="24" t="str">
        <f>IF(OR(COUNTIF(AC!$B$2:$B$88, G29) = 0, COUNTIFS(AC!$B$2:$B$88, G29, AC!$I$2:$I$88, "") &gt; 0),
    "", 
    IF(AND(COUNTIFS(AC!$B$2:$B$88, G29, AC!$I$2:$I$88, "Pass") = COUNTIF(AC!$B$2:$B$88, G29), COUNTIF(AC!$B$2:$B$88, G29) &gt; 0), 
        "Fully Implemented", 
        IF(AND(COUNTIFS(AC!$B$2:$B$88, G29, AC!$I$2:$I$88, "Fail") = COUNTIF(AC!$B$2:$B$88, G29), COUNTIF(AC!$B$2:$B$88, G29) &gt; 0), 
            "Not Implemented", 
            "Partially Implemented"
        )
    )
)</f>
        <v/>
      </c>
    </row>
    <row r="30">
      <c r="G30" s="23" t="s">
        <v>154</v>
      </c>
      <c r="H30" s="25" t="s">
        <v>155</v>
      </c>
      <c r="I30" s="24" t="str">
        <f>IF(OR(COUNTIF(AC!$B$2:$B$88, G30) = 0, COUNTIFS(AC!$B$2:$B$88, G30, AC!$I$2:$I$88, "") &gt; 0),
    "", 
    IF(AND(COUNTIFS(AC!$B$2:$B$88, G30, AC!$I$2:$I$88, "Pass") = COUNTIF(AC!$B$2:$B$88, G30), COUNTIF(AC!$B$2:$B$88, G30) &gt; 0), 
        "Fully Implemented", 
        IF(AND(COUNTIFS(AC!$B$2:$B$88, G30, AC!$I$2:$I$88, "Fail") = COUNTIF(AC!$B$2:$B$88, G30), COUNTIF(AC!$B$2:$B$88, G30) &gt; 0), 
            "Not Implemented", 
            "Partially Implemented"
        )
    )
)</f>
        <v/>
      </c>
    </row>
    <row r="31">
      <c r="G31" s="23" t="s">
        <v>159</v>
      </c>
      <c r="H31" s="25" t="s">
        <v>160</v>
      </c>
      <c r="I31" s="24" t="str">
        <f>IF(OR(COUNTIF(AC!$B$2:$B$88, G31) = 0, COUNTIFS(AC!$B$2:$B$88, G31, AC!$I$2:$I$88, "") &gt; 0),
    "", 
    IF(AND(COUNTIFS(AC!$B$2:$B$88, G31, AC!$I$2:$I$88, "Pass") = COUNTIF(AC!$B$2:$B$88, G31), COUNTIF(AC!$B$2:$B$88, G31) &gt; 0), 
        "Fully Implemented", 
        IF(AND(COUNTIFS(AC!$B$2:$B$88, G31, AC!$I$2:$I$88, "Fail") = COUNTIF(AC!$B$2:$B$88, G31), COUNTIF(AC!$B$2:$B$88, G31) &gt; 0), 
            "Not Implemented", 
            "Partially Implemented"
        )
    )
)</f>
        <v/>
      </c>
    </row>
    <row r="32">
      <c r="G32" s="23" t="s">
        <v>163</v>
      </c>
      <c r="H32" s="25" t="s">
        <v>255</v>
      </c>
      <c r="I32" s="24" t="str">
        <f>IF(OR(COUNTIF(AC!$B$2:$B$88, G32) = 0, COUNTIFS(AC!$B$2:$B$88, G32, AC!$I$2:$I$88, "") &gt; 0),
    "", 
    IF(AND(COUNTIFS(AC!$B$2:$B$88, G32, AC!$I$2:$I$88, "Pass") = COUNTIF(AC!$B$2:$B$88, G32), COUNTIF(AC!$B$2:$B$88, G32) &gt; 0), 
        "Fully Implemented", 
        IF(AND(COUNTIFS(AC!$B$2:$B$88, G32, AC!$I$2:$I$88, "Fail") = COUNTIF(AC!$B$2:$B$88, G32), COUNTIF(AC!$B$2:$B$88, G32) &gt; 0), 
            "Not Implemented", 
            "Partially Implemented"
        )
    )
)</f>
        <v/>
      </c>
    </row>
    <row r="33">
      <c r="G33" s="23" t="s">
        <v>166</v>
      </c>
      <c r="H33" s="25" t="s">
        <v>256</v>
      </c>
      <c r="I33" s="24" t="str">
        <f>IF(OR(COUNTIF(AC!$B$2:$B$88, G33) = 0, COUNTIFS(AC!$B$2:$B$88, G33, AC!$I$2:$I$88, "") &gt; 0),
    "", 
    IF(AND(COUNTIFS(AC!$B$2:$B$88, G33, AC!$I$2:$I$88, "Pass") = COUNTIF(AC!$B$2:$B$88, G33), COUNTIF(AC!$B$2:$B$88, G33) &gt; 0), 
        "Fully Implemented", 
        IF(AND(COUNTIFS(AC!$B$2:$B$88, G33, AC!$I$2:$I$88, "Fail") = COUNTIF(AC!$B$2:$B$88, G33), COUNTIF(AC!$B$2:$B$88, G33) &gt; 0), 
            "Not Implemented", 
            "Partially Implemented"
        )
    )
)</f>
        <v/>
      </c>
    </row>
    <row r="34">
      <c r="G34" s="23" t="s">
        <v>169</v>
      </c>
      <c r="H34" s="25" t="s">
        <v>257</v>
      </c>
      <c r="I34" s="24" t="str">
        <f>IF(OR(COUNTIF(AC!$B$2:$B$88, G34) = 0, COUNTIFS(AC!$B$2:$B$88, G34, AC!$I$2:$I$88, "") &gt; 0),
    "", 
    IF(AND(COUNTIFS(AC!$B$2:$B$88, G34, AC!$I$2:$I$88, "Pass") = COUNTIF(AC!$B$2:$B$88, G34), COUNTIF(AC!$B$2:$B$88, G34) &gt; 0), 
        "Fully Implemented", 
        IF(AND(COUNTIFS(AC!$B$2:$B$88, G34, AC!$I$2:$I$88, "Fail") = COUNTIF(AC!$B$2:$B$88, G34), COUNTIF(AC!$B$2:$B$88, G34) &gt; 0), 
            "Not Implemented", 
            "Partially Implemented"
        )
    )
)</f>
        <v/>
      </c>
    </row>
    <row r="35">
      <c r="G35" s="23" t="s">
        <v>172</v>
      </c>
      <c r="H35" s="25" t="s">
        <v>258</v>
      </c>
      <c r="I35" s="24" t="str">
        <f>IF(OR(COUNTIF(AC!$B$2:$B$88, G35) = 0, COUNTIFS(AC!$B$2:$B$88, G35, AC!$I$2:$I$88, "") &gt; 0),
    "", 
    IF(AND(COUNTIFS(AC!$B$2:$B$88, G35, AC!$I$2:$I$88, "Pass") = COUNTIF(AC!$B$2:$B$88, G35), COUNTIF(AC!$B$2:$B$88, G35) &gt; 0), 
        "Fully Implemented", 
        IF(AND(COUNTIFS(AC!$B$2:$B$88, G35, AC!$I$2:$I$88, "Fail") = COUNTIF(AC!$B$2:$B$88, G35), COUNTIF(AC!$B$2:$B$88, G35) &gt; 0), 
            "Not Implemented", 
            "Partially Implemented"
        )
    )
)</f>
        <v/>
      </c>
    </row>
    <row r="36">
      <c r="G36" s="23" t="s">
        <v>178</v>
      </c>
      <c r="H36" s="25" t="s">
        <v>179</v>
      </c>
      <c r="I36" s="24" t="str">
        <f>IF(OR(COUNTIF(AC!$B$2:$B$88, G36) = 0, COUNTIFS(AC!$B$2:$B$88, G36, AC!$I$2:$I$88, "") &gt; 0),
    "", 
    IF(AND(COUNTIFS(AC!$B$2:$B$88, G36, AC!$I$2:$I$88, "Pass") = COUNTIF(AC!$B$2:$B$88, G36), COUNTIF(AC!$B$2:$B$88, G36) &gt; 0), 
        "Fully Implemented", 
        IF(AND(COUNTIFS(AC!$B$2:$B$88, G36, AC!$I$2:$I$88, "Fail") = COUNTIF(AC!$B$2:$B$88, G36), COUNTIF(AC!$B$2:$B$88, G36) &gt; 0), 
            "Not Implemented", 
            "Partially Implemented"
        )
    )
)</f>
        <v/>
      </c>
    </row>
    <row r="37">
      <c r="G37" s="23" t="s">
        <v>182</v>
      </c>
      <c r="H37" s="25" t="s">
        <v>259</v>
      </c>
      <c r="I37" s="24" t="str">
        <f>IF(OR(COUNTIF(AC!$B$2:$B$88, G37) = 0, COUNTIFS(AC!$B$2:$B$88, G37, AC!$I$2:$I$88, "") &gt; 0),
    "", 
    IF(AND(COUNTIFS(AC!$B$2:$B$88, G37, AC!$I$2:$I$88, "Pass") = COUNTIF(AC!$B$2:$B$88, G37), COUNTIF(AC!$B$2:$B$88, G37) &gt; 0), 
        "Fully Implemented", 
        IF(AND(COUNTIFS(AC!$B$2:$B$88, G37, AC!$I$2:$I$88, "Fail") = COUNTIF(AC!$B$2:$B$88, G37), COUNTIF(AC!$B$2:$B$88, G37) &gt; 0), 
            "Not Implemented", 
            "Partially Implemented"
        )
    )
)</f>
        <v/>
      </c>
    </row>
    <row r="38">
      <c r="G38" s="23" t="s">
        <v>187</v>
      </c>
      <c r="H38" s="25" t="s">
        <v>260</v>
      </c>
      <c r="I38" s="24" t="str">
        <f>IF(OR(COUNTIF(AC!$B$2:$B$88, G38) = 0, COUNTIFS(AC!$B$2:$B$88, G38, AC!$I$2:$I$88, "") &gt; 0),
    "", 
    IF(AND(COUNTIFS(AC!$B$2:$B$88, G38, AC!$I$2:$I$88, "Pass") = COUNTIF(AC!$B$2:$B$88, G38), COUNTIF(AC!$B$2:$B$88, G38) &gt; 0), 
        "Fully Implemented", 
        IF(AND(COUNTIFS(AC!$B$2:$B$88, G38, AC!$I$2:$I$88, "Fail") = COUNTIF(AC!$B$2:$B$88, G38), COUNTIF(AC!$B$2:$B$88, G38) &gt; 0), 
            "Not Implemented", 
            "Partially Implemented"
        )
    )
)</f>
        <v/>
      </c>
    </row>
    <row r="39">
      <c r="G39" s="23" t="s">
        <v>190</v>
      </c>
      <c r="H39" s="25" t="s">
        <v>191</v>
      </c>
      <c r="I39" s="24" t="str">
        <f>IF(OR(COUNTIF(AC!$B$2:$B$88, G39) = 0, COUNTIFS(AC!$B$2:$B$88, G39, AC!$I$2:$I$88, "") &gt; 0),
    "", 
    IF(AND(COUNTIFS(AC!$B$2:$B$88, G39, AC!$I$2:$I$88, "Pass") = COUNTIF(AC!$B$2:$B$88, G39), COUNTIF(AC!$B$2:$B$88, G39) &gt; 0), 
        "Fully Implemented", 
        IF(AND(COUNTIFS(AC!$B$2:$B$88, G39, AC!$I$2:$I$88, "Fail") = COUNTIF(AC!$B$2:$B$88, G39), COUNTIF(AC!$B$2:$B$88, G39) &gt; 0), 
            "Not Implemented", 
            "Partially Implemented"
        )
    )
)</f>
        <v/>
      </c>
    </row>
    <row r="40">
      <c r="G40" s="23" t="s">
        <v>194</v>
      </c>
      <c r="H40" s="25" t="s">
        <v>261</v>
      </c>
      <c r="I40" s="24" t="str">
        <f>IF(OR(COUNTIF(AC!$B$2:$B$88, G40) = 0, COUNTIFS(AC!$B$2:$B$88, G40, AC!$I$2:$I$88, "") &gt; 0),
    "", 
    IF(AND(COUNTIFS(AC!$B$2:$B$88, G40, AC!$I$2:$I$88, "Pass") = COUNTIF(AC!$B$2:$B$88, G40), COUNTIF(AC!$B$2:$B$88, G40) &gt; 0), 
        "Fully Implemented", 
        IF(AND(COUNTIFS(AC!$B$2:$B$88, G40, AC!$I$2:$I$88, "Fail") = COUNTIF(AC!$B$2:$B$88, G40), COUNTIF(AC!$B$2:$B$88, G40) &gt; 0), 
            "Not Implemented", 
            "Partially Implemented"
        )
    )
)</f>
        <v/>
      </c>
    </row>
    <row r="41">
      <c r="G41" s="23" t="s">
        <v>198</v>
      </c>
      <c r="H41" s="25" t="s">
        <v>199</v>
      </c>
      <c r="I41" s="24" t="str">
        <f>IF(OR(COUNTIF(AC!$B$2:$B$88, G41) = 0, COUNTIFS(AC!$B$2:$B$88, G41, AC!$I$2:$I$88, "") &gt; 0),
    "", 
    IF(AND(COUNTIFS(AC!$B$2:$B$88, G41, AC!$I$2:$I$88, "Pass") = COUNTIF(AC!$B$2:$B$88, G41), COUNTIF(AC!$B$2:$B$88, G41) &gt; 0), 
        "Fully Implemented", 
        IF(AND(COUNTIFS(AC!$B$2:$B$88, G41, AC!$I$2:$I$88, "Fail") = COUNTIF(AC!$B$2:$B$88, G41), COUNTIF(AC!$B$2:$B$88, G41) &gt; 0), 
            "Not Implemented", 
            "Partially Implemented"
        )
    )
)</f>
        <v/>
      </c>
    </row>
    <row r="42">
      <c r="G42" s="23" t="s">
        <v>204</v>
      </c>
      <c r="H42" s="25" t="s">
        <v>262</v>
      </c>
      <c r="I42" s="24" t="str">
        <f>IF(OR(COUNTIF(AC!$B$2:$B$88, G42) = 0, COUNTIFS(AC!$B$2:$B$88, G42, AC!$I$2:$I$88, "") &gt; 0),
    "", 
    IF(AND(COUNTIFS(AC!$B$2:$B$88, G42, AC!$I$2:$I$88, "Pass") = COUNTIF(AC!$B$2:$B$88, G42), COUNTIF(AC!$B$2:$B$88, G42) &gt; 0), 
        "Fully Implemented", 
        IF(AND(COUNTIFS(AC!$B$2:$B$88, G42, AC!$I$2:$I$88, "Fail") = COUNTIF(AC!$B$2:$B$88, G42), COUNTIF(AC!$B$2:$B$88, G42) &gt; 0), 
            "Not Implemented", 
            "Partially Implemented"
        )
    )
)</f>
        <v/>
      </c>
    </row>
    <row r="43">
      <c r="G43" s="23" t="s">
        <v>208</v>
      </c>
      <c r="H43" s="25" t="s">
        <v>263</v>
      </c>
      <c r="I43" s="24" t="str">
        <f>IF(OR(COUNTIF(AC!$B$2:$B$88, G43) = 0, COUNTIFS(AC!$B$2:$B$88, G43, AC!$I$2:$I$88, "") &gt; 0),
    "", 
    IF(AND(COUNTIFS(AC!$B$2:$B$88, G43, AC!$I$2:$I$88, "Pass") = COUNTIF(AC!$B$2:$B$88, G43), COUNTIF(AC!$B$2:$B$88, G43) &gt; 0), 
        "Fully Implemented", 
        IF(AND(COUNTIFS(AC!$B$2:$B$88, G43, AC!$I$2:$I$88, "Fail") = COUNTIF(AC!$B$2:$B$88, G43), COUNTIF(AC!$B$2:$B$88, G43) &gt; 0), 
            "Not Implemented", 
            "Partially Implemented"
        )
    )
)</f>
        <v/>
      </c>
    </row>
    <row r="44">
      <c r="G44" s="23" t="s">
        <v>212</v>
      </c>
      <c r="H44" s="25" t="s">
        <v>213</v>
      </c>
      <c r="I44" s="24" t="str">
        <f>IF(OR(COUNTIF(AC!$B$2:$B$88, G44) = 0, COUNTIFS(AC!$B$2:$B$88, G44, AC!$I$2:$I$88, "") &gt; 0),
    "", 
    IF(AND(COUNTIFS(AC!$B$2:$B$88, G44, AC!$I$2:$I$88, "Pass") = COUNTIF(AC!$B$2:$B$88, G44), COUNTIF(AC!$B$2:$B$88, G44) &gt; 0), 
        "Fully Implemented", 
        IF(AND(COUNTIFS(AC!$B$2:$B$88, G44, AC!$I$2:$I$88, "Fail") = COUNTIF(AC!$B$2:$B$88, G44), COUNTIF(AC!$B$2:$B$88, G44) &gt; 0), 
            "Not Implemented", 
            "Partially Implemented"
        )
    )
)</f>
        <v/>
      </c>
    </row>
    <row r="45">
      <c r="G45" s="23" t="s">
        <v>218</v>
      </c>
      <c r="H45" s="25" t="s">
        <v>219</v>
      </c>
      <c r="I45" s="24" t="str">
        <f>IF(OR(COUNTIF(AC!$B$2:$B$88, G45) = 0, COUNTIFS(AC!$B$2:$B$88, G45, AC!$I$2:$I$88, "") &gt; 0),
    "", 
    IF(AND(COUNTIFS(AC!$B$2:$B$88, G45, AC!$I$2:$I$88, "Pass") = COUNTIF(AC!$B$2:$B$88, G45), COUNTIF(AC!$B$2:$B$88, G45) &gt; 0), 
        "Fully Implemented", 
        IF(AND(COUNTIFS(AC!$B$2:$B$88, G45, AC!$I$2:$I$88, "Fail") = COUNTIF(AC!$B$2:$B$88, G45), COUNTIF(AC!$B$2:$B$88, G45) &gt; 0), 
            "Not Implemented", 
            "Partially Implemented"
        )
    )
)</f>
        <v/>
      </c>
    </row>
  </sheetData>
  <mergeCells count="3">
    <mergeCell ref="A1:B1"/>
    <mergeCell ref="D1:E1"/>
    <mergeCell ref="G1:I1"/>
  </mergeCells>
  <conditionalFormatting sqref="B5">
    <cfRule type="cellIs" dxfId="1" priority="1" operator="lessThan">
      <formula>0.34</formula>
    </cfRule>
  </conditionalFormatting>
  <conditionalFormatting sqref="B5">
    <cfRule type="cellIs" dxfId="2" priority="2" operator="between">
      <formula>0.34</formula>
      <formula>0.66</formula>
    </cfRule>
  </conditionalFormatting>
  <conditionalFormatting sqref="B5">
    <cfRule type="cellIs" dxfId="0" priority="3" operator="greaterThan">
      <formula>0.66</formula>
    </cfRule>
  </conditionalFormatting>
  <conditionalFormatting sqref="H3:I45">
    <cfRule type="cellIs" dxfId="0" priority="4" operator="equal">
      <formula>"Fully Implemented"</formula>
    </cfRule>
  </conditionalFormatting>
  <conditionalFormatting sqref="H3:I45">
    <cfRule type="cellIs" dxfId="2" priority="5" operator="equal">
      <formula>"Partial Implemented"</formula>
    </cfRule>
  </conditionalFormatting>
  <conditionalFormatting sqref="H3:I45">
    <cfRule type="cellIs" dxfId="1" priority="6" operator="equal">
      <formula>"Not Implemented"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4.0"/>
    <col customWidth="1" min="10" max="10" width="64.43"/>
  </cols>
  <sheetData>
    <row r="1">
      <c r="A1" s="1" t="s">
        <v>0</v>
      </c>
      <c r="B1" s="2" t="s">
        <v>1</v>
      </c>
      <c r="C1" s="3" t="s">
        <v>2</v>
      </c>
      <c r="D1" s="4" t="s">
        <v>3</v>
      </c>
      <c r="E1" s="4" t="s">
        <v>4</v>
      </c>
      <c r="F1" s="3" t="s">
        <v>5</v>
      </c>
      <c r="G1" s="5" t="s">
        <v>6</v>
      </c>
      <c r="H1" s="5" t="s">
        <v>7</v>
      </c>
      <c r="I1" s="5" t="s">
        <v>8</v>
      </c>
      <c r="J1" s="5" t="s">
        <v>9</v>
      </c>
    </row>
    <row r="2">
      <c r="A2" s="28" t="s">
        <v>264</v>
      </c>
      <c r="B2" s="29" t="s">
        <v>265</v>
      </c>
      <c r="C2" s="13" t="s">
        <v>12</v>
      </c>
      <c r="D2" s="13" t="s">
        <v>266</v>
      </c>
      <c r="E2" s="9"/>
      <c r="F2" s="30" t="s">
        <v>14</v>
      </c>
      <c r="G2" s="9"/>
      <c r="H2" s="10"/>
      <c r="I2" s="11"/>
      <c r="J2" s="9"/>
    </row>
    <row r="3">
      <c r="A3" s="28" t="s">
        <v>264</v>
      </c>
      <c r="B3" s="29" t="s">
        <v>265</v>
      </c>
      <c r="C3" s="13" t="s">
        <v>12</v>
      </c>
      <c r="D3" s="13" t="s">
        <v>267</v>
      </c>
      <c r="E3" s="9"/>
      <c r="F3" s="30" t="s">
        <v>14</v>
      </c>
      <c r="G3" s="9"/>
      <c r="H3" s="10"/>
      <c r="I3" s="11"/>
      <c r="J3" s="9"/>
    </row>
    <row r="4">
      <c r="A4" s="28" t="s">
        <v>264</v>
      </c>
      <c r="B4" s="29" t="s">
        <v>265</v>
      </c>
      <c r="C4" s="13" t="s">
        <v>12</v>
      </c>
      <c r="D4" s="8" t="s">
        <v>268</v>
      </c>
      <c r="E4" s="9"/>
      <c r="F4" s="30" t="s">
        <v>17</v>
      </c>
      <c r="G4" s="9"/>
      <c r="H4" s="10"/>
      <c r="I4" s="11"/>
      <c r="J4" s="9"/>
    </row>
    <row r="5">
      <c r="A5" s="28" t="s">
        <v>264</v>
      </c>
      <c r="B5" s="29" t="s">
        <v>265</v>
      </c>
      <c r="C5" s="13" t="s">
        <v>12</v>
      </c>
      <c r="D5" s="8" t="s">
        <v>269</v>
      </c>
      <c r="E5" s="9"/>
      <c r="F5" s="9"/>
      <c r="G5" s="9"/>
      <c r="H5" s="10"/>
      <c r="I5" s="11"/>
      <c r="J5" s="9"/>
    </row>
    <row r="6">
      <c r="A6" s="28" t="s">
        <v>264</v>
      </c>
      <c r="B6" s="29" t="s">
        <v>265</v>
      </c>
      <c r="C6" s="13" t="s">
        <v>12</v>
      </c>
      <c r="D6" s="8" t="s">
        <v>270</v>
      </c>
      <c r="E6" s="9"/>
      <c r="F6" s="30" t="s">
        <v>20</v>
      </c>
      <c r="G6" s="9"/>
      <c r="H6" s="10"/>
      <c r="I6" s="11"/>
      <c r="J6" s="9"/>
    </row>
    <row r="7">
      <c r="A7" s="28" t="s">
        <v>264</v>
      </c>
      <c r="B7" s="29" t="s">
        <v>265</v>
      </c>
      <c r="C7" s="13" t="s">
        <v>12</v>
      </c>
      <c r="D7" s="8" t="s">
        <v>271</v>
      </c>
      <c r="E7" s="9"/>
      <c r="F7" s="30" t="s">
        <v>22</v>
      </c>
      <c r="G7" s="9"/>
      <c r="H7" s="10"/>
      <c r="I7" s="11"/>
      <c r="J7" s="9"/>
    </row>
    <row r="8">
      <c r="A8" s="28" t="s">
        <v>264</v>
      </c>
      <c r="B8" s="29" t="s">
        <v>265</v>
      </c>
      <c r="C8" s="13" t="s">
        <v>12</v>
      </c>
      <c r="D8" s="8" t="s">
        <v>272</v>
      </c>
      <c r="E8" s="9"/>
      <c r="F8" s="30" t="s">
        <v>24</v>
      </c>
      <c r="G8" s="9"/>
      <c r="H8" s="10"/>
      <c r="I8" s="11"/>
      <c r="J8" s="9"/>
    </row>
    <row r="9">
      <c r="A9" s="28" t="s">
        <v>264</v>
      </c>
      <c r="B9" s="29" t="s">
        <v>273</v>
      </c>
      <c r="C9" s="13" t="s">
        <v>274</v>
      </c>
      <c r="D9" s="13" t="s">
        <v>275</v>
      </c>
      <c r="E9" s="9"/>
      <c r="F9" s="30" t="s">
        <v>276</v>
      </c>
      <c r="G9" s="9"/>
      <c r="H9" s="10"/>
      <c r="I9" s="11"/>
      <c r="J9" s="9"/>
    </row>
    <row r="10">
      <c r="A10" s="28" t="s">
        <v>264</v>
      </c>
      <c r="B10" s="29" t="s">
        <v>273</v>
      </c>
      <c r="C10" s="13" t="s">
        <v>274</v>
      </c>
      <c r="D10" s="13" t="s">
        <v>277</v>
      </c>
      <c r="E10" s="9"/>
      <c r="F10" s="30" t="s">
        <v>276</v>
      </c>
      <c r="G10" s="9"/>
      <c r="H10" s="10"/>
      <c r="I10" s="11"/>
      <c r="J10" s="9"/>
    </row>
    <row r="11">
      <c r="A11" s="28" t="s">
        <v>264</v>
      </c>
      <c r="B11" s="29" t="s">
        <v>273</v>
      </c>
      <c r="C11" s="13" t="s">
        <v>274</v>
      </c>
      <c r="D11" s="8" t="s">
        <v>278</v>
      </c>
      <c r="E11" s="9"/>
      <c r="F11" s="30" t="s">
        <v>279</v>
      </c>
      <c r="G11" s="9"/>
      <c r="H11" s="10"/>
      <c r="I11" s="11"/>
      <c r="J11" s="9"/>
    </row>
    <row r="12">
      <c r="A12" s="28" t="s">
        <v>264</v>
      </c>
      <c r="B12" s="29" t="s">
        <v>273</v>
      </c>
      <c r="C12" s="13" t="s">
        <v>274</v>
      </c>
      <c r="D12" s="8" t="s">
        <v>280</v>
      </c>
      <c r="E12" s="9"/>
      <c r="F12" s="30" t="s">
        <v>281</v>
      </c>
      <c r="G12" s="9"/>
      <c r="H12" s="9"/>
      <c r="I12" s="11"/>
      <c r="J12" s="9"/>
    </row>
    <row r="13">
      <c r="A13" s="28" t="s">
        <v>264</v>
      </c>
      <c r="B13" s="29" t="s">
        <v>273</v>
      </c>
      <c r="C13" s="13" t="s">
        <v>274</v>
      </c>
      <c r="D13" s="8" t="s">
        <v>282</v>
      </c>
      <c r="E13" s="9"/>
      <c r="F13" s="30" t="s">
        <v>283</v>
      </c>
      <c r="G13" s="9"/>
      <c r="H13" s="9"/>
      <c r="I13" s="11"/>
      <c r="J13" s="9"/>
    </row>
    <row r="14">
      <c r="A14" s="28" t="s">
        <v>264</v>
      </c>
      <c r="B14" s="29" t="s">
        <v>273</v>
      </c>
      <c r="C14" s="13" t="s">
        <v>274</v>
      </c>
      <c r="D14" s="13" t="s">
        <v>284</v>
      </c>
      <c r="E14" s="9"/>
      <c r="F14" s="9"/>
      <c r="G14" s="9"/>
      <c r="H14" s="9"/>
      <c r="I14" s="11"/>
      <c r="J14" s="9"/>
    </row>
    <row r="15">
      <c r="A15" s="28" t="s">
        <v>264</v>
      </c>
      <c r="B15" s="29" t="s">
        <v>285</v>
      </c>
      <c r="C15" s="13" t="s">
        <v>286</v>
      </c>
      <c r="D15" s="13" t="s">
        <v>287</v>
      </c>
      <c r="E15" s="9"/>
      <c r="F15" s="9"/>
      <c r="G15" s="9"/>
      <c r="H15" s="9"/>
      <c r="I15" s="11"/>
      <c r="J15" s="9"/>
    </row>
    <row r="16">
      <c r="A16" s="28" t="s">
        <v>264</v>
      </c>
      <c r="B16" s="29" t="s">
        <v>288</v>
      </c>
      <c r="C16" s="13" t="s">
        <v>289</v>
      </c>
      <c r="D16" s="13" t="s">
        <v>290</v>
      </c>
      <c r="E16" s="9"/>
      <c r="F16" s="9"/>
      <c r="G16" s="9"/>
      <c r="H16" s="9"/>
      <c r="I16" s="11"/>
      <c r="J16" s="9"/>
    </row>
    <row r="17">
      <c r="A17" s="28" t="s">
        <v>264</v>
      </c>
      <c r="B17" s="29" t="s">
        <v>291</v>
      </c>
      <c r="C17" s="13" t="s">
        <v>292</v>
      </c>
      <c r="D17" s="8" t="s">
        <v>293</v>
      </c>
      <c r="E17" s="9"/>
      <c r="F17" s="30" t="s">
        <v>294</v>
      </c>
      <c r="G17" s="9"/>
      <c r="H17" s="9"/>
      <c r="I17" s="11"/>
      <c r="J17" s="9"/>
    </row>
    <row r="18">
      <c r="A18" s="28" t="s">
        <v>264</v>
      </c>
      <c r="B18" s="29" t="s">
        <v>291</v>
      </c>
      <c r="C18" s="13" t="s">
        <v>292</v>
      </c>
      <c r="D18" s="8" t="s">
        <v>295</v>
      </c>
      <c r="E18" s="9"/>
      <c r="F18" s="9"/>
      <c r="G18" s="9"/>
      <c r="H18" s="9"/>
      <c r="I18" s="11"/>
      <c r="J18" s="9"/>
    </row>
    <row r="19">
      <c r="A19" s="28" t="s">
        <v>264</v>
      </c>
      <c r="B19" s="29" t="s">
        <v>291</v>
      </c>
      <c r="C19" s="13" t="s">
        <v>292</v>
      </c>
      <c r="D19" s="8" t="s">
        <v>296</v>
      </c>
      <c r="E19" s="9"/>
      <c r="F19" s="30" t="s">
        <v>276</v>
      </c>
      <c r="G19" s="9"/>
      <c r="H19" s="9"/>
      <c r="I19" s="11"/>
      <c r="J19" s="9"/>
    </row>
    <row r="20">
      <c r="A20" s="28" t="s">
        <v>264</v>
      </c>
      <c r="B20" s="29" t="s">
        <v>291</v>
      </c>
      <c r="C20" s="13" t="s">
        <v>292</v>
      </c>
      <c r="D20" s="13" t="s">
        <v>297</v>
      </c>
      <c r="E20" s="9"/>
      <c r="F20" s="9"/>
      <c r="G20" s="9"/>
      <c r="H20" s="9"/>
      <c r="I20" s="11"/>
      <c r="J20" s="9"/>
    </row>
    <row r="21">
      <c r="A21" s="28" t="s">
        <v>264</v>
      </c>
      <c r="B21" s="29" t="s">
        <v>298</v>
      </c>
      <c r="C21" s="13" t="s">
        <v>299</v>
      </c>
      <c r="D21" s="8" t="s">
        <v>300</v>
      </c>
      <c r="E21" s="9"/>
      <c r="F21" s="9"/>
      <c r="G21" s="9"/>
      <c r="H21" s="9"/>
      <c r="I21" s="11"/>
      <c r="J21" s="9"/>
    </row>
    <row r="22">
      <c r="A22" s="28" t="s">
        <v>264</v>
      </c>
      <c r="B22" s="29" t="s">
        <v>298</v>
      </c>
      <c r="C22" s="13" t="s">
        <v>299</v>
      </c>
      <c r="D22" s="8" t="s">
        <v>301</v>
      </c>
      <c r="E22" s="9"/>
      <c r="F22" s="30" t="s">
        <v>302</v>
      </c>
      <c r="G22" s="9"/>
      <c r="H22" s="9"/>
      <c r="I22" s="11"/>
      <c r="J22" s="9"/>
    </row>
  </sheetData>
  <autoFilter ref="$A$1:$J$22"/>
  <conditionalFormatting sqref="I2:I22">
    <cfRule type="cellIs" dxfId="0" priority="1" operator="equal">
      <formula>"Pass"</formula>
    </cfRule>
  </conditionalFormatting>
  <conditionalFormatting sqref="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31"/>
      <c r="B1" s="32" t="s">
        <v>303</v>
      </c>
      <c r="C1" s="33"/>
      <c r="D1" s="33"/>
      <c r="E1" s="33"/>
      <c r="F1" s="33"/>
      <c r="G1" s="34"/>
      <c r="H1" s="18"/>
      <c r="I1" s="18"/>
      <c r="J1" s="18"/>
      <c r="K1" s="18"/>
    </row>
    <row r="2">
      <c r="A2" s="35"/>
      <c r="E2" s="18"/>
      <c r="H2" s="18"/>
      <c r="I2" s="18"/>
      <c r="J2" s="18"/>
      <c r="K2" s="18"/>
    </row>
    <row r="3">
      <c r="A3" s="31"/>
      <c r="B3" s="36" t="s">
        <v>304</v>
      </c>
      <c r="C3" s="34"/>
      <c r="E3" s="36" t="s">
        <v>226</v>
      </c>
      <c r="F3" s="34"/>
      <c r="I3" s="18"/>
      <c r="J3" s="18"/>
      <c r="K3" s="18"/>
    </row>
    <row r="4">
      <c r="A4" s="31"/>
      <c r="B4" s="37" t="s">
        <v>228</v>
      </c>
      <c r="C4" s="37" t="s">
        <v>229</v>
      </c>
      <c r="E4" s="37" t="s">
        <v>230</v>
      </c>
      <c r="F4" s="37" t="s">
        <v>229</v>
      </c>
    </row>
    <row r="5">
      <c r="A5" s="31"/>
      <c r="B5" s="38" t="s">
        <v>232</v>
      </c>
      <c r="C5" s="39">
        <f>COUNTIF(AT!$I$2:$I$22, "Pass")</f>
        <v>0</v>
      </c>
      <c r="E5" s="38" t="s">
        <v>233</v>
      </c>
      <c r="F5" s="39">
        <f>COUNTIF(C$5:C$8, "Fully Implemented")</f>
        <v>0</v>
      </c>
    </row>
    <row r="6">
      <c r="A6" s="31"/>
      <c r="B6" s="38" t="s">
        <v>234</v>
      </c>
      <c r="C6" s="39">
        <f>COUNTIF(AT!$I$2:$I$22, "Fail")</f>
        <v>0</v>
      </c>
      <c r="E6" s="38" t="s">
        <v>235</v>
      </c>
      <c r="F6" s="39">
        <f>COUNTIF(C$5:C$8, "Partially Implemented")</f>
        <v>0</v>
      </c>
    </row>
    <row r="7">
      <c r="A7" s="31"/>
      <c r="B7" s="40" t="s">
        <v>236</v>
      </c>
      <c r="C7" s="41" t="str">
        <f>IF(SUM(C5:C6)=0, "Pending", C5/SUM(C5:C6))</f>
        <v>Pending</v>
      </c>
      <c r="E7" s="38" t="s">
        <v>237</v>
      </c>
      <c r="F7" s="39">
        <f>COUNTIF(C$5:C$8, "Not Implemented")</f>
        <v>0</v>
      </c>
    </row>
    <row r="8">
      <c r="A8" s="31"/>
    </row>
    <row r="10">
      <c r="B10" s="36" t="s">
        <v>305</v>
      </c>
      <c r="C10" s="33"/>
      <c r="D10" s="34"/>
    </row>
    <row r="11">
      <c r="B11" s="37" t="s">
        <v>231</v>
      </c>
      <c r="C11" s="37" t="s">
        <v>2</v>
      </c>
      <c r="D11" s="37" t="s">
        <v>8</v>
      </c>
    </row>
    <row r="12">
      <c r="B12" s="38" t="s">
        <v>265</v>
      </c>
      <c r="C12" s="42" t="s">
        <v>12</v>
      </c>
      <c r="D12" s="39" t="str">
        <f>IF(OR(COUNTIF(AT!$B$2:$B$22, B12) = 0, COUNTIFS(AT!$B$2:$B$22, B12, AT!$I$2:$I$22, "") &gt; 0),
    "", 
    IF(AND(COUNTIFS(AT!$B$2:$B$22, B12, AT!$I$2:$I$22, "Pass") = COUNTIF(AT!$B$2:$B$22, B12), COUNTIF(AT!$B$2:$B$22, B12) &gt; 0), 
        "Fully Implemented", 
        IF(AND(COUNTIFS(AT!$B$2:$B$22, B12, AT!$I$2:$I$22, "Fail") = COUNTIF(AT!$B$2:$B$22, B12), COUNTIF(AT!$B$2:$B$22, B12) &gt; 0), 
            "Not Implemented", 
            "Partially Implemented"
        )
    )
)</f>
        <v/>
      </c>
    </row>
    <row r="13">
      <c r="B13" s="38" t="s">
        <v>273</v>
      </c>
      <c r="C13" s="42" t="s">
        <v>274</v>
      </c>
      <c r="D13" s="39" t="str">
        <f>IF(OR(COUNTIF(AT!$B$2:$B$22, B13) = 0, COUNTIFS(AT!$B$2:$B$22, B13, AT!$I$2:$I$22, "") &gt; 0),
    "", 
    IF(AND(COUNTIFS(AT!$B$2:$B$22, B13, AT!$I$2:$I$22, "Pass") = COUNTIF(AT!$B$2:$B$22, B13), COUNTIF(AT!$B$2:$B$22, B13) &gt; 0), 
        "Fully Implemented", 
        IF(AND(COUNTIFS(AT!$B$2:$B$22, B13, AT!$I$2:$I$22, "Fail") = COUNTIF(AT!$B$2:$B$22, B13), COUNTIF(AT!$B$2:$B$22, B13) &gt; 0), 
            "Not Implemented", 
            "Partially Implemented"
        )
    )
)</f>
        <v/>
      </c>
    </row>
    <row r="14">
      <c r="B14" s="38" t="s">
        <v>285</v>
      </c>
      <c r="C14" s="42" t="s">
        <v>286</v>
      </c>
      <c r="D14" s="39" t="str">
        <f>IF(OR(COUNTIF(AT!$B$2:$B$22, B14) = 0, COUNTIFS(AT!$B$2:$B$22, B14, AT!$I$2:$I$22, "") &gt; 0),
    "", 
    IF(AND(COUNTIFS(AT!$B$2:$B$22, B14, AT!$I$2:$I$22, "Pass") = COUNTIF(AT!$B$2:$B$22, B14), COUNTIF(AT!$B$2:$B$22, B14) &gt; 0), 
        "Fully Implemented", 
        IF(AND(COUNTIFS(AT!$B$2:$B$22, B14, AT!$I$2:$I$22, "Fail") = COUNTIF(AT!$B$2:$B$22, B14), COUNTIF(AT!$B$2:$B$22, B14) &gt; 0), 
            "Not Implemented", 
            "Partially Implemented"
        )
    )
)</f>
        <v/>
      </c>
    </row>
    <row r="15">
      <c r="B15" s="38" t="s">
        <v>288</v>
      </c>
      <c r="C15" s="42" t="s">
        <v>289</v>
      </c>
      <c r="D15" s="39" t="str">
        <f>IF(OR(COUNTIF(AT!$B$2:$B$22, B15) = 0, COUNTIFS(AT!$B$2:$B$22, B15, AT!$I$2:$I$22, "") &gt; 0),
    "", 
    IF(AND(COUNTIFS(AT!$B$2:$B$22, B15, AT!$I$2:$I$22, "Pass") = COUNTIF(AT!$B$2:$B$22, B15), COUNTIF(AT!$B$2:$B$22, B15) &gt; 0), 
        "Fully Implemented", 
        IF(AND(COUNTIFS(AT!$B$2:$B$22, B15, AT!$I$2:$I$22, "Fail") = COUNTIF(AT!$B$2:$B$22, B15), COUNTIF(AT!$B$2:$B$22, B15) &gt; 0), 
            "Not Implemented", 
            "Partially Implemented"
        )
    )
)</f>
        <v/>
      </c>
    </row>
    <row r="16">
      <c r="B16" s="38" t="s">
        <v>291</v>
      </c>
      <c r="C16" s="42" t="s">
        <v>292</v>
      </c>
      <c r="D16" s="39" t="str">
        <f>IF(OR(COUNTIF(AT!$B$2:$B$22, B16) = 0, COUNTIFS(AT!$B$2:$B$22, B16, AT!$I$2:$I$22, "") &gt; 0),
    "", 
    IF(AND(COUNTIFS(AT!$B$2:$B$22, B16, AT!$I$2:$I$22, "Pass") = COUNTIF(AT!$B$2:$B$22, B16), COUNTIF(AT!$B$2:$B$22, B16) &gt; 0), 
        "Fully Implemented", 
        IF(AND(COUNTIFS(AT!$B$2:$B$22, B16, AT!$I$2:$I$22, "Fail") = COUNTIF(AT!$B$2:$B$22, B16), COUNTIF(AT!$B$2:$B$22, B16) &gt; 0), 
            "Not Implemented", 
            "Partially Implemented"
        )
    )
)</f>
        <v/>
      </c>
    </row>
    <row r="17">
      <c r="B17" s="38" t="s">
        <v>298</v>
      </c>
      <c r="C17" s="42" t="s">
        <v>299</v>
      </c>
      <c r="D17" s="39" t="str">
        <f>IF(OR(COUNTIF(AT!$B$2:$B$22, B17) = 0, COUNTIFS(AT!$B$2:$B$22, B17, AT!$I$2:$I$22, "") &gt; 0),
    "", 
    IF(AND(COUNTIFS(AT!$B$2:$B$22, B17, AT!$I$2:$I$22, "Pass") = COUNTIF(AT!$B$2:$B$22, B17), COUNTIF(AT!$B$2:$B$22, B17) &gt; 0), 
        "Fully Implemented", 
        IF(AND(COUNTIFS(AT!$B$2:$B$22, B17, AT!$I$2:$I$22, "Fail") = COUNTIF(AT!$B$2:$B$22, B17), COUNTIF(AT!$B$2:$B$22, B17) &gt; 0), 
            "Not Implemented", 
            "Partially Implemented"
        )
    )
)</f>
        <v/>
      </c>
    </row>
  </sheetData>
  <mergeCells count="4">
    <mergeCell ref="B1:G1"/>
    <mergeCell ref="B10:D10"/>
    <mergeCell ref="B3:C3"/>
    <mergeCell ref="E3:F3"/>
  </mergeCells>
  <conditionalFormatting sqref="C11:D17">
    <cfRule type="cellIs" dxfId="0" priority="1" operator="equal">
      <formula>"Fully Implemented"</formula>
    </cfRule>
  </conditionalFormatting>
  <conditionalFormatting sqref="C11:D17">
    <cfRule type="cellIs" dxfId="2" priority="2" operator="equal">
      <formula>"Partially Implemented"</formula>
    </cfRule>
  </conditionalFormatting>
  <conditionalFormatting sqref="C11:D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 t="s">
        <v>0</v>
      </c>
      <c r="B1" s="2" t="s">
        <v>1</v>
      </c>
      <c r="C1" s="3" t="s">
        <v>2</v>
      </c>
      <c r="D1" s="4" t="s">
        <v>3</v>
      </c>
      <c r="E1" s="4" t="s">
        <v>4</v>
      </c>
      <c r="F1" s="3" t="s">
        <v>5</v>
      </c>
      <c r="G1" s="5" t="s">
        <v>6</v>
      </c>
      <c r="H1" s="5" t="s">
        <v>7</v>
      </c>
      <c r="I1" s="5" t="s">
        <v>8</v>
      </c>
      <c r="J1" s="5" t="s">
        <v>9</v>
      </c>
    </row>
    <row r="2">
      <c r="A2" s="6" t="s">
        <v>306</v>
      </c>
      <c r="B2" s="8" t="s">
        <v>307</v>
      </c>
      <c r="C2" s="8" t="s">
        <v>12</v>
      </c>
      <c r="D2" s="8" t="s">
        <v>308</v>
      </c>
      <c r="E2" s="9"/>
      <c r="F2" s="8" t="s">
        <v>14</v>
      </c>
      <c r="G2" s="9"/>
      <c r="H2" s="10"/>
      <c r="I2" s="11"/>
      <c r="J2" s="9"/>
    </row>
    <row r="3">
      <c r="A3" s="6" t="s">
        <v>306</v>
      </c>
      <c r="B3" s="8" t="s">
        <v>307</v>
      </c>
      <c r="C3" s="8" t="s">
        <v>12</v>
      </c>
      <c r="D3" s="8" t="s">
        <v>309</v>
      </c>
      <c r="E3" s="9"/>
      <c r="F3" s="8" t="s">
        <v>14</v>
      </c>
      <c r="G3" s="9"/>
      <c r="H3" s="10"/>
      <c r="I3" s="11"/>
      <c r="J3" s="9"/>
    </row>
    <row r="4">
      <c r="A4" s="6" t="s">
        <v>306</v>
      </c>
      <c r="B4" s="8" t="s">
        <v>307</v>
      </c>
      <c r="C4" s="8" t="s">
        <v>12</v>
      </c>
      <c r="D4" s="8" t="s">
        <v>310</v>
      </c>
      <c r="E4" s="9"/>
      <c r="F4" s="8" t="s">
        <v>17</v>
      </c>
      <c r="G4" s="9"/>
      <c r="H4" s="10"/>
      <c r="I4" s="11"/>
      <c r="J4" s="9"/>
    </row>
    <row r="5">
      <c r="A5" s="6" t="s">
        <v>306</v>
      </c>
      <c r="B5" s="8" t="s">
        <v>307</v>
      </c>
      <c r="C5" s="8" t="s">
        <v>12</v>
      </c>
      <c r="D5" s="8" t="s">
        <v>311</v>
      </c>
      <c r="E5" s="9"/>
      <c r="F5" s="12"/>
      <c r="G5" s="9"/>
      <c r="H5" s="10"/>
      <c r="I5" s="11"/>
      <c r="J5" s="9"/>
    </row>
    <row r="6">
      <c r="A6" s="6" t="s">
        <v>306</v>
      </c>
      <c r="B6" s="8" t="s">
        <v>307</v>
      </c>
      <c r="C6" s="8" t="s">
        <v>12</v>
      </c>
      <c r="D6" s="8" t="s">
        <v>312</v>
      </c>
      <c r="E6" s="9"/>
      <c r="F6" s="8" t="s">
        <v>20</v>
      </c>
      <c r="G6" s="9"/>
      <c r="H6" s="10"/>
      <c r="I6" s="11"/>
      <c r="J6" s="9"/>
    </row>
    <row r="7">
      <c r="A7" s="6" t="s">
        <v>306</v>
      </c>
      <c r="B7" s="8" t="s">
        <v>307</v>
      </c>
      <c r="C7" s="8" t="s">
        <v>12</v>
      </c>
      <c r="D7" s="8" t="s">
        <v>313</v>
      </c>
      <c r="E7" s="9"/>
      <c r="F7" s="8" t="s">
        <v>22</v>
      </c>
      <c r="G7" s="9"/>
      <c r="H7" s="10"/>
      <c r="I7" s="11"/>
      <c r="J7" s="9"/>
    </row>
    <row r="8">
      <c r="A8" s="6" t="s">
        <v>306</v>
      </c>
      <c r="B8" s="8" t="s">
        <v>307</v>
      </c>
      <c r="C8" s="8" t="s">
        <v>12</v>
      </c>
      <c r="D8" s="8" t="s">
        <v>314</v>
      </c>
      <c r="E8" s="9"/>
      <c r="F8" s="8" t="s">
        <v>24</v>
      </c>
      <c r="G8" s="9"/>
      <c r="H8" s="10"/>
      <c r="I8" s="11"/>
      <c r="J8" s="9"/>
    </row>
    <row r="9">
      <c r="A9" s="6" t="s">
        <v>306</v>
      </c>
      <c r="B9" s="8" t="s">
        <v>315</v>
      </c>
      <c r="C9" s="8" t="s">
        <v>316</v>
      </c>
      <c r="D9" s="8" t="s">
        <v>317</v>
      </c>
      <c r="E9" s="9"/>
      <c r="F9" s="8" t="s">
        <v>318</v>
      </c>
      <c r="G9" s="9"/>
      <c r="H9" s="10"/>
      <c r="I9" s="11"/>
      <c r="J9" s="9"/>
    </row>
    <row r="10">
      <c r="A10" s="6" t="s">
        <v>306</v>
      </c>
      <c r="B10" s="8" t="s">
        <v>315</v>
      </c>
      <c r="C10" s="8" t="s">
        <v>316</v>
      </c>
      <c r="D10" s="8" t="s">
        <v>319</v>
      </c>
      <c r="E10" s="9"/>
      <c r="F10" s="13"/>
      <c r="G10" s="9"/>
      <c r="H10" s="10"/>
      <c r="I10" s="11"/>
      <c r="J10" s="9"/>
    </row>
    <row r="11">
      <c r="A11" s="6" t="s">
        <v>306</v>
      </c>
      <c r="B11" s="8" t="s">
        <v>315</v>
      </c>
      <c r="C11" s="8" t="s">
        <v>316</v>
      </c>
      <c r="D11" s="8" t="s">
        <v>320</v>
      </c>
      <c r="E11" s="9"/>
      <c r="F11" s="8" t="s">
        <v>321</v>
      </c>
      <c r="G11" s="9"/>
      <c r="H11" s="10"/>
      <c r="I11" s="11"/>
      <c r="J11" s="9"/>
    </row>
    <row r="12">
      <c r="A12" s="6" t="s">
        <v>306</v>
      </c>
      <c r="B12" s="8" t="s">
        <v>315</v>
      </c>
      <c r="C12" s="8" t="s">
        <v>316</v>
      </c>
      <c r="D12" s="8" t="s">
        <v>322</v>
      </c>
      <c r="E12" s="9"/>
      <c r="F12" s="8" t="s">
        <v>323</v>
      </c>
      <c r="G12" s="9"/>
      <c r="H12" s="9"/>
      <c r="I12" s="11"/>
      <c r="J12" s="9"/>
    </row>
    <row r="13">
      <c r="A13" s="6" t="s">
        <v>306</v>
      </c>
      <c r="B13" s="8" t="s">
        <v>315</v>
      </c>
      <c r="C13" s="8" t="s">
        <v>316</v>
      </c>
      <c r="D13" s="8" t="s">
        <v>324</v>
      </c>
      <c r="E13" s="9"/>
      <c r="F13" s="8"/>
      <c r="G13" s="9"/>
      <c r="H13" s="9"/>
      <c r="I13" s="11"/>
      <c r="J13" s="9"/>
    </row>
    <row r="14">
      <c r="A14" s="6" t="s">
        <v>306</v>
      </c>
      <c r="B14" s="8" t="s">
        <v>315</v>
      </c>
      <c r="C14" s="8" t="s">
        <v>316</v>
      </c>
      <c r="D14" s="8" t="s">
        <v>325</v>
      </c>
      <c r="E14" s="9"/>
      <c r="F14" s="14" t="s">
        <v>326</v>
      </c>
      <c r="G14" s="9"/>
      <c r="H14" s="9"/>
      <c r="I14" s="11"/>
      <c r="J14" s="9"/>
    </row>
    <row r="15">
      <c r="A15" s="6" t="s">
        <v>306</v>
      </c>
      <c r="B15" s="8" t="s">
        <v>327</v>
      </c>
      <c r="C15" s="8" t="s">
        <v>328</v>
      </c>
      <c r="D15" s="8" t="s">
        <v>329</v>
      </c>
      <c r="E15" s="9"/>
      <c r="F15" s="12"/>
      <c r="G15" s="9"/>
      <c r="H15" s="9"/>
      <c r="I15" s="11"/>
      <c r="J15" s="9"/>
    </row>
    <row r="16">
      <c r="A16" s="6" t="s">
        <v>306</v>
      </c>
      <c r="B16" s="8" t="s">
        <v>330</v>
      </c>
      <c r="C16" s="8" t="s">
        <v>331</v>
      </c>
      <c r="D16" s="8" t="s">
        <v>332</v>
      </c>
      <c r="E16" s="9"/>
      <c r="F16" s="14" t="s">
        <v>333</v>
      </c>
      <c r="G16" s="9"/>
      <c r="H16" s="9"/>
      <c r="I16" s="11"/>
      <c r="J16" s="9"/>
    </row>
    <row r="17">
      <c r="A17" s="6" t="s">
        <v>306</v>
      </c>
      <c r="B17" s="8" t="s">
        <v>334</v>
      </c>
      <c r="C17" s="8" t="s">
        <v>335</v>
      </c>
      <c r="D17" s="8" t="s">
        <v>336</v>
      </c>
      <c r="E17" s="9"/>
      <c r="F17" s="8" t="s">
        <v>337</v>
      </c>
      <c r="G17" s="9"/>
      <c r="H17" s="9"/>
      <c r="I17" s="11"/>
      <c r="J17" s="9"/>
    </row>
    <row r="18">
      <c r="A18" s="6" t="s">
        <v>306</v>
      </c>
      <c r="B18" s="8" t="s">
        <v>338</v>
      </c>
      <c r="C18" s="8" t="s">
        <v>339</v>
      </c>
      <c r="D18" s="8" t="s">
        <v>340</v>
      </c>
      <c r="E18" s="9"/>
      <c r="F18" s="14" t="s">
        <v>341</v>
      </c>
      <c r="G18" s="9"/>
      <c r="H18" s="9"/>
      <c r="I18" s="11"/>
      <c r="J18" s="9"/>
    </row>
    <row r="19">
      <c r="A19" s="6" t="s">
        <v>306</v>
      </c>
      <c r="B19" s="8" t="s">
        <v>338</v>
      </c>
      <c r="C19" s="8" t="s">
        <v>339</v>
      </c>
      <c r="D19" s="8" t="s">
        <v>342</v>
      </c>
      <c r="E19" s="9"/>
      <c r="F19" s="8" t="s">
        <v>343</v>
      </c>
      <c r="G19" s="9"/>
      <c r="H19" s="9"/>
      <c r="I19" s="11"/>
      <c r="J19" s="9"/>
    </row>
    <row r="20">
      <c r="A20" s="6" t="s">
        <v>306</v>
      </c>
      <c r="B20" s="8" t="s">
        <v>344</v>
      </c>
      <c r="C20" s="8" t="s">
        <v>345</v>
      </c>
      <c r="D20" s="8" t="s">
        <v>346</v>
      </c>
      <c r="E20" s="9"/>
      <c r="F20" s="14" t="s">
        <v>347</v>
      </c>
      <c r="G20" s="9"/>
      <c r="H20" s="9"/>
      <c r="I20" s="11"/>
      <c r="J20" s="9"/>
    </row>
    <row r="21">
      <c r="A21" s="6" t="s">
        <v>306</v>
      </c>
      <c r="B21" s="8" t="s">
        <v>344</v>
      </c>
      <c r="C21" s="8" t="s">
        <v>345</v>
      </c>
      <c r="D21" s="8" t="s">
        <v>348</v>
      </c>
      <c r="E21" s="9"/>
      <c r="F21" s="14" t="s">
        <v>14</v>
      </c>
      <c r="G21" s="9"/>
      <c r="H21" s="9"/>
      <c r="I21" s="11"/>
      <c r="J21" s="9"/>
    </row>
    <row r="22">
      <c r="A22" s="6" t="s">
        <v>306</v>
      </c>
      <c r="B22" s="8" t="s">
        <v>344</v>
      </c>
      <c r="C22" s="8" t="s">
        <v>345</v>
      </c>
      <c r="D22" s="8" t="s">
        <v>349</v>
      </c>
      <c r="E22" s="9"/>
      <c r="F22" s="13"/>
      <c r="G22" s="9"/>
      <c r="H22" s="9"/>
      <c r="I22" s="11"/>
      <c r="J22" s="9"/>
    </row>
    <row r="23">
      <c r="A23" s="6" t="s">
        <v>306</v>
      </c>
      <c r="B23" s="8" t="s">
        <v>350</v>
      </c>
      <c r="C23" s="8" t="s">
        <v>351</v>
      </c>
      <c r="D23" s="8" t="s">
        <v>352</v>
      </c>
      <c r="E23" s="9"/>
      <c r="F23" s="8" t="s">
        <v>49</v>
      </c>
      <c r="G23" s="9"/>
      <c r="H23" s="9"/>
      <c r="I23" s="11"/>
      <c r="J23" s="9"/>
    </row>
    <row r="24">
      <c r="A24" s="6" t="s">
        <v>306</v>
      </c>
      <c r="B24" s="8" t="s">
        <v>353</v>
      </c>
      <c r="C24" s="8" t="s">
        <v>354</v>
      </c>
      <c r="D24" s="8" t="s">
        <v>355</v>
      </c>
      <c r="E24" s="9"/>
      <c r="F24" s="8"/>
      <c r="G24" s="9"/>
      <c r="H24" s="9"/>
      <c r="I24" s="11"/>
      <c r="J24" s="9"/>
    </row>
    <row r="25">
      <c r="A25" s="6" t="s">
        <v>306</v>
      </c>
      <c r="B25" s="8" t="s">
        <v>356</v>
      </c>
      <c r="C25" s="8" t="s">
        <v>357</v>
      </c>
      <c r="D25" s="8" t="s">
        <v>358</v>
      </c>
      <c r="E25" s="9"/>
      <c r="F25" s="8"/>
      <c r="G25" s="9"/>
      <c r="H25" s="9"/>
      <c r="I25" s="11"/>
      <c r="J25" s="9"/>
    </row>
    <row r="26">
      <c r="A26" s="6" t="s">
        <v>306</v>
      </c>
      <c r="B26" s="8" t="s">
        <v>356</v>
      </c>
      <c r="C26" s="8" t="s">
        <v>357</v>
      </c>
      <c r="D26" s="8" t="s">
        <v>359</v>
      </c>
      <c r="E26" s="9"/>
      <c r="F26" s="13"/>
      <c r="G26" s="9"/>
      <c r="H26" s="9"/>
      <c r="I26" s="11"/>
      <c r="J26" s="9"/>
    </row>
    <row r="27">
      <c r="A27" s="6" t="s">
        <v>306</v>
      </c>
      <c r="B27" s="8" t="s">
        <v>360</v>
      </c>
      <c r="C27" s="8" t="s">
        <v>361</v>
      </c>
      <c r="D27" s="8" t="s">
        <v>362</v>
      </c>
      <c r="E27" s="9"/>
      <c r="F27" s="8" t="s">
        <v>363</v>
      </c>
      <c r="G27" s="9"/>
      <c r="H27" s="9"/>
      <c r="I27" s="11"/>
      <c r="J27" s="9"/>
    </row>
    <row r="28">
      <c r="A28" s="6" t="s">
        <v>306</v>
      </c>
      <c r="B28" s="8" t="s">
        <v>364</v>
      </c>
      <c r="C28" s="8" t="s">
        <v>365</v>
      </c>
      <c r="D28" s="8" t="s">
        <v>366</v>
      </c>
      <c r="E28" s="9"/>
      <c r="F28" s="8"/>
      <c r="G28" s="9"/>
      <c r="H28" s="9"/>
      <c r="I28" s="11"/>
      <c r="J28" s="9"/>
    </row>
    <row r="29">
      <c r="A29" s="6" t="s">
        <v>306</v>
      </c>
      <c r="B29" s="8" t="s">
        <v>364</v>
      </c>
      <c r="C29" s="8" t="s">
        <v>365</v>
      </c>
      <c r="D29" s="8" t="s">
        <v>367</v>
      </c>
      <c r="E29" s="9"/>
      <c r="F29" s="8" t="s">
        <v>368</v>
      </c>
      <c r="G29" s="9"/>
      <c r="H29" s="9"/>
      <c r="I29" s="11"/>
      <c r="J29" s="9"/>
    </row>
    <row r="30">
      <c r="A30" s="6" t="s">
        <v>306</v>
      </c>
      <c r="B30" s="8" t="s">
        <v>369</v>
      </c>
      <c r="C30" s="8" t="s">
        <v>370</v>
      </c>
      <c r="D30" s="8" t="s">
        <v>371</v>
      </c>
      <c r="E30" s="9"/>
      <c r="F30" s="13"/>
      <c r="G30" s="9"/>
      <c r="H30" s="9"/>
      <c r="I30" s="11"/>
      <c r="J30" s="9"/>
    </row>
    <row r="31">
      <c r="A31" s="6" t="s">
        <v>306</v>
      </c>
      <c r="B31" s="8" t="s">
        <v>369</v>
      </c>
      <c r="C31" s="8" t="s">
        <v>370</v>
      </c>
      <c r="D31" s="8" t="s">
        <v>372</v>
      </c>
      <c r="E31" s="9"/>
      <c r="F31" s="8" t="s">
        <v>14</v>
      </c>
      <c r="G31" s="9"/>
      <c r="H31" s="9"/>
      <c r="I31" s="11"/>
      <c r="J31" s="9"/>
    </row>
    <row r="32">
      <c r="A32" s="6" t="s">
        <v>306</v>
      </c>
      <c r="B32" s="8" t="s">
        <v>373</v>
      </c>
      <c r="C32" s="8" t="s">
        <v>374</v>
      </c>
      <c r="D32" s="8" t="s">
        <v>375</v>
      </c>
      <c r="E32" s="9"/>
      <c r="F32" s="8" t="s">
        <v>376</v>
      </c>
      <c r="G32" s="9"/>
      <c r="H32" s="9"/>
      <c r="I32" s="11"/>
      <c r="J32" s="9"/>
    </row>
    <row r="33">
      <c r="A33" s="6" t="s">
        <v>306</v>
      </c>
      <c r="B33" s="8" t="s">
        <v>377</v>
      </c>
      <c r="C33" s="8" t="s">
        <v>378</v>
      </c>
      <c r="D33" s="8" t="s">
        <v>379</v>
      </c>
      <c r="E33" s="9"/>
      <c r="F33" s="8" t="s">
        <v>380</v>
      </c>
      <c r="G33" s="9"/>
      <c r="H33" s="9"/>
      <c r="I33" s="11"/>
      <c r="J33" s="9"/>
    </row>
    <row r="34">
      <c r="A34" s="6" t="s">
        <v>306</v>
      </c>
      <c r="B34" s="8" t="s">
        <v>381</v>
      </c>
      <c r="C34" s="8" t="s">
        <v>382</v>
      </c>
      <c r="D34" s="8" t="s">
        <v>383</v>
      </c>
      <c r="E34" s="9"/>
      <c r="F34" s="8" t="s">
        <v>384</v>
      </c>
      <c r="G34" s="9"/>
      <c r="H34" s="9"/>
      <c r="I34" s="11"/>
      <c r="J34" s="9"/>
    </row>
    <row r="35">
      <c r="A35" s="6" t="s">
        <v>306</v>
      </c>
      <c r="B35" s="8" t="s">
        <v>381</v>
      </c>
      <c r="C35" s="8" t="s">
        <v>382</v>
      </c>
      <c r="D35" s="8" t="s">
        <v>385</v>
      </c>
      <c r="E35" s="9"/>
      <c r="F35" s="8" t="s">
        <v>14</v>
      </c>
      <c r="G35" s="9"/>
      <c r="H35" s="9"/>
      <c r="I35" s="11"/>
      <c r="J35" s="9"/>
    </row>
    <row r="36">
      <c r="A36" s="6" t="s">
        <v>306</v>
      </c>
      <c r="B36" s="8" t="s">
        <v>381</v>
      </c>
      <c r="C36" s="8" t="s">
        <v>382</v>
      </c>
      <c r="D36" s="8" t="s">
        <v>386</v>
      </c>
      <c r="E36" s="9"/>
      <c r="F36" s="13"/>
      <c r="G36" s="9"/>
      <c r="H36" s="9"/>
      <c r="I36" s="11"/>
      <c r="J36" s="9"/>
    </row>
  </sheetData>
  <autoFilter ref="$A$1:$J$36"/>
  <conditionalFormatting sqref="I2:I36">
    <cfRule type="cellIs" dxfId="0" priority="1" operator="equal">
      <formula>"Pass"</formula>
    </cfRule>
  </conditionalFormatting>
  <conditionalFormatting sqref="I2:I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workbookViewId="0"/>
  </sheetViews>
  <sheetFormatPr customHeight="1" defaultColWidth="14.43" defaultRowHeight="15.0"/>
  <cols>
    <col customWidth="1" min="1" max="1" width="22.71"/>
    <col customWidth="1" min="2" max="2" width="16.57"/>
    <col customWidth="1" min="4" max="4" width="22.71"/>
    <col customWidth="1" min="7" max="7" width="22.71"/>
    <col customWidth="1" min="8" max="8" width="57.86"/>
    <col customWidth="1" min="9" max="9" width="22.71"/>
    <col customWidth="1" min="11" max="11" width="19.86"/>
  </cols>
  <sheetData>
    <row r="1">
      <c r="A1" s="16" t="s">
        <v>304</v>
      </c>
      <c r="B1" s="17"/>
      <c r="C1" s="18"/>
      <c r="D1" s="16" t="s">
        <v>226</v>
      </c>
      <c r="E1" s="17"/>
      <c r="G1" s="16" t="s">
        <v>305</v>
      </c>
      <c r="H1" s="19"/>
      <c r="I1" s="17"/>
      <c r="J1" s="18"/>
    </row>
    <row r="2">
      <c r="A2" s="20" t="s">
        <v>228</v>
      </c>
      <c r="B2" s="21" t="s">
        <v>229</v>
      </c>
      <c r="C2" s="18"/>
      <c r="D2" s="20" t="s">
        <v>230</v>
      </c>
      <c r="E2" s="21" t="s">
        <v>229</v>
      </c>
      <c r="G2" s="20" t="s">
        <v>231</v>
      </c>
      <c r="H2" s="22" t="s">
        <v>2</v>
      </c>
      <c r="I2" s="21" t="s">
        <v>8</v>
      </c>
      <c r="J2" s="18"/>
    </row>
    <row r="3">
      <c r="A3" s="23" t="s">
        <v>232</v>
      </c>
      <c r="B3" s="24">
        <f>COUNTIF(AU!$I$2:$I$36, "Pass")</f>
        <v>0</v>
      </c>
      <c r="C3" s="18"/>
      <c r="D3" s="23" t="s">
        <v>233</v>
      </c>
      <c r="E3" s="24">
        <f>COUNTIF(I$3:I$18, "Fully Implemented")</f>
        <v>0</v>
      </c>
      <c r="G3" s="23" t="s">
        <v>307</v>
      </c>
      <c r="H3" s="43" t="s">
        <v>12</v>
      </c>
      <c r="I3" s="24" t="str">
        <f>IF(OR(COUNTIF(AU!$B$2:$B$36, G3) = 0, COUNTIFS(AU!$B$2:$B$36, G3, AU!$I$2:$I$36, "") &gt; 0),
    "", 
    IF(AND(COUNTIFS(AU!$B$2:$B$36, G3, AU!$I$2:$I$36, "Pass") = COUNTIF(AU!$B$2:$B$36, G3), COUNTIF(AU!$B$2:$B$36, G3) &gt; 0), 
        "Fully Implemented", 
        IF(AND(COUNTIFS(AU!$B$2:$B$36, G3, AU!$I$2:$I$36, "Fail") = COUNTIF(AU!$B$2:$B$36, G3), COUNTIF(AU!$B$2:$B$36, G3) &gt; 0), 
            "Not Implemented", 
            "Partially Implemented"
        )
    )
)</f>
        <v/>
      </c>
      <c r="J3" s="18"/>
    </row>
    <row r="4">
      <c r="A4" s="23" t="s">
        <v>234</v>
      </c>
      <c r="B4" s="24">
        <f>COUNTIF(AU!$I$2:$I$36, "Fail")</f>
        <v>0</v>
      </c>
      <c r="C4" s="18"/>
      <c r="D4" s="23" t="s">
        <v>235</v>
      </c>
      <c r="E4" s="24">
        <f>COUNTIF(I$3:I$18, "Partially Implemented")</f>
        <v>0</v>
      </c>
      <c r="G4" s="23" t="s">
        <v>315</v>
      </c>
      <c r="H4" s="43" t="s">
        <v>316</v>
      </c>
      <c r="I4" s="24" t="str">
        <f>IF(OR(COUNTIF(AU!$B$2:$B$36, G4) = 0, COUNTIFS(AU!$B$2:$B$36, G4, AU!$I$2:$I$36, "") &gt; 0),
    "", 
    IF(AND(COUNTIFS(AU!$B$2:$B$36, G4, AU!$I$2:$I$36, "Pass") = COUNTIF(AU!$B$2:$B$36, G4), COUNTIF(AU!$B$2:$B$36, G4) &gt; 0), 
        "Fully Implemented", 
        IF(AND(COUNTIFS(AU!$B$2:$B$36, G4, AU!$I$2:$I$36, "Fail") = COUNTIF(AU!$B$2:$B$36, G4), COUNTIF(AU!$B$2:$B$36, G4) &gt; 0), 
            "Not Implemented", 
            "Partially Implemented"
        )
    )
)</f>
        <v/>
      </c>
      <c r="J4" s="18"/>
    </row>
    <row r="5">
      <c r="A5" s="26" t="s">
        <v>236</v>
      </c>
      <c r="B5" s="27" t="str">
        <f>IF(SUM(B3:B4)=0, "Pending", B3/SUM(B3:B4))</f>
        <v>Pending</v>
      </c>
      <c r="C5" s="18"/>
      <c r="D5" s="23" t="s">
        <v>237</v>
      </c>
      <c r="E5" s="24">
        <f>COUNTIF(I$3:I$18, "Not Implemented")</f>
        <v>0</v>
      </c>
      <c r="G5" s="23" t="s">
        <v>327</v>
      </c>
      <c r="H5" s="43" t="s">
        <v>328</v>
      </c>
      <c r="I5" s="24" t="str">
        <f>IF(OR(COUNTIF(AU!$B$2:$B$36, G5) = 0, COUNTIFS(AU!$B$2:$B$36, G5, AU!$I$2:$I$36, "") &gt; 0),
    "", 
    IF(AND(COUNTIFS(AU!$B$2:$B$36, G5, AU!$I$2:$I$36, "Pass") = COUNTIF(AU!$B$2:$B$36, G5), COUNTIF(AU!$B$2:$B$36, G5) &gt; 0), 
        "Fully Implemented", 
        IF(AND(COUNTIFS(AU!$B$2:$B$36, G5, AU!$I$2:$I$36, "Fail") = COUNTIF(AU!$B$2:$B$36, G5), COUNTIF(AU!$B$2:$B$36, G5) &gt; 0), 
            "Not Implemented", 
            "Partially Implemented"
        )
    )
)</f>
        <v/>
      </c>
      <c r="J5" s="18"/>
    </row>
    <row r="6">
      <c r="A6" s="18"/>
      <c r="B6" s="18"/>
      <c r="C6" s="18"/>
      <c r="D6" s="18"/>
      <c r="E6" s="18"/>
      <c r="G6" s="23" t="s">
        <v>330</v>
      </c>
      <c r="H6" s="43" t="s">
        <v>387</v>
      </c>
      <c r="I6" s="24" t="str">
        <f>IF(OR(COUNTIF(AU!$B$2:$B$36, G6) = 0, COUNTIFS(AU!$B$2:$B$36, G6, AU!$I$2:$I$36, "") &gt; 0),
    "", 
    IF(AND(COUNTIFS(AU!$B$2:$B$36, G6, AU!$I$2:$I$36, "Pass") = COUNTIF(AU!$B$2:$B$36, G6), COUNTIF(AU!$B$2:$B$36, G6) &gt; 0), 
        "Fully Implemented", 
        IF(AND(COUNTIFS(AU!$B$2:$B$36, G6, AU!$I$2:$I$36, "Fail") = COUNTIF(AU!$B$2:$B$36, G6), COUNTIF(AU!$B$2:$B$36, G6) &gt; 0), 
            "Not Implemented", 
            "Partially Implemented"
        )
    )
)</f>
        <v/>
      </c>
      <c r="J6" s="18"/>
    </row>
    <row r="7">
      <c r="A7" s="18"/>
      <c r="B7" s="18"/>
      <c r="C7" s="18"/>
      <c r="D7" s="18"/>
      <c r="E7" s="18"/>
      <c r="G7" s="23" t="s">
        <v>334</v>
      </c>
      <c r="H7" s="43" t="s">
        <v>335</v>
      </c>
      <c r="I7" s="24" t="str">
        <f>IF(OR(COUNTIF(AU!$B$2:$B$36, G7) = 0, COUNTIFS(AU!$B$2:$B$36, G7, AU!$I$2:$I$36, "") &gt; 0),
    "", 
    IF(AND(COUNTIFS(AU!$B$2:$B$36, G7, AU!$I$2:$I$36, "Pass") = COUNTIF(AU!$B$2:$B$36, G7), COUNTIF(AU!$B$2:$B$36, G7) &gt; 0), 
        "Fully Implemented", 
        IF(AND(COUNTIFS(AU!$B$2:$B$36, G7, AU!$I$2:$I$36, "Fail") = COUNTIF(AU!$B$2:$B$36, G7), COUNTIF(AU!$B$2:$B$36, G7) &gt; 0), 
            "Not Implemented", 
            "Partially Implemented"
        )
    )
)</f>
        <v/>
      </c>
      <c r="J7" s="18"/>
    </row>
    <row r="8">
      <c r="A8" s="18"/>
      <c r="B8" s="18"/>
      <c r="C8" s="18"/>
      <c r="D8" s="18"/>
      <c r="E8" s="18"/>
      <c r="G8" s="23" t="s">
        <v>338</v>
      </c>
      <c r="H8" s="43" t="s">
        <v>339</v>
      </c>
      <c r="I8" s="24" t="str">
        <f>IF(OR(COUNTIF(AU!$B$2:$B$36, G8) = 0, COUNTIFS(AU!$B$2:$B$36, G8, AU!$I$2:$I$36, "") &gt; 0),
    "", 
    IF(AND(COUNTIFS(AU!$B$2:$B$36, G8, AU!$I$2:$I$36, "Pass") = COUNTIF(AU!$B$2:$B$36, G8), COUNTIF(AU!$B$2:$B$36, G8) &gt; 0), 
        "Fully Implemented", 
        IF(AND(COUNTIFS(AU!$B$2:$B$36, G8, AU!$I$2:$I$36, "Fail") = COUNTIF(AU!$B$2:$B$36, G8), COUNTIF(AU!$B$2:$B$36, G8) &gt; 0), 
            "Not Implemented", 
            "Partially Implemented"
        )
    )
)</f>
        <v/>
      </c>
      <c r="J8" s="18"/>
    </row>
    <row r="9">
      <c r="G9" s="23" t="s">
        <v>344</v>
      </c>
      <c r="H9" s="43" t="s">
        <v>345</v>
      </c>
      <c r="I9" s="24" t="str">
        <f>IF(OR(COUNTIF(AU!$B$2:$B$36, G9) = 0, COUNTIFS(AU!$B$2:$B$36, G9, AU!$I$2:$I$36, "") &gt; 0),
    "", 
    IF(AND(COUNTIFS(AU!$B$2:$B$36, G9, AU!$I$2:$I$36, "Pass") = COUNTIF(AU!$B$2:$B$36, G9), COUNTIF(AU!$B$2:$B$36, G9) &gt; 0), 
        "Fully Implemented", 
        IF(AND(COUNTIFS(AU!$B$2:$B$36, G9, AU!$I$2:$I$36, "Fail") = COUNTIF(AU!$B$2:$B$36, G9), COUNTIF(AU!$B$2:$B$36, G9) &gt; 0), 
            "Not Implemented", 
            "Partially Implemented"
        )
    )
)</f>
        <v/>
      </c>
    </row>
    <row r="10">
      <c r="G10" s="23" t="s">
        <v>350</v>
      </c>
      <c r="H10" s="43" t="s">
        <v>388</v>
      </c>
      <c r="I10" s="24" t="str">
        <f>IF(OR(COUNTIF(AU!$B$2:$B$36, G10) = 0, COUNTIFS(AU!$B$2:$B$36, G10, AU!$I$2:$I$36, "") &gt; 0),
    "", 
    IF(AND(COUNTIFS(AU!$B$2:$B$36, G10, AU!$I$2:$I$36, "Pass") = COUNTIF(AU!$B$2:$B$36, G10), COUNTIF(AU!$B$2:$B$36, G10) &gt; 0), 
        "Fully Implemented", 
        IF(AND(COUNTIFS(AU!$B$2:$B$36, G10, AU!$I$2:$I$36, "Fail") = COUNTIF(AU!$B$2:$B$36, G10), COUNTIF(AU!$B$2:$B$36, G10) &gt; 0), 
            "Not Implemented", 
            "Partially Implemented"
        )
    )
)</f>
        <v/>
      </c>
    </row>
    <row r="11">
      <c r="G11" s="23" t="s">
        <v>353</v>
      </c>
      <c r="H11" s="43" t="s">
        <v>389</v>
      </c>
      <c r="I11" s="24" t="str">
        <f>IF(OR(COUNTIF(AU!$B$2:$B$36, G11) = 0, COUNTIFS(AU!$B$2:$B$36, G11, AU!$I$2:$I$36, "") &gt; 0),
    "", 
    IF(AND(COUNTIFS(AU!$B$2:$B$36, G11, AU!$I$2:$I$36, "Pass") = COUNTIF(AU!$B$2:$B$36, G11), COUNTIF(AU!$B$2:$B$36, G11) &gt; 0), 
        "Fully Implemented", 
        IF(AND(COUNTIFS(AU!$B$2:$B$36, G11, AU!$I$2:$I$36, "Fail") = COUNTIF(AU!$B$2:$B$36, G11), COUNTIF(AU!$B$2:$B$36, G11) &gt; 0), 
            "Not Implemented", 
            "Partially Implemented"
        )
    )
)</f>
        <v/>
      </c>
    </row>
    <row r="12">
      <c r="G12" s="23" t="s">
        <v>356</v>
      </c>
      <c r="H12" s="43" t="s">
        <v>357</v>
      </c>
      <c r="I12" s="24" t="str">
        <f>IF(OR(COUNTIF(AU!$B$2:$B$36, G12) = 0, COUNTIFS(AU!$B$2:$B$36, G12, AU!$I$2:$I$36, "") &gt; 0),
    "", 
    IF(AND(COUNTIFS(AU!$B$2:$B$36, G12, AU!$I$2:$I$36, "Pass") = COUNTIF(AU!$B$2:$B$36, G12), COUNTIF(AU!$B$2:$B$36, G12) &gt; 0), 
        "Fully Implemented", 
        IF(AND(COUNTIFS(AU!$B$2:$B$36, G12, AU!$I$2:$I$36, "Fail") = COUNTIF(AU!$B$2:$B$36, G12), COUNTIF(AU!$B$2:$B$36, G12) &gt; 0), 
            "Not Implemented", 
            "Partially Implemented"
        )
    )
)</f>
        <v/>
      </c>
    </row>
    <row r="13">
      <c r="G13" s="23" t="s">
        <v>360</v>
      </c>
      <c r="H13" s="43" t="s">
        <v>390</v>
      </c>
      <c r="I13" s="24" t="str">
        <f>IF(OR(COUNTIF(AU!$B$2:$B$36, G13) = 0, COUNTIFS(AU!$B$2:$B$36, G13, AU!$I$2:$I$36, "") &gt; 0),
    "", 
    IF(AND(COUNTIFS(AU!$B$2:$B$36, G13, AU!$I$2:$I$36, "Pass") = COUNTIF(AU!$B$2:$B$36, G13), COUNTIF(AU!$B$2:$B$36, G13) &gt; 0), 
        "Fully Implemented", 
        IF(AND(COUNTIFS(AU!$B$2:$B$36, G13, AU!$I$2:$I$36, "Fail") = COUNTIF(AU!$B$2:$B$36, G13), COUNTIF(AU!$B$2:$B$36, G13) &gt; 0), 
            "Not Implemented", 
            "Partially Implemented"
        )
    )
)</f>
        <v/>
      </c>
    </row>
    <row r="14">
      <c r="G14" s="23" t="s">
        <v>364</v>
      </c>
      <c r="H14" s="43" t="s">
        <v>365</v>
      </c>
      <c r="I14" s="24" t="str">
        <f>IF(OR(COUNTIF(AU!$B$2:$B$36, G14) = 0, COUNTIFS(AU!$B$2:$B$36, G14, AU!$I$2:$I$36, "") &gt; 0),
    "", 
    IF(AND(COUNTIFS(AU!$B$2:$B$36, G14, AU!$I$2:$I$36, "Pass") = COUNTIF(AU!$B$2:$B$36, G14), COUNTIF(AU!$B$2:$B$36, G14) &gt; 0), 
        "Fully Implemented", 
        IF(AND(COUNTIFS(AU!$B$2:$B$36, G14, AU!$I$2:$I$36, "Fail") = COUNTIF(AU!$B$2:$B$36, G14), COUNTIF(AU!$B$2:$B$36, G14) &gt; 0), 
            "Not Implemented", 
            "Partially Implemented"
        )
    )
)</f>
        <v/>
      </c>
    </row>
    <row r="15">
      <c r="G15" s="23" t="s">
        <v>369</v>
      </c>
      <c r="H15" s="43" t="s">
        <v>370</v>
      </c>
      <c r="I15" s="24" t="str">
        <f>IF(OR(COUNTIF(AU!$B$2:$B$36, G15) = 0, COUNTIFS(AU!$B$2:$B$36, G15, AU!$I$2:$I$36, "") &gt; 0),
    "", 
    IF(AND(COUNTIFS(AU!$B$2:$B$36, G15, AU!$I$2:$I$36, "Pass") = COUNTIF(AU!$B$2:$B$36, G15), COUNTIF(AU!$B$2:$B$36, G15) &gt; 0), 
        "Fully Implemented", 
        IF(AND(COUNTIFS(AU!$B$2:$B$36, G15, AU!$I$2:$I$36, "Fail") = COUNTIF(AU!$B$2:$B$36, G15), COUNTIF(AU!$B$2:$B$36, G15) &gt; 0), 
            "Not Implemented", 
            "Partially Implemented"
        )
    )
)</f>
        <v/>
      </c>
    </row>
    <row r="16">
      <c r="G16" s="23" t="s">
        <v>373</v>
      </c>
      <c r="H16" s="43" t="s">
        <v>391</v>
      </c>
      <c r="I16" s="24" t="str">
        <f>IF(OR(COUNTIF(AU!$B$2:$B$36, G16) = 0, COUNTIFS(AU!$B$2:$B$36, G16, AU!$I$2:$I$36, "") &gt; 0),
    "", 
    IF(AND(COUNTIFS(AU!$B$2:$B$36, G16, AU!$I$2:$I$36, "Pass") = COUNTIF(AU!$B$2:$B$36, G16), COUNTIF(AU!$B$2:$B$36, G16) &gt; 0), 
        "Fully Implemented", 
        IF(AND(COUNTIFS(AU!$B$2:$B$36, G16, AU!$I$2:$I$36, "Fail") = COUNTIF(AU!$B$2:$B$36, G16), COUNTIF(AU!$B$2:$B$36, G16) &gt; 0), 
            "Not Implemented", 
            "Partially Implemented"
        )
    )
)</f>
        <v/>
      </c>
    </row>
    <row r="17">
      <c r="G17" s="23" t="s">
        <v>377</v>
      </c>
      <c r="H17" s="43" t="s">
        <v>378</v>
      </c>
      <c r="I17" s="24" t="str">
        <f>IF(OR(COUNTIF(AU!$B$2:$B$36, G17) = 0, COUNTIFS(AU!$B$2:$B$36, G17, AU!$I$2:$I$36, "") &gt; 0),
    "", 
    IF(AND(COUNTIFS(AU!$B$2:$B$36, G17, AU!$I$2:$I$36, "Pass") = COUNTIF(AU!$B$2:$B$36, G17), COUNTIF(AU!$B$2:$B$36, G17) &gt; 0), 
        "Fully Implemented", 
        IF(AND(COUNTIFS(AU!$B$2:$B$36, G17, AU!$I$2:$I$36, "Fail") = COUNTIF(AU!$B$2:$B$36, G17), COUNTIF(AU!$B$2:$B$36, G17) &gt; 0), 
            "Not Implemented", 
            "Partially Implemented"
        )
    )
)</f>
        <v/>
      </c>
    </row>
    <row r="18">
      <c r="G18" s="23" t="s">
        <v>381</v>
      </c>
      <c r="H18" s="43" t="s">
        <v>382</v>
      </c>
      <c r="I18" s="24" t="str">
        <f>IF(OR(COUNTIF(AU!$B$2:$B$36, G18) = 0, COUNTIFS(AU!$B$2:$B$36, G18, AU!$I$2:$I$36, "") &gt; 0),
    "", 
    IF(AND(COUNTIFS(AU!$B$2:$B$36, G18, AU!$I$2:$I$36, "Pass") = COUNTIF(AU!$B$2:$B$36, G18), COUNTIF(AU!$B$2:$B$36, G18) &gt; 0), 
        "Fully Implemented", 
        IF(AND(COUNTIFS(AU!$B$2:$B$36, G18, AU!$I$2:$I$36, "Fail") = COUNTIF(AU!$B$2:$B$36, G18), COUNTIF(AU!$B$2:$B$36, G18) &gt; 0), 
            "Not Implemented", 
            "Partially Implemented"
        )
    )
)</f>
        <v/>
      </c>
    </row>
  </sheetData>
  <mergeCells count="3">
    <mergeCell ref="A1:B1"/>
    <mergeCell ref="D1:E1"/>
    <mergeCell ref="G1:I1"/>
  </mergeCells>
  <conditionalFormatting sqref="B5">
    <cfRule type="cellIs" dxfId="1" priority="1" operator="lessThan">
      <formula>0.34</formula>
    </cfRule>
  </conditionalFormatting>
  <conditionalFormatting sqref="B5">
    <cfRule type="cellIs" dxfId="2" priority="2" operator="between">
      <formula>0.34</formula>
      <formula>0.66</formula>
    </cfRule>
  </conditionalFormatting>
  <conditionalFormatting sqref="B5">
    <cfRule type="cellIs" dxfId="0" priority="3" operator="greaterThan">
      <formula>0.66</formula>
    </cfRule>
  </conditionalFormatting>
  <conditionalFormatting sqref="I3:I18">
    <cfRule type="cellIs" dxfId="0" priority="4" operator="equal">
      <formula>"Fully Implemented"</formula>
    </cfRule>
  </conditionalFormatting>
  <conditionalFormatting sqref="I3:I18">
    <cfRule type="cellIs" dxfId="2" priority="5" operator="equal">
      <formula>"Partially Implemented"</formula>
    </cfRule>
  </conditionalFormatting>
  <conditionalFormatting sqref="I3:I18">
    <cfRule type="cellIs" dxfId="1" priority="6" operator="equal">
      <formula>"Not Implemented"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 t="s">
        <v>0</v>
      </c>
      <c r="B1" s="2" t="s">
        <v>1</v>
      </c>
      <c r="C1" s="3" t="s">
        <v>2</v>
      </c>
      <c r="D1" s="4" t="s">
        <v>3</v>
      </c>
      <c r="E1" s="4" t="s">
        <v>4</v>
      </c>
      <c r="F1" s="3" t="s">
        <v>5</v>
      </c>
      <c r="G1" s="5" t="s">
        <v>6</v>
      </c>
      <c r="H1" s="5" t="s">
        <v>7</v>
      </c>
      <c r="I1" s="5" t="s">
        <v>8</v>
      </c>
      <c r="J1" s="5" t="s">
        <v>9</v>
      </c>
    </row>
    <row r="2">
      <c r="A2" s="44" t="s">
        <v>392</v>
      </c>
      <c r="B2" s="45" t="s">
        <v>393</v>
      </c>
      <c r="C2" s="45" t="s">
        <v>12</v>
      </c>
      <c r="D2" s="46" t="s">
        <v>394</v>
      </c>
      <c r="E2" s="47"/>
      <c r="F2" s="45" t="s">
        <v>14</v>
      </c>
      <c r="G2" s="9"/>
      <c r="H2" s="10"/>
      <c r="I2" s="11"/>
      <c r="J2" s="9"/>
    </row>
    <row r="3">
      <c r="A3" s="48" t="s">
        <v>392</v>
      </c>
      <c r="B3" s="49" t="s">
        <v>393</v>
      </c>
      <c r="C3" s="49" t="s">
        <v>12</v>
      </c>
      <c r="D3" s="50" t="s">
        <v>395</v>
      </c>
      <c r="E3" s="51"/>
      <c r="F3" s="49" t="s">
        <v>14</v>
      </c>
      <c r="G3" s="9"/>
      <c r="H3" s="10"/>
      <c r="I3" s="11"/>
      <c r="J3" s="9"/>
    </row>
    <row r="4">
      <c r="A4" s="48" t="s">
        <v>392</v>
      </c>
      <c r="B4" s="49" t="s">
        <v>393</v>
      </c>
      <c r="C4" s="49" t="s">
        <v>12</v>
      </c>
      <c r="D4" s="50" t="s">
        <v>396</v>
      </c>
      <c r="E4" s="51"/>
      <c r="F4" s="49" t="s">
        <v>17</v>
      </c>
      <c r="G4" s="9"/>
      <c r="H4" s="10"/>
      <c r="I4" s="11"/>
      <c r="J4" s="9"/>
    </row>
    <row r="5">
      <c r="A5" s="48" t="s">
        <v>392</v>
      </c>
      <c r="B5" s="49" t="s">
        <v>393</v>
      </c>
      <c r="C5" s="49" t="s">
        <v>12</v>
      </c>
      <c r="D5" s="50" t="s">
        <v>397</v>
      </c>
      <c r="E5" s="51"/>
      <c r="F5" s="51"/>
      <c r="G5" s="9"/>
      <c r="H5" s="10"/>
      <c r="I5" s="11"/>
      <c r="J5" s="9"/>
    </row>
    <row r="6">
      <c r="A6" s="48" t="s">
        <v>392</v>
      </c>
      <c r="B6" s="49" t="s">
        <v>393</v>
      </c>
      <c r="C6" s="49" t="s">
        <v>12</v>
      </c>
      <c r="D6" s="50" t="s">
        <v>398</v>
      </c>
      <c r="E6" s="51"/>
      <c r="F6" s="49" t="s">
        <v>20</v>
      </c>
      <c r="G6" s="9"/>
      <c r="H6" s="10"/>
      <c r="I6" s="11"/>
      <c r="J6" s="9"/>
    </row>
    <row r="7">
      <c r="A7" s="48" t="s">
        <v>392</v>
      </c>
      <c r="B7" s="49" t="s">
        <v>393</v>
      </c>
      <c r="C7" s="49" t="s">
        <v>12</v>
      </c>
      <c r="D7" s="50" t="s">
        <v>399</v>
      </c>
      <c r="E7" s="51"/>
      <c r="F7" s="49" t="s">
        <v>22</v>
      </c>
      <c r="G7" s="9"/>
      <c r="H7" s="10"/>
      <c r="I7" s="11"/>
      <c r="J7" s="9"/>
    </row>
    <row r="8">
      <c r="A8" s="48" t="s">
        <v>392</v>
      </c>
      <c r="B8" s="49" t="s">
        <v>393</v>
      </c>
      <c r="C8" s="49" t="s">
        <v>12</v>
      </c>
      <c r="D8" s="50" t="s">
        <v>400</v>
      </c>
      <c r="E8" s="51"/>
      <c r="F8" s="49" t="s">
        <v>24</v>
      </c>
      <c r="G8" s="9"/>
      <c r="H8" s="10"/>
      <c r="I8" s="11"/>
      <c r="J8" s="9"/>
    </row>
    <row r="9">
      <c r="A9" s="48" t="s">
        <v>392</v>
      </c>
      <c r="B9" s="49" t="s">
        <v>401</v>
      </c>
      <c r="C9" s="49" t="s">
        <v>402</v>
      </c>
      <c r="D9" s="50" t="s">
        <v>403</v>
      </c>
      <c r="E9" s="51"/>
      <c r="F9" s="52"/>
      <c r="G9" s="9"/>
      <c r="H9" s="10"/>
      <c r="I9" s="11"/>
      <c r="J9" s="9"/>
    </row>
    <row r="10">
      <c r="A10" s="48" t="s">
        <v>392</v>
      </c>
      <c r="B10" s="49" t="s">
        <v>401</v>
      </c>
      <c r="C10" s="49" t="s">
        <v>402</v>
      </c>
      <c r="D10" s="50" t="s">
        <v>404</v>
      </c>
      <c r="E10" s="51"/>
      <c r="F10" s="52"/>
      <c r="G10" s="9"/>
      <c r="H10" s="10"/>
      <c r="I10" s="11"/>
      <c r="J10" s="9"/>
    </row>
    <row r="11">
      <c r="A11" s="48" t="s">
        <v>392</v>
      </c>
      <c r="B11" s="49" t="s">
        <v>401</v>
      </c>
      <c r="C11" s="49" t="s">
        <v>402</v>
      </c>
      <c r="D11" s="50" t="s">
        <v>405</v>
      </c>
      <c r="E11" s="51"/>
      <c r="F11" s="52"/>
      <c r="G11" s="9"/>
      <c r="H11" s="10"/>
      <c r="I11" s="11"/>
      <c r="J11" s="9"/>
    </row>
    <row r="12">
      <c r="A12" s="48" t="s">
        <v>392</v>
      </c>
      <c r="B12" s="49" t="s">
        <v>401</v>
      </c>
      <c r="C12" s="49" t="s">
        <v>402</v>
      </c>
      <c r="D12" s="50" t="s">
        <v>406</v>
      </c>
      <c r="E12" s="51"/>
      <c r="F12" s="52"/>
      <c r="G12" s="9"/>
      <c r="H12" s="9"/>
      <c r="I12" s="11"/>
      <c r="J12" s="9"/>
    </row>
    <row r="13">
      <c r="A13" s="48" t="s">
        <v>392</v>
      </c>
      <c r="B13" s="49" t="s">
        <v>401</v>
      </c>
      <c r="C13" s="49" t="s">
        <v>402</v>
      </c>
      <c r="D13" s="50" t="s">
        <v>407</v>
      </c>
      <c r="E13" s="51"/>
      <c r="F13" s="52"/>
      <c r="G13" s="9"/>
      <c r="H13" s="9"/>
      <c r="I13" s="11"/>
      <c r="J13" s="9"/>
    </row>
    <row r="14">
      <c r="A14" s="48" t="s">
        <v>392</v>
      </c>
      <c r="B14" s="49" t="s">
        <v>401</v>
      </c>
      <c r="C14" s="49" t="s">
        <v>402</v>
      </c>
      <c r="D14" s="50" t="s">
        <v>408</v>
      </c>
      <c r="E14" s="51"/>
      <c r="F14" s="53" t="s">
        <v>276</v>
      </c>
      <c r="G14" s="9"/>
      <c r="H14" s="9"/>
      <c r="I14" s="11"/>
      <c r="J14" s="9"/>
    </row>
    <row r="15">
      <c r="A15" s="48" t="s">
        <v>392</v>
      </c>
      <c r="B15" s="49" t="s">
        <v>401</v>
      </c>
      <c r="C15" s="49" t="s">
        <v>402</v>
      </c>
      <c r="D15" s="50" t="s">
        <v>409</v>
      </c>
      <c r="E15" s="51"/>
      <c r="F15" s="51"/>
      <c r="G15" s="9"/>
      <c r="H15" s="9"/>
      <c r="I15" s="11"/>
      <c r="J15" s="9"/>
    </row>
    <row r="16">
      <c r="A16" s="48" t="s">
        <v>392</v>
      </c>
      <c r="B16" s="49" t="s">
        <v>401</v>
      </c>
      <c r="C16" s="49" t="s">
        <v>402</v>
      </c>
      <c r="D16" s="50" t="s">
        <v>410</v>
      </c>
      <c r="E16" s="51"/>
      <c r="F16" s="53" t="s">
        <v>411</v>
      </c>
      <c r="G16" s="9"/>
      <c r="H16" s="9"/>
      <c r="I16" s="11"/>
      <c r="J16" s="9"/>
    </row>
    <row r="17">
      <c r="A17" s="48" t="s">
        <v>392</v>
      </c>
      <c r="B17" s="49" t="s">
        <v>412</v>
      </c>
      <c r="C17" s="49" t="s">
        <v>413</v>
      </c>
      <c r="D17" s="50" t="s">
        <v>414</v>
      </c>
      <c r="E17" s="51"/>
      <c r="F17" s="52"/>
      <c r="G17" s="9"/>
      <c r="H17" s="9"/>
      <c r="I17" s="11"/>
      <c r="J17" s="9"/>
    </row>
    <row r="18">
      <c r="A18" s="48" t="s">
        <v>392</v>
      </c>
      <c r="B18" s="49" t="s">
        <v>415</v>
      </c>
      <c r="C18" s="49" t="s">
        <v>416</v>
      </c>
      <c r="D18" s="50" t="s">
        <v>417</v>
      </c>
      <c r="E18" s="51"/>
      <c r="F18" s="53" t="s">
        <v>418</v>
      </c>
      <c r="G18" s="9"/>
      <c r="H18" s="9"/>
      <c r="I18" s="11"/>
      <c r="J18" s="9"/>
    </row>
    <row r="19">
      <c r="A19" s="48" t="s">
        <v>392</v>
      </c>
      <c r="B19" s="49" t="s">
        <v>419</v>
      </c>
      <c r="C19" s="49" t="s">
        <v>420</v>
      </c>
      <c r="D19" s="50" t="s">
        <v>421</v>
      </c>
      <c r="E19" s="51"/>
      <c r="F19" s="49" t="s">
        <v>422</v>
      </c>
      <c r="G19" s="9"/>
      <c r="H19" s="9"/>
      <c r="I19" s="11"/>
      <c r="J19" s="9"/>
    </row>
    <row r="20">
      <c r="A20" s="48" t="s">
        <v>392</v>
      </c>
      <c r="B20" s="49" t="s">
        <v>419</v>
      </c>
      <c r="C20" s="49" t="s">
        <v>420</v>
      </c>
      <c r="D20" s="50" t="s">
        <v>423</v>
      </c>
      <c r="E20" s="51"/>
      <c r="F20" s="54"/>
      <c r="G20" s="9"/>
      <c r="H20" s="9"/>
      <c r="I20" s="11"/>
      <c r="J20" s="9"/>
    </row>
    <row r="21">
      <c r="A21" s="48" t="s">
        <v>392</v>
      </c>
      <c r="B21" s="49" t="s">
        <v>419</v>
      </c>
      <c r="C21" s="49" t="s">
        <v>420</v>
      </c>
      <c r="D21" s="50" t="s">
        <v>424</v>
      </c>
      <c r="E21" s="51"/>
      <c r="F21" s="53" t="s">
        <v>425</v>
      </c>
      <c r="G21" s="9"/>
      <c r="H21" s="9"/>
      <c r="I21" s="11"/>
      <c r="J21" s="9"/>
    </row>
    <row r="22">
      <c r="A22" s="48" t="s">
        <v>392</v>
      </c>
      <c r="B22" s="49" t="s">
        <v>426</v>
      </c>
      <c r="C22" s="49" t="s">
        <v>427</v>
      </c>
      <c r="D22" s="50" t="s">
        <v>428</v>
      </c>
      <c r="E22" s="51"/>
      <c r="F22" s="52"/>
      <c r="G22" s="9"/>
      <c r="H22" s="9"/>
      <c r="I22" s="11"/>
      <c r="J22" s="9"/>
    </row>
    <row r="23">
      <c r="A23" s="48" t="s">
        <v>392</v>
      </c>
      <c r="B23" s="49" t="s">
        <v>426</v>
      </c>
      <c r="C23" s="49" t="s">
        <v>427</v>
      </c>
      <c r="D23" s="50" t="s">
        <v>429</v>
      </c>
      <c r="E23" s="51"/>
      <c r="F23" s="49" t="s">
        <v>430</v>
      </c>
      <c r="G23" s="9"/>
      <c r="H23" s="9"/>
      <c r="I23" s="11"/>
      <c r="J23" s="9"/>
    </row>
    <row r="24">
      <c r="A24" s="48" t="s">
        <v>392</v>
      </c>
      <c r="B24" s="49" t="s">
        <v>431</v>
      </c>
      <c r="C24" s="49" t="s">
        <v>432</v>
      </c>
      <c r="D24" s="55" t="s">
        <v>433</v>
      </c>
      <c r="E24" s="51"/>
      <c r="F24" s="52"/>
      <c r="G24" s="9"/>
      <c r="H24" s="9"/>
      <c r="I24" s="11"/>
      <c r="J24" s="9"/>
    </row>
    <row r="25">
      <c r="A25" s="48" t="s">
        <v>392</v>
      </c>
      <c r="B25" s="49" t="s">
        <v>431</v>
      </c>
      <c r="C25" s="49" t="s">
        <v>432</v>
      </c>
      <c r="D25" s="55" t="s">
        <v>434</v>
      </c>
      <c r="E25" s="51"/>
      <c r="F25" s="52"/>
      <c r="G25" s="9"/>
      <c r="H25" s="9"/>
      <c r="I25" s="11"/>
      <c r="J25" s="9"/>
    </row>
    <row r="26">
      <c r="A26" s="48" t="s">
        <v>392</v>
      </c>
      <c r="B26" s="49" t="s">
        <v>431</v>
      </c>
      <c r="C26" s="49" t="s">
        <v>432</v>
      </c>
      <c r="D26" s="55" t="s">
        <v>435</v>
      </c>
      <c r="E26" s="51"/>
      <c r="F26" s="52"/>
      <c r="G26" s="9"/>
      <c r="H26" s="9"/>
      <c r="I26" s="11"/>
      <c r="J26" s="9"/>
    </row>
    <row r="27">
      <c r="A27" s="48" t="s">
        <v>392</v>
      </c>
      <c r="B27" s="49" t="s">
        <v>431</v>
      </c>
      <c r="C27" s="49" t="s">
        <v>432</v>
      </c>
      <c r="D27" s="55" t="s">
        <v>436</v>
      </c>
      <c r="E27" s="51"/>
      <c r="F27" s="52"/>
      <c r="G27" s="9"/>
      <c r="H27" s="9"/>
      <c r="I27" s="11"/>
      <c r="J27" s="9"/>
    </row>
    <row r="28">
      <c r="A28" s="48" t="s">
        <v>392</v>
      </c>
      <c r="B28" s="49" t="s">
        <v>431</v>
      </c>
      <c r="C28" s="49" t="s">
        <v>432</v>
      </c>
      <c r="D28" s="55" t="s">
        <v>437</v>
      </c>
      <c r="E28" s="51"/>
      <c r="F28" s="52"/>
      <c r="G28" s="9"/>
      <c r="H28" s="9"/>
      <c r="I28" s="11"/>
      <c r="J28" s="9"/>
    </row>
    <row r="29">
      <c r="A29" s="48" t="s">
        <v>392</v>
      </c>
      <c r="B29" s="49" t="s">
        <v>431</v>
      </c>
      <c r="C29" s="49" t="s">
        <v>432</v>
      </c>
      <c r="D29" s="56" t="s">
        <v>438</v>
      </c>
      <c r="E29" s="51"/>
      <c r="F29" s="49" t="s">
        <v>439</v>
      </c>
      <c r="G29" s="9"/>
      <c r="H29" s="9"/>
      <c r="I29" s="11"/>
      <c r="J29" s="9"/>
    </row>
    <row r="30">
      <c r="A30" s="48" t="s">
        <v>392</v>
      </c>
      <c r="B30" s="49" t="s">
        <v>440</v>
      </c>
      <c r="C30" s="49" t="s">
        <v>441</v>
      </c>
      <c r="D30" s="55" t="s">
        <v>442</v>
      </c>
      <c r="E30" s="51"/>
      <c r="F30" s="56" t="s">
        <v>443</v>
      </c>
      <c r="G30" s="9"/>
      <c r="H30" s="9"/>
      <c r="I30" s="11"/>
      <c r="J30" s="9"/>
    </row>
    <row r="31">
      <c r="A31" s="48" t="s">
        <v>392</v>
      </c>
      <c r="B31" s="49" t="s">
        <v>440</v>
      </c>
      <c r="C31" s="49" t="s">
        <v>441</v>
      </c>
      <c r="D31" s="56" t="s">
        <v>444</v>
      </c>
      <c r="E31" s="51"/>
      <c r="F31" s="49" t="s">
        <v>445</v>
      </c>
      <c r="G31" s="9"/>
      <c r="H31" s="9"/>
      <c r="I31" s="11"/>
      <c r="J31" s="9"/>
    </row>
    <row r="32">
      <c r="A32" s="48" t="s">
        <v>392</v>
      </c>
      <c r="B32" s="49" t="s">
        <v>440</v>
      </c>
      <c r="C32" s="49" t="s">
        <v>441</v>
      </c>
      <c r="D32" s="56" t="s">
        <v>446</v>
      </c>
      <c r="E32" s="57"/>
      <c r="F32" s="49" t="s">
        <v>138</v>
      </c>
      <c r="G32" s="9"/>
      <c r="H32" s="9"/>
      <c r="I32" s="11"/>
      <c r="J32" s="9"/>
    </row>
    <row r="33">
      <c r="A33" s="48" t="s">
        <v>392</v>
      </c>
      <c r="B33" s="49" t="s">
        <v>440</v>
      </c>
      <c r="C33" s="49" t="s">
        <v>441</v>
      </c>
      <c r="D33" s="55" t="s">
        <v>447</v>
      </c>
      <c r="E33" s="51"/>
      <c r="F33" s="52"/>
      <c r="G33" s="9"/>
      <c r="H33" s="9"/>
      <c r="I33" s="11"/>
      <c r="J33" s="9"/>
    </row>
    <row r="34">
      <c r="A34" s="48" t="s">
        <v>392</v>
      </c>
      <c r="B34" s="49" t="s">
        <v>440</v>
      </c>
      <c r="C34" s="49" t="s">
        <v>441</v>
      </c>
      <c r="D34" s="55" t="s">
        <v>448</v>
      </c>
      <c r="E34" s="51"/>
      <c r="F34" s="52"/>
      <c r="G34" s="9"/>
      <c r="H34" s="9"/>
      <c r="I34" s="11"/>
      <c r="J34" s="9"/>
    </row>
    <row r="35">
      <c r="A35" s="48" t="s">
        <v>392</v>
      </c>
      <c r="B35" s="49" t="s">
        <v>440</v>
      </c>
      <c r="C35" s="49" t="s">
        <v>441</v>
      </c>
      <c r="D35" s="55" t="s">
        <v>449</v>
      </c>
      <c r="E35" s="51"/>
      <c r="F35" s="52"/>
      <c r="G35" s="9"/>
      <c r="H35" s="9"/>
      <c r="I35" s="11"/>
      <c r="J35" s="9"/>
    </row>
    <row r="36">
      <c r="A36" s="48" t="s">
        <v>392</v>
      </c>
      <c r="B36" s="49" t="s">
        <v>440</v>
      </c>
      <c r="C36" s="49" t="s">
        <v>441</v>
      </c>
      <c r="D36" s="55" t="s">
        <v>450</v>
      </c>
      <c r="E36" s="51"/>
      <c r="F36" s="52"/>
      <c r="G36" s="9"/>
      <c r="H36" s="9"/>
      <c r="I36" s="11"/>
      <c r="J36" s="9"/>
    </row>
    <row r="37">
      <c r="A37" s="48" t="s">
        <v>392</v>
      </c>
      <c r="B37" s="49" t="s">
        <v>440</v>
      </c>
      <c r="C37" s="49" t="s">
        <v>441</v>
      </c>
      <c r="D37" s="56" t="s">
        <v>451</v>
      </c>
      <c r="E37" s="51"/>
      <c r="F37" s="52" t="s">
        <v>452</v>
      </c>
      <c r="G37" s="9"/>
      <c r="H37" s="9"/>
      <c r="I37" s="11"/>
      <c r="J37" s="9"/>
    </row>
    <row r="38">
      <c r="A38" s="48" t="s">
        <v>392</v>
      </c>
      <c r="B38" s="49" t="s">
        <v>453</v>
      </c>
      <c r="C38" s="49" t="s">
        <v>454</v>
      </c>
      <c r="D38" s="55" t="s">
        <v>455</v>
      </c>
      <c r="E38" s="51"/>
      <c r="F38" s="52"/>
      <c r="G38" s="9"/>
      <c r="H38" s="9"/>
      <c r="I38" s="11"/>
      <c r="J38" s="9"/>
    </row>
    <row r="39">
      <c r="A39" s="48" t="s">
        <v>392</v>
      </c>
      <c r="B39" s="49" t="s">
        <v>456</v>
      </c>
      <c r="C39" s="49" t="s">
        <v>457</v>
      </c>
      <c r="D39" s="55" t="s">
        <v>458</v>
      </c>
      <c r="E39" s="51"/>
      <c r="F39" s="52"/>
      <c r="G39" s="9"/>
      <c r="H39" s="9"/>
      <c r="I39" s="11"/>
      <c r="J39" s="9"/>
    </row>
    <row r="40">
      <c r="A40" s="48" t="s">
        <v>392</v>
      </c>
      <c r="B40" s="49" t="s">
        <v>456</v>
      </c>
      <c r="C40" s="49" t="s">
        <v>457</v>
      </c>
      <c r="D40" s="55" t="s">
        <v>459</v>
      </c>
      <c r="E40" s="51"/>
      <c r="F40" s="52"/>
      <c r="G40" s="9"/>
      <c r="H40" s="9"/>
      <c r="I40" s="11"/>
      <c r="J40" s="9"/>
    </row>
    <row r="41">
      <c r="A41" s="48" t="s">
        <v>392</v>
      </c>
      <c r="B41" s="49" t="s">
        <v>456</v>
      </c>
      <c r="C41" s="49" t="s">
        <v>457</v>
      </c>
      <c r="D41" s="55" t="s">
        <v>460</v>
      </c>
      <c r="E41" s="51"/>
      <c r="F41" s="52"/>
      <c r="G41" s="9"/>
      <c r="H41" s="9"/>
      <c r="I41" s="11"/>
      <c r="J41" s="9"/>
    </row>
    <row r="42">
      <c r="A42" s="48" t="s">
        <v>392</v>
      </c>
      <c r="B42" s="49" t="s">
        <v>456</v>
      </c>
      <c r="C42" s="49" t="s">
        <v>457</v>
      </c>
      <c r="D42" s="55" t="s">
        <v>461</v>
      </c>
      <c r="E42" s="51"/>
      <c r="F42" s="52"/>
      <c r="G42" s="9"/>
      <c r="H42" s="9"/>
      <c r="I42" s="11"/>
      <c r="J42" s="9"/>
    </row>
    <row r="43">
      <c r="A43" s="48" t="s">
        <v>392</v>
      </c>
      <c r="B43" s="49" t="s">
        <v>462</v>
      </c>
      <c r="C43" s="49" t="s">
        <v>463</v>
      </c>
      <c r="D43" s="56" t="s">
        <v>464</v>
      </c>
      <c r="E43" s="51"/>
      <c r="F43" s="52" t="s">
        <v>465</v>
      </c>
      <c r="G43" s="9"/>
      <c r="H43" s="9"/>
      <c r="I43" s="11"/>
      <c r="J43" s="9"/>
    </row>
    <row r="44">
      <c r="A44" s="48" t="s">
        <v>392</v>
      </c>
      <c r="B44" s="49" t="s">
        <v>466</v>
      </c>
      <c r="C44" s="49" t="s">
        <v>467</v>
      </c>
      <c r="D44" s="55" t="s">
        <v>468</v>
      </c>
      <c r="E44" s="51"/>
      <c r="F44" s="52"/>
      <c r="G44" s="9"/>
      <c r="H44" s="9"/>
      <c r="I44" s="11"/>
      <c r="J44" s="9"/>
    </row>
    <row r="45">
      <c r="A45" s="48" t="s">
        <v>392</v>
      </c>
      <c r="B45" s="49" t="s">
        <v>469</v>
      </c>
      <c r="C45" s="49" t="s">
        <v>470</v>
      </c>
      <c r="D45" s="56" t="s">
        <v>471</v>
      </c>
      <c r="E45" s="51"/>
      <c r="F45" s="52" t="s">
        <v>472</v>
      </c>
      <c r="G45" s="9"/>
      <c r="H45" s="9"/>
      <c r="I45" s="11"/>
      <c r="J45" s="9"/>
    </row>
    <row r="46">
      <c r="A46" s="48" t="s">
        <v>392</v>
      </c>
      <c r="B46" s="49" t="s">
        <v>473</v>
      </c>
      <c r="C46" s="49" t="s">
        <v>474</v>
      </c>
      <c r="D46" s="56" t="s">
        <v>475</v>
      </c>
      <c r="E46" s="51"/>
      <c r="F46" s="52" t="s">
        <v>476</v>
      </c>
      <c r="G46" s="9"/>
      <c r="H46" s="9"/>
      <c r="I46" s="11"/>
      <c r="J46" s="9"/>
    </row>
    <row r="47">
      <c r="A47" s="48" t="s">
        <v>392</v>
      </c>
      <c r="B47" s="49" t="s">
        <v>473</v>
      </c>
      <c r="C47" s="49" t="s">
        <v>474</v>
      </c>
      <c r="D47" s="55" t="s">
        <v>477</v>
      </c>
      <c r="E47" s="51"/>
      <c r="F47" s="52"/>
      <c r="G47" s="9"/>
      <c r="H47" s="9"/>
      <c r="I47" s="11"/>
      <c r="J47" s="9"/>
    </row>
    <row r="48">
      <c r="A48" s="48" t="s">
        <v>392</v>
      </c>
      <c r="B48" s="49" t="s">
        <v>473</v>
      </c>
      <c r="C48" s="49" t="s">
        <v>474</v>
      </c>
      <c r="D48" s="56" t="s">
        <v>478</v>
      </c>
      <c r="E48" s="51"/>
      <c r="F48" s="52" t="s">
        <v>479</v>
      </c>
      <c r="G48" s="9"/>
      <c r="H48" s="9"/>
      <c r="I48" s="11"/>
      <c r="J48" s="9"/>
    </row>
    <row r="49">
      <c r="A49" s="48" t="s">
        <v>392</v>
      </c>
      <c r="B49" s="49" t="s">
        <v>473</v>
      </c>
      <c r="C49" s="49" t="s">
        <v>474</v>
      </c>
      <c r="D49" s="56" t="s">
        <v>480</v>
      </c>
      <c r="E49" s="51"/>
      <c r="F49" s="52" t="s">
        <v>276</v>
      </c>
      <c r="G49" s="9"/>
      <c r="H49" s="9"/>
      <c r="I49" s="11"/>
      <c r="J49" s="9"/>
    </row>
  </sheetData>
  <autoFilter ref="$A$1:$J$49"/>
  <conditionalFormatting sqref="I2:I49">
    <cfRule type="cellIs" dxfId="0" priority="1" operator="equal">
      <formula>"Pass"</formula>
    </cfRule>
  </conditionalFormatting>
  <conditionalFormatting sqref="I2:I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workbookViewId="0"/>
  </sheetViews>
  <sheetFormatPr customHeight="1" defaultColWidth="14.43" defaultRowHeight="15.0"/>
  <cols>
    <col customWidth="1" min="1" max="1" width="22.71"/>
    <col customWidth="1" min="2" max="2" width="16.57"/>
    <col customWidth="1" min="4" max="4" width="22.71"/>
    <col customWidth="1" min="7" max="7" width="22.71"/>
    <col customWidth="1" min="8" max="8" width="57.86"/>
    <col customWidth="1" min="9" max="9" width="22.71"/>
    <col customWidth="1" min="11" max="11" width="19.86"/>
  </cols>
  <sheetData>
    <row r="1">
      <c r="A1" s="16" t="s">
        <v>304</v>
      </c>
      <c r="B1" s="17"/>
      <c r="C1" s="18"/>
      <c r="D1" s="16" t="s">
        <v>226</v>
      </c>
      <c r="E1" s="17"/>
      <c r="G1" s="16" t="s">
        <v>305</v>
      </c>
      <c r="H1" s="19"/>
      <c r="I1" s="17"/>
      <c r="J1" s="18"/>
    </row>
    <row r="2">
      <c r="A2" s="20" t="s">
        <v>228</v>
      </c>
      <c r="B2" s="21" t="s">
        <v>229</v>
      </c>
      <c r="C2" s="18"/>
      <c r="D2" s="20" t="s">
        <v>230</v>
      </c>
      <c r="E2" s="21" t="s">
        <v>229</v>
      </c>
      <c r="G2" s="20" t="s">
        <v>231</v>
      </c>
      <c r="H2" s="22" t="s">
        <v>2</v>
      </c>
      <c r="I2" s="21" t="s">
        <v>8</v>
      </c>
      <c r="J2" s="18"/>
    </row>
    <row r="3">
      <c r="A3" s="23" t="s">
        <v>232</v>
      </c>
      <c r="B3" s="24">
        <f>COUNTIF(CA!$I$2:$I$49, "Pass")</f>
        <v>0</v>
      </c>
      <c r="C3" s="18"/>
      <c r="D3" s="23" t="s">
        <v>233</v>
      </c>
      <c r="E3" s="24">
        <f>COUNTIF(I$3:I$16, "Fully Implemented")</f>
        <v>0</v>
      </c>
      <c r="G3" s="23" t="s">
        <v>393</v>
      </c>
      <c r="H3" s="43" t="s">
        <v>12</v>
      </c>
      <c r="I3" s="24" t="str">
        <f>IF(OR(COUNTIF(CA!$B$2:$B$49, G3) = 0, COUNTIFS(CA!$B$2:$B$49, G3, CA!$I$2:$I$49, "") &gt; 0),
    "", 
    IF(AND(COUNTIFS(CA!$B$2:$B$49, G3, CA!$I$2:$I$49, "Pass") = COUNTIF(CA!$B$2:$B$49, G3), COUNTIF(CA!$B$2:$B$49, G3) &gt; 0), 
        "Fully Implemented", 
        IF(AND(COUNTIFS(CA!$B$2:$B$49, G3, CA!$I$2:$I$49, "Fail") = COUNTIF(CA!$B$2:$B$49, G3), COUNTIF(CA!$B$2:$B$49, G3) &gt; 0), 
            "Not Implemented", 
            "Partially Implemented"
        )
    )
)</f>
        <v/>
      </c>
      <c r="J3" s="18"/>
    </row>
    <row r="4">
      <c r="A4" s="23" t="s">
        <v>234</v>
      </c>
      <c r="B4" s="24">
        <f>COUNTIF(CA!$I$2:$I$49, "Fail")</f>
        <v>0</v>
      </c>
      <c r="C4" s="18"/>
      <c r="D4" s="23" t="s">
        <v>235</v>
      </c>
      <c r="E4" s="24">
        <f>COUNTIF(I$3:I$16, "Partially Implemented")</f>
        <v>0</v>
      </c>
      <c r="G4" s="23" t="s">
        <v>401</v>
      </c>
      <c r="H4" s="43" t="s">
        <v>402</v>
      </c>
      <c r="I4" s="24" t="str">
        <f>IF(OR(COUNTIF(CA!$B$2:$B$36, G4) = 0, COUNTIFS(CA!$B$2:$B$36, G4, CA!$I$2:$I$36, "") &gt; 0),
    "", 
    IF(AND(COUNTIFS(CA!$B$2:$B$36, G4, CA!$I$2:$I$36, "Pass") = COUNTIF(CA!$B$2:$B$36, G4), COUNTIF(CA!$B$2:$B$36, G4) &gt; 0), 
        "Fully Implemented", 
        IF(AND(COUNTIFS(CA!$B$2:$B$36, G4, CA!$I$2:$I$36, "Fail") = COUNTIF(CA!$B$2:$B$36, G4), COUNTIF(CA!$B$2:$B$36, G4) &gt; 0), 
            "Not Implemented", 
            "Partially Implemented"
        )
    )
)</f>
        <v/>
      </c>
      <c r="J4" s="18"/>
    </row>
    <row r="5">
      <c r="A5" s="26" t="s">
        <v>236</v>
      </c>
      <c r="B5" s="27" t="str">
        <f>IF(SUM(B3:B4)=0, "Pending", B3/SUM(B3:B4))</f>
        <v>Pending</v>
      </c>
      <c r="C5" s="18"/>
      <c r="D5" s="23" t="s">
        <v>237</v>
      </c>
      <c r="E5" s="24">
        <f>COUNTIF(I$3:I$16, "Not Implemented")</f>
        <v>0</v>
      </c>
      <c r="G5" s="23" t="s">
        <v>412</v>
      </c>
      <c r="H5" s="43" t="s">
        <v>481</v>
      </c>
      <c r="I5" s="24" t="str">
        <f>IF(OR(COUNTIF(CA!$B$2:$B$36, G5) = 0, COUNTIFS(CA!$B$2:$B$36, G5, CA!$I$2:$I$36, "") &gt; 0),
    "", 
    IF(AND(COUNTIFS(CA!$B$2:$B$36, G5, CA!$I$2:$I$36, "Pass") = COUNTIF(CA!$B$2:$B$36, G5), COUNTIF(CA!$B$2:$B$36, G5) &gt; 0), 
        "Fully Implemented", 
        IF(AND(COUNTIFS(CA!$B$2:$B$36, G5, CA!$I$2:$I$36, "Fail") = COUNTIF(CA!$B$2:$B$36, G5), COUNTIF(CA!$B$2:$B$36, G5) &gt; 0), 
            "Not Implemented", 
            "Partially Implemented"
        )
    )
)</f>
        <v/>
      </c>
      <c r="J5" s="18"/>
    </row>
    <row r="6">
      <c r="A6" s="18"/>
      <c r="B6" s="18"/>
      <c r="C6" s="18"/>
      <c r="D6" s="18"/>
      <c r="E6" s="18"/>
      <c r="G6" s="23" t="s">
        <v>415</v>
      </c>
      <c r="H6" s="43" t="s">
        <v>482</v>
      </c>
      <c r="I6" s="24" t="str">
        <f>IF(OR(COUNTIF(CA!$B$2:$B$36, G6) = 0, COUNTIFS(CA!$B$2:$B$36, G6, CA!$I$2:$I$36, "") &gt; 0),
    "", 
    IF(AND(COUNTIFS(CA!$B$2:$B$36, G6, CA!$I$2:$I$36, "Pass") = COUNTIF(CA!$B$2:$B$36, G6), COUNTIF(CA!$B$2:$B$36, G6) &gt; 0), 
        "Fully Implemented", 
        IF(AND(COUNTIFS(CA!$B$2:$B$36, G6, CA!$I$2:$I$36, "Fail") = COUNTIF(CA!$B$2:$B$36, G6), COUNTIF(CA!$B$2:$B$36, G6) &gt; 0), 
            "Not Implemented", 
            "Partially Implemented"
        )
    )
)</f>
        <v/>
      </c>
      <c r="J6" s="18"/>
    </row>
    <row r="7">
      <c r="A7" s="18"/>
      <c r="B7" s="18"/>
      <c r="C7" s="18"/>
      <c r="D7" s="18"/>
      <c r="E7" s="18"/>
      <c r="G7" s="23" t="s">
        <v>419</v>
      </c>
      <c r="H7" s="43" t="s">
        <v>420</v>
      </c>
      <c r="I7" s="24" t="str">
        <f>IF(OR(COUNTIF(CA!$B$2:$B$36, G7) = 0, COUNTIFS(CA!$B$2:$B$36, G7, CA!$I$2:$I$36, "") &gt; 0),
    "", 
    IF(AND(COUNTIFS(CA!$B$2:$B$36, G7, CA!$I$2:$I$36, "Pass") = COUNTIF(CA!$B$2:$B$36, G7), COUNTIF(CA!$B$2:$B$36, G7) &gt; 0), 
        "Fully Implemented", 
        IF(AND(COUNTIFS(CA!$B$2:$B$36, G7, CA!$I$2:$I$36, "Fail") = COUNTIF(CA!$B$2:$B$36, G7), COUNTIF(CA!$B$2:$B$36, G7) &gt; 0), 
            "Not Implemented", 
            "Partially Implemented"
        )
    )
)</f>
        <v/>
      </c>
      <c r="J7" s="18"/>
    </row>
    <row r="8">
      <c r="A8" s="18"/>
      <c r="B8" s="18"/>
      <c r="C8" s="18"/>
      <c r="D8" s="18"/>
      <c r="E8" s="18"/>
      <c r="G8" s="23" t="s">
        <v>426</v>
      </c>
      <c r="H8" s="43" t="s">
        <v>427</v>
      </c>
      <c r="I8" s="24" t="str">
        <f>IF(OR(COUNTIF(CA!$B$2:$B$36, G8) = 0, COUNTIFS(CA!$B$2:$B$36, G8, CA!$I$2:$I$36, "") &gt; 0),
    "", 
    IF(AND(COUNTIFS(CA!$B$2:$B$36, G8, CA!$I$2:$I$36, "Pass") = COUNTIF(CA!$B$2:$B$36, G8), COUNTIF(CA!$B$2:$B$36, G8) &gt; 0), 
        "Fully Implemented", 
        IF(AND(COUNTIFS(CA!$B$2:$B$36, G8, CA!$I$2:$I$36, "Fail") = COUNTIF(CA!$B$2:$B$36, G8), COUNTIF(CA!$B$2:$B$36, G8) &gt; 0), 
            "Not Implemented", 
            "Partially Implemented"
        )
    )
)</f>
        <v/>
      </c>
      <c r="J8" s="18"/>
    </row>
    <row r="9">
      <c r="G9" s="23" t="s">
        <v>431</v>
      </c>
      <c r="H9" s="43" t="s">
        <v>432</v>
      </c>
      <c r="I9" s="24" t="str">
        <f>IF(OR(COUNTIF(CA!$B$2:$B$36, G9) = 0, COUNTIFS(CA!$B$2:$B$36, G9, CA!$I$2:$I$36, "") &gt; 0),
    "", 
    IF(AND(COUNTIFS(CA!$B$2:$B$36, G9, CA!$I$2:$I$36, "Pass") = COUNTIF(CA!$B$2:$B$36, G9), COUNTIF(CA!$B$2:$B$36, G9) &gt; 0), 
        "Fully Implemented", 
        IF(AND(COUNTIFS(CA!$B$2:$B$36, G9, CA!$I$2:$I$36, "Fail") = COUNTIF(CA!$B$2:$B$36, G9), COUNTIF(CA!$B$2:$B$36, G9) &gt; 0), 
            "Not Implemented", 
            "Partially Implemented"
        )
    )
)</f>
        <v/>
      </c>
    </row>
    <row r="10">
      <c r="G10" s="23" t="s">
        <v>440</v>
      </c>
      <c r="H10" s="43" t="s">
        <v>441</v>
      </c>
      <c r="I10" s="24" t="str">
        <f>IF(OR(COUNTIF(CA!$B$2:$B$36, G10) = 0, COUNTIFS(CA!$B$2:$B$36, G10, CA!$I$2:$I$36, "") &gt; 0),
    "", 
    IF(AND(COUNTIFS(CA!$B$2:$B$36, G10, CA!$I$2:$I$36, "Pass") = COUNTIF(CA!$B$2:$B$36, G10), COUNTIF(CA!$B$2:$B$36, G10) &gt; 0), 
        "Fully Implemented", 
        IF(AND(COUNTIFS(CA!$B$2:$B$36, G10, CA!$I$2:$I$36, "Fail") = COUNTIF(CA!$B$2:$B$36, G10), COUNTIF(CA!$B$2:$B$36, G10) &gt; 0), 
            "Not Implemented", 
            "Partially Implemented"
        )
    )
)</f>
        <v/>
      </c>
    </row>
    <row r="11">
      <c r="G11" s="23" t="s">
        <v>453</v>
      </c>
      <c r="H11" s="43" t="s">
        <v>483</v>
      </c>
      <c r="I11" s="24" t="str">
        <f>IF(OR(COUNTIF(CA!$B$2:$B$36, G11) = 0, COUNTIFS(CA!$B$2:$B$36, G11, CA!$I$2:$I$36, "") &gt; 0),
    "", 
    IF(AND(COUNTIFS(CA!$B$2:$B$36, G11, CA!$I$2:$I$36, "Pass") = COUNTIF(CA!$B$2:$B$36, G11), COUNTIF(CA!$B$2:$B$36, G11) &gt; 0), 
        "Fully Implemented", 
        IF(AND(COUNTIFS(CA!$B$2:$B$36, G11, CA!$I$2:$I$36, "Fail") = COUNTIF(CA!$B$2:$B$36, G11), COUNTIF(CA!$B$2:$B$36, G11) &gt; 0), 
            "Not Implemented", 
            "Partially Implemented"
        )
    )
)</f>
        <v/>
      </c>
    </row>
    <row r="12">
      <c r="G12" s="23" t="s">
        <v>456</v>
      </c>
      <c r="H12" s="43" t="s">
        <v>484</v>
      </c>
      <c r="I12" s="24" t="str">
        <f>IF(OR(COUNTIF(CA!$B$2:$B$36, G12) = 0, COUNTIFS(CA!$B$2:$B$36, G12, CA!$I$2:$I$36, "") &gt; 0),
    "", 
    IF(AND(COUNTIFS(CA!$B$2:$B$36, G12, CA!$I$2:$I$36, "Pass") = COUNTIF(CA!$B$2:$B$36, G12), COUNTIF(CA!$B$2:$B$36, G12) &gt; 0), 
        "Fully Implemented", 
        IF(AND(COUNTIFS(CA!$B$2:$B$36, G12, CA!$I$2:$I$36, "Fail") = COUNTIF(CA!$B$2:$B$36, G12), COUNTIF(CA!$B$2:$B$36, G12) &gt; 0), 
            "Not Implemented", 
            "Partially Implemented"
        )
    )
)</f>
        <v/>
      </c>
    </row>
    <row r="13">
      <c r="G13" s="23" t="s">
        <v>462</v>
      </c>
      <c r="H13" s="43" t="s">
        <v>463</v>
      </c>
      <c r="I13" s="24" t="str">
        <f>IF(OR(COUNTIF(CA!$B$2:$B$36, G13) = 0, COUNTIFS(CA!$B$2:$B$36, G13, CA!$I$2:$I$36, "") &gt; 0),
    "", 
    IF(AND(COUNTIFS(CA!$B$2:$B$36, G13, CA!$I$2:$I$36, "Pass") = COUNTIF(CA!$B$2:$B$36, G13), COUNTIF(CA!$B$2:$B$36, G13) &gt; 0), 
        "Fully Implemented", 
        IF(AND(COUNTIFS(CA!$B$2:$B$36, G13, CA!$I$2:$I$36, "Fail") = COUNTIF(CA!$B$2:$B$36, G13), COUNTIF(CA!$B$2:$B$36, G13) &gt; 0), 
            "Not Implemented", 
            "Partially Implemented"
        )
    )
)</f>
        <v/>
      </c>
    </row>
    <row r="14">
      <c r="G14" s="23" t="s">
        <v>466</v>
      </c>
      <c r="H14" s="43" t="s">
        <v>485</v>
      </c>
      <c r="I14" s="24" t="str">
        <f>IF(OR(COUNTIF(CA!$B$2:$B$36, G14) = 0, COUNTIFS(CA!$B$2:$B$36, G14, CA!$I$2:$I$36, "") &gt; 0),
    "", 
    IF(AND(COUNTIFS(CA!$B$2:$B$36, G14, CA!$I$2:$I$36, "Pass") = COUNTIF(CA!$B$2:$B$36, G14), COUNTIF(CA!$B$2:$B$36, G14) &gt; 0), 
        "Fully Implemented", 
        IF(AND(COUNTIFS(CA!$B$2:$B$36, G14, CA!$I$2:$I$36, "Fail") = COUNTIF(CA!$B$2:$B$36, G14), COUNTIF(CA!$B$2:$B$36, G14) &gt; 0), 
            "Not Implemented", 
            "Partially Implemented"
        )
    )
)</f>
        <v/>
      </c>
    </row>
    <row r="15">
      <c r="G15" s="23" t="s">
        <v>469</v>
      </c>
      <c r="H15" s="43" t="s">
        <v>486</v>
      </c>
      <c r="I15" s="24" t="str">
        <f>IF(OR(COUNTIF(CA!$B$2:$B$36, G15) = 0, COUNTIFS(CA!$B$2:$B$36, G15, CA!$I$2:$I$36, "") &gt; 0),
    "", 
    IF(AND(COUNTIFS(CA!$B$2:$B$36, G15, CA!$I$2:$I$36, "Pass") = COUNTIF(CA!$B$2:$B$36, G15), COUNTIF(CA!$B$2:$B$36, G15) &gt; 0), 
        "Fully Implemented", 
        IF(AND(COUNTIFS(CA!$B$2:$B$36, G15, CA!$I$2:$I$36, "Fail") = COUNTIF(CA!$B$2:$B$36, G15), COUNTIF(CA!$B$2:$B$36, G15) &gt; 0), 
            "Not Implemented", 
            "Partially Implemented"
        )
    )
)</f>
        <v/>
      </c>
    </row>
    <row r="16">
      <c r="G16" s="23" t="s">
        <v>473</v>
      </c>
      <c r="H16" s="43" t="s">
        <v>474</v>
      </c>
      <c r="I16" s="24" t="str">
        <f>IF(OR(COUNTIF(CA!$B$2:$B$36, G16) = 0, COUNTIFS(CA!$B$2:$B$36, G16, CA!$I$2:$I$36, "") &gt; 0),
    "", 
    IF(AND(COUNTIFS(CA!$B$2:$B$36, G16, CA!$I$2:$I$36, "Pass") = COUNTIF(CA!$B$2:$B$36, G16), COUNTIF(CA!$B$2:$B$36, G16) &gt; 0), 
        "Fully Implemented", 
        IF(AND(COUNTIFS(CA!$B$2:$B$36, G16, CA!$I$2:$I$36, "Fail") = COUNTIF(CA!$B$2:$B$36, G16), COUNTIF(CA!$B$2:$B$36, G16) &gt; 0), 
            "Not Implemented", 
            "Partially Implemented"
        )
    )
)</f>
        <v/>
      </c>
    </row>
  </sheetData>
  <mergeCells count="3">
    <mergeCell ref="A1:B1"/>
    <mergeCell ref="D1:E1"/>
    <mergeCell ref="G1:I1"/>
  </mergeCells>
  <conditionalFormatting sqref="B5">
    <cfRule type="cellIs" dxfId="1" priority="1" operator="lessThan">
      <formula>0.34</formula>
    </cfRule>
  </conditionalFormatting>
  <conditionalFormatting sqref="B5">
    <cfRule type="cellIs" dxfId="2" priority="2" operator="between">
      <formula>0.34</formula>
      <formula>0.66</formula>
    </cfRule>
  </conditionalFormatting>
  <conditionalFormatting sqref="B5">
    <cfRule type="cellIs" dxfId="0" priority="3" operator="greaterThan">
      <formula>0.66</formula>
    </cfRule>
  </conditionalFormatting>
  <conditionalFormatting sqref="I3:I16">
    <cfRule type="cellIs" dxfId="0" priority="4" operator="equal">
      <formula>"Fully Implemented"</formula>
    </cfRule>
  </conditionalFormatting>
  <conditionalFormatting sqref="I3:I16">
    <cfRule type="cellIs" dxfId="2" priority="5" operator="equal">
      <formula>"Partially Implemented"</formula>
    </cfRule>
  </conditionalFormatting>
  <conditionalFormatting sqref="I3:I16">
    <cfRule type="cellIs" dxfId="1" priority="6" operator="equal">
      <formula>"Not Implemented"</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