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1" sheetId="1" r:id="rId1"/>
    <sheet name="2" sheetId="2" r:id="rId2"/>
    <sheet name="Sheet3" sheetId="3" r:id="rId3"/>
    <sheet name="Sheet1" sheetId="4" r:id="rId4"/>
    <sheet name="Sheet2" sheetId="5" r:id="rId5"/>
    <sheet name="Sheet4" sheetId="6" r:id="rId6"/>
    <sheet name="Sheet5" sheetId="7" r:id="rId7"/>
    <sheet name="Sheet6" sheetId="8" r:id="rId8"/>
  </sheets>
  <calcPr calcId="145621"/>
</workbook>
</file>

<file path=xl/calcChain.xml><?xml version="1.0" encoding="utf-8"?>
<calcChain xmlns="http://schemas.openxmlformats.org/spreadsheetml/2006/main">
  <c r="D18" i="2" l="1"/>
  <c r="D10" i="2"/>
  <c r="D9" i="2"/>
  <c r="C32" i="3" l="1"/>
  <c r="D18" i="3"/>
  <c r="C22" i="3" s="1"/>
  <c r="D10" i="3"/>
  <c r="C28" i="3" s="1"/>
  <c r="D9" i="3"/>
  <c r="C23" i="3" s="1"/>
  <c r="C24" i="3" l="1"/>
  <c r="C25" i="3"/>
  <c r="C26" i="3" s="1"/>
  <c r="C27" i="3"/>
  <c r="C34" i="3" l="1"/>
  <c r="C29" i="3"/>
  <c r="C30" i="3" s="1"/>
  <c r="C31" i="3" s="1"/>
  <c r="C33" i="3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19" i="1"/>
  <c r="G19" i="1" s="1"/>
  <c r="C20" i="1"/>
  <c r="C21" i="1"/>
  <c r="C22" i="1"/>
  <c r="C23" i="1"/>
  <c r="C24" i="1"/>
  <c r="C25" i="1"/>
  <c r="C26" i="1"/>
  <c r="C27" i="1"/>
  <c r="C28" i="1"/>
  <c r="C29" i="1"/>
  <c r="C30" i="1"/>
  <c r="C19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4" i="1"/>
  <c r="G4" i="1" s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<sst xmlns="http://schemas.openxmlformats.org/spreadsheetml/2006/main" count="133" uniqueCount="68">
  <si>
    <t>序号</t>
  </si>
  <si>
    <t>序号</t>
    <phoneticPr fontId="1" type="noConversion"/>
  </si>
  <si>
    <t>填料层压降</t>
  </si>
  <si>
    <t>填料层压降</t>
    <phoneticPr fontId="1" type="noConversion"/>
  </si>
  <si>
    <t>单位压降</t>
  </si>
  <si>
    <t>单位压降</t>
    <phoneticPr fontId="1" type="noConversion"/>
  </si>
  <si>
    <t>转子流量计</t>
  </si>
  <si>
    <t>转子流量计</t>
    <phoneticPr fontId="1" type="noConversion"/>
  </si>
  <si>
    <t>温度</t>
  </si>
  <si>
    <t>温度</t>
    <phoneticPr fontId="1" type="noConversion"/>
  </si>
  <si>
    <t>空气流量</t>
  </si>
  <si>
    <t>空气流量</t>
    <phoneticPr fontId="1" type="noConversion"/>
  </si>
  <si>
    <t>气速</t>
  </si>
  <si>
    <t>气速</t>
    <phoneticPr fontId="1" type="noConversion"/>
  </si>
  <si>
    <t>mm水柱</t>
  </si>
  <si>
    <t>mm水柱</t>
    <phoneticPr fontId="1" type="noConversion"/>
  </si>
  <si>
    <t>m/s</t>
  </si>
  <si>
    <t>m/s</t>
    <phoneticPr fontId="1" type="noConversion"/>
  </si>
  <si>
    <t>实验项目</t>
    <phoneticPr fontId="1" type="noConversion"/>
  </si>
  <si>
    <t>水流量</t>
    <phoneticPr fontId="1" type="noConversion"/>
  </si>
  <si>
    <t>填料层</t>
    <phoneticPr fontId="1" type="noConversion"/>
  </si>
  <si>
    <t>二氧化碳</t>
    <phoneticPr fontId="1" type="noConversion"/>
  </si>
  <si>
    <t>空气</t>
    <phoneticPr fontId="1" type="noConversion"/>
  </si>
  <si>
    <t>氢氧化钡</t>
    <phoneticPr fontId="1" type="noConversion"/>
  </si>
  <si>
    <t>盐酸</t>
    <phoneticPr fontId="1" type="noConversion"/>
  </si>
  <si>
    <t>塔顶X2</t>
    <phoneticPr fontId="1" type="noConversion"/>
  </si>
  <si>
    <t>塔底X1</t>
    <phoneticPr fontId="1" type="noConversion"/>
  </si>
  <si>
    <t>相平衡</t>
    <phoneticPr fontId="1" type="noConversion"/>
  </si>
  <si>
    <t>水转子流量计读数</t>
    <phoneticPr fontId="1" type="noConversion"/>
  </si>
  <si>
    <t>填料层高度</t>
    <phoneticPr fontId="1" type="noConversion"/>
  </si>
  <si>
    <t>二氧化碳流量计读数</t>
    <phoneticPr fontId="1" type="noConversion"/>
  </si>
  <si>
    <t>二氧化碳流量计处温度</t>
    <phoneticPr fontId="1" type="noConversion"/>
  </si>
  <si>
    <t>二氧化碳流量计处体积流量</t>
    <phoneticPr fontId="1" type="noConversion"/>
  </si>
  <si>
    <t>空气流量计读数</t>
    <phoneticPr fontId="1" type="noConversion"/>
  </si>
  <si>
    <t>空气流量计处温度</t>
    <phoneticPr fontId="1" type="noConversion"/>
  </si>
  <si>
    <t>空气流量计处体积流量</t>
    <phoneticPr fontId="1" type="noConversion"/>
  </si>
  <si>
    <t>浓度</t>
    <phoneticPr fontId="1" type="noConversion"/>
  </si>
  <si>
    <t>体积</t>
    <phoneticPr fontId="1" type="noConversion"/>
  </si>
  <si>
    <t>滴定用盐酸体积</t>
    <phoneticPr fontId="1" type="noConversion"/>
  </si>
  <si>
    <t>样品体积</t>
    <phoneticPr fontId="1" type="noConversion"/>
  </si>
  <si>
    <t>塔底吸收液温度</t>
    <phoneticPr fontId="1" type="noConversion"/>
  </si>
  <si>
    <t>亨利系数</t>
    <phoneticPr fontId="1" type="noConversion"/>
  </si>
  <si>
    <t>单位</t>
    <phoneticPr fontId="1" type="noConversion"/>
  </si>
  <si>
    <t>数据</t>
    <phoneticPr fontId="1" type="noConversion"/>
  </si>
  <si>
    <t>回收率</t>
    <phoneticPr fontId="1" type="noConversion"/>
  </si>
  <si>
    <t>L/h</t>
    <phoneticPr fontId="1" type="noConversion"/>
  </si>
  <si>
    <t>m</t>
    <phoneticPr fontId="1" type="noConversion"/>
  </si>
  <si>
    <t>℃</t>
    <phoneticPr fontId="1" type="noConversion"/>
  </si>
  <si>
    <r>
      <t>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scheme val="minor"/>
      </rPr>
      <t>/h</t>
    </r>
    <phoneticPr fontId="1" type="noConversion"/>
  </si>
  <si>
    <t>mol/L</t>
    <phoneticPr fontId="1" type="noConversion"/>
  </si>
  <si>
    <t>ml</t>
    <phoneticPr fontId="1" type="noConversion"/>
  </si>
  <si>
    <t>kPa</t>
    <phoneticPr fontId="1" type="noConversion"/>
  </si>
  <si>
    <t>相平衡常数m</t>
    <phoneticPr fontId="1" type="noConversion"/>
  </si>
  <si>
    <t>塔底气相浓度Y1</t>
    <phoneticPr fontId="1" type="noConversion"/>
  </si>
  <si>
    <t>塔底相平衡浓度X1*</t>
    <phoneticPr fontId="1" type="noConversion"/>
  </si>
  <si>
    <t>塔顶气相浓度Y2</t>
    <phoneticPr fontId="1" type="noConversion"/>
  </si>
  <si>
    <t>塔顶相平衡浓度X2*</t>
    <phoneticPr fontId="1" type="noConversion"/>
  </si>
  <si>
    <t>塔底液相浓度X1</t>
    <phoneticPr fontId="1" type="noConversion"/>
  </si>
  <si>
    <t>塔顶液相浓度X2</t>
    <phoneticPr fontId="1" type="noConversion"/>
  </si>
  <si>
    <t>平衡浓度差Xm</t>
    <phoneticPr fontId="1" type="noConversion"/>
  </si>
  <si>
    <t>液相总传质单元数NOL</t>
    <phoneticPr fontId="1" type="noConversion"/>
  </si>
  <si>
    <t>液相总传质单元高度HOL</t>
    <phoneticPr fontId="1" type="noConversion"/>
  </si>
  <si>
    <t>水摩尔流量L</t>
    <phoneticPr fontId="1" type="noConversion"/>
  </si>
  <si>
    <t>液相总体积吸收系数Kxa</t>
    <phoneticPr fontId="1" type="noConversion"/>
  </si>
  <si>
    <t>实验项目</t>
    <phoneticPr fontId="1" type="noConversion"/>
  </si>
  <si>
    <t>mm水柱/m</t>
    <phoneticPr fontId="1" type="noConversion"/>
  </si>
  <si>
    <t>mm水柱/m</t>
    <phoneticPr fontId="1" type="noConversion"/>
  </si>
  <si>
    <t>sheets()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</si>
</sst>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176" fontId="0" fillId="0" borderId="1" xfId="0" applyNumberFormat="1" applyBorder="1"/>
    <xf numFmtId="2" fontId="0" fillId="0" borderId="1" xfId="0" applyNumberFormat="1" applyBorder="1"/>
    <xf numFmtId="1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1"/>
  <sheetViews>
    <sheetView workbookViewId="0">
      <selection activeCell="H6" sqref="H6"/>
    </sheetView>
  </sheetViews>
  <sheetFormatPr defaultRowHeight="13.5" x14ac:dyDescent="0.15"/>
  <cols>
    <col min="2" max="2" width="11" bestFit="1" customWidth="1"/>
    <col min="3" max="3" width="9.5" bestFit="1" customWidth="1"/>
    <col min="4" max="4" width="11" bestFit="1" customWidth="1"/>
    <col min="5" max="5" width="5.5" bestFit="1" customWidth="1"/>
    <col min="6" max="6" width="9" bestFit="1" customWidth="1"/>
    <col min="7" max="7" width="7.5" bestFit="1" customWidth="1"/>
    <col min="8" max="8" width="16.25" customWidth="1"/>
    <col min="9" max="9" width="9" style="1"/>
    <col min="10" max="10" width="23.625" style="1" customWidth="1"/>
    <col min="12" max="12" width="10.5" bestFit="1" customWidth="1"/>
    <col min="18" max="18" width="12.75" bestFit="1" customWidth="1"/>
    <col min="20" max="21" width="10.5" bestFit="1" customWidth="1"/>
  </cols>
  <sheetData>
    <row r="2" spans="1:21" x14ac:dyDescent="0.15">
      <c r="A2" s="4" t="s">
        <v>1</v>
      </c>
      <c r="B2" s="4" t="s">
        <v>3</v>
      </c>
      <c r="C2" s="4" t="s">
        <v>5</v>
      </c>
      <c r="D2" s="4" t="s">
        <v>7</v>
      </c>
      <c r="E2" s="4" t="s">
        <v>9</v>
      </c>
      <c r="F2" s="4" t="s">
        <v>11</v>
      </c>
      <c r="G2" s="4" t="s">
        <v>13</v>
      </c>
    </row>
    <row r="3" spans="1:21" ht="15.75" x14ac:dyDescent="0.15">
      <c r="A3" s="4"/>
      <c r="B3" s="4" t="s">
        <v>15</v>
      </c>
      <c r="C3" s="4" t="s">
        <v>66</v>
      </c>
      <c r="D3" s="4" t="s">
        <v>48</v>
      </c>
      <c r="E3" s="4" t="s">
        <v>47</v>
      </c>
      <c r="F3" s="4" t="s">
        <v>48</v>
      </c>
      <c r="G3" s="4" t="s">
        <v>17</v>
      </c>
    </row>
    <row r="4" spans="1:21" x14ac:dyDescent="0.15">
      <c r="A4" s="4">
        <v>1</v>
      </c>
      <c r="B4" s="4">
        <v>10.3</v>
      </c>
      <c r="C4" s="7">
        <f>B4/0.95</f>
        <v>10.842105263157896</v>
      </c>
      <c r="D4" s="4">
        <v>3</v>
      </c>
      <c r="E4" s="4">
        <v>28.3</v>
      </c>
      <c r="F4" s="6">
        <f>D4*((273+E4)/293)^0.5</f>
        <v>3.0421947349669698</v>
      </c>
      <c r="G4" s="6">
        <f>F4/0.075/0.075/3.14159*4/3600</f>
        <v>0.19128127956073326</v>
      </c>
    </row>
    <row r="5" spans="1:21" x14ac:dyDescent="0.15">
      <c r="A5" s="4">
        <v>2</v>
      </c>
      <c r="B5" s="4">
        <v>23.1</v>
      </c>
      <c r="C5" s="7">
        <f t="shared" ref="C5:C13" si="0">B5/0.95</f>
        <v>24.315789473684212</v>
      </c>
      <c r="D5" s="4">
        <v>5</v>
      </c>
      <c r="E5" s="4">
        <v>29.2</v>
      </c>
      <c r="F5" s="6">
        <f t="shared" ref="F5:F13" si="1">D5*((273+E5)/293)^0.5</f>
        <v>5.0778915836352381</v>
      </c>
      <c r="G5" s="6">
        <f t="shared" ref="G5:G13" si="2">F5/0.075/0.075/3.14159*4/3600</f>
        <v>0.31927791749300111</v>
      </c>
      <c r="T5" s="3"/>
      <c r="U5" s="3"/>
    </row>
    <row r="6" spans="1:21" x14ac:dyDescent="0.15">
      <c r="A6" s="4">
        <v>3</v>
      </c>
      <c r="B6" s="4">
        <v>33.6</v>
      </c>
      <c r="C6" s="7">
        <f t="shared" si="0"/>
        <v>35.368421052631582</v>
      </c>
      <c r="D6" s="4">
        <v>7</v>
      </c>
      <c r="E6" s="4">
        <v>29.9</v>
      </c>
      <c r="F6" s="6">
        <f t="shared" si="1"/>
        <v>7.1172769651965488</v>
      </c>
      <c r="G6" s="6">
        <f t="shared" si="2"/>
        <v>0.44750647591457005</v>
      </c>
    </row>
    <row r="7" spans="1:21" x14ac:dyDescent="0.15">
      <c r="A7" s="4">
        <v>4</v>
      </c>
      <c r="B7" s="4">
        <v>64.3</v>
      </c>
      <c r="C7" s="7">
        <f t="shared" si="0"/>
        <v>67.684210526315795</v>
      </c>
      <c r="D7" s="4">
        <v>9</v>
      </c>
      <c r="E7" s="4">
        <v>30.9</v>
      </c>
      <c r="F7" s="6">
        <f t="shared" si="1"/>
        <v>9.1658775128301162</v>
      </c>
      <c r="G7" s="6">
        <f t="shared" si="2"/>
        <v>0.57631444785540054</v>
      </c>
    </row>
    <row r="8" spans="1:21" x14ac:dyDescent="0.15">
      <c r="A8" s="4">
        <v>5</v>
      </c>
      <c r="B8" s="4">
        <v>93.5</v>
      </c>
      <c r="C8" s="7">
        <f t="shared" si="0"/>
        <v>98.421052631578945</v>
      </c>
      <c r="D8" s="4">
        <v>11</v>
      </c>
      <c r="E8" s="4">
        <v>31.6</v>
      </c>
      <c r="F8" s="6">
        <f t="shared" si="1"/>
        <v>11.21563389586192</v>
      </c>
      <c r="G8" s="6">
        <f t="shared" si="2"/>
        <v>0.70519509419520865</v>
      </c>
    </row>
    <row r="9" spans="1:21" x14ac:dyDescent="0.15">
      <c r="A9" s="4">
        <v>6</v>
      </c>
      <c r="B9" s="4">
        <v>125.1</v>
      </c>
      <c r="C9" s="7">
        <f t="shared" si="0"/>
        <v>131.68421052631578</v>
      </c>
      <c r="D9" s="4">
        <v>13</v>
      </c>
      <c r="E9" s="4">
        <v>32.4</v>
      </c>
      <c r="F9" s="6">
        <f t="shared" si="1"/>
        <v>13.272234869457145</v>
      </c>
      <c r="G9" s="6">
        <f t="shared" si="2"/>
        <v>0.83450610155891558</v>
      </c>
    </row>
    <row r="10" spans="1:21" x14ac:dyDescent="0.15">
      <c r="A10" s="4">
        <v>7</v>
      </c>
      <c r="B10" s="4">
        <v>169</v>
      </c>
      <c r="C10" s="7">
        <f t="shared" si="0"/>
        <v>177.89473684210526</v>
      </c>
      <c r="D10" s="4">
        <v>15</v>
      </c>
      <c r="E10" s="4">
        <v>33.5</v>
      </c>
      <c r="F10" s="6">
        <f t="shared" si="1"/>
        <v>15.341671818871376</v>
      </c>
      <c r="G10" s="6">
        <f t="shared" si="2"/>
        <v>0.96462418476522027</v>
      </c>
    </row>
    <row r="11" spans="1:21" x14ac:dyDescent="0.15">
      <c r="A11" s="4">
        <v>8</v>
      </c>
      <c r="B11" s="4">
        <v>209.4</v>
      </c>
      <c r="C11" s="7">
        <f t="shared" si="0"/>
        <v>220.42105263157896</v>
      </c>
      <c r="D11" s="4">
        <v>17</v>
      </c>
      <c r="E11" s="4">
        <v>35.1</v>
      </c>
      <c r="F11" s="6">
        <f t="shared" si="1"/>
        <v>17.432551639254939</v>
      </c>
      <c r="G11" s="6">
        <f t="shared" si="2"/>
        <v>1.0960905116422295</v>
      </c>
    </row>
    <row r="12" spans="1:21" x14ac:dyDescent="0.15">
      <c r="A12" s="4">
        <v>9</v>
      </c>
      <c r="B12" s="4">
        <v>230.6</v>
      </c>
      <c r="C12" s="7">
        <f t="shared" si="0"/>
        <v>242.73684210526315</v>
      </c>
      <c r="D12" s="4">
        <v>18</v>
      </c>
      <c r="E12" s="4">
        <v>36.6</v>
      </c>
      <c r="F12" s="6">
        <f t="shared" si="1"/>
        <v>18.502873128062411</v>
      </c>
      <c r="G12" s="6">
        <f t="shared" si="2"/>
        <v>1.1633881312085408</v>
      </c>
    </row>
    <row r="13" spans="1:21" x14ac:dyDescent="0.15">
      <c r="A13" s="4">
        <v>10</v>
      </c>
      <c r="B13" s="4">
        <v>248.1</v>
      </c>
      <c r="C13" s="7">
        <f t="shared" si="0"/>
        <v>261.15789473684214</v>
      </c>
      <c r="D13" s="4">
        <v>19</v>
      </c>
      <c r="E13" s="4">
        <v>37.4</v>
      </c>
      <c r="F13" s="6">
        <f t="shared" si="1"/>
        <v>19.556027849641978</v>
      </c>
      <c r="G13" s="6">
        <f t="shared" si="2"/>
        <v>1.2296063717451231</v>
      </c>
    </row>
    <row r="17" spans="1:7" x14ac:dyDescent="0.15">
      <c r="A17" s="4" t="s">
        <v>0</v>
      </c>
      <c r="B17" s="4" t="s">
        <v>2</v>
      </c>
      <c r="C17" s="4" t="s">
        <v>4</v>
      </c>
      <c r="D17" s="4" t="s">
        <v>6</v>
      </c>
      <c r="E17" s="4" t="s">
        <v>8</v>
      </c>
      <c r="F17" s="4" t="s">
        <v>10</v>
      </c>
      <c r="G17" s="4" t="s">
        <v>12</v>
      </c>
    </row>
    <row r="18" spans="1:7" ht="15.75" x14ac:dyDescent="0.15">
      <c r="A18" s="4"/>
      <c r="B18" s="4" t="s">
        <v>14</v>
      </c>
      <c r="C18" s="4" t="s">
        <v>65</v>
      </c>
      <c r="D18" s="4" t="s">
        <v>48</v>
      </c>
      <c r="E18" s="4" t="s">
        <v>47</v>
      </c>
      <c r="F18" s="4" t="s">
        <v>48</v>
      </c>
      <c r="G18" s="4" t="s">
        <v>16</v>
      </c>
    </row>
    <row r="19" spans="1:7" x14ac:dyDescent="0.15">
      <c r="A19" s="4">
        <v>1</v>
      </c>
      <c r="B19" s="4">
        <v>35.799999999999997</v>
      </c>
      <c r="C19" s="7">
        <f>B19/0.95</f>
        <v>37.684210526315788</v>
      </c>
      <c r="D19" s="4">
        <v>2.5</v>
      </c>
      <c r="E19" s="4">
        <v>34.700000000000003</v>
      </c>
      <c r="F19" s="6">
        <f>D19*((273+E19)/293)^0.5</f>
        <v>2.5619458528433077</v>
      </c>
      <c r="G19" s="6">
        <f>F19/0.075/0.075/3.14159*4/3600</f>
        <v>0.16108511242377868</v>
      </c>
    </row>
    <row r="20" spans="1:7" x14ac:dyDescent="0.15">
      <c r="A20" s="4">
        <v>2</v>
      </c>
      <c r="B20" s="4">
        <v>45.3</v>
      </c>
      <c r="C20" s="7">
        <f t="shared" ref="C20:C30" si="3">B20/0.95</f>
        <v>47.684210526315788</v>
      </c>
      <c r="D20" s="4">
        <v>3</v>
      </c>
      <c r="E20" s="4">
        <v>34.700000000000003</v>
      </c>
      <c r="F20" s="6">
        <f t="shared" ref="F20:F30" si="4">D20*((273+E20)/293)^0.5</f>
        <v>3.0743350234119688</v>
      </c>
      <c r="G20" s="6">
        <f t="shared" ref="G20:G30" si="5">F20/0.075/0.075/3.14159*4/3600</f>
        <v>0.19330213490853443</v>
      </c>
    </row>
    <row r="21" spans="1:7" x14ac:dyDescent="0.15">
      <c r="A21" s="4">
        <v>3</v>
      </c>
      <c r="B21" s="4">
        <v>50.9</v>
      </c>
      <c r="C21" s="7">
        <f t="shared" si="3"/>
        <v>53.578947368421055</v>
      </c>
      <c r="D21" s="4">
        <v>3.5</v>
      </c>
      <c r="E21" s="4">
        <v>33.5</v>
      </c>
      <c r="F21" s="6">
        <f t="shared" si="4"/>
        <v>3.5797234244033209</v>
      </c>
      <c r="G21" s="6">
        <f t="shared" si="5"/>
        <v>0.2250789764452181</v>
      </c>
    </row>
    <row r="22" spans="1:7" x14ac:dyDescent="0.15">
      <c r="A22" s="4">
        <v>4</v>
      </c>
      <c r="B22" s="4">
        <v>63.1</v>
      </c>
      <c r="C22" s="7">
        <f t="shared" si="3"/>
        <v>66.421052631578945</v>
      </c>
      <c r="D22" s="4">
        <v>4</v>
      </c>
      <c r="E22" s="4">
        <v>33.9</v>
      </c>
      <c r="F22" s="6">
        <f t="shared" si="4"/>
        <v>4.0937811823057517</v>
      </c>
      <c r="G22" s="6">
        <f t="shared" si="5"/>
        <v>0.25740091316067498</v>
      </c>
    </row>
    <row r="23" spans="1:7" x14ac:dyDescent="0.15">
      <c r="A23" s="4">
        <v>5</v>
      </c>
      <c r="B23" s="4">
        <v>79.3</v>
      </c>
      <c r="C23" s="7">
        <f t="shared" si="3"/>
        <v>83.473684210526315</v>
      </c>
      <c r="D23" s="4">
        <v>4.5</v>
      </c>
      <c r="E23" s="4">
        <v>33.6</v>
      </c>
      <c r="F23" s="6">
        <f t="shared" si="4"/>
        <v>4.603252300343132</v>
      </c>
      <c r="G23" s="6">
        <f t="shared" si="5"/>
        <v>0.28943445994100148</v>
      </c>
    </row>
    <row r="24" spans="1:7" x14ac:dyDescent="0.15">
      <c r="A24" s="4">
        <v>6</v>
      </c>
      <c r="B24" s="4">
        <v>101.9</v>
      </c>
      <c r="C24" s="7">
        <f t="shared" si="3"/>
        <v>107.26315789473685</v>
      </c>
      <c r="D24" s="4">
        <v>5</v>
      </c>
      <c r="E24" s="4">
        <v>33.5</v>
      </c>
      <c r="F24" s="6">
        <f t="shared" si="4"/>
        <v>5.1138906062904592</v>
      </c>
      <c r="G24" s="6">
        <f t="shared" si="5"/>
        <v>0.32154139492174011</v>
      </c>
    </row>
    <row r="25" spans="1:7" x14ac:dyDescent="0.15">
      <c r="A25" s="4">
        <v>7</v>
      </c>
      <c r="B25" s="4">
        <v>122.3</v>
      </c>
      <c r="C25" s="7">
        <f t="shared" si="3"/>
        <v>128.73684210526315</v>
      </c>
      <c r="D25" s="4">
        <v>5.5</v>
      </c>
      <c r="E25" s="4">
        <v>33.5</v>
      </c>
      <c r="F25" s="6">
        <f t="shared" si="4"/>
        <v>5.6252796669195044</v>
      </c>
      <c r="G25" s="6">
        <f t="shared" si="5"/>
        <v>0.35369553441391405</v>
      </c>
    </row>
    <row r="26" spans="1:7" x14ac:dyDescent="0.15">
      <c r="A26" s="4">
        <v>8</v>
      </c>
      <c r="B26" s="4">
        <v>156.4</v>
      </c>
      <c r="C26" s="7">
        <f t="shared" si="3"/>
        <v>164.63157894736844</v>
      </c>
      <c r="D26" s="4">
        <v>6</v>
      </c>
      <c r="E26" s="4">
        <v>33.9</v>
      </c>
      <c r="F26" s="6">
        <f t="shared" si="4"/>
        <v>6.140671773458628</v>
      </c>
      <c r="G26" s="6">
        <f t="shared" si="5"/>
        <v>0.3861013697410125</v>
      </c>
    </row>
    <row r="27" spans="1:7" x14ac:dyDescent="0.15">
      <c r="A27" s="4">
        <v>9</v>
      </c>
      <c r="B27" s="4">
        <v>202</v>
      </c>
      <c r="C27" s="7">
        <f t="shared" si="3"/>
        <v>212.63157894736844</v>
      </c>
      <c r="D27" s="4">
        <v>6.5</v>
      </c>
      <c r="E27" s="4">
        <v>34.200000000000003</v>
      </c>
      <c r="F27" s="6">
        <f t="shared" si="4"/>
        <v>6.655645041729743</v>
      </c>
      <c r="G27" s="6">
        <f t="shared" si="5"/>
        <v>0.4184808701596604</v>
      </c>
    </row>
    <row r="28" spans="1:7" x14ac:dyDescent="0.15">
      <c r="A28" s="4">
        <v>10</v>
      </c>
      <c r="B28" s="4">
        <v>233.1</v>
      </c>
      <c r="C28" s="7">
        <f t="shared" si="3"/>
        <v>245.36842105263159</v>
      </c>
      <c r="D28" s="4">
        <v>7</v>
      </c>
      <c r="E28" s="4">
        <v>34.5</v>
      </c>
      <c r="F28" s="6">
        <f t="shared" si="4"/>
        <v>7.1711166965660178</v>
      </c>
      <c r="G28" s="6">
        <f t="shared" si="5"/>
        <v>0.45089170717185512</v>
      </c>
    </row>
    <row r="29" spans="1:7" x14ac:dyDescent="0.15">
      <c r="A29" s="4">
        <v>11</v>
      </c>
      <c r="B29" s="4">
        <v>288</v>
      </c>
      <c r="C29" s="7">
        <f t="shared" si="3"/>
        <v>303.15789473684214</v>
      </c>
      <c r="D29" s="4">
        <v>7.5</v>
      </c>
      <c r="E29" s="4">
        <v>35.200000000000003</v>
      </c>
      <c r="F29" s="6">
        <f t="shared" si="4"/>
        <v>7.6920796106905556</v>
      </c>
      <c r="G29" s="6">
        <f t="shared" si="5"/>
        <v>0.4836478130424125</v>
      </c>
    </row>
    <row r="30" spans="1:7" x14ac:dyDescent="0.15">
      <c r="A30" s="4">
        <v>12</v>
      </c>
      <c r="B30" s="4">
        <v>393.1</v>
      </c>
      <c r="C30" s="7">
        <f t="shared" si="3"/>
        <v>413.78947368421058</v>
      </c>
      <c r="D30" s="4">
        <v>8</v>
      </c>
      <c r="E30" s="4">
        <v>36</v>
      </c>
      <c r="F30" s="6">
        <f t="shared" si="4"/>
        <v>8.2155267966257082</v>
      </c>
      <c r="G30" s="6">
        <f t="shared" si="5"/>
        <v>0.51656012018609954</v>
      </c>
    </row>
    <row r="31" spans="1:7" x14ac:dyDescent="0.15">
      <c r="G3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8" sqref="E8"/>
    </sheetView>
  </sheetViews>
  <sheetFormatPr defaultRowHeight="13.5" x14ac:dyDescent="0.15"/>
  <cols>
    <col min="2" max="2" width="25.5" bestFit="1" customWidth="1"/>
    <col min="3" max="3" width="6.5" bestFit="1" customWidth="1"/>
    <col min="4" max="4" width="7.5" bestFit="1" customWidth="1"/>
  </cols>
  <sheetData>
    <row r="1" spans="1:4" x14ac:dyDescent="0.15">
      <c r="A1" s="10" t="s">
        <v>18</v>
      </c>
      <c r="B1" s="10"/>
      <c r="C1" s="9" t="s">
        <v>42</v>
      </c>
      <c r="D1" s="9" t="s">
        <v>43</v>
      </c>
    </row>
    <row r="2" spans="1:4" x14ac:dyDescent="0.15">
      <c r="A2" s="9" t="s">
        <v>19</v>
      </c>
      <c r="B2" s="9" t="s">
        <v>28</v>
      </c>
      <c r="C2" s="4" t="s">
        <v>45</v>
      </c>
      <c r="D2" s="4">
        <v>80</v>
      </c>
    </row>
    <row r="3" spans="1:4" x14ac:dyDescent="0.15">
      <c r="A3" s="9" t="s">
        <v>20</v>
      </c>
      <c r="B3" s="9" t="s">
        <v>29</v>
      </c>
      <c r="C3" s="4" t="s">
        <v>46</v>
      </c>
      <c r="D3" s="4">
        <v>0.95</v>
      </c>
    </row>
    <row r="4" spans="1:4" ht="15.75" x14ac:dyDescent="0.15">
      <c r="A4" s="10" t="s">
        <v>21</v>
      </c>
      <c r="B4" s="9" t="s">
        <v>30</v>
      </c>
      <c r="C4" s="4" t="s">
        <v>48</v>
      </c>
      <c r="D4" s="4">
        <v>0.2</v>
      </c>
    </row>
    <row r="5" spans="1:4" x14ac:dyDescent="0.15">
      <c r="A5" s="10"/>
      <c r="B5" s="9" t="s">
        <v>31</v>
      </c>
      <c r="C5" s="4" t="s">
        <v>47</v>
      </c>
      <c r="D5" s="4">
        <v>30.6</v>
      </c>
    </row>
    <row r="6" spans="1:4" ht="15.75" x14ac:dyDescent="0.15">
      <c r="A6" s="10"/>
      <c r="B6" s="9" t="s">
        <v>32</v>
      </c>
      <c r="C6" s="4" t="s">
        <v>48</v>
      </c>
      <c r="D6" s="4">
        <v>0.1653</v>
      </c>
    </row>
    <row r="7" spans="1:4" ht="15.75" x14ac:dyDescent="0.15">
      <c r="A7" s="10" t="s">
        <v>22</v>
      </c>
      <c r="B7" s="9" t="s">
        <v>33</v>
      </c>
      <c r="C7" s="4" t="s">
        <v>48</v>
      </c>
      <c r="D7" s="4">
        <v>0.8</v>
      </c>
    </row>
    <row r="8" spans="1:4" x14ac:dyDescent="0.15">
      <c r="A8" s="10"/>
      <c r="B8" s="9" t="s">
        <v>34</v>
      </c>
      <c r="C8" s="4" t="s">
        <v>47</v>
      </c>
      <c r="D8" s="4">
        <v>33.299999999999997</v>
      </c>
    </row>
    <row r="9" spans="1:4" ht="15.75" x14ac:dyDescent="0.15">
      <c r="A9" s="10"/>
      <c r="B9" s="9" t="s">
        <v>35</v>
      </c>
      <c r="C9" s="4" t="s">
        <v>48</v>
      </c>
      <c r="D9" s="6">
        <f>D7*((273+D8)/293)</f>
        <v>0.83631399317406141</v>
      </c>
    </row>
    <row r="10" spans="1:4" x14ac:dyDescent="0.15">
      <c r="A10" s="10" t="s">
        <v>23</v>
      </c>
      <c r="B10" s="9" t="s">
        <v>36</v>
      </c>
      <c r="C10" s="4" t="s">
        <v>49</v>
      </c>
      <c r="D10" s="6">
        <f>D12*22.5/10/2</f>
        <v>0.11576250000000002</v>
      </c>
    </row>
    <row r="11" spans="1:4" x14ac:dyDescent="0.15">
      <c r="A11" s="10"/>
      <c r="B11" s="9" t="s">
        <v>37</v>
      </c>
      <c r="C11" s="4" t="s">
        <v>50</v>
      </c>
      <c r="D11" s="7">
        <v>10</v>
      </c>
    </row>
    <row r="12" spans="1:4" x14ac:dyDescent="0.15">
      <c r="A12" s="9" t="s">
        <v>24</v>
      </c>
      <c r="B12" s="9" t="s">
        <v>36</v>
      </c>
      <c r="C12" s="4" t="s">
        <v>49</v>
      </c>
      <c r="D12" s="4">
        <v>0.10290000000000001</v>
      </c>
    </row>
    <row r="13" spans="1:4" x14ac:dyDescent="0.15">
      <c r="A13" s="10" t="s">
        <v>25</v>
      </c>
      <c r="B13" s="9" t="s">
        <v>38</v>
      </c>
      <c r="C13" s="4" t="s">
        <v>50</v>
      </c>
      <c r="D13" s="4">
        <v>22.4</v>
      </c>
    </row>
    <row r="14" spans="1:4" x14ac:dyDescent="0.15">
      <c r="A14" s="10"/>
      <c r="B14" s="9" t="s">
        <v>39</v>
      </c>
      <c r="C14" s="4" t="s">
        <v>50</v>
      </c>
      <c r="D14" s="7">
        <v>10</v>
      </c>
    </row>
    <row r="15" spans="1:4" x14ac:dyDescent="0.15">
      <c r="A15" s="10" t="s">
        <v>26</v>
      </c>
      <c r="B15" s="9" t="s">
        <v>38</v>
      </c>
      <c r="C15" s="4" t="s">
        <v>50</v>
      </c>
      <c r="D15" s="4">
        <v>21.35</v>
      </c>
    </row>
    <row r="16" spans="1:4" x14ac:dyDescent="0.15">
      <c r="A16" s="10"/>
      <c r="B16" s="9" t="s">
        <v>39</v>
      </c>
      <c r="C16" s="4" t="s">
        <v>50</v>
      </c>
      <c r="D16" s="7">
        <v>10</v>
      </c>
    </row>
    <row r="17" spans="1:4" x14ac:dyDescent="0.15">
      <c r="A17" s="10" t="s">
        <v>27</v>
      </c>
      <c r="B17" s="9" t="s">
        <v>40</v>
      </c>
      <c r="C17" s="4" t="s">
        <v>47</v>
      </c>
      <c r="D17" s="4">
        <v>29.4</v>
      </c>
    </row>
    <row r="18" spans="1:4" x14ac:dyDescent="0.15">
      <c r="A18" s="10"/>
      <c r="B18" s="9" t="s">
        <v>41</v>
      </c>
      <c r="C18" s="4" t="s">
        <v>51</v>
      </c>
      <c r="D18" s="4">
        <f>1.88*100000</f>
        <v>188000</v>
      </c>
    </row>
  </sheetData>
  <mergeCells count="7">
    <mergeCell ref="A15:A16"/>
    <mergeCell ref="A17:A18"/>
    <mergeCell ref="A1:B1"/>
    <mergeCell ref="A4:A6"/>
    <mergeCell ref="A7:A9"/>
    <mergeCell ref="A10:A11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7"/>
  <sheetViews>
    <sheetView workbookViewId="0">
      <selection activeCell="D18" sqref="A1:D18"/>
    </sheetView>
  </sheetViews>
  <sheetFormatPr defaultRowHeight="13.5" x14ac:dyDescent="0.15"/>
  <cols>
    <col min="2" max="2" width="25.5" bestFit="1" customWidth="1"/>
  </cols>
  <sheetData>
    <row r="1" spans="1:4" x14ac:dyDescent="0.15">
      <c r="A1" s="10" t="s">
        <v>18</v>
      </c>
      <c r="B1" s="10"/>
      <c r="C1" s="5" t="s">
        <v>42</v>
      </c>
      <c r="D1" s="5" t="s">
        <v>43</v>
      </c>
    </row>
    <row r="2" spans="1:4" x14ac:dyDescent="0.15">
      <c r="A2" s="5" t="s">
        <v>19</v>
      </c>
      <c r="B2" s="5" t="s">
        <v>28</v>
      </c>
      <c r="C2" s="4" t="s">
        <v>45</v>
      </c>
      <c r="D2" s="4">
        <v>80</v>
      </c>
    </row>
    <row r="3" spans="1:4" x14ac:dyDescent="0.15">
      <c r="A3" s="5" t="s">
        <v>20</v>
      </c>
      <c r="B3" s="5" t="s">
        <v>29</v>
      </c>
      <c r="C3" s="4" t="s">
        <v>46</v>
      </c>
      <c r="D3" s="4">
        <v>0.95</v>
      </c>
    </row>
    <row r="4" spans="1:4" ht="15.75" x14ac:dyDescent="0.15">
      <c r="A4" s="10" t="s">
        <v>21</v>
      </c>
      <c r="B4" s="5" t="s">
        <v>30</v>
      </c>
      <c r="C4" s="4" t="s">
        <v>48</v>
      </c>
      <c r="D4" s="4">
        <v>0.2</v>
      </c>
    </row>
    <row r="5" spans="1:4" x14ac:dyDescent="0.15">
      <c r="A5" s="10"/>
      <c r="B5" s="5" t="s">
        <v>31</v>
      </c>
      <c r="C5" s="4" t="s">
        <v>47</v>
      </c>
      <c r="D5" s="4">
        <v>30.6</v>
      </c>
    </row>
    <row r="6" spans="1:4" ht="15.75" x14ac:dyDescent="0.15">
      <c r="A6" s="10"/>
      <c r="B6" s="5" t="s">
        <v>32</v>
      </c>
      <c r="C6" s="4" t="s">
        <v>48</v>
      </c>
      <c r="D6" s="4">
        <v>0.1653</v>
      </c>
    </row>
    <row r="7" spans="1:4" ht="15.75" x14ac:dyDescent="0.15">
      <c r="A7" s="10" t="s">
        <v>22</v>
      </c>
      <c r="B7" s="5" t="s">
        <v>33</v>
      </c>
      <c r="C7" s="4" t="s">
        <v>48</v>
      </c>
      <c r="D7" s="4">
        <v>0.8</v>
      </c>
    </row>
    <row r="8" spans="1:4" x14ac:dyDescent="0.15">
      <c r="A8" s="10"/>
      <c r="B8" s="5" t="s">
        <v>34</v>
      </c>
      <c r="C8" s="4" t="s">
        <v>47</v>
      </c>
      <c r="D8" s="4">
        <v>33.299999999999997</v>
      </c>
    </row>
    <row r="9" spans="1:4" ht="15.75" x14ac:dyDescent="0.15">
      <c r="A9" s="10"/>
      <c r="B9" s="5" t="s">
        <v>35</v>
      </c>
      <c r="C9" s="4" t="s">
        <v>48</v>
      </c>
      <c r="D9" s="6">
        <f>D7*((273+D8)/293)</f>
        <v>0.83631399317406141</v>
      </c>
    </row>
    <row r="10" spans="1:4" x14ac:dyDescent="0.15">
      <c r="A10" s="10" t="s">
        <v>23</v>
      </c>
      <c r="B10" s="5" t="s">
        <v>36</v>
      </c>
      <c r="C10" s="4" t="s">
        <v>49</v>
      </c>
      <c r="D10" s="6">
        <f>D12*22.5/10/2</f>
        <v>0.11576250000000002</v>
      </c>
    </row>
    <row r="11" spans="1:4" x14ac:dyDescent="0.15">
      <c r="A11" s="10"/>
      <c r="B11" s="5" t="s">
        <v>37</v>
      </c>
      <c r="C11" s="4" t="s">
        <v>50</v>
      </c>
      <c r="D11" s="7">
        <v>10</v>
      </c>
    </row>
    <row r="12" spans="1:4" x14ac:dyDescent="0.15">
      <c r="A12" s="5" t="s">
        <v>24</v>
      </c>
      <c r="B12" s="5" t="s">
        <v>36</v>
      </c>
      <c r="C12" s="4" t="s">
        <v>49</v>
      </c>
      <c r="D12" s="4">
        <v>0.10290000000000001</v>
      </c>
    </row>
    <row r="13" spans="1:4" x14ac:dyDescent="0.15">
      <c r="A13" s="10" t="s">
        <v>25</v>
      </c>
      <c r="B13" s="5" t="s">
        <v>38</v>
      </c>
      <c r="C13" s="4" t="s">
        <v>50</v>
      </c>
      <c r="D13" s="4">
        <v>22.4</v>
      </c>
    </row>
    <row r="14" spans="1:4" x14ac:dyDescent="0.15">
      <c r="A14" s="10"/>
      <c r="B14" s="5" t="s">
        <v>39</v>
      </c>
      <c r="C14" s="4" t="s">
        <v>50</v>
      </c>
      <c r="D14" s="7">
        <v>10</v>
      </c>
    </row>
    <row r="15" spans="1:4" x14ac:dyDescent="0.15">
      <c r="A15" s="10" t="s">
        <v>26</v>
      </c>
      <c r="B15" s="5" t="s">
        <v>38</v>
      </c>
      <c r="C15" s="4" t="s">
        <v>50</v>
      </c>
      <c r="D15" s="4">
        <v>21.35</v>
      </c>
    </row>
    <row r="16" spans="1:4" x14ac:dyDescent="0.15">
      <c r="A16" s="10"/>
      <c r="B16" s="5" t="s">
        <v>39</v>
      </c>
      <c r="C16" s="4" t="s">
        <v>50</v>
      </c>
      <c r="D16" s="7">
        <v>10</v>
      </c>
    </row>
    <row r="17" spans="1:9" x14ac:dyDescent="0.15">
      <c r="A17" s="10" t="s">
        <v>27</v>
      </c>
      <c r="B17" s="5" t="s">
        <v>40</v>
      </c>
      <c r="C17" s="4" t="s">
        <v>47</v>
      </c>
      <c r="D17" s="4">
        <v>29.4</v>
      </c>
    </row>
    <row r="18" spans="1:9" x14ac:dyDescent="0.15">
      <c r="A18" s="10"/>
      <c r="B18" s="5" t="s">
        <v>41</v>
      </c>
      <c r="C18" s="4" t="s">
        <v>51</v>
      </c>
      <c r="D18" s="4">
        <f>1.88*100000</f>
        <v>188000</v>
      </c>
    </row>
    <row r="19" spans="1:9" x14ac:dyDescent="0.15">
      <c r="A19" s="1"/>
      <c r="B19" s="1"/>
    </row>
    <row r="20" spans="1:9" x14ac:dyDescent="0.15">
      <c r="A20" s="1"/>
      <c r="B20" s="1"/>
    </row>
    <row r="21" spans="1:9" x14ac:dyDescent="0.15">
      <c r="A21" s="1"/>
      <c r="B21" s="4" t="s">
        <v>64</v>
      </c>
      <c r="C21" s="4"/>
    </row>
    <row r="22" spans="1:9" x14ac:dyDescent="0.15">
      <c r="A22" s="1"/>
      <c r="B22" s="4" t="s">
        <v>52</v>
      </c>
      <c r="C22" s="7">
        <f>D18/101.13</f>
        <v>1858.9933748640365</v>
      </c>
    </row>
    <row r="23" spans="1:9" x14ac:dyDescent="0.15">
      <c r="A23" s="1"/>
      <c r="B23" s="4" t="s">
        <v>53</v>
      </c>
      <c r="C23" s="8">
        <f>D6/D9</f>
        <v>0.19765303623898139</v>
      </c>
      <c r="I23" t="s">
        <v>67</v>
      </c>
    </row>
    <row r="24" spans="1:9" x14ac:dyDescent="0.15">
      <c r="A24" s="1"/>
      <c r="B24" s="4" t="s">
        <v>54</v>
      </c>
      <c r="C24" s="8">
        <f>C23/C22</f>
        <v>1.0632261465344781E-4</v>
      </c>
    </row>
    <row r="25" spans="1:9" x14ac:dyDescent="0.15">
      <c r="A25" s="1"/>
      <c r="B25" s="4" t="s">
        <v>55</v>
      </c>
      <c r="C25" s="8">
        <f>C23-C32*(C27-C28)/D9*22.4/1000</f>
        <v>0.19748849742566116</v>
      </c>
    </row>
    <row r="26" spans="1:9" x14ac:dyDescent="0.15">
      <c r="A26" s="1"/>
      <c r="B26" s="4" t="s">
        <v>56</v>
      </c>
      <c r="C26" s="8">
        <f>C25/C22</f>
        <v>1.0623410502477188E-4</v>
      </c>
    </row>
    <row r="27" spans="1:9" x14ac:dyDescent="0.15">
      <c r="A27" s="1"/>
      <c r="B27" s="4" t="s">
        <v>57</v>
      </c>
      <c r="C27" s="8">
        <f>(2*D10*D11-D15*D12)/20*1*18/10000</f>
        <v>1.0650150000000007E-5</v>
      </c>
    </row>
    <row r="28" spans="1:9" x14ac:dyDescent="0.15">
      <c r="A28" s="1"/>
      <c r="B28" s="4" t="s">
        <v>58</v>
      </c>
      <c r="C28" s="8">
        <f>(2*D10*D11-D12*D13)/20/1*18/1000</f>
        <v>9.2610000000003201E-6</v>
      </c>
    </row>
    <row r="29" spans="1:9" x14ac:dyDescent="0.15">
      <c r="A29" s="1"/>
      <c r="B29" s="4" t="s">
        <v>59</v>
      </c>
      <c r="C29" s="8">
        <f>(C24-C27-C26+C28)/LN((C24-C27)/(C26-C28))-9.3/100000</f>
        <v>3.3213212827095203E-6</v>
      </c>
    </row>
    <row r="30" spans="1:9" x14ac:dyDescent="0.15">
      <c r="A30" s="1"/>
      <c r="B30" s="4" t="s">
        <v>60</v>
      </c>
      <c r="C30" s="6">
        <f>(C27-C28)/C29</f>
        <v>0.41825222005214258</v>
      </c>
    </row>
    <row r="31" spans="1:9" x14ac:dyDescent="0.15">
      <c r="A31" s="1"/>
      <c r="B31" s="4" t="s">
        <v>61</v>
      </c>
      <c r="C31" s="7">
        <f>0.95/C30</f>
        <v>2.2713567423062706</v>
      </c>
    </row>
    <row r="32" spans="1:9" x14ac:dyDescent="0.15">
      <c r="A32" s="1"/>
      <c r="B32" s="4" t="s">
        <v>62</v>
      </c>
      <c r="C32" s="7">
        <f>D2*0.995/18*1000</f>
        <v>4422.2222222222217</v>
      </c>
    </row>
    <row r="33" spans="1:3" x14ac:dyDescent="0.15">
      <c r="A33" s="1"/>
      <c r="B33" s="4" t="s">
        <v>63</v>
      </c>
      <c r="C33" s="8">
        <f>C32/C31/3.14159/0.075/0.075*4</f>
        <v>440700.12213815784</v>
      </c>
    </row>
    <row r="34" spans="1:3" x14ac:dyDescent="0.15">
      <c r="A34" s="1"/>
      <c r="B34" s="4" t="s">
        <v>44</v>
      </c>
      <c r="C34" s="7">
        <f>(C23-C25)/C23*100</f>
        <v>8.3246286751341991E-2</v>
      </c>
    </row>
    <row r="35" spans="1:3" x14ac:dyDescent="0.15">
      <c r="A35" s="1"/>
      <c r="B35" s="1"/>
    </row>
    <row r="36" spans="1:3" x14ac:dyDescent="0.15">
      <c r="A36" s="1"/>
      <c r="B36" s="1"/>
    </row>
    <row r="37" spans="1:3" x14ac:dyDescent="0.15">
      <c r="A37" s="1"/>
      <c r="B37" s="1"/>
    </row>
    <row r="38" spans="1:3" x14ac:dyDescent="0.15">
      <c r="A38" s="1"/>
      <c r="B38" s="1"/>
    </row>
    <row r="39" spans="1:3" x14ac:dyDescent="0.15">
      <c r="A39" s="1"/>
      <c r="B39" s="1"/>
    </row>
    <row r="40" spans="1:3" x14ac:dyDescent="0.15">
      <c r="A40" s="1"/>
      <c r="B40" s="1"/>
    </row>
    <row r="41" spans="1:3" x14ac:dyDescent="0.15">
      <c r="A41" s="1"/>
      <c r="B41" s="1"/>
    </row>
    <row r="42" spans="1:3" x14ac:dyDescent="0.15">
      <c r="A42" s="1"/>
      <c r="B42" s="1"/>
    </row>
    <row r="43" spans="1:3" x14ac:dyDescent="0.15">
      <c r="A43" s="1"/>
      <c r="B43" s="1"/>
    </row>
    <row r="44" spans="1:3" x14ac:dyDescent="0.15">
      <c r="A44" s="1"/>
      <c r="B44" s="1"/>
    </row>
    <row r="45" spans="1:3" x14ac:dyDescent="0.15">
      <c r="A45" s="1"/>
      <c r="B45" s="1"/>
    </row>
    <row r="46" spans="1:3" x14ac:dyDescent="0.15">
      <c r="A46" s="1"/>
      <c r="B46" s="1"/>
    </row>
    <row r="47" spans="1:3" x14ac:dyDescent="0.15">
      <c r="A47" s="1"/>
      <c r="B47" s="1"/>
    </row>
    <row r="48" spans="1:3" x14ac:dyDescent="0.15">
      <c r="A48" s="1"/>
      <c r="B48" s="1"/>
    </row>
    <row r="49" spans="1:2" x14ac:dyDescent="0.15">
      <c r="A49" s="1"/>
      <c r="B49" s="1"/>
    </row>
    <row r="50" spans="1:2" x14ac:dyDescent="0.15">
      <c r="A50" s="1"/>
      <c r="B50" s="1"/>
    </row>
    <row r="51" spans="1:2" x14ac:dyDescent="0.15">
      <c r="A51" s="1"/>
      <c r="B51" s="1"/>
    </row>
    <row r="52" spans="1:2" x14ac:dyDescent="0.15">
      <c r="A52" s="1"/>
      <c r="B52" s="1"/>
    </row>
    <row r="53" spans="1:2" x14ac:dyDescent="0.15">
      <c r="A53" s="1"/>
      <c r="B53" s="1"/>
    </row>
    <row r="54" spans="1:2" x14ac:dyDescent="0.15">
      <c r="A54" s="1"/>
      <c r="B54" s="1"/>
    </row>
    <row r="55" spans="1:2" x14ac:dyDescent="0.15">
      <c r="A55" s="1"/>
      <c r="B55" s="1"/>
    </row>
    <row r="56" spans="1:2" x14ac:dyDescent="0.15">
      <c r="A56" s="1"/>
      <c r="B56" s="1"/>
    </row>
    <row r="57" spans="1:2" x14ac:dyDescent="0.15">
      <c r="A57" s="1"/>
      <c r="B57" s="1"/>
    </row>
    <row r="58" spans="1:2" x14ac:dyDescent="0.15">
      <c r="A58" s="1"/>
      <c r="B58" s="1"/>
    </row>
    <row r="59" spans="1:2" x14ac:dyDescent="0.15">
      <c r="A59" s="1"/>
      <c r="B59" s="1"/>
    </row>
    <row r="60" spans="1:2" x14ac:dyDescent="0.15">
      <c r="A60" s="1"/>
      <c r="B60" s="1"/>
    </row>
    <row r="61" spans="1:2" x14ac:dyDescent="0.15">
      <c r="A61" s="1"/>
      <c r="B61" s="1"/>
    </row>
    <row r="62" spans="1:2" x14ac:dyDescent="0.15">
      <c r="A62" s="1"/>
      <c r="B62" s="1"/>
    </row>
    <row r="63" spans="1:2" x14ac:dyDescent="0.15">
      <c r="A63" s="1"/>
      <c r="B63" s="1"/>
    </row>
    <row r="64" spans="1:2" x14ac:dyDescent="0.15">
      <c r="A64" s="1"/>
      <c r="B64" s="1"/>
    </row>
    <row r="65" spans="1:2" x14ac:dyDescent="0.15">
      <c r="A65" s="1"/>
      <c r="B65" s="1"/>
    </row>
    <row r="66" spans="1:2" x14ac:dyDescent="0.15">
      <c r="A66" s="1"/>
      <c r="B66" s="1"/>
    </row>
    <row r="67" spans="1:2" x14ac:dyDescent="0.15">
      <c r="A67" s="1"/>
      <c r="B67" s="1"/>
    </row>
    <row r="68" spans="1:2" x14ac:dyDescent="0.15">
      <c r="A68" s="1"/>
      <c r="B68" s="1"/>
    </row>
    <row r="69" spans="1:2" x14ac:dyDescent="0.15">
      <c r="A69" s="1"/>
      <c r="B69" s="1"/>
    </row>
    <row r="70" spans="1:2" x14ac:dyDescent="0.15">
      <c r="A70" s="1"/>
      <c r="B70" s="1"/>
    </row>
    <row r="71" spans="1:2" x14ac:dyDescent="0.15">
      <c r="A71" s="1"/>
      <c r="B71" s="1"/>
    </row>
    <row r="72" spans="1:2" x14ac:dyDescent="0.15">
      <c r="A72" s="1"/>
      <c r="B72" s="1"/>
    </row>
    <row r="73" spans="1:2" x14ac:dyDescent="0.15">
      <c r="A73" s="1"/>
      <c r="B73" s="1"/>
    </row>
    <row r="74" spans="1:2" x14ac:dyDescent="0.15">
      <c r="A74" s="1"/>
      <c r="B74" s="1"/>
    </row>
    <row r="75" spans="1:2" x14ac:dyDescent="0.15">
      <c r="A75" s="1"/>
      <c r="B75" s="1"/>
    </row>
    <row r="76" spans="1:2" x14ac:dyDescent="0.15">
      <c r="A76" s="1"/>
      <c r="B76" s="1"/>
    </row>
    <row r="77" spans="1:2" x14ac:dyDescent="0.15">
      <c r="A77" s="1"/>
      <c r="B77" s="1"/>
    </row>
    <row r="78" spans="1:2" x14ac:dyDescent="0.15">
      <c r="A78" s="1"/>
      <c r="B78" s="1"/>
    </row>
    <row r="79" spans="1:2" x14ac:dyDescent="0.15">
      <c r="A79" s="1"/>
      <c r="B79" s="1"/>
    </row>
    <row r="80" spans="1:2" x14ac:dyDescent="0.15">
      <c r="A80" s="1"/>
      <c r="B80" s="1"/>
    </row>
    <row r="81" spans="1:2" x14ac:dyDescent="0.15">
      <c r="A81" s="1"/>
      <c r="B81" s="1"/>
    </row>
    <row r="82" spans="1:2" x14ac:dyDescent="0.15">
      <c r="A82" s="1"/>
      <c r="B82" s="1"/>
    </row>
    <row r="83" spans="1:2" x14ac:dyDescent="0.15">
      <c r="A83" s="1"/>
      <c r="B83" s="1"/>
    </row>
    <row r="84" spans="1:2" x14ac:dyDescent="0.15">
      <c r="A84" s="1"/>
      <c r="B84" s="1"/>
    </row>
    <row r="85" spans="1:2" x14ac:dyDescent="0.15">
      <c r="A85" s="1"/>
      <c r="B85" s="1"/>
    </row>
    <row r="86" spans="1:2" x14ac:dyDescent="0.15">
      <c r="A86" s="1"/>
      <c r="B86" s="1"/>
    </row>
    <row r="87" spans="1:2" x14ac:dyDescent="0.15">
      <c r="A87" s="1"/>
      <c r="B87" s="1"/>
    </row>
    <row r="88" spans="1:2" x14ac:dyDescent="0.15">
      <c r="A88" s="1"/>
      <c r="B88" s="1"/>
    </row>
    <row r="89" spans="1:2" x14ac:dyDescent="0.15">
      <c r="A89" s="1"/>
      <c r="B89" s="1"/>
    </row>
    <row r="90" spans="1:2" x14ac:dyDescent="0.15">
      <c r="A90" s="1"/>
      <c r="B90" s="1"/>
    </row>
    <row r="91" spans="1:2" x14ac:dyDescent="0.15">
      <c r="A91" s="1"/>
      <c r="B91" s="1"/>
    </row>
    <row r="92" spans="1:2" x14ac:dyDescent="0.15">
      <c r="A92" s="1"/>
      <c r="B92" s="1"/>
    </row>
    <row r="93" spans="1:2" x14ac:dyDescent="0.15">
      <c r="A93" s="1"/>
      <c r="B93" s="1"/>
    </row>
    <row r="94" spans="1:2" x14ac:dyDescent="0.15">
      <c r="A94" s="1"/>
      <c r="B94" s="1"/>
    </row>
    <row r="95" spans="1:2" x14ac:dyDescent="0.15">
      <c r="A95" s="1"/>
      <c r="B95" s="1"/>
    </row>
    <row r="96" spans="1:2" x14ac:dyDescent="0.15">
      <c r="A96" s="1"/>
      <c r="B96" s="1"/>
    </row>
    <row r="97" spans="1:2" x14ac:dyDescent="0.15">
      <c r="A97" s="1"/>
      <c r="B97" s="1"/>
    </row>
    <row r="98" spans="1:2" x14ac:dyDescent="0.15">
      <c r="A98" s="1"/>
      <c r="B98" s="1"/>
    </row>
    <row r="99" spans="1:2" x14ac:dyDescent="0.15">
      <c r="A99" s="1"/>
      <c r="B99" s="1"/>
    </row>
    <row r="100" spans="1:2" x14ac:dyDescent="0.15">
      <c r="A100" s="1"/>
      <c r="B100" s="1"/>
    </row>
    <row r="101" spans="1:2" x14ac:dyDescent="0.15">
      <c r="A101" s="1"/>
      <c r="B101" s="1"/>
    </row>
    <row r="102" spans="1:2" x14ac:dyDescent="0.15">
      <c r="A102" s="1"/>
      <c r="B102" s="1"/>
    </row>
    <row r="103" spans="1:2" x14ac:dyDescent="0.15">
      <c r="A103" s="1"/>
      <c r="B103" s="1"/>
    </row>
    <row r="104" spans="1:2" x14ac:dyDescent="0.15">
      <c r="A104" s="1"/>
      <c r="B104" s="1"/>
    </row>
    <row r="105" spans="1:2" x14ac:dyDescent="0.15">
      <c r="A105" s="1"/>
      <c r="B105" s="1"/>
    </row>
    <row r="106" spans="1:2" x14ac:dyDescent="0.15">
      <c r="A106" s="1"/>
      <c r="B106" s="1"/>
    </row>
    <row r="107" spans="1:2" x14ac:dyDescent="0.15">
      <c r="A107" s="1"/>
      <c r="B107" s="1"/>
    </row>
    <row r="108" spans="1:2" x14ac:dyDescent="0.15">
      <c r="A108" s="1"/>
      <c r="B108" s="1"/>
    </row>
    <row r="109" spans="1:2" x14ac:dyDescent="0.15">
      <c r="A109" s="1"/>
      <c r="B109" s="1"/>
    </row>
    <row r="110" spans="1:2" x14ac:dyDescent="0.15">
      <c r="A110" s="1"/>
      <c r="B110" s="1"/>
    </row>
    <row r="111" spans="1:2" x14ac:dyDescent="0.15">
      <c r="A111" s="1"/>
      <c r="B111" s="1"/>
    </row>
    <row r="112" spans="1:2" x14ac:dyDescent="0.15">
      <c r="A112" s="1"/>
      <c r="B112" s="1"/>
    </row>
    <row r="113" spans="1:2" x14ac:dyDescent="0.15">
      <c r="A113" s="1"/>
      <c r="B113" s="1"/>
    </row>
    <row r="114" spans="1:2" x14ac:dyDescent="0.15">
      <c r="A114" s="1"/>
      <c r="B114" s="1"/>
    </row>
    <row r="115" spans="1:2" x14ac:dyDescent="0.15">
      <c r="A115" s="1"/>
      <c r="B115" s="1"/>
    </row>
    <row r="116" spans="1:2" x14ac:dyDescent="0.15">
      <c r="A116" s="1"/>
      <c r="B116" s="1"/>
    </row>
    <row r="117" spans="1:2" x14ac:dyDescent="0.15">
      <c r="A117" s="1"/>
      <c r="B117" s="1"/>
    </row>
    <row r="118" spans="1:2" x14ac:dyDescent="0.15">
      <c r="A118" s="1"/>
      <c r="B118" s="1"/>
    </row>
    <row r="119" spans="1:2" x14ac:dyDescent="0.15">
      <c r="A119" s="1"/>
      <c r="B119" s="1"/>
    </row>
    <row r="120" spans="1:2" x14ac:dyDescent="0.15">
      <c r="A120" s="1"/>
      <c r="B120" s="1"/>
    </row>
    <row r="121" spans="1:2" x14ac:dyDescent="0.15">
      <c r="A121" s="1"/>
      <c r="B121" s="1"/>
    </row>
    <row r="122" spans="1:2" x14ac:dyDescent="0.15">
      <c r="A122" s="1"/>
      <c r="B122" s="1"/>
    </row>
    <row r="123" spans="1:2" x14ac:dyDescent="0.15">
      <c r="A123" s="1"/>
      <c r="B123" s="1"/>
    </row>
    <row r="124" spans="1:2" x14ac:dyDescent="0.15">
      <c r="A124" s="1"/>
      <c r="B124" s="1"/>
    </row>
    <row r="125" spans="1:2" x14ac:dyDescent="0.15">
      <c r="A125" s="1"/>
      <c r="B125" s="1"/>
    </row>
    <row r="126" spans="1:2" x14ac:dyDescent="0.15">
      <c r="A126" s="1"/>
      <c r="B126" s="1"/>
    </row>
    <row r="127" spans="1:2" x14ac:dyDescent="0.15">
      <c r="A127" s="1"/>
      <c r="B127" s="1"/>
    </row>
    <row r="128" spans="1:2" x14ac:dyDescent="0.15">
      <c r="A128" s="1"/>
      <c r="B128" s="1"/>
    </row>
    <row r="129" spans="1:2" x14ac:dyDescent="0.15">
      <c r="A129" s="1"/>
      <c r="B129" s="1"/>
    </row>
    <row r="130" spans="1:2" x14ac:dyDescent="0.15">
      <c r="A130" s="1"/>
      <c r="B130" s="1"/>
    </row>
    <row r="131" spans="1:2" x14ac:dyDescent="0.15">
      <c r="A131" s="1"/>
      <c r="B131" s="1"/>
    </row>
    <row r="132" spans="1:2" x14ac:dyDescent="0.15">
      <c r="A132" s="1"/>
      <c r="B132" s="1"/>
    </row>
    <row r="133" spans="1:2" x14ac:dyDescent="0.15">
      <c r="A133" s="1"/>
      <c r="B133" s="1"/>
    </row>
    <row r="134" spans="1:2" x14ac:dyDescent="0.15">
      <c r="A134" s="1"/>
      <c r="B134" s="1"/>
    </row>
    <row r="135" spans="1:2" x14ac:dyDescent="0.15">
      <c r="A135" s="1"/>
      <c r="B135" s="1"/>
    </row>
    <row r="136" spans="1:2" x14ac:dyDescent="0.15">
      <c r="A136" s="1"/>
      <c r="B136" s="1"/>
    </row>
    <row r="137" spans="1:2" x14ac:dyDescent="0.15">
      <c r="A137" s="1"/>
      <c r="B137" s="1"/>
    </row>
    <row r="138" spans="1:2" x14ac:dyDescent="0.15">
      <c r="A138" s="1"/>
      <c r="B138" s="1"/>
    </row>
    <row r="139" spans="1:2" x14ac:dyDescent="0.15">
      <c r="A139" s="1"/>
      <c r="B139" s="1"/>
    </row>
    <row r="140" spans="1:2" x14ac:dyDescent="0.15">
      <c r="A140" s="1"/>
      <c r="B140" s="1"/>
    </row>
    <row r="141" spans="1:2" x14ac:dyDescent="0.15">
      <c r="A141" s="1"/>
      <c r="B141" s="1"/>
    </row>
    <row r="142" spans="1:2" x14ac:dyDescent="0.15">
      <c r="A142" s="1"/>
      <c r="B142" s="1"/>
    </row>
    <row r="143" spans="1:2" x14ac:dyDescent="0.15">
      <c r="A143" s="1"/>
      <c r="B143" s="1"/>
    </row>
    <row r="144" spans="1:2" x14ac:dyDescent="0.15">
      <c r="A144" s="1"/>
      <c r="B144" s="1"/>
    </row>
    <row r="145" spans="1:2" x14ac:dyDescent="0.15">
      <c r="A145" s="1"/>
      <c r="B145" s="1"/>
    </row>
    <row r="146" spans="1:2" x14ac:dyDescent="0.15">
      <c r="A146" s="1"/>
      <c r="B146" s="1"/>
    </row>
    <row r="147" spans="1:2" x14ac:dyDescent="0.15">
      <c r="A147" s="1"/>
      <c r="B147" s="1"/>
    </row>
    <row r="148" spans="1:2" x14ac:dyDescent="0.15">
      <c r="A148" s="1"/>
      <c r="B148" s="1"/>
    </row>
    <row r="149" spans="1:2" x14ac:dyDescent="0.15">
      <c r="A149" s="1"/>
      <c r="B149" s="1"/>
    </row>
    <row r="150" spans="1:2" x14ac:dyDescent="0.15">
      <c r="A150" s="1"/>
      <c r="B150" s="1"/>
    </row>
    <row r="151" spans="1:2" x14ac:dyDescent="0.15">
      <c r="A151" s="1"/>
      <c r="B151" s="1"/>
    </row>
    <row r="152" spans="1:2" x14ac:dyDescent="0.15">
      <c r="A152" s="1"/>
      <c r="B152" s="1"/>
    </row>
    <row r="153" spans="1:2" x14ac:dyDescent="0.15">
      <c r="A153" s="1"/>
      <c r="B153" s="1"/>
    </row>
    <row r="154" spans="1:2" x14ac:dyDescent="0.15">
      <c r="A154" s="1"/>
      <c r="B154" s="1"/>
    </row>
    <row r="155" spans="1:2" x14ac:dyDescent="0.15">
      <c r="A155" s="1"/>
      <c r="B155" s="1"/>
    </row>
    <row r="156" spans="1:2" x14ac:dyDescent="0.15">
      <c r="A156" s="1"/>
      <c r="B156" s="1"/>
    </row>
    <row r="157" spans="1:2" x14ac:dyDescent="0.15">
      <c r="A157" s="1"/>
      <c r="B157" s="1"/>
    </row>
    <row r="158" spans="1:2" x14ac:dyDescent="0.15">
      <c r="A158" s="1"/>
      <c r="B158" s="1"/>
    </row>
    <row r="159" spans="1:2" x14ac:dyDescent="0.15">
      <c r="A159" s="1"/>
      <c r="B159" s="1"/>
    </row>
    <row r="160" spans="1:2" x14ac:dyDescent="0.15">
      <c r="A160" s="1"/>
      <c r="B160" s="1"/>
    </row>
    <row r="161" spans="1:2" x14ac:dyDescent="0.15">
      <c r="A161" s="1"/>
      <c r="B161" s="1"/>
    </row>
    <row r="162" spans="1:2" x14ac:dyDescent="0.15">
      <c r="A162" s="1"/>
      <c r="B162" s="1"/>
    </row>
    <row r="163" spans="1:2" x14ac:dyDescent="0.15">
      <c r="A163" s="1"/>
      <c r="B163" s="1"/>
    </row>
    <row r="164" spans="1:2" x14ac:dyDescent="0.15">
      <c r="A164" s="1"/>
      <c r="B164" s="1"/>
    </row>
    <row r="165" spans="1:2" x14ac:dyDescent="0.15">
      <c r="A165" s="1"/>
      <c r="B165" s="1"/>
    </row>
    <row r="166" spans="1:2" x14ac:dyDescent="0.15">
      <c r="A166" s="1"/>
      <c r="B166" s="1"/>
    </row>
    <row r="167" spans="1:2" x14ac:dyDescent="0.15">
      <c r="A167" s="1"/>
      <c r="B167" s="1"/>
    </row>
    <row r="168" spans="1:2" x14ac:dyDescent="0.15">
      <c r="A168" s="1"/>
      <c r="B168" s="1"/>
    </row>
    <row r="169" spans="1:2" x14ac:dyDescent="0.15">
      <c r="A169" s="1"/>
      <c r="B169" s="1"/>
    </row>
    <row r="170" spans="1:2" x14ac:dyDescent="0.15">
      <c r="A170" s="1"/>
      <c r="B170" s="1"/>
    </row>
    <row r="171" spans="1:2" x14ac:dyDescent="0.15">
      <c r="A171" s="1"/>
      <c r="B171" s="1"/>
    </row>
    <row r="172" spans="1:2" x14ac:dyDescent="0.15">
      <c r="A172" s="1"/>
      <c r="B172" s="1"/>
    </row>
    <row r="173" spans="1:2" x14ac:dyDescent="0.15">
      <c r="A173" s="1"/>
      <c r="B173" s="1"/>
    </row>
    <row r="174" spans="1:2" x14ac:dyDescent="0.15">
      <c r="A174" s="1"/>
      <c r="B174" s="1"/>
    </row>
    <row r="175" spans="1:2" x14ac:dyDescent="0.15">
      <c r="A175" s="1"/>
      <c r="B175" s="1"/>
    </row>
    <row r="176" spans="1:2" x14ac:dyDescent="0.15">
      <c r="A176" s="1"/>
      <c r="B176" s="1"/>
    </row>
    <row r="177" spans="1:2" x14ac:dyDescent="0.15">
      <c r="A177" s="1"/>
      <c r="B177" s="1"/>
    </row>
    <row r="178" spans="1:2" x14ac:dyDescent="0.15">
      <c r="A178" s="1"/>
      <c r="B178" s="1"/>
    </row>
    <row r="179" spans="1:2" x14ac:dyDescent="0.15">
      <c r="A179" s="1"/>
      <c r="B179" s="1"/>
    </row>
    <row r="180" spans="1:2" x14ac:dyDescent="0.15">
      <c r="A180" s="1"/>
      <c r="B180" s="1"/>
    </row>
    <row r="181" spans="1:2" x14ac:dyDescent="0.15">
      <c r="A181" s="1"/>
      <c r="B181" s="1"/>
    </row>
    <row r="182" spans="1:2" x14ac:dyDescent="0.15">
      <c r="A182" s="1"/>
      <c r="B182" s="1"/>
    </row>
    <row r="183" spans="1:2" x14ac:dyDescent="0.15">
      <c r="A183" s="1"/>
      <c r="B183" s="1"/>
    </row>
    <row r="184" spans="1:2" x14ac:dyDescent="0.15">
      <c r="A184" s="1"/>
      <c r="B184" s="1"/>
    </row>
    <row r="185" spans="1:2" x14ac:dyDescent="0.15">
      <c r="A185" s="1"/>
      <c r="B185" s="1"/>
    </row>
    <row r="186" spans="1:2" x14ac:dyDescent="0.15">
      <c r="A186" s="1"/>
      <c r="B186" s="1"/>
    </row>
    <row r="187" spans="1:2" x14ac:dyDescent="0.15">
      <c r="A187" s="1"/>
      <c r="B187" s="1"/>
    </row>
    <row r="188" spans="1:2" x14ac:dyDescent="0.15">
      <c r="A188" s="1"/>
      <c r="B188" s="1"/>
    </row>
    <row r="189" spans="1:2" x14ac:dyDescent="0.15">
      <c r="A189" s="1"/>
      <c r="B189" s="1"/>
    </row>
    <row r="190" spans="1:2" x14ac:dyDescent="0.15">
      <c r="A190" s="1"/>
      <c r="B190" s="1"/>
    </row>
    <row r="191" spans="1:2" x14ac:dyDescent="0.15">
      <c r="A191" s="1"/>
      <c r="B191" s="1"/>
    </row>
    <row r="192" spans="1:2" x14ac:dyDescent="0.15">
      <c r="A192" s="1"/>
      <c r="B192" s="1"/>
    </row>
    <row r="193" spans="1:2" x14ac:dyDescent="0.15">
      <c r="A193" s="1"/>
      <c r="B193" s="1"/>
    </row>
    <row r="194" spans="1:2" x14ac:dyDescent="0.15">
      <c r="A194" s="1"/>
      <c r="B194" s="1"/>
    </row>
    <row r="195" spans="1:2" x14ac:dyDescent="0.15">
      <c r="A195" s="1"/>
      <c r="B195" s="1"/>
    </row>
    <row r="196" spans="1:2" x14ac:dyDescent="0.15">
      <c r="A196" s="1"/>
      <c r="B196" s="1"/>
    </row>
    <row r="197" spans="1:2" x14ac:dyDescent="0.15">
      <c r="A197" s="1"/>
      <c r="B197" s="1"/>
    </row>
    <row r="198" spans="1:2" x14ac:dyDescent="0.15">
      <c r="A198" s="1"/>
      <c r="B198" s="1"/>
    </row>
    <row r="199" spans="1:2" x14ac:dyDescent="0.15">
      <c r="A199" s="1"/>
      <c r="B199" s="1"/>
    </row>
    <row r="200" spans="1:2" x14ac:dyDescent="0.15">
      <c r="A200" s="1"/>
      <c r="B200" s="1"/>
    </row>
    <row r="201" spans="1:2" x14ac:dyDescent="0.15">
      <c r="A201" s="1"/>
      <c r="B201" s="1"/>
    </row>
    <row r="202" spans="1:2" x14ac:dyDescent="0.15">
      <c r="A202" s="1"/>
      <c r="B202" s="1"/>
    </row>
    <row r="203" spans="1:2" x14ac:dyDescent="0.15">
      <c r="A203" s="1"/>
      <c r="B203" s="1"/>
    </row>
    <row r="204" spans="1:2" x14ac:dyDescent="0.15">
      <c r="A204" s="1"/>
      <c r="B204" s="1"/>
    </row>
    <row r="205" spans="1:2" x14ac:dyDescent="0.15">
      <c r="A205" s="1"/>
      <c r="B205" s="1"/>
    </row>
    <row r="206" spans="1:2" x14ac:dyDescent="0.15">
      <c r="A206" s="1"/>
      <c r="B206" s="1"/>
    </row>
    <row r="207" spans="1:2" x14ac:dyDescent="0.15">
      <c r="A207" s="1"/>
      <c r="B207" s="1"/>
    </row>
    <row r="208" spans="1:2" x14ac:dyDescent="0.15">
      <c r="A208" s="1"/>
      <c r="B208" s="1"/>
    </row>
    <row r="209" spans="1:2" x14ac:dyDescent="0.15">
      <c r="A209" s="1"/>
      <c r="B209" s="1"/>
    </row>
    <row r="210" spans="1:2" x14ac:dyDescent="0.15">
      <c r="A210" s="1"/>
      <c r="B210" s="1"/>
    </row>
    <row r="211" spans="1:2" x14ac:dyDescent="0.15">
      <c r="A211" s="1"/>
      <c r="B211" s="1"/>
    </row>
    <row r="212" spans="1:2" x14ac:dyDescent="0.15">
      <c r="A212" s="1"/>
      <c r="B212" s="1"/>
    </row>
    <row r="213" spans="1:2" x14ac:dyDescent="0.15">
      <c r="A213" s="1"/>
      <c r="B213" s="1"/>
    </row>
    <row r="214" spans="1:2" x14ac:dyDescent="0.15">
      <c r="A214" s="1"/>
      <c r="B214" s="1"/>
    </row>
    <row r="215" spans="1:2" x14ac:dyDescent="0.15">
      <c r="A215" s="1"/>
      <c r="B215" s="1"/>
    </row>
    <row r="216" spans="1:2" x14ac:dyDescent="0.15">
      <c r="A216" s="1"/>
      <c r="B216" s="1"/>
    </row>
    <row r="217" spans="1:2" x14ac:dyDescent="0.15">
      <c r="A217" s="1"/>
      <c r="B217" s="1"/>
    </row>
    <row r="218" spans="1:2" x14ac:dyDescent="0.15">
      <c r="A218" s="1"/>
      <c r="B218" s="1"/>
    </row>
    <row r="219" spans="1:2" x14ac:dyDescent="0.15">
      <c r="A219" s="1"/>
      <c r="B219" s="1"/>
    </row>
    <row r="220" spans="1:2" x14ac:dyDescent="0.15">
      <c r="A220" s="1"/>
      <c r="B220" s="1"/>
    </row>
    <row r="221" spans="1:2" x14ac:dyDescent="0.15">
      <c r="A221" s="1"/>
      <c r="B221" s="1"/>
    </row>
    <row r="222" spans="1:2" x14ac:dyDescent="0.15">
      <c r="A222" s="1"/>
      <c r="B222" s="1"/>
    </row>
    <row r="223" spans="1:2" x14ac:dyDescent="0.15">
      <c r="A223" s="1"/>
      <c r="B223" s="1"/>
    </row>
    <row r="224" spans="1:2" x14ac:dyDescent="0.15">
      <c r="A224" s="1"/>
      <c r="B224" s="1"/>
    </row>
    <row r="225" spans="1:2" x14ac:dyDescent="0.15">
      <c r="A225" s="1"/>
      <c r="B225" s="1"/>
    </row>
    <row r="226" spans="1:2" x14ac:dyDescent="0.15">
      <c r="A226" s="1"/>
      <c r="B226" s="1"/>
    </row>
    <row r="227" spans="1:2" x14ac:dyDescent="0.15">
      <c r="A227" s="1"/>
      <c r="B227" s="1"/>
    </row>
  </sheetData>
  <mergeCells count="7">
    <mergeCell ref="A15:A16"/>
    <mergeCell ref="A17:A18"/>
    <mergeCell ref="A1:B1"/>
    <mergeCell ref="A4:A6"/>
    <mergeCell ref="A7:A9"/>
    <mergeCell ref="A10:A11"/>
    <mergeCell ref="A13:A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</vt:lpstr>
      <vt:lpstr>2</vt:lpstr>
      <vt:lpstr>Sheet3</vt:lpstr>
      <vt:lpstr>Sheet1</vt:lpstr>
      <vt:lpstr>Sheet2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2018-01-11T13:23:54Z</dcterms:modified>
</cp:coreProperties>
</file>