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C:\Users\G SRIDHAR\Desktop\Projects\"/>
    </mc:Choice>
  </mc:AlternateContent>
  <xr:revisionPtr revIDLastSave="0" documentId="13_ncr:1_{973B75B9-BE53-4BC1-BC9B-7A8086340791}" xr6:coauthVersionLast="46" xr6:coauthVersionMax="46" xr10:uidLastSave="{00000000-0000-0000-0000-000000000000}"/>
  <bookViews>
    <workbookView xWindow="30" yWindow="0" windowWidth="20460" windowHeight="10920" activeTab="2" xr2:uid="{38A1D27E-3BFA-4767-9939-3186991C209D}"/>
  </bookViews>
  <sheets>
    <sheet name="Sales Data" sheetId="1" r:id="rId1"/>
    <sheet name="Pivot Tables" sheetId="2" r:id="rId2"/>
    <sheet name="Dashboard" sheetId="3" r:id="rId3"/>
  </sheets>
  <definedNames>
    <definedName name="_xlcn.WorksheetConnection_Awesome_Chocolates_Sales.xlsxsales" hidden="1">sales[]</definedName>
    <definedName name="Slicer_Geography">#N/A</definedName>
  </definedNames>
  <calcPr calcId="181029"/>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Awesome_Chocolates_Sales.xlsx!sales"/>
        </x15:modelTables>
      </x15:dataModel>
    </ext>
  </extLst>
</workbook>
</file>

<file path=xl/calcChain.xml><?xml version="1.0" encoding="utf-8"?>
<calcChain xmlns="http://schemas.openxmlformats.org/spreadsheetml/2006/main">
  <c r="F2" i="1" l="1"/>
  <c r="G2" i="1"/>
  <c r="H2" i="1" s="1"/>
  <c r="J2" i="1" s="1"/>
  <c r="I2" i="1"/>
  <c r="F3" i="1"/>
  <c r="G3" i="1"/>
  <c r="I3" i="1" s="1"/>
  <c r="H3" i="1"/>
  <c r="J3" i="1"/>
  <c r="F4" i="1"/>
  <c r="G4" i="1"/>
  <c r="H4" i="1" s="1"/>
  <c r="I4" i="1"/>
  <c r="J4" i="1"/>
  <c r="F5" i="1"/>
  <c r="G5" i="1" s="1"/>
  <c r="H5" i="1"/>
  <c r="I5" i="1"/>
  <c r="J5" i="1"/>
  <c r="F6" i="1"/>
  <c r="G6" i="1"/>
  <c r="H6" i="1"/>
  <c r="J6" i="1" s="1"/>
  <c r="I6" i="1"/>
  <c r="F7" i="1"/>
  <c r="G7" i="1"/>
  <c r="I7" i="1" s="1"/>
  <c r="H7" i="1"/>
  <c r="J7" i="1"/>
  <c r="F8" i="1"/>
  <c r="G8" i="1"/>
  <c r="H8" i="1" s="1"/>
  <c r="I8" i="1"/>
  <c r="J8" i="1"/>
  <c r="F9" i="1"/>
  <c r="G9" i="1" s="1"/>
  <c r="H9" i="1"/>
  <c r="I9" i="1"/>
  <c r="J9" i="1"/>
  <c r="F10" i="1"/>
  <c r="G10" i="1"/>
  <c r="H10" i="1"/>
  <c r="J10" i="1" s="1"/>
  <c r="I10" i="1"/>
  <c r="F11" i="1"/>
  <c r="G11" i="1"/>
  <c r="I11" i="1" s="1"/>
  <c r="H11" i="1"/>
  <c r="J11" i="1"/>
  <c r="F12" i="1"/>
  <c r="G12" i="1"/>
  <c r="H12" i="1" s="1"/>
  <c r="I12" i="1"/>
  <c r="J12" i="1"/>
  <c r="F13" i="1"/>
  <c r="G13" i="1" s="1"/>
  <c r="H13" i="1"/>
  <c r="I13" i="1"/>
  <c r="J13" i="1"/>
  <c r="F14" i="1"/>
  <c r="G14" i="1"/>
  <c r="H14" i="1"/>
  <c r="J14" i="1" s="1"/>
  <c r="I14" i="1"/>
  <c r="F15" i="1"/>
  <c r="G15" i="1"/>
  <c r="I15" i="1" s="1"/>
  <c r="H15" i="1"/>
  <c r="J15" i="1"/>
  <c r="F16" i="1"/>
  <c r="G16" i="1"/>
  <c r="H16" i="1" s="1"/>
  <c r="I16" i="1"/>
  <c r="J16" i="1"/>
  <c r="F17" i="1"/>
  <c r="G17" i="1" s="1"/>
  <c r="H17" i="1"/>
  <c r="I17" i="1"/>
  <c r="J17" i="1"/>
  <c r="F18" i="1"/>
  <c r="G18" i="1"/>
  <c r="H18" i="1"/>
  <c r="J18" i="1" s="1"/>
  <c r="I18" i="1"/>
  <c r="F19" i="1"/>
  <c r="G19" i="1"/>
  <c r="I19" i="1" s="1"/>
  <c r="H19" i="1"/>
  <c r="J19" i="1"/>
  <c r="F20" i="1"/>
  <c r="G20" i="1"/>
  <c r="H20" i="1" s="1"/>
  <c r="I20" i="1"/>
  <c r="J20" i="1"/>
  <c r="F21" i="1"/>
  <c r="G21" i="1" s="1"/>
  <c r="H21" i="1"/>
  <c r="I21" i="1"/>
  <c r="J21" i="1"/>
  <c r="F22" i="1"/>
  <c r="G22" i="1"/>
  <c r="H22" i="1"/>
  <c r="J22" i="1" s="1"/>
  <c r="I22" i="1"/>
  <c r="F23" i="1"/>
  <c r="G23" i="1" s="1"/>
  <c r="F24" i="1"/>
  <c r="G24" i="1"/>
  <c r="H24" i="1" s="1"/>
  <c r="I24" i="1"/>
  <c r="J24" i="1"/>
  <c r="F25" i="1"/>
  <c r="G25" i="1" s="1"/>
  <c r="H25" i="1" s="1"/>
  <c r="I25" i="1"/>
  <c r="J25" i="1"/>
  <c r="F26" i="1"/>
  <c r="G26" i="1"/>
  <c r="H26" i="1"/>
  <c r="J26" i="1" s="1"/>
  <c r="I26" i="1"/>
  <c r="F27" i="1"/>
  <c r="G27" i="1" s="1"/>
  <c r="F28" i="1"/>
  <c r="G28" i="1" s="1"/>
  <c r="F29" i="1"/>
  <c r="G29" i="1" s="1"/>
  <c r="H29" i="1" s="1"/>
  <c r="I29" i="1"/>
  <c r="J29" i="1"/>
  <c r="F30" i="1"/>
  <c r="G30" i="1"/>
  <c r="H30" i="1" s="1"/>
  <c r="J30" i="1" s="1"/>
  <c r="I30" i="1"/>
  <c r="F31" i="1"/>
  <c r="G31" i="1"/>
  <c r="F32" i="1"/>
  <c r="G32" i="1"/>
  <c r="F33" i="1"/>
  <c r="G33" i="1" s="1"/>
  <c r="H33" i="1"/>
  <c r="I33" i="1"/>
  <c r="J33" i="1"/>
  <c r="F34" i="1"/>
  <c r="G34" i="1"/>
  <c r="H34" i="1" s="1"/>
  <c r="J34" i="1" s="1"/>
  <c r="I34" i="1"/>
  <c r="F35" i="1"/>
  <c r="G35" i="1"/>
  <c r="F36" i="1"/>
  <c r="G36" i="1"/>
  <c r="F37" i="1"/>
  <c r="G37" i="1" s="1"/>
  <c r="H37" i="1"/>
  <c r="J37" i="1" s="1"/>
  <c r="I37" i="1"/>
  <c r="F38" i="1"/>
  <c r="G38" i="1"/>
  <c r="H38" i="1" s="1"/>
  <c r="J38" i="1" s="1"/>
  <c r="F39" i="1"/>
  <c r="G39" i="1"/>
  <c r="F40" i="1"/>
  <c r="G40" i="1"/>
  <c r="F41" i="1"/>
  <c r="G41" i="1" s="1"/>
  <c r="I41" i="1" s="1"/>
  <c r="H41" i="1"/>
  <c r="J41" i="1" s="1"/>
  <c r="F42" i="1"/>
  <c r="G42" i="1"/>
  <c r="H42" i="1" s="1"/>
  <c r="J42" i="1" s="1"/>
  <c r="I42" i="1"/>
  <c r="F43" i="1"/>
  <c r="G43" i="1"/>
  <c r="F44" i="1"/>
  <c r="G44" i="1"/>
  <c r="F45" i="1"/>
  <c r="G45" i="1" s="1"/>
  <c r="I45" i="1" s="1"/>
  <c r="H45" i="1"/>
  <c r="J45" i="1" s="1"/>
  <c r="F46" i="1"/>
  <c r="G46" i="1"/>
  <c r="H46" i="1" s="1"/>
  <c r="J46" i="1" s="1"/>
  <c r="F47" i="1"/>
  <c r="G47" i="1"/>
  <c r="F48" i="1"/>
  <c r="G48" i="1"/>
  <c r="F49" i="1"/>
  <c r="G49" i="1" s="1"/>
  <c r="I49" i="1" s="1"/>
  <c r="H49" i="1"/>
  <c r="J49" i="1" s="1"/>
  <c r="F50" i="1"/>
  <c r="G50" i="1"/>
  <c r="H50" i="1" s="1"/>
  <c r="J50" i="1" s="1"/>
  <c r="I50" i="1"/>
  <c r="F51" i="1"/>
  <c r="G51" i="1"/>
  <c r="F52" i="1"/>
  <c r="G52" i="1"/>
  <c r="F53" i="1"/>
  <c r="G53" i="1" s="1"/>
  <c r="I53" i="1" s="1"/>
  <c r="H53" i="1"/>
  <c r="J53" i="1" s="1"/>
  <c r="F54" i="1"/>
  <c r="G54" i="1"/>
  <c r="H54" i="1" s="1"/>
  <c r="J54" i="1" s="1"/>
  <c r="F55" i="1"/>
  <c r="G55" i="1"/>
  <c r="F56" i="1"/>
  <c r="G56" i="1"/>
  <c r="F57" i="1"/>
  <c r="G57" i="1" s="1"/>
  <c r="I57" i="1" s="1"/>
  <c r="H57" i="1"/>
  <c r="J57" i="1" s="1"/>
  <c r="F58" i="1"/>
  <c r="G58" i="1"/>
  <c r="H58" i="1" s="1"/>
  <c r="J58" i="1" s="1"/>
  <c r="I58" i="1"/>
  <c r="F59" i="1"/>
  <c r="G59" i="1"/>
  <c r="F60" i="1"/>
  <c r="G60" i="1"/>
  <c r="F61" i="1"/>
  <c r="G61" i="1" s="1"/>
  <c r="I61" i="1" s="1"/>
  <c r="H61" i="1"/>
  <c r="J61" i="1" s="1"/>
  <c r="F62" i="1"/>
  <c r="G62" i="1"/>
  <c r="H62" i="1" s="1"/>
  <c r="J62" i="1" s="1"/>
  <c r="F63" i="1"/>
  <c r="G63" i="1"/>
  <c r="F64" i="1"/>
  <c r="G64" i="1"/>
  <c r="F65" i="1"/>
  <c r="G65" i="1" s="1"/>
  <c r="I65" i="1" s="1"/>
  <c r="H65" i="1"/>
  <c r="J65" i="1" s="1"/>
  <c r="F66" i="1"/>
  <c r="G66" i="1"/>
  <c r="H66" i="1" s="1"/>
  <c r="J66" i="1" s="1"/>
  <c r="F67" i="1"/>
  <c r="G67" i="1"/>
  <c r="F68" i="1"/>
  <c r="G68" i="1"/>
  <c r="F69" i="1"/>
  <c r="G69" i="1" s="1"/>
  <c r="I69" i="1" s="1"/>
  <c r="H69" i="1"/>
  <c r="J69" i="1" s="1"/>
  <c r="F70" i="1"/>
  <c r="G70" i="1"/>
  <c r="H70" i="1" s="1"/>
  <c r="J70" i="1" s="1"/>
  <c r="F71" i="1"/>
  <c r="G71" i="1"/>
  <c r="F72" i="1"/>
  <c r="G72" i="1"/>
  <c r="F73" i="1"/>
  <c r="G73" i="1" s="1"/>
  <c r="I73" i="1" s="1"/>
  <c r="H73" i="1"/>
  <c r="J73" i="1" s="1"/>
  <c r="F74" i="1"/>
  <c r="G74" i="1"/>
  <c r="H74" i="1" s="1"/>
  <c r="J74" i="1" s="1"/>
  <c r="I74" i="1"/>
  <c r="F75" i="1"/>
  <c r="G75" i="1"/>
  <c r="F76" i="1"/>
  <c r="G76" i="1"/>
  <c r="F77" i="1"/>
  <c r="G77" i="1" s="1"/>
  <c r="I77" i="1" s="1"/>
  <c r="H77" i="1"/>
  <c r="J77" i="1" s="1"/>
  <c r="F78" i="1"/>
  <c r="G78" i="1"/>
  <c r="H78" i="1" s="1"/>
  <c r="J78" i="1" s="1"/>
  <c r="F79" i="1"/>
  <c r="G79" i="1"/>
  <c r="F80" i="1"/>
  <c r="G80" i="1"/>
  <c r="F81" i="1"/>
  <c r="G81" i="1" s="1"/>
  <c r="I81" i="1" s="1"/>
  <c r="H81" i="1"/>
  <c r="J81" i="1" s="1"/>
  <c r="F82" i="1"/>
  <c r="G82" i="1"/>
  <c r="H82" i="1" s="1"/>
  <c r="J82" i="1" s="1"/>
  <c r="F83" i="1"/>
  <c r="G83" i="1"/>
  <c r="F84" i="1"/>
  <c r="G84" i="1"/>
  <c r="F85" i="1"/>
  <c r="G85" i="1" s="1"/>
  <c r="I85" i="1" s="1"/>
  <c r="H85" i="1"/>
  <c r="J85" i="1" s="1"/>
  <c r="F86" i="1"/>
  <c r="G86" i="1"/>
  <c r="H86" i="1" s="1"/>
  <c r="J86" i="1" s="1"/>
  <c r="F87" i="1"/>
  <c r="G87" i="1"/>
  <c r="H87" i="1" s="1"/>
  <c r="J87" i="1" s="1"/>
  <c r="I87" i="1"/>
  <c r="F88" i="1"/>
  <c r="G88" i="1" s="1"/>
  <c r="F89" i="1"/>
  <c r="G89" i="1"/>
  <c r="F90" i="1"/>
  <c r="G90" i="1" s="1"/>
  <c r="I90" i="1" s="1"/>
  <c r="H90" i="1"/>
  <c r="J90" i="1"/>
  <c r="F91" i="1"/>
  <c r="G91" i="1"/>
  <c r="H91" i="1" s="1"/>
  <c r="I91" i="1"/>
  <c r="J91" i="1"/>
  <c r="F92" i="1"/>
  <c r="G92" i="1" s="1"/>
  <c r="H92" i="1"/>
  <c r="I92" i="1"/>
  <c r="J92" i="1"/>
  <c r="F93" i="1"/>
  <c r="G93" i="1"/>
  <c r="H93" i="1"/>
  <c r="J93" i="1" s="1"/>
  <c r="I93" i="1"/>
  <c r="F94" i="1"/>
  <c r="G94" i="1"/>
  <c r="I94" i="1" s="1"/>
  <c r="H94" i="1"/>
  <c r="J94" i="1"/>
  <c r="F95" i="1"/>
  <c r="G95" i="1" s="1"/>
  <c r="F96" i="1"/>
  <c r="G96" i="1" s="1"/>
  <c r="H96" i="1" s="1"/>
  <c r="J96" i="1" s="1"/>
  <c r="I96" i="1"/>
  <c r="F97" i="1"/>
  <c r="G97" i="1"/>
  <c r="H97" i="1"/>
  <c r="J97" i="1" s="1"/>
  <c r="I97" i="1"/>
  <c r="F98" i="1"/>
  <c r="G98" i="1" s="1"/>
  <c r="I98" i="1" s="1"/>
  <c r="H98" i="1"/>
  <c r="J98" i="1" s="1"/>
  <c r="F99" i="1"/>
  <c r="G99" i="1" s="1"/>
  <c r="H99" i="1" s="1"/>
  <c r="J99" i="1"/>
  <c r="F100" i="1"/>
  <c r="G100" i="1" s="1"/>
  <c r="H100" i="1" s="1"/>
  <c r="J100" i="1" s="1"/>
  <c r="I100" i="1"/>
  <c r="F101" i="1"/>
  <c r="G101" i="1"/>
  <c r="H101" i="1"/>
  <c r="J101" i="1" s="1"/>
  <c r="I101" i="1"/>
  <c r="F102" i="1"/>
  <c r="G102" i="1" s="1"/>
  <c r="I102" i="1" s="1"/>
  <c r="H102" i="1"/>
  <c r="J102" i="1" s="1"/>
  <c r="F103" i="1"/>
  <c r="G103" i="1" s="1"/>
  <c r="H103" i="1" s="1"/>
  <c r="I103" i="1"/>
  <c r="J103" i="1"/>
  <c r="F104" i="1"/>
  <c r="G104" i="1" s="1"/>
  <c r="H104" i="1" s="1"/>
  <c r="I104" i="1"/>
  <c r="J104" i="1"/>
  <c r="F105" i="1"/>
  <c r="G105" i="1"/>
  <c r="H105" i="1"/>
  <c r="J105" i="1" s="1"/>
  <c r="I105" i="1"/>
  <c r="F106" i="1"/>
  <c r="G106" i="1" s="1"/>
  <c r="F107" i="1"/>
  <c r="G107" i="1" s="1"/>
  <c r="H107" i="1" s="1"/>
  <c r="J107" i="1" s="1"/>
  <c r="F108" i="1"/>
  <c r="G108" i="1" s="1"/>
  <c r="H108" i="1" s="1"/>
  <c r="I108" i="1"/>
  <c r="J108" i="1"/>
  <c r="F109" i="1"/>
  <c r="G109" i="1"/>
  <c r="H109" i="1"/>
  <c r="J109" i="1" s="1"/>
  <c r="I109" i="1"/>
  <c r="F110" i="1"/>
  <c r="G110" i="1" s="1"/>
  <c r="I110" i="1" s="1"/>
  <c r="F111" i="1"/>
  <c r="G111" i="1" s="1"/>
  <c r="F112" i="1"/>
  <c r="G112" i="1" s="1"/>
  <c r="H112" i="1" s="1"/>
  <c r="J112" i="1" s="1"/>
  <c r="I112" i="1"/>
  <c r="F113" i="1"/>
  <c r="G113" i="1" s="1"/>
  <c r="H113" i="1"/>
  <c r="J113" i="1" s="1"/>
  <c r="I113" i="1"/>
  <c r="F114" i="1"/>
  <c r="G114" i="1"/>
  <c r="I114" i="1" s="1"/>
  <c r="H114" i="1"/>
  <c r="J114" i="1" s="1"/>
  <c r="F115" i="1"/>
  <c r="G115" i="1" s="1"/>
  <c r="F116" i="1"/>
  <c r="G116" i="1" s="1"/>
  <c r="H116" i="1" s="1"/>
  <c r="J116" i="1" s="1"/>
  <c r="D117" i="1"/>
  <c r="F117" i="1"/>
  <c r="G117" i="1"/>
  <c r="F118" i="1"/>
  <c r="G118" i="1"/>
  <c r="F119" i="1"/>
  <c r="G119" i="1" s="1"/>
  <c r="H119" i="1" s="1"/>
  <c r="J119" i="1"/>
  <c r="F120" i="1"/>
  <c r="G120" i="1" s="1"/>
  <c r="F121" i="1"/>
  <c r="G121" i="1"/>
  <c r="F122" i="1"/>
  <c r="G122" i="1"/>
  <c r="F123" i="1"/>
  <c r="G123" i="1" s="1"/>
  <c r="H123" i="1" s="1"/>
  <c r="J123" i="1"/>
  <c r="F124" i="1"/>
  <c r="G124" i="1" s="1"/>
  <c r="F125" i="1"/>
  <c r="G125" i="1"/>
  <c r="F126" i="1"/>
  <c r="G126" i="1"/>
  <c r="F127" i="1"/>
  <c r="G127" i="1" s="1"/>
  <c r="H127" i="1" s="1"/>
  <c r="J127" i="1"/>
  <c r="F128" i="1"/>
  <c r="G128" i="1" s="1"/>
  <c r="F129" i="1"/>
  <c r="G129" i="1"/>
  <c r="F130" i="1"/>
  <c r="G130" i="1"/>
  <c r="F131" i="1"/>
  <c r="G131" i="1" s="1"/>
  <c r="H131" i="1" s="1"/>
  <c r="J131" i="1"/>
  <c r="F132" i="1"/>
  <c r="G132" i="1" s="1"/>
  <c r="F133" i="1"/>
  <c r="G133" i="1"/>
  <c r="F134" i="1"/>
  <c r="G134" i="1"/>
  <c r="F135" i="1"/>
  <c r="G135" i="1" s="1"/>
  <c r="H135" i="1" s="1"/>
  <c r="J135" i="1"/>
  <c r="F136" i="1"/>
  <c r="G136" i="1" s="1"/>
  <c r="F137" i="1"/>
  <c r="G137" i="1"/>
  <c r="F138" i="1"/>
  <c r="G138" i="1"/>
  <c r="F139" i="1"/>
  <c r="G139" i="1" s="1"/>
  <c r="H139" i="1" s="1"/>
  <c r="J139" i="1"/>
  <c r="F140" i="1"/>
  <c r="G140" i="1" s="1"/>
  <c r="F141" i="1"/>
  <c r="G141" i="1"/>
  <c r="F142" i="1"/>
  <c r="G142" i="1"/>
  <c r="F143" i="1"/>
  <c r="G143" i="1" s="1"/>
  <c r="H143" i="1" s="1"/>
  <c r="J143" i="1"/>
  <c r="F144" i="1"/>
  <c r="G144" i="1" s="1"/>
  <c r="F145" i="1"/>
  <c r="G145" i="1"/>
  <c r="F146" i="1"/>
  <c r="G146" i="1"/>
  <c r="I146" i="1" s="1"/>
  <c r="H146" i="1"/>
  <c r="J146" i="1" s="1"/>
  <c r="F147" i="1"/>
  <c r="G147" i="1"/>
  <c r="H147" i="1" s="1"/>
  <c r="J147" i="1" s="1"/>
  <c r="I147" i="1"/>
  <c r="F148" i="1"/>
  <c r="G148" i="1" s="1"/>
  <c r="H148" i="1"/>
  <c r="J148" i="1" s="1"/>
  <c r="I148" i="1"/>
  <c r="F149" i="1"/>
  <c r="G149" i="1"/>
  <c r="I149" i="1" s="1"/>
  <c r="F150" i="1"/>
  <c r="G150" i="1"/>
  <c r="I150" i="1" s="1"/>
  <c r="H150" i="1"/>
  <c r="J150" i="1" s="1"/>
  <c r="F151" i="1"/>
  <c r="G151" i="1"/>
  <c r="H151" i="1" s="1"/>
  <c r="J151" i="1" s="1"/>
  <c r="I151" i="1"/>
  <c r="F152" i="1"/>
  <c r="G152" i="1" s="1"/>
  <c r="H152" i="1"/>
  <c r="J152" i="1" s="1"/>
  <c r="I152" i="1"/>
  <c r="F153" i="1"/>
  <c r="G153" i="1"/>
  <c r="I153" i="1" s="1"/>
  <c r="F154" i="1"/>
  <c r="G154" i="1"/>
  <c r="I154" i="1" s="1"/>
  <c r="H154" i="1"/>
  <c r="J154" i="1" s="1"/>
  <c r="F155" i="1"/>
  <c r="G155" i="1"/>
  <c r="H155" i="1" s="1"/>
  <c r="J155" i="1" s="1"/>
  <c r="I155" i="1"/>
  <c r="F156" i="1"/>
  <c r="G156" i="1" s="1"/>
  <c r="H156" i="1"/>
  <c r="J156" i="1" s="1"/>
  <c r="I156" i="1"/>
  <c r="F157" i="1"/>
  <c r="G157" i="1"/>
  <c r="I157" i="1" s="1"/>
  <c r="F158" i="1"/>
  <c r="G158" i="1"/>
  <c r="I158" i="1" s="1"/>
  <c r="H158" i="1"/>
  <c r="J158" i="1" s="1"/>
  <c r="F159" i="1"/>
  <c r="G159" i="1"/>
  <c r="H159" i="1" s="1"/>
  <c r="J159" i="1" s="1"/>
  <c r="I159" i="1"/>
  <c r="F160" i="1"/>
  <c r="G160" i="1" s="1"/>
  <c r="H160" i="1"/>
  <c r="J160" i="1" s="1"/>
  <c r="I160" i="1"/>
  <c r="F161" i="1"/>
  <c r="G161" i="1"/>
  <c r="I161" i="1" s="1"/>
  <c r="F162" i="1"/>
  <c r="G162" i="1"/>
  <c r="I162" i="1" s="1"/>
  <c r="H162" i="1"/>
  <c r="J162" i="1" s="1"/>
  <c r="F163" i="1"/>
  <c r="G163" i="1"/>
  <c r="H163" i="1" s="1"/>
  <c r="J163" i="1" s="1"/>
  <c r="I163" i="1"/>
  <c r="F164" i="1"/>
  <c r="G164" i="1" s="1"/>
  <c r="H164" i="1"/>
  <c r="J164" i="1" s="1"/>
  <c r="I164" i="1"/>
  <c r="F165" i="1"/>
  <c r="G165" i="1"/>
  <c r="I165" i="1" s="1"/>
  <c r="F166" i="1"/>
  <c r="G166" i="1"/>
  <c r="F167" i="1"/>
  <c r="G167" i="1" s="1"/>
  <c r="H167" i="1" s="1"/>
  <c r="J167" i="1"/>
  <c r="F168" i="1"/>
  <c r="G168" i="1" s="1"/>
  <c r="H168" i="1" s="1"/>
  <c r="J168" i="1" s="1"/>
  <c r="F169" i="1"/>
  <c r="G169" i="1"/>
  <c r="I169" i="1" s="1"/>
  <c r="F170" i="1"/>
  <c r="G170" i="1"/>
  <c r="F171" i="1"/>
  <c r="G171" i="1" s="1"/>
  <c r="H171" i="1" s="1"/>
  <c r="J171" i="1"/>
  <c r="F172" i="1"/>
  <c r="G172" i="1" s="1"/>
  <c r="H172" i="1" s="1"/>
  <c r="J172" i="1" s="1"/>
  <c r="F173" i="1"/>
  <c r="G173" i="1"/>
  <c r="I173" i="1" s="1"/>
  <c r="F174" i="1"/>
  <c r="G174" i="1"/>
  <c r="F175" i="1"/>
  <c r="G175" i="1" s="1"/>
  <c r="H175" i="1" s="1"/>
  <c r="J175" i="1"/>
  <c r="F176" i="1"/>
  <c r="G176" i="1" s="1"/>
  <c r="H176" i="1" s="1"/>
  <c r="J176" i="1" s="1"/>
  <c r="F177" i="1"/>
  <c r="G177" i="1"/>
  <c r="I177" i="1" s="1"/>
  <c r="F178" i="1"/>
  <c r="G178" i="1"/>
  <c r="F179" i="1"/>
  <c r="G179" i="1" s="1"/>
  <c r="H179" i="1" s="1"/>
  <c r="J179" i="1"/>
  <c r="F180" i="1"/>
  <c r="G180" i="1" s="1"/>
  <c r="H180" i="1" s="1"/>
  <c r="J180" i="1" s="1"/>
  <c r="F181" i="1"/>
  <c r="G181" i="1"/>
  <c r="I181" i="1" s="1"/>
  <c r="F182" i="1"/>
  <c r="G182" i="1"/>
  <c r="F183" i="1"/>
  <c r="G183" i="1" s="1"/>
  <c r="H183" i="1" s="1"/>
  <c r="J183" i="1"/>
  <c r="F184" i="1"/>
  <c r="G184" i="1" s="1"/>
  <c r="H184" i="1" s="1"/>
  <c r="J184" i="1" s="1"/>
  <c r="F185" i="1"/>
  <c r="G185" i="1"/>
  <c r="I185" i="1" s="1"/>
  <c r="F186" i="1"/>
  <c r="G186" i="1"/>
  <c r="F187" i="1"/>
  <c r="G187" i="1" s="1"/>
  <c r="H187" i="1" s="1"/>
  <c r="J187" i="1"/>
  <c r="F188" i="1"/>
  <c r="G188" i="1" s="1"/>
  <c r="H188" i="1" s="1"/>
  <c r="J188" i="1" s="1"/>
  <c r="F189" i="1"/>
  <c r="G189" i="1"/>
  <c r="I189" i="1" s="1"/>
  <c r="F190" i="1"/>
  <c r="G190" i="1"/>
  <c r="F191" i="1"/>
  <c r="G191" i="1" s="1"/>
  <c r="H191" i="1" s="1"/>
  <c r="J191" i="1"/>
  <c r="F192" i="1"/>
  <c r="G192" i="1" s="1"/>
  <c r="H192" i="1" s="1"/>
  <c r="J192" i="1" s="1"/>
  <c r="F193" i="1"/>
  <c r="G193" i="1"/>
  <c r="I193" i="1" s="1"/>
  <c r="F194" i="1"/>
  <c r="G194" i="1"/>
  <c r="F195" i="1"/>
  <c r="G195" i="1" s="1"/>
  <c r="H195" i="1" s="1"/>
  <c r="J195" i="1"/>
  <c r="F196" i="1"/>
  <c r="G196" i="1" s="1"/>
  <c r="H196" i="1" s="1"/>
  <c r="J196" i="1" s="1"/>
  <c r="F197" i="1"/>
  <c r="G197" i="1"/>
  <c r="I197" i="1" s="1"/>
  <c r="F198" i="1"/>
  <c r="G198" i="1"/>
  <c r="F199" i="1"/>
  <c r="G199" i="1" s="1"/>
  <c r="H199" i="1" s="1"/>
  <c r="J199" i="1"/>
  <c r="F200" i="1"/>
  <c r="G200" i="1" s="1"/>
  <c r="H200" i="1" s="1"/>
  <c r="J200" i="1" s="1"/>
  <c r="F201" i="1"/>
  <c r="G201" i="1"/>
  <c r="I201" i="1" s="1"/>
  <c r="F202" i="1"/>
  <c r="G202" i="1"/>
  <c r="F203" i="1"/>
  <c r="G203" i="1" s="1"/>
  <c r="H203" i="1" s="1"/>
  <c r="J203" i="1"/>
  <c r="F204" i="1"/>
  <c r="G204" i="1" s="1"/>
  <c r="H204" i="1" s="1"/>
  <c r="J204" i="1" s="1"/>
  <c r="F205" i="1"/>
  <c r="G205" i="1"/>
  <c r="I205" i="1" s="1"/>
  <c r="F206" i="1"/>
  <c r="G206" i="1"/>
  <c r="F207" i="1"/>
  <c r="G207" i="1" s="1"/>
  <c r="H207" i="1" s="1"/>
  <c r="J207" i="1"/>
  <c r="F208" i="1"/>
  <c r="G208" i="1" s="1"/>
  <c r="H208" i="1" s="1"/>
  <c r="J208" i="1" s="1"/>
  <c r="F209" i="1"/>
  <c r="G209" i="1"/>
  <c r="I209" i="1" s="1"/>
  <c r="F210" i="1"/>
  <c r="G210" i="1"/>
  <c r="F211" i="1"/>
  <c r="G211" i="1" s="1"/>
  <c r="H211" i="1" s="1"/>
  <c r="J211" i="1"/>
  <c r="F212" i="1"/>
  <c r="G212" i="1" s="1"/>
  <c r="H212" i="1" s="1"/>
  <c r="J212" i="1" s="1"/>
  <c r="F213" i="1"/>
  <c r="G213" i="1"/>
  <c r="I213" i="1" s="1"/>
  <c r="F214" i="1"/>
  <c r="G214" i="1"/>
  <c r="F215" i="1"/>
  <c r="G215" i="1" s="1"/>
  <c r="H215" i="1" s="1"/>
  <c r="J215" i="1"/>
  <c r="F216" i="1"/>
  <c r="G216" i="1" s="1"/>
  <c r="H216" i="1" s="1"/>
  <c r="J216" i="1" s="1"/>
  <c r="F217" i="1"/>
  <c r="G217" i="1"/>
  <c r="I217" i="1" s="1"/>
  <c r="F218" i="1"/>
  <c r="G218" i="1"/>
  <c r="F219" i="1"/>
  <c r="G219" i="1" s="1"/>
  <c r="H219" i="1" s="1"/>
  <c r="J219" i="1"/>
  <c r="F220" i="1"/>
  <c r="G220" i="1" s="1"/>
  <c r="H220" i="1" s="1"/>
  <c r="J220" i="1" s="1"/>
  <c r="F221" i="1"/>
  <c r="G221" i="1"/>
  <c r="I221" i="1" s="1"/>
  <c r="F222" i="1"/>
  <c r="G222" i="1"/>
  <c r="F223" i="1"/>
  <c r="G223" i="1" s="1"/>
  <c r="H223" i="1" s="1"/>
  <c r="J223" i="1"/>
  <c r="F224" i="1"/>
  <c r="G224" i="1" s="1"/>
  <c r="H224" i="1" s="1"/>
  <c r="J224" i="1" s="1"/>
  <c r="F225" i="1"/>
  <c r="G225" i="1"/>
  <c r="I225" i="1" s="1"/>
  <c r="F226" i="1"/>
  <c r="G226" i="1"/>
  <c r="F227" i="1"/>
  <c r="G227" i="1" s="1"/>
  <c r="H227" i="1" s="1"/>
  <c r="J227" i="1"/>
  <c r="F228" i="1"/>
  <c r="G228" i="1" s="1"/>
  <c r="H228" i="1" s="1"/>
  <c r="J228" i="1" s="1"/>
  <c r="F229" i="1"/>
  <c r="G229" i="1"/>
  <c r="I229" i="1" s="1"/>
  <c r="F230" i="1"/>
  <c r="G230" i="1"/>
  <c r="F231" i="1"/>
  <c r="G231" i="1" s="1"/>
  <c r="H231" i="1" s="1"/>
  <c r="J231" i="1"/>
  <c r="F232" i="1"/>
  <c r="G232" i="1" s="1"/>
  <c r="H232" i="1" s="1"/>
  <c r="J232" i="1" s="1"/>
  <c r="F233" i="1"/>
  <c r="G233" i="1"/>
  <c r="I233" i="1" s="1"/>
  <c r="F234" i="1"/>
  <c r="G234" i="1"/>
  <c r="F235" i="1"/>
  <c r="G235" i="1" s="1"/>
  <c r="H235" i="1" s="1"/>
  <c r="J235" i="1"/>
  <c r="F236" i="1"/>
  <c r="G236" i="1" s="1"/>
  <c r="H236" i="1" s="1"/>
  <c r="J236" i="1" s="1"/>
  <c r="F237" i="1"/>
  <c r="G237" i="1"/>
  <c r="I237" i="1" s="1"/>
  <c r="F238" i="1"/>
  <c r="G238" i="1"/>
  <c r="F239" i="1"/>
  <c r="G239" i="1" s="1"/>
  <c r="H239" i="1" s="1"/>
  <c r="J239" i="1"/>
  <c r="F240" i="1"/>
  <c r="G240" i="1" s="1"/>
  <c r="H240" i="1" s="1"/>
  <c r="J240" i="1" s="1"/>
  <c r="F241" i="1"/>
  <c r="G241" i="1"/>
  <c r="I241" i="1" s="1"/>
  <c r="F242" i="1"/>
  <c r="G242" i="1"/>
  <c r="F243" i="1"/>
  <c r="G243" i="1" s="1"/>
  <c r="H243" i="1" s="1"/>
  <c r="J243" i="1"/>
  <c r="F244" i="1"/>
  <c r="G244" i="1" s="1"/>
  <c r="H244" i="1" s="1"/>
  <c r="J244" i="1" s="1"/>
  <c r="F245" i="1"/>
  <c r="G245" i="1"/>
  <c r="I245" i="1" s="1"/>
  <c r="F246" i="1"/>
  <c r="G246" i="1"/>
  <c r="F247" i="1"/>
  <c r="G247" i="1" s="1"/>
  <c r="H247" i="1" s="1"/>
  <c r="J247" i="1"/>
  <c r="F248" i="1"/>
  <c r="G248" i="1" s="1"/>
  <c r="H248" i="1" s="1"/>
  <c r="J248" i="1" s="1"/>
  <c r="F249" i="1"/>
  <c r="G249" i="1"/>
  <c r="I249" i="1" s="1"/>
  <c r="F250" i="1"/>
  <c r="G250" i="1"/>
  <c r="F251" i="1"/>
  <c r="G251" i="1" s="1"/>
  <c r="H251" i="1" s="1"/>
  <c r="J251" i="1"/>
  <c r="F252" i="1"/>
  <c r="G252" i="1" s="1"/>
  <c r="H252" i="1" s="1"/>
  <c r="J252" i="1" s="1"/>
  <c r="F253" i="1"/>
  <c r="G253" i="1"/>
  <c r="I253" i="1" s="1"/>
  <c r="F254" i="1"/>
  <c r="G254" i="1"/>
  <c r="F255" i="1"/>
  <c r="G255" i="1" s="1"/>
  <c r="H255" i="1" s="1"/>
  <c r="J255" i="1"/>
  <c r="F256" i="1"/>
  <c r="G256" i="1" s="1"/>
  <c r="H256" i="1" s="1"/>
  <c r="J256" i="1" s="1"/>
  <c r="F257" i="1"/>
  <c r="G257" i="1"/>
  <c r="I257" i="1" s="1"/>
  <c r="F258" i="1"/>
  <c r="G258" i="1"/>
  <c r="F259" i="1"/>
  <c r="G259" i="1" s="1"/>
  <c r="H259" i="1" s="1"/>
  <c r="J259" i="1"/>
  <c r="F260" i="1"/>
  <c r="G260" i="1" s="1"/>
  <c r="H260" i="1" s="1"/>
  <c r="J260" i="1" s="1"/>
  <c r="F261" i="1"/>
  <c r="G261" i="1"/>
  <c r="I261" i="1" s="1"/>
  <c r="F262" i="1"/>
  <c r="G262" i="1"/>
  <c r="F263" i="1"/>
  <c r="G263" i="1" s="1"/>
  <c r="H263" i="1" s="1"/>
  <c r="J263" i="1"/>
  <c r="F264" i="1"/>
  <c r="G264" i="1" s="1"/>
  <c r="H264" i="1" s="1"/>
  <c r="J264" i="1" s="1"/>
  <c r="F265" i="1"/>
  <c r="G265" i="1"/>
  <c r="I265" i="1" s="1"/>
  <c r="F266" i="1"/>
  <c r="G266" i="1"/>
  <c r="F267" i="1"/>
  <c r="G267" i="1" s="1"/>
  <c r="H267" i="1" s="1"/>
  <c r="J267" i="1"/>
  <c r="F268" i="1"/>
  <c r="G268" i="1" s="1"/>
  <c r="H268" i="1" s="1"/>
  <c r="J268" i="1" s="1"/>
  <c r="F269" i="1"/>
  <c r="G269" i="1"/>
  <c r="I269" i="1" s="1"/>
  <c r="F270" i="1"/>
  <c r="G270" i="1"/>
  <c r="F271" i="1"/>
  <c r="G271" i="1" s="1"/>
  <c r="H271" i="1" s="1"/>
  <c r="J271" i="1"/>
  <c r="F272" i="1"/>
  <c r="G272" i="1" s="1"/>
  <c r="H272" i="1" s="1"/>
  <c r="J272" i="1" s="1"/>
  <c r="F273" i="1"/>
  <c r="G273" i="1"/>
  <c r="I273" i="1" s="1"/>
  <c r="F274" i="1"/>
  <c r="G274" i="1"/>
  <c r="F275" i="1"/>
  <c r="G275" i="1" s="1"/>
  <c r="H275" i="1" s="1"/>
  <c r="J275" i="1" s="1"/>
  <c r="F276" i="1"/>
  <c r="G276" i="1" s="1"/>
  <c r="H276" i="1" s="1"/>
  <c r="J276" i="1" s="1"/>
  <c r="F277" i="1"/>
  <c r="G277" i="1"/>
  <c r="I277" i="1" s="1"/>
  <c r="F278" i="1"/>
  <c r="G278" i="1"/>
  <c r="F279" i="1"/>
  <c r="G279" i="1" s="1"/>
  <c r="H279" i="1" s="1"/>
  <c r="J279" i="1" s="1"/>
  <c r="F280" i="1"/>
  <c r="G280" i="1" s="1"/>
  <c r="H280" i="1" s="1"/>
  <c r="J280" i="1" s="1"/>
  <c r="F281" i="1"/>
  <c r="G281" i="1"/>
  <c r="I281" i="1" s="1"/>
  <c r="F282" i="1"/>
  <c r="G282" i="1"/>
  <c r="F283" i="1"/>
  <c r="G283" i="1" s="1"/>
  <c r="H283" i="1" s="1"/>
  <c r="J283" i="1" s="1"/>
  <c r="F284" i="1"/>
  <c r="G284" i="1" s="1"/>
  <c r="H284" i="1" s="1"/>
  <c r="J284" i="1" s="1"/>
  <c r="F285" i="1"/>
  <c r="G285" i="1"/>
  <c r="H285" i="1" s="1"/>
  <c r="J285" i="1" s="1"/>
  <c r="F286" i="1"/>
  <c r="G286" i="1" s="1"/>
  <c r="F287" i="1"/>
  <c r="G287" i="1" s="1"/>
  <c r="F288" i="1"/>
  <c r="G288" i="1"/>
  <c r="H288" i="1"/>
  <c r="J288" i="1" s="1"/>
  <c r="I288" i="1"/>
  <c r="F289" i="1"/>
  <c r="G289" i="1"/>
  <c r="H289" i="1" s="1"/>
  <c r="J289" i="1" s="1"/>
  <c r="F290" i="1"/>
  <c r="G290" i="1" s="1"/>
  <c r="F291" i="1"/>
  <c r="G291" i="1" s="1"/>
  <c r="F292" i="1"/>
  <c r="G292" i="1"/>
  <c r="H292" i="1"/>
  <c r="J292" i="1" s="1"/>
  <c r="I292" i="1"/>
  <c r="F293" i="1"/>
  <c r="G293" i="1"/>
  <c r="H293" i="1" s="1"/>
  <c r="J293" i="1" s="1"/>
  <c r="F294" i="1"/>
  <c r="G294" i="1" s="1"/>
  <c r="F295" i="1"/>
  <c r="G295" i="1" s="1"/>
  <c r="F296" i="1"/>
  <c r="G296" i="1"/>
  <c r="H296" i="1"/>
  <c r="J296" i="1" s="1"/>
  <c r="I296" i="1"/>
  <c r="F297" i="1"/>
  <c r="G297" i="1"/>
  <c r="H297" i="1" s="1"/>
  <c r="J297" i="1" s="1"/>
  <c r="F298" i="1"/>
  <c r="G298" i="1" s="1"/>
  <c r="F299" i="1"/>
  <c r="G299" i="1" s="1"/>
  <c r="F300" i="1"/>
  <c r="G300" i="1"/>
  <c r="H300" i="1"/>
  <c r="J300" i="1" s="1"/>
  <c r="I300" i="1"/>
  <c r="F301" i="1"/>
  <c r="G301" i="1"/>
  <c r="H301" i="1" s="1"/>
  <c r="J301" i="1" s="1"/>
  <c r="I299" i="1" l="1"/>
  <c r="H299" i="1"/>
  <c r="J299" i="1" s="1"/>
  <c r="H295" i="1"/>
  <c r="J295" i="1" s="1"/>
  <c r="I295" i="1"/>
  <c r="I291" i="1"/>
  <c r="H291" i="1"/>
  <c r="J291" i="1" s="1"/>
  <c r="I287" i="1"/>
  <c r="H287" i="1"/>
  <c r="J287" i="1" s="1"/>
  <c r="H298" i="1"/>
  <c r="J298" i="1" s="1"/>
  <c r="I298" i="1"/>
  <c r="H294" i="1"/>
  <c r="J294" i="1" s="1"/>
  <c r="I294" i="1"/>
  <c r="H290" i="1"/>
  <c r="J290" i="1" s="1"/>
  <c r="I290" i="1"/>
  <c r="H286" i="1"/>
  <c r="J286" i="1" s="1"/>
  <c r="I286" i="1"/>
  <c r="H282" i="1"/>
  <c r="J282" i="1" s="1"/>
  <c r="I282" i="1"/>
  <c r="H278" i="1"/>
  <c r="J278" i="1" s="1"/>
  <c r="I278" i="1"/>
  <c r="H274" i="1"/>
  <c r="J274" i="1" s="1"/>
  <c r="I274" i="1"/>
  <c r="H270" i="1"/>
  <c r="J270" i="1" s="1"/>
  <c r="I270" i="1"/>
  <c r="H266" i="1"/>
  <c r="J266" i="1" s="1"/>
  <c r="I266" i="1"/>
  <c r="H262" i="1"/>
  <c r="J262" i="1" s="1"/>
  <c r="I262" i="1"/>
  <c r="H258" i="1"/>
  <c r="J258" i="1" s="1"/>
  <c r="I258" i="1"/>
  <c r="H254" i="1"/>
  <c r="J254" i="1" s="1"/>
  <c r="I254" i="1"/>
  <c r="H250" i="1"/>
  <c r="J250" i="1" s="1"/>
  <c r="I250" i="1"/>
  <c r="H246" i="1"/>
  <c r="J246" i="1" s="1"/>
  <c r="I246" i="1"/>
  <c r="H242" i="1"/>
  <c r="J242" i="1" s="1"/>
  <c r="I242" i="1"/>
  <c r="H238" i="1"/>
  <c r="J238" i="1" s="1"/>
  <c r="I238" i="1"/>
  <c r="H234" i="1"/>
  <c r="J234" i="1" s="1"/>
  <c r="I234" i="1"/>
  <c r="H230" i="1"/>
  <c r="J230" i="1" s="1"/>
  <c r="I230" i="1"/>
  <c r="H226" i="1"/>
  <c r="J226" i="1" s="1"/>
  <c r="I226" i="1"/>
  <c r="H222" i="1"/>
  <c r="J222" i="1" s="1"/>
  <c r="I222" i="1"/>
  <c r="H218" i="1"/>
  <c r="J218" i="1" s="1"/>
  <c r="I218" i="1"/>
  <c r="H214" i="1"/>
  <c r="J214" i="1" s="1"/>
  <c r="I214" i="1"/>
  <c r="H210" i="1"/>
  <c r="J210" i="1" s="1"/>
  <c r="I210" i="1"/>
  <c r="H206" i="1"/>
  <c r="J206" i="1" s="1"/>
  <c r="I206" i="1"/>
  <c r="H202" i="1"/>
  <c r="J202" i="1" s="1"/>
  <c r="I202" i="1"/>
  <c r="H198" i="1"/>
  <c r="J198" i="1" s="1"/>
  <c r="I198" i="1"/>
  <c r="H194" i="1"/>
  <c r="J194" i="1" s="1"/>
  <c r="I194" i="1"/>
  <c r="H190" i="1"/>
  <c r="J190" i="1" s="1"/>
  <c r="I190" i="1"/>
  <c r="H186" i="1"/>
  <c r="J186" i="1" s="1"/>
  <c r="I186" i="1"/>
  <c r="H182" i="1"/>
  <c r="J182" i="1" s="1"/>
  <c r="I182" i="1"/>
  <c r="H178" i="1"/>
  <c r="J178" i="1" s="1"/>
  <c r="I178" i="1"/>
  <c r="H174" i="1"/>
  <c r="J174" i="1" s="1"/>
  <c r="I174" i="1"/>
  <c r="H170" i="1"/>
  <c r="J170" i="1" s="1"/>
  <c r="I170" i="1"/>
  <c r="H166" i="1"/>
  <c r="J166" i="1" s="1"/>
  <c r="I166" i="1"/>
  <c r="H144" i="1"/>
  <c r="J144" i="1" s="1"/>
  <c r="I144" i="1"/>
  <c r="H142" i="1"/>
  <c r="J142" i="1" s="1"/>
  <c r="I142" i="1"/>
  <c r="H140" i="1"/>
  <c r="J140" i="1" s="1"/>
  <c r="I140" i="1"/>
  <c r="H138" i="1"/>
  <c r="J138" i="1" s="1"/>
  <c r="I138" i="1"/>
  <c r="H136" i="1"/>
  <c r="J136" i="1" s="1"/>
  <c r="I136" i="1"/>
  <c r="H134" i="1"/>
  <c r="J134" i="1" s="1"/>
  <c r="I134" i="1"/>
  <c r="H132" i="1"/>
  <c r="J132" i="1" s="1"/>
  <c r="I132" i="1"/>
  <c r="H130" i="1"/>
  <c r="J130" i="1" s="1"/>
  <c r="I130" i="1"/>
  <c r="H128" i="1"/>
  <c r="J128" i="1" s="1"/>
  <c r="I128" i="1"/>
  <c r="H126" i="1"/>
  <c r="J126" i="1" s="1"/>
  <c r="I126" i="1"/>
  <c r="H124" i="1"/>
  <c r="J124" i="1" s="1"/>
  <c r="I124" i="1"/>
  <c r="H122" i="1"/>
  <c r="J122" i="1" s="1"/>
  <c r="I122" i="1"/>
  <c r="H120" i="1"/>
  <c r="J120" i="1" s="1"/>
  <c r="I120" i="1"/>
  <c r="H118" i="1"/>
  <c r="J118" i="1" s="1"/>
  <c r="I118" i="1"/>
  <c r="H111" i="1"/>
  <c r="J111" i="1" s="1"/>
  <c r="I111" i="1"/>
  <c r="I106" i="1"/>
  <c r="H106" i="1"/>
  <c r="J106" i="1" s="1"/>
  <c r="H32" i="1"/>
  <c r="J32" i="1" s="1"/>
  <c r="I32" i="1"/>
  <c r="I301" i="1"/>
  <c r="I297" i="1"/>
  <c r="I293" i="1"/>
  <c r="I289" i="1"/>
  <c r="I285" i="1"/>
  <c r="I284" i="1"/>
  <c r="I283" i="1"/>
  <c r="I280" i="1"/>
  <c r="I279" i="1"/>
  <c r="I276" i="1"/>
  <c r="I275" i="1"/>
  <c r="I272" i="1"/>
  <c r="I271" i="1"/>
  <c r="I268" i="1"/>
  <c r="I267" i="1"/>
  <c r="I264" i="1"/>
  <c r="I263" i="1"/>
  <c r="I260" i="1"/>
  <c r="I259" i="1"/>
  <c r="I256" i="1"/>
  <c r="I255" i="1"/>
  <c r="I252" i="1"/>
  <c r="I251" i="1"/>
  <c r="I248" i="1"/>
  <c r="I247" i="1"/>
  <c r="I244" i="1"/>
  <c r="I243" i="1"/>
  <c r="I240" i="1"/>
  <c r="I239" i="1"/>
  <c r="I236" i="1"/>
  <c r="I235" i="1"/>
  <c r="I232" i="1"/>
  <c r="I231" i="1"/>
  <c r="I228" i="1"/>
  <c r="I227" i="1"/>
  <c r="I224" i="1"/>
  <c r="I223" i="1"/>
  <c r="I220" i="1"/>
  <c r="I219" i="1"/>
  <c r="I216" i="1"/>
  <c r="I215" i="1"/>
  <c r="I212" i="1"/>
  <c r="I211" i="1"/>
  <c r="I208" i="1"/>
  <c r="I207" i="1"/>
  <c r="I204" i="1"/>
  <c r="I203" i="1"/>
  <c r="I200" i="1"/>
  <c r="I199" i="1"/>
  <c r="I196" i="1"/>
  <c r="I195" i="1"/>
  <c r="I192" i="1"/>
  <c r="I191" i="1"/>
  <c r="I188" i="1"/>
  <c r="I187" i="1"/>
  <c r="I184" i="1"/>
  <c r="I183" i="1"/>
  <c r="I180" i="1"/>
  <c r="I179" i="1"/>
  <c r="I176" i="1"/>
  <c r="I175" i="1"/>
  <c r="I172" i="1"/>
  <c r="I171" i="1"/>
  <c r="I168" i="1"/>
  <c r="I167" i="1"/>
  <c r="I116" i="1"/>
  <c r="I82" i="1"/>
  <c r="I66" i="1"/>
  <c r="H36" i="1"/>
  <c r="J36" i="1" s="1"/>
  <c r="I36" i="1"/>
  <c r="H115" i="1"/>
  <c r="J115" i="1" s="1"/>
  <c r="I115" i="1"/>
  <c r="I23" i="1"/>
  <c r="H23" i="1"/>
  <c r="J23" i="1" s="1"/>
  <c r="H281" i="1"/>
  <c r="J281" i="1" s="1"/>
  <c r="H277" i="1"/>
  <c r="J277" i="1" s="1"/>
  <c r="H273" i="1"/>
  <c r="J273" i="1" s="1"/>
  <c r="H269" i="1"/>
  <c r="J269" i="1" s="1"/>
  <c r="H265" i="1"/>
  <c r="J265" i="1" s="1"/>
  <c r="H261" i="1"/>
  <c r="J261" i="1" s="1"/>
  <c r="H257" i="1"/>
  <c r="J257" i="1" s="1"/>
  <c r="H253" i="1"/>
  <c r="J253" i="1" s="1"/>
  <c r="H249" i="1"/>
  <c r="J249" i="1" s="1"/>
  <c r="H245" i="1"/>
  <c r="J245" i="1" s="1"/>
  <c r="H241" i="1"/>
  <c r="J241" i="1" s="1"/>
  <c r="H237" i="1"/>
  <c r="J237" i="1" s="1"/>
  <c r="H233" i="1"/>
  <c r="J233" i="1" s="1"/>
  <c r="H229" i="1"/>
  <c r="J229" i="1" s="1"/>
  <c r="H225" i="1"/>
  <c r="J225" i="1" s="1"/>
  <c r="H221" i="1"/>
  <c r="J221" i="1" s="1"/>
  <c r="H217" i="1"/>
  <c r="J217" i="1" s="1"/>
  <c r="H213" i="1"/>
  <c r="J213" i="1" s="1"/>
  <c r="H209" i="1"/>
  <c r="J209" i="1" s="1"/>
  <c r="H205" i="1"/>
  <c r="J205" i="1" s="1"/>
  <c r="H201" i="1"/>
  <c r="J201" i="1" s="1"/>
  <c r="H197" i="1"/>
  <c r="J197" i="1" s="1"/>
  <c r="H193" i="1"/>
  <c r="J193" i="1" s="1"/>
  <c r="H189" i="1"/>
  <c r="J189" i="1" s="1"/>
  <c r="H185" i="1"/>
  <c r="J185" i="1" s="1"/>
  <c r="H181" i="1"/>
  <c r="J181" i="1" s="1"/>
  <c r="H177" i="1"/>
  <c r="J177" i="1" s="1"/>
  <c r="H173" i="1"/>
  <c r="J173" i="1" s="1"/>
  <c r="H169" i="1"/>
  <c r="J169" i="1" s="1"/>
  <c r="H165" i="1"/>
  <c r="J165" i="1" s="1"/>
  <c r="H161" i="1"/>
  <c r="J161" i="1" s="1"/>
  <c r="H157" i="1"/>
  <c r="J157" i="1" s="1"/>
  <c r="H153" i="1"/>
  <c r="J153" i="1" s="1"/>
  <c r="H149" i="1"/>
  <c r="J149" i="1" s="1"/>
  <c r="I145" i="1"/>
  <c r="H145" i="1"/>
  <c r="J145" i="1" s="1"/>
  <c r="I141" i="1"/>
  <c r="H141" i="1"/>
  <c r="J141" i="1" s="1"/>
  <c r="I137" i="1"/>
  <c r="H137" i="1"/>
  <c r="J137" i="1" s="1"/>
  <c r="I133" i="1"/>
  <c r="H133" i="1"/>
  <c r="J133" i="1" s="1"/>
  <c r="I129" i="1"/>
  <c r="H129" i="1"/>
  <c r="J129" i="1" s="1"/>
  <c r="I125" i="1"/>
  <c r="H125" i="1"/>
  <c r="J125" i="1" s="1"/>
  <c r="I121" i="1"/>
  <c r="H121" i="1"/>
  <c r="J121" i="1" s="1"/>
  <c r="I117" i="1"/>
  <c r="H117" i="1"/>
  <c r="J117" i="1" s="1"/>
  <c r="I107" i="1"/>
  <c r="H95" i="1"/>
  <c r="J95" i="1" s="1"/>
  <c r="I95" i="1"/>
  <c r="H89" i="1"/>
  <c r="J89" i="1" s="1"/>
  <c r="I89" i="1"/>
  <c r="I143" i="1"/>
  <c r="I139" i="1"/>
  <c r="I135" i="1"/>
  <c r="I131" i="1"/>
  <c r="I127" i="1"/>
  <c r="I123" i="1"/>
  <c r="I119" i="1"/>
  <c r="H110" i="1"/>
  <c r="J110" i="1" s="1"/>
  <c r="I99" i="1"/>
  <c r="I88" i="1"/>
  <c r="H88" i="1"/>
  <c r="J88" i="1" s="1"/>
  <c r="I86" i="1"/>
  <c r="I78" i="1"/>
  <c r="I70" i="1"/>
  <c r="I62" i="1"/>
  <c r="I54" i="1"/>
  <c r="I46" i="1"/>
  <c r="I38" i="1"/>
  <c r="I31" i="1"/>
  <c r="H31" i="1"/>
  <c r="J31" i="1" s="1"/>
  <c r="H28" i="1"/>
  <c r="J28" i="1" s="1"/>
  <c r="I28" i="1"/>
  <c r="I83" i="1"/>
  <c r="H83" i="1"/>
  <c r="J83" i="1" s="1"/>
  <c r="I79" i="1"/>
  <c r="H79" i="1"/>
  <c r="J79" i="1" s="1"/>
  <c r="I75" i="1"/>
  <c r="H75" i="1"/>
  <c r="J75" i="1" s="1"/>
  <c r="I71" i="1"/>
  <c r="H71" i="1"/>
  <c r="J71" i="1" s="1"/>
  <c r="I67" i="1"/>
  <c r="H67" i="1"/>
  <c r="J67" i="1" s="1"/>
  <c r="I63" i="1"/>
  <c r="H63" i="1"/>
  <c r="J63" i="1" s="1"/>
  <c r="I59" i="1"/>
  <c r="H59" i="1"/>
  <c r="J59" i="1" s="1"/>
  <c r="I55" i="1"/>
  <c r="H55" i="1"/>
  <c r="J55" i="1" s="1"/>
  <c r="I51" i="1"/>
  <c r="H51" i="1"/>
  <c r="J51" i="1" s="1"/>
  <c r="I47" i="1"/>
  <c r="H47" i="1"/>
  <c r="J47" i="1" s="1"/>
  <c r="I43" i="1"/>
  <c r="H43" i="1"/>
  <c r="J43" i="1" s="1"/>
  <c r="I39" i="1"/>
  <c r="H39" i="1"/>
  <c r="J39" i="1" s="1"/>
  <c r="H84" i="1"/>
  <c r="J84" i="1" s="1"/>
  <c r="I84" i="1"/>
  <c r="H80" i="1"/>
  <c r="J80" i="1" s="1"/>
  <c r="I80" i="1"/>
  <c r="H76" i="1"/>
  <c r="J76" i="1" s="1"/>
  <c r="I76" i="1"/>
  <c r="H72" i="1"/>
  <c r="J72" i="1" s="1"/>
  <c r="I72" i="1"/>
  <c r="H68" i="1"/>
  <c r="J68" i="1" s="1"/>
  <c r="I68" i="1"/>
  <c r="H64" i="1"/>
  <c r="J64" i="1" s="1"/>
  <c r="I64" i="1"/>
  <c r="H60" i="1"/>
  <c r="J60" i="1" s="1"/>
  <c r="I60" i="1"/>
  <c r="H56" i="1"/>
  <c r="J56" i="1" s="1"/>
  <c r="I56" i="1"/>
  <c r="H52" i="1"/>
  <c r="J52" i="1" s="1"/>
  <c r="I52" i="1"/>
  <c r="H48" i="1"/>
  <c r="J48" i="1" s="1"/>
  <c r="I48" i="1"/>
  <c r="H44" i="1"/>
  <c r="J44" i="1" s="1"/>
  <c r="I44" i="1"/>
  <c r="H40" i="1"/>
  <c r="J40" i="1" s="1"/>
  <c r="I40" i="1"/>
  <c r="I35" i="1"/>
  <c r="H35" i="1"/>
  <c r="J35" i="1" s="1"/>
  <c r="I27" i="1"/>
  <c r="H27" i="1"/>
  <c r="J27"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C0B4EC-F472-404C-9BBF-9F25AA12C45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2D9A48D-0739-4C06-86F0-6C1C19E63B6B}" name="WorksheetConnection_Awesome_Chocolates_Sales.xlsx!sales" type="102" refreshedVersion="6" minRefreshableVersion="5">
    <extLst>
      <ext xmlns:x15="http://schemas.microsoft.com/office/spreadsheetml/2010/11/main" uri="{DE250136-89BD-433C-8126-D09CA5730AF9}">
        <x15:connection id="sales" autoDelete="1">
          <x15:rangePr sourceName="_xlcn.WorksheetConnection_Awesome_Chocolates_Sales.xlsxsales"/>
        </x15:connection>
      </ext>
    </extLst>
  </connection>
</connections>
</file>

<file path=xl/sharedStrings.xml><?xml version="1.0" encoding="utf-8"?>
<sst xmlns="http://schemas.openxmlformats.org/spreadsheetml/2006/main" count="1019" uniqueCount="61">
  <si>
    <t>Sales Person</t>
  </si>
  <si>
    <t>Geography</t>
  </si>
  <si>
    <t>Product</t>
  </si>
  <si>
    <t>cost per unit</t>
  </si>
  <si>
    <t>cost</t>
  </si>
  <si>
    <t>Quantity</t>
  </si>
  <si>
    <t>Gigi Bohling</t>
  </si>
  <si>
    <t>Canada</t>
  </si>
  <si>
    <t>Mint Chip Choco</t>
  </si>
  <si>
    <t>Husein Augar</t>
  </si>
  <si>
    <t>India</t>
  </si>
  <si>
    <t>Caramel Stuffed Bars</t>
  </si>
  <si>
    <t>Oby Sorrel</t>
  </si>
  <si>
    <t>UK</t>
  </si>
  <si>
    <t>Peanut Butter Cubes</t>
  </si>
  <si>
    <t>Orange Choco</t>
  </si>
  <si>
    <t>Barr Faughny</t>
  </si>
  <si>
    <t>USA</t>
  </si>
  <si>
    <t>Raspberry Choco</t>
  </si>
  <si>
    <t>New Zealand</t>
  </si>
  <si>
    <t>Drinking Coco</t>
  </si>
  <si>
    <t>Ram Mahesh</t>
  </si>
  <si>
    <t>Choco Coated Almonds</t>
  </si>
  <si>
    <t>Carla Molina</t>
  </si>
  <si>
    <t>Brien Boise</t>
  </si>
  <si>
    <t>Eclairs</t>
  </si>
  <si>
    <t>Gunar Cockshoot</t>
  </si>
  <si>
    <t>Curtice Advani</t>
  </si>
  <si>
    <t>Almond Choco</t>
  </si>
  <si>
    <t>White Choc</t>
  </si>
  <si>
    <t>Manuka Honey Choco</t>
  </si>
  <si>
    <t>Australia</t>
  </si>
  <si>
    <t>70% Dark Bites</t>
  </si>
  <si>
    <t>Milk Bars</t>
  </si>
  <si>
    <t>Organic Choco Syrup</t>
  </si>
  <si>
    <t>Ches Bonnell</t>
  </si>
  <si>
    <t>After Nines</t>
  </si>
  <si>
    <t>85% Dark Bars</t>
  </si>
  <si>
    <t>Smooth Sliky Salty</t>
  </si>
  <si>
    <t>Fruit &amp; Nut Bars</t>
  </si>
  <si>
    <t>99% Dark &amp; Pure</t>
  </si>
  <si>
    <t>Baker's Choco Chips</t>
  </si>
  <si>
    <t>Spicy Special Slims</t>
  </si>
  <si>
    <t>50% Dark Bites</t>
  </si>
  <si>
    <t>Amount</t>
  </si>
  <si>
    <t>Units</t>
  </si>
  <si>
    <t>Profit</t>
  </si>
  <si>
    <t>Row Labels</t>
  </si>
  <si>
    <t>Sum of Amount</t>
  </si>
  <si>
    <t>1. Sales by Geography</t>
  </si>
  <si>
    <t>2.Profit by Product</t>
  </si>
  <si>
    <t>Sum of Profit</t>
  </si>
  <si>
    <t>3.Sales by salesperson</t>
  </si>
  <si>
    <t>4.Quantity Sold by Product &amp; Geography</t>
  </si>
  <si>
    <t>Count of Geography</t>
  </si>
  <si>
    <t>Sum of Quantity</t>
  </si>
  <si>
    <t>5.Profit Margin</t>
  </si>
  <si>
    <t>Profit Margin</t>
  </si>
  <si>
    <t>Cost per unit</t>
  </si>
  <si>
    <t>Average of Profit Margin</t>
  </si>
  <si>
    <t xml:space="preserve">6.Sales Contribution by Country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</si>
</sst>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42" formatCode="_(&quot;$&quot;* #,##0_);_(&quot;$&quot;* \(#,##0\);_(&quot;$&quot;* &quot;-&quot;_);_(@_)"/>
    <numFmt numFmtId="44" formatCode="_(&quot;$&quot;* #,##0.00_);_(&quot;$&quot;* \(#,##0.00\);_(&quot;$&quot;* &quot;-&quot;??_);_(@_)"/>
    <numFmt numFmtId="164"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8" fontId="0" fillId="0" borderId="0" xfId="0" applyNumberFormat="1"/>
    <xf numFmtId="0" fontId="2" fillId="0" borderId="0" xfId="0" applyFont="1"/>
    <xf numFmtId="164" fontId="2" fillId="0" borderId="0" xfId="1" applyNumberFormat="1" applyFont="1" applyAlignment="1">
      <alignment horizontal="right"/>
    </xf>
    <xf numFmtId="0" fontId="2" fillId="0" borderId="0" xfId="0" applyFont="1" applyAlignment="1">
      <alignment horizontal="center"/>
    </xf>
    <xf numFmtId="164" fontId="0" fillId="0" borderId="0" xfId="1" applyNumberFormat="1" applyFont="1"/>
    <xf numFmtId="0" fontId="0" fillId="0" borderId="0" xfId="1" applyNumberFormat="1" applyFont="1"/>
    <xf numFmtId="44" fontId="0" fillId="0" borderId="0" xfId="1" applyFont="1"/>
    <xf numFmtId="164" fontId="0" fillId="0" borderId="0" xfId="0" applyNumberFormat="1"/>
    <xf numFmtId="0" fontId="0" fillId="0" borderId="0" xfId="0" pivotButton="1"/>
    <xf numFmtId="0" fontId="0" fillId="0" borderId="0" xfId="0" applyAlignment="1">
      <alignment horizontal="left"/>
    </xf>
    <xf numFmtId="44" fontId="0" fillId="2" borderId="0" xfId="1" applyFont="1" applyFill="1"/>
    <xf numFmtId="0" fontId="0" fillId="2" borderId="0" xfId="0" applyFill="1"/>
    <xf numFmtId="44" fontId="0" fillId="0" borderId="0" xfId="0" applyNumberFormat="1"/>
    <xf numFmtId="44" fontId="0" fillId="0" borderId="0" xfId="0" applyNumberFormat="1" applyAlignment="1">
      <alignment horizontal="center"/>
    </xf>
    <xf numFmtId="9" fontId="2" fillId="0" borderId="0" xfId="2" applyFont="1"/>
    <xf numFmtId="9" fontId="0" fillId="0" borderId="0" xfId="2" applyFont="1"/>
    <xf numFmtId="0" fontId="2" fillId="0" borderId="0" xfId="1" applyNumberFormat="1" applyFont="1" applyAlignment="1">
      <alignment horizontal="right"/>
    </xf>
    <xf numFmtId="42" fontId="0" fillId="0" borderId="0" xfId="0" applyNumberFormat="1"/>
    <xf numFmtId="0" fontId="2" fillId="0" borderId="0" xfId="0" applyFont="1" applyAlignment="1">
      <alignment horizontal="right"/>
    </xf>
    <xf numFmtId="10" fontId="0" fillId="0" borderId="0" xfId="0" applyNumberFormat="1"/>
    <xf numFmtId="0" fontId="0" fillId="2" borderId="0" xfId="0" applyFill="1" applyAlignment="1">
      <alignment horizontal="center" vertical="top" wrapText="1"/>
    </xf>
  </cellXfs>
  <cellStyles count="3">
    <cellStyle name="Currency" xfId="1" builtinId="4"/>
    <cellStyle name="Normal" xfId="0" builtinId="0"/>
    <cellStyle name="Percent" xfId="2" builtinId="5"/>
  </cellStyles>
  <dxfs count="17">
    <dxf>
      <numFmt numFmtId="14" formatCode="0.00%"/>
    </dxf>
    <dxf>
      <numFmt numFmtId="0" formatCode="General"/>
    </dxf>
    <dxf>
      <numFmt numFmtId="0" formatCode="General"/>
    </dxf>
    <dxf>
      <numFmt numFmtId="32" formatCode="_(&quot;$&quot;* #,##0_);_(&quot;$&quot;* \(#,##0\);_(&quot;$&quot;* &quot;-&quot;_);_(@_)"/>
    </dxf>
    <dxf>
      <numFmt numFmtId="32" formatCode="_(&quot;$&quot;* #,##0_);_(&quot;$&quot;* \(#,##0\);_(&quot;$&quot;* &quot;-&quot;_);_(@_)"/>
    </dxf>
    <dxf>
      <alignment horizontal="center"/>
    </dxf>
    <dxf>
      <numFmt numFmtId="34" formatCode="_(&quot;$&quot;* #,##0.00_);_(&quot;$&quot;* \(#,##0.00\);_(&quot;$&quot;* &quot;-&quot;??_);_(@_)"/>
    </dxf>
    <dxf>
      <numFmt numFmtId="34" formatCode="_(&quot;$&quot;* #,##0.00_);_(&quot;$&quot;* \(#,##0.00\);_(&quot;$&quot;* &quot;-&quot;??_);_(@_)"/>
    </dxf>
    <dxf>
      <numFmt numFmtId="12" formatCode="&quot;$&quot;#,##0.00_);[Red]\(&quot;$&quot;#,##0.00\)"/>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0" formatCode="General"/>
    </dxf>
    <dxf>
      <numFmt numFmtId="164" formatCode="_(&quot;$&quot;* #,##0_);_(&quot;$&quot;* \(#,##0\);_(&quot;$&quot;* &quot;-&quot;??_);_(@_)"/>
    </dxf>
    <dxf>
      <font>
        <b/>
        <i val="0"/>
        <strike val="0"/>
        <condense val="0"/>
        <extend val="0"/>
        <outline val="0"/>
        <shadow val="0"/>
        <u val="none"/>
        <vertAlign val="baseline"/>
        <sz val="11"/>
        <color theme="1"/>
        <name val="Calibri"/>
        <family val="2"/>
        <scheme val="minor"/>
      </font>
    </dxf>
    <dxf>
      <fill>
        <patternFill>
          <bgColor theme="1" tint="4.9989318521683403E-2"/>
        </patternFill>
      </fill>
    </dxf>
  </dxfs>
  <tableStyles count="1" defaultTableStyle="TableStyleMedium2" defaultPivotStyle="PivotStyleLight16">
    <tableStyle name="Slicer Style 1" pivot="0" table="0" count="1" xr9:uid="{F66075AC-21E2-4482-93DE-EE77C4EF33D3}">
      <tableStyleElement type="wholeTable" dxfId="16"/>
    </tableStyle>
  </tableStyles>
  <colors>
    <mruColors>
      <color rgb="FFD52B2B"/>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[Awesome_Chocolates_Sales.xlsx]Pivot Tables!sales by geograpgy</c:name>
    <c:fmtId val="2"/>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solidFill>
                  <a:schemeClr val="accent2">
                    <a:lumMod val="75000"/>
                  </a:schemeClr>
                </a:solidFill>
              </a:rPr>
              <a:t>Sales By Geography</a:t>
            </a:r>
          </a:p>
        </c:rich>
      </c:tx>
      <c:layout>
        <c:manualLayout>
          <c:xMode val="edge"/>
          <c:yMode val="edge"/>
          <c:x val="0.35445122484689412"/>
          <c:y val="2.7777777777777776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9338583282483"/>
          <c:y val="0.16753646075078649"/>
          <c:w val="0.85241757843365495"/>
          <c:h val="0.7276763818273323"/>
        </c:manualLayout>
      </c:layout>
      <c:barChart>
        <c:barDir val="col"/>
        <c:grouping val="clustered"/>
        <c:varyColors val="0"/>
        <c:ser>
          <c:idx val="0"/>
          <c:order val="0"/>
          <c:tx>
            <c:strRef>
              <c:f>'Pivot Tables'!$C$4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Tables'!$B$5:$B$10</c:f>
              <c:strCache>
                <c:ptCount val="6"/>
                <c:pt idx="0">
                  <c:v>Australia</c:v>
                </c:pt>
                <c:pt idx="1">
                  <c:v>Canada</c:v>
                </c:pt>
                <c:pt idx="2">
                  <c:v>India</c:v>
                </c:pt>
                <c:pt idx="3">
                  <c:v>New Zealand</c:v>
                </c:pt>
                <c:pt idx="4">
                  <c:v>UK</c:v>
                </c:pt>
                <c:pt idx="5">
                  <c:v>USA</c:v>
                </c:pt>
              </c:strCache>
            </c:strRef>
          </c:cat>
          <c:val>
            <c:numRef>
              <c:f>'Pivot Tables'!$C$5:$C$10</c:f>
              <c:numCache>
                <c:formatCode>_("$"* #,##0_);_("$"* \(#,##0\);_("$"* "-"_);_(@_)</c:formatCode>
                <c:ptCount val="6"/>
                <c:pt idx="0">
                  <c:v>168679</c:v>
                </c:pt>
                <c:pt idx="1">
                  <c:v>237944</c:v>
                </c:pt>
                <c:pt idx="2">
                  <c:v>252469</c:v>
                </c:pt>
                <c:pt idx="3">
                  <c:v>218813</c:v>
                </c:pt>
                <c:pt idx="4">
                  <c:v>178022.11940298509</c:v>
                </c:pt>
                <c:pt idx="5">
                  <c:v>189434</c:v>
                </c:pt>
              </c:numCache>
            </c:numRef>
          </c:val>
          <c:extLst>
            <c:ext xmlns:c16="http://schemas.microsoft.com/office/drawing/2014/chart" uri="{C3380CC4-5D6E-409C-BE32-E72D297353CC}">
              <c16:uniqueId val="{00000000-E8F9-4390-807C-BEAD31A18AD6}"/>
            </c:ext>
          </c:extLst>
        </c:ser>
        <c:dLbls>
          <c:showLegendKey val="0"/>
          <c:showVal val="0"/>
          <c:showCatName val="0"/>
          <c:showSerName val="0"/>
          <c:showPercent val="0"/>
          <c:showBubbleSize val="0"/>
        </c:dLbls>
        <c:gapWidth val="219"/>
        <c:overlap val="-27"/>
        <c:axId val="1517912800"/>
        <c:axId val="1517907392"/>
      </c:barChart>
      <c:catAx>
        <c:axId val="151791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7907392"/>
        <c:crosses val="autoZero"/>
        <c:auto val="1"/>
        <c:lblAlgn val="ctr"/>
        <c:lblOffset val="100"/>
        <c:noMultiLvlLbl val="0"/>
      </c:catAx>
      <c:valAx>
        <c:axId val="151790739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7912800"/>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[Awesome_Chocolates_Sales.xlsx]Pivot Tables!profit by product</c:name>
    <c:fmtId val="3"/>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solidFill>
                  <a:schemeClr val="accent2">
                    <a:lumMod val="75000"/>
                  </a:schemeClr>
                </a:solidFill>
              </a:rPr>
              <a:t>Profit</a:t>
            </a:r>
            <a:r>
              <a:rPr lang="en-US" baseline="0">
                <a:solidFill>
                  <a:schemeClr val="accent2">
                    <a:lumMod val="75000"/>
                  </a:schemeClr>
                </a:solidFill>
              </a:rPr>
              <a:t> By Top 10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53709540948495"/>
          <c:y val="0.1461421983553132"/>
          <c:w val="0.69637818282681385"/>
          <c:h val="0.80526521698789111"/>
        </c:manualLayout>
      </c:layout>
      <c:barChart>
        <c:barDir val="bar"/>
        <c:grouping val="clustered"/>
        <c:varyColors val="0"/>
        <c:ser>
          <c:idx val="0"/>
          <c:order val="0"/>
          <c:tx>
            <c:strRef>
              <c:f>'Pivot Tables'!$F$4</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Tables'!$E$5:$E$14</c:f>
              <c:strCache>
                <c:ptCount val="10"/>
                <c:pt idx="0">
                  <c:v>Raspberry Choco</c:v>
                </c:pt>
                <c:pt idx="1">
                  <c:v>Choco Coated Almonds</c:v>
                </c:pt>
                <c:pt idx="2">
                  <c:v>Caramel Stuffed Bars</c:v>
                </c:pt>
                <c:pt idx="3">
                  <c:v>After Nines</c:v>
                </c:pt>
                <c:pt idx="4">
                  <c:v>50% Dark Bites</c:v>
                </c:pt>
                <c:pt idx="5">
                  <c:v>Manuka Honey Choco</c:v>
                </c:pt>
                <c:pt idx="6">
                  <c:v>Mint Chip Choco</c:v>
                </c:pt>
                <c:pt idx="7">
                  <c:v>70% Dark Bites</c:v>
                </c:pt>
                <c:pt idx="8">
                  <c:v>Drinking Coco</c:v>
                </c:pt>
                <c:pt idx="9">
                  <c:v>Milk Bars</c:v>
                </c:pt>
              </c:strCache>
            </c:strRef>
          </c:cat>
          <c:val>
            <c:numRef>
              <c:f>'Pivot Tables'!$F$5:$F$14</c:f>
              <c:numCache>
                <c:formatCode>_("$"* #,##0.00_);_("$"* \(#,##0.00\);_("$"* "-"??_);_(@_)</c:formatCode>
                <c:ptCount val="10"/>
                <c:pt idx="0">
                  <c:v>21859.24</c:v>
                </c:pt>
                <c:pt idx="1">
                  <c:v>13059.55</c:v>
                </c:pt>
                <c:pt idx="2">
                  <c:v>7417.48</c:v>
                </c:pt>
                <c:pt idx="3">
                  <c:v>5848.18</c:v>
                </c:pt>
                <c:pt idx="4">
                  <c:v>5649.2000000000007</c:v>
                </c:pt>
                <c:pt idx="5">
                  <c:v>5100.2800000000007</c:v>
                </c:pt>
                <c:pt idx="6">
                  <c:v>5093.21</c:v>
                </c:pt>
                <c:pt idx="7">
                  <c:v>4324.53</c:v>
                </c:pt>
                <c:pt idx="8">
                  <c:v>4320.82</c:v>
                </c:pt>
                <c:pt idx="9">
                  <c:v>4116.2299999999996</c:v>
                </c:pt>
              </c:numCache>
            </c:numRef>
          </c:val>
          <c:extLst>
            <c:ext xmlns:c16="http://schemas.microsoft.com/office/drawing/2014/chart" uri="{C3380CC4-5D6E-409C-BE32-E72D297353CC}">
              <c16:uniqueId val="{00000000-6ED8-4BA5-96A5-3367064D3929}"/>
            </c:ext>
          </c:extLst>
        </c:ser>
        <c:dLbls>
          <c:showLegendKey val="0"/>
          <c:showVal val="0"/>
          <c:showCatName val="0"/>
          <c:showSerName val="0"/>
          <c:showPercent val="0"/>
          <c:showBubbleSize val="0"/>
        </c:dLbls>
        <c:gapWidth val="182"/>
        <c:axId val="1511046224"/>
        <c:axId val="1511046640"/>
      </c:barChart>
      <c:catAx>
        <c:axId val="1511046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1046640"/>
        <c:crosses val="autoZero"/>
        <c:auto val="1"/>
        <c:lblAlgn val="ctr"/>
        <c:lblOffset val="100"/>
        <c:noMultiLvlLbl val="0"/>
      </c:catAx>
      <c:valAx>
        <c:axId val="1511046640"/>
        <c:scaling>
          <c:orientation val="minMax"/>
        </c:scaling>
        <c:delete val="1"/>
        <c:axPos val="t"/>
        <c:numFmt formatCode="_(&quot;$&quot;* #,##0.00_);_(&quot;$&quot;* \(#,##0.00\);_(&quot;$&quot;* &quot;-&quot;??_);_(@_)" sourceLinked="1"/>
        <c:majorTickMark val="none"/>
        <c:minorTickMark val="none"/>
        <c:tickLblPos val="nextTo"/>
        <c:crossAx val="151104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[Awesome_Chocolates_Sales.xlsx]Pivot Tables!sales by salesperson</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12049304999961E-2"/>
          <c:y val="7.0273971655242531E-2"/>
          <c:w val="0.86419936522450125"/>
          <c:h val="0.66520988815648407"/>
        </c:manualLayout>
      </c:layout>
      <c:barChart>
        <c:barDir val="col"/>
        <c:grouping val="clustered"/>
        <c:varyColors val="0"/>
        <c:ser>
          <c:idx val="0"/>
          <c:order val="0"/>
          <c:tx>
            <c:strRef>
              <c:f>'Pivot Tables'!$I$4</c:f>
              <c:strCache>
                <c:ptCount val="1"/>
                <c:pt idx="0">
                  <c:v>Sum of Amount</c:v>
                </c:pt>
              </c:strCache>
            </c:strRef>
          </c:tx>
          <c:spPr>
            <a:solidFill>
              <a:schemeClr val="accent1"/>
            </a:solidFill>
            <a:ln>
              <a:noFill/>
            </a:ln>
            <a:effectLst/>
          </c:spPr>
          <c:invertIfNegative val="0"/>
          <c:cat>
            <c:strRef>
              <c:f>'Pivot Tables'!$H$5:$H$14</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'Pivot Tables'!$I$5:$I$14</c:f>
              <c:numCache>
                <c:formatCode>General</c:formatCode>
                <c:ptCount val="10"/>
                <c:pt idx="0">
                  <c:v>2142</c:v>
                </c:pt>
                <c:pt idx="1">
                  <c:v>25151</c:v>
                </c:pt>
                <c:pt idx="2">
                  <c:v>15785</c:v>
                </c:pt>
                <c:pt idx="3">
                  <c:v>28546</c:v>
                </c:pt>
                <c:pt idx="4">
                  <c:v>11018</c:v>
                </c:pt>
                <c:pt idx="5">
                  <c:v>28273</c:v>
                </c:pt>
                <c:pt idx="6">
                  <c:v>16492</c:v>
                </c:pt>
                <c:pt idx="7">
                  <c:v>11319</c:v>
                </c:pt>
                <c:pt idx="8">
                  <c:v>12383</c:v>
                </c:pt>
                <c:pt idx="9">
                  <c:v>38325</c:v>
                </c:pt>
              </c:numCache>
            </c:numRef>
          </c:val>
          <c:extLst>
            <c:ext xmlns:c16="http://schemas.microsoft.com/office/drawing/2014/chart" uri="{C3380CC4-5D6E-409C-BE32-E72D297353CC}">
              <c16:uniqueId val="{00000000-DC80-4EE8-87A6-95B4C7D332CE}"/>
            </c:ext>
          </c:extLst>
        </c:ser>
        <c:ser>
          <c:idx val="1"/>
          <c:order val="1"/>
          <c:tx>
            <c:strRef>
              <c:f>'Pivot Tables'!$J$4</c:f>
              <c:strCache>
                <c:ptCount val="1"/>
                <c:pt idx="0">
                  <c:v>Sum of Profit</c:v>
                </c:pt>
              </c:strCache>
            </c:strRef>
          </c:tx>
          <c:spPr>
            <a:solidFill>
              <a:schemeClr val="accent6">
                <a:lumMod val="60000"/>
                <a:lumOff val="40000"/>
              </a:schemeClr>
            </a:solidFill>
            <a:ln>
              <a:noFill/>
            </a:ln>
            <a:effectLst/>
          </c:spPr>
          <c:invertIfNegative val="0"/>
          <c:cat>
            <c:strRef>
              <c:f>'Pivot Tables'!$H$5:$H$14</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'Pivot Tables'!$J$5:$J$14</c:f>
              <c:numCache>
                <c:formatCode>General</c:formatCode>
                <c:ptCount val="10"/>
                <c:pt idx="0">
                  <c:v>1085.0700000000002</c:v>
                </c:pt>
                <c:pt idx="1">
                  <c:v>6319.7000000000016</c:v>
                </c:pt>
                <c:pt idx="2">
                  <c:v>7802.8399999999983</c:v>
                </c:pt>
                <c:pt idx="3">
                  <c:v>18179.14</c:v>
                </c:pt>
                <c:pt idx="4">
                  <c:v>-1368.6399999999999</c:v>
                </c:pt>
                <c:pt idx="5">
                  <c:v>20910.160000000003</c:v>
                </c:pt>
                <c:pt idx="6">
                  <c:v>2429.9199999999996</c:v>
                </c:pt>
                <c:pt idx="7">
                  <c:v>3422.7299999999991</c:v>
                </c:pt>
                <c:pt idx="8">
                  <c:v>5261.39</c:v>
                </c:pt>
                <c:pt idx="9">
                  <c:v>18175.410000000003</c:v>
                </c:pt>
              </c:numCache>
            </c:numRef>
          </c:val>
          <c:extLst>
            <c:ext xmlns:c16="http://schemas.microsoft.com/office/drawing/2014/chart" uri="{C3380CC4-5D6E-409C-BE32-E72D297353CC}">
              <c16:uniqueId val="{00000001-DC80-4EE8-87A6-95B4C7D332CE}"/>
            </c:ext>
          </c:extLst>
        </c:ser>
        <c:dLbls>
          <c:showLegendKey val="0"/>
          <c:showVal val="0"/>
          <c:showCatName val="0"/>
          <c:showSerName val="0"/>
          <c:showPercent val="0"/>
          <c:showBubbleSize val="0"/>
        </c:dLbls>
        <c:gapWidth val="219"/>
        <c:overlap val="-27"/>
        <c:axId val="1517909888"/>
        <c:axId val="1517911968"/>
      </c:barChart>
      <c:catAx>
        <c:axId val="151790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17911968"/>
        <c:crosses val="autoZero"/>
        <c:auto val="1"/>
        <c:lblAlgn val="ctr"/>
        <c:lblOffset val="100"/>
        <c:noMultiLvlLbl val="0"/>
      </c:catAx>
      <c:valAx>
        <c:axId val="1517911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7909888"/>
        <c:crosses val="autoZero"/>
        <c:crossBetween val="between"/>
      </c:valAx>
      <c:spPr>
        <a:noFill/>
        <a:ln>
          <a:noFill/>
        </a:ln>
        <a:effectLst/>
      </c:spPr>
    </c:plotArea>
    <c:legend>
      <c:legendPos val="tr"/>
      <c:layout>
        <c:manualLayout>
          <c:xMode val="edge"/>
          <c:yMode val="edge"/>
          <c:x val="0.83407182042172034"/>
          <c:y val="9.3380779429268201E-2"/>
          <c:w val="0.1535795475539013"/>
          <c:h val="0.199522679611709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[Awesome_Chocolates_Sales.xlsx]Pivot Tables!PivotTable4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578116583171736E-2"/>
          <c:y val="7.0439941791744509E-2"/>
          <c:w val="0.86069146308256117"/>
          <c:h val="0.621697545642377"/>
        </c:manualLayout>
      </c:layout>
      <c:barChart>
        <c:barDir val="col"/>
        <c:grouping val="stacked"/>
        <c:varyColors val="0"/>
        <c:ser>
          <c:idx val="0"/>
          <c:order val="0"/>
          <c:tx>
            <c:strRef>
              <c:f>'Pivot Tables'!$C$20</c:f>
              <c:strCache>
                <c:ptCount val="1"/>
                <c:pt idx="0">
                  <c:v>Count of Geography</c:v>
                </c:pt>
              </c:strCache>
            </c:strRef>
          </c:tx>
          <c:spPr>
            <a:solidFill>
              <a:schemeClr val="accent1"/>
            </a:solidFill>
            <a:ln>
              <a:noFill/>
            </a:ln>
            <a:effectLst/>
          </c:spPr>
          <c:invertIfNegative val="0"/>
          <c:cat>
            <c:strRef>
              <c:f>'Pivot Tables'!$B$21:$B$42</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Tables'!$C$21:$C$42</c:f>
              <c:numCache>
                <c:formatCode>General</c:formatCode>
                <c:ptCount val="22"/>
                <c:pt idx="0">
                  <c:v>3</c:v>
                </c:pt>
                <c:pt idx="1">
                  <c:v>4</c:v>
                </c:pt>
                <c:pt idx="2">
                  <c:v>2</c:v>
                </c:pt>
                <c:pt idx="3">
                  <c:v>3</c:v>
                </c:pt>
                <c:pt idx="4">
                  <c:v>3</c:v>
                </c:pt>
                <c:pt idx="5">
                  <c:v>3</c:v>
                </c:pt>
                <c:pt idx="6">
                  <c:v>1</c:v>
                </c:pt>
                <c:pt idx="7">
                  <c:v>2</c:v>
                </c:pt>
                <c:pt idx="8">
                  <c:v>2</c:v>
                </c:pt>
                <c:pt idx="9">
                  <c:v>2</c:v>
                </c:pt>
                <c:pt idx="10">
                  <c:v>1</c:v>
                </c:pt>
                <c:pt idx="11">
                  <c:v>1</c:v>
                </c:pt>
                <c:pt idx="12">
                  <c:v>4</c:v>
                </c:pt>
                <c:pt idx="13">
                  <c:v>1</c:v>
                </c:pt>
                <c:pt idx="14">
                  <c:v>2</c:v>
                </c:pt>
                <c:pt idx="15">
                  <c:v>3</c:v>
                </c:pt>
                <c:pt idx="16">
                  <c:v>5</c:v>
                </c:pt>
                <c:pt idx="17">
                  <c:v>3</c:v>
                </c:pt>
                <c:pt idx="18">
                  <c:v>5</c:v>
                </c:pt>
                <c:pt idx="19">
                  <c:v>1</c:v>
                </c:pt>
                <c:pt idx="20">
                  <c:v>1</c:v>
                </c:pt>
                <c:pt idx="21">
                  <c:v>1</c:v>
                </c:pt>
              </c:numCache>
            </c:numRef>
          </c:val>
          <c:extLst>
            <c:ext xmlns:c16="http://schemas.microsoft.com/office/drawing/2014/chart" uri="{C3380CC4-5D6E-409C-BE32-E72D297353CC}">
              <c16:uniqueId val="{00000000-7B8B-43D8-8D05-01A3F9953965}"/>
            </c:ext>
          </c:extLst>
        </c:ser>
        <c:ser>
          <c:idx val="1"/>
          <c:order val="1"/>
          <c:tx>
            <c:strRef>
              <c:f>'Pivot Tables'!$D$20</c:f>
              <c:strCache>
                <c:ptCount val="1"/>
                <c:pt idx="0">
                  <c:v>Sum of Quantity</c:v>
                </c:pt>
              </c:strCache>
            </c:strRef>
          </c:tx>
          <c:spPr>
            <a:solidFill>
              <a:schemeClr val="accent2"/>
            </a:solidFill>
            <a:ln>
              <a:noFill/>
            </a:ln>
            <a:effectLst/>
          </c:spPr>
          <c:invertIfNegative val="0"/>
          <c:cat>
            <c:strRef>
              <c:f>'Pivot Tables'!$B$21:$B$42</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Tables'!$D$21:$D$42</c:f>
              <c:numCache>
                <c:formatCode>General</c:formatCode>
                <c:ptCount val="22"/>
                <c:pt idx="0">
                  <c:v>414</c:v>
                </c:pt>
                <c:pt idx="1">
                  <c:v>903</c:v>
                </c:pt>
                <c:pt idx="2">
                  <c:v>162</c:v>
                </c:pt>
                <c:pt idx="3">
                  <c:v>354</c:v>
                </c:pt>
                <c:pt idx="4">
                  <c:v>666</c:v>
                </c:pt>
                <c:pt idx="5">
                  <c:v>558</c:v>
                </c:pt>
                <c:pt idx="6">
                  <c:v>159</c:v>
                </c:pt>
                <c:pt idx="7">
                  <c:v>504</c:v>
                </c:pt>
                <c:pt idx="8">
                  <c:v>693</c:v>
                </c:pt>
                <c:pt idx="9">
                  <c:v>294</c:v>
                </c:pt>
                <c:pt idx="10">
                  <c:v>303</c:v>
                </c:pt>
                <c:pt idx="11">
                  <c:v>78</c:v>
                </c:pt>
                <c:pt idx="12">
                  <c:v>717</c:v>
                </c:pt>
                <c:pt idx="13">
                  <c:v>69</c:v>
                </c:pt>
                <c:pt idx="14">
                  <c:v>201</c:v>
                </c:pt>
                <c:pt idx="15">
                  <c:v>828</c:v>
                </c:pt>
                <c:pt idx="16">
                  <c:v>771</c:v>
                </c:pt>
                <c:pt idx="17">
                  <c:v>864</c:v>
                </c:pt>
                <c:pt idx="18">
                  <c:v>912</c:v>
                </c:pt>
                <c:pt idx="19">
                  <c:v>245.99999999999997</c:v>
                </c:pt>
                <c:pt idx="20">
                  <c:v>228</c:v>
                </c:pt>
                <c:pt idx="21">
                  <c:v>234</c:v>
                </c:pt>
              </c:numCache>
            </c:numRef>
          </c:val>
          <c:extLst>
            <c:ext xmlns:c16="http://schemas.microsoft.com/office/drawing/2014/chart" uri="{C3380CC4-5D6E-409C-BE32-E72D297353CC}">
              <c16:uniqueId val="{00000001-7B8B-43D8-8D05-01A3F9953965}"/>
            </c:ext>
          </c:extLst>
        </c:ser>
        <c:dLbls>
          <c:showLegendKey val="0"/>
          <c:showVal val="0"/>
          <c:showCatName val="0"/>
          <c:showSerName val="0"/>
          <c:showPercent val="0"/>
          <c:showBubbleSize val="0"/>
        </c:dLbls>
        <c:gapWidth val="150"/>
        <c:overlap val="100"/>
        <c:axId val="1660264240"/>
        <c:axId val="1660265488"/>
      </c:barChart>
      <c:catAx>
        <c:axId val="166026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0265488"/>
        <c:crosses val="autoZero"/>
        <c:auto val="1"/>
        <c:lblAlgn val="ctr"/>
        <c:lblOffset val="100"/>
        <c:noMultiLvlLbl val="0"/>
      </c:catAx>
      <c:valAx>
        <c:axId val="1660265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026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[Awesome_Chocolates_Sales.xlsx]Pivot Tables!PivotTable6</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70862511704533"/>
          <c:y val="7.6048217264367474E-2"/>
          <c:w val="0.85595621812659972"/>
          <c:h val="0.73303108658007199"/>
        </c:manualLayout>
      </c:layout>
      <c:barChart>
        <c:barDir val="col"/>
        <c:grouping val="clustered"/>
        <c:varyColors val="0"/>
        <c:ser>
          <c:idx val="0"/>
          <c:order val="0"/>
          <c:tx>
            <c:strRef>
              <c:f>'Pivot Tables'!$G$20</c:f>
              <c:strCache>
                <c:ptCount val="1"/>
                <c:pt idx="0">
                  <c:v>Sum of Amount</c:v>
                </c:pt>
              </c:strCache>
            </c:strRef>
          </c:tx>
          <c:spPr>
            <a:solidFill>
              <a:schemeClr val="accent1"/>
            </a:solidFill>
            <a:ln>
              <a:noFill/>
            </a:ln>
            <a:effectLst/>
          </c:spPr>
          <c:invertIfNegative val="0"/>
          <c:cat>
            <c:strRef>
              <c:f>'Pivot Tables'!$F$21:$F$30</c:f>
              <c:strCache>
                <c:ptCount val="10"/>
                <c:pt idx="0">
                  <c:v>Raspberry Choco</c:v>
                </c:pt>
                <c:pt idx="1">
                  <c:v>Choco Coated Almonds</c:v>
                </c:pt>
                <c:pt idx="2">
                  <c:v>70% Dark Bites</c:v>
                </c:pt>
                <c:pt idx="3">
                  <c:v>Organic Choco Syrup</c:v>
                </c:pt>
                <c:pt idx="4">
                  <c:v>Caramel Stuffed Bars</c:v>
                </c:pt>
                <c:pt idx="5">
                  <c:v>After Nines</c:v>
                </c:pt>
                <c:pt idx="6">
                  <c:v>50% Dark Bites</c:v>
                </c:pt>
                <c:pt idx="7">
                  <c:v>Manuka Honey Choco</c:v>
                </c:pt>
                <c:pt idx="8">
                  <c:v>Peanut Butter Cubes</c:v>
                </c:pt>
                <c:pt idx="9">
                  <c:v>Mint Chip Choco</c:v>
                </c:pt>
              </c:strCache>
            </c:strRef>
          </c:cat>
          <c:val>
            <c:numRef>
              <c:f>'Pivot Tables'!$G$21:$G$30</c:f>
              <c:numCache>
                <c:formatCode>General</c:formatCode>
                <c:ptCount val="10"/>
                <c:pt idx="0">
                  <c:v>32557</c:v>
                </c:pt>
                <c:pt idx="1">
                  <c:v>19054</c:v>
                </c:pt>
                <c:pt idx="2">
                  <c:v>17409</c:v>
                </c:pt>
                <c:pt idx="3">
                  <c:v>14371</c:v>
                </c:pt>
                <c:pt idx="4">
                  <c:v>12649</c:v>
                </c:pt>
                <c:pt idx="5">
                  <c:v>12355</c:v>
                </c:pt>
                <c:pt idx="6">
                  <c:v>10493</c:v>
                </c:pt>
                <c:pt idx="7">
                  <c:v>10234</c:v>
                </c:pt>
                <c:pt idx="8">
                  <c:v>10045</c:v>
                </c:pt>
                <c:pt idx="9">
                  <c:v>6860</c:v>
                </c:pt>
              </c:numCache>
            </c:numRef>
          </c:val>
          <c:extLst>
            <c:ext xmlns:c16="http://schemas.microsoft.com/office/drawing/2014/chart" uri="{C3380CC4-5D6E-409C-BE32-E72D297353CC}">
              <c16:uniqueId val="{00000000-A110-4DE8-86BF-60E12D920642}"/>
            </c:ext>
          </c:extLst>
        </c:ser>
        <c:dLbls>
          <c:showLegendKey val="0"/>
          <c:showVal val="0"/>
          <c:showCatName val="0"/>
          <c:showSerName val="0"/>
          <c:showPercent val="0"/>
          <c:showBubbleSize val="0"/>
        </c:dLbls>
        <c:gapWidth val="219"/>
        <c:overlap val="-27"/>
        <c:axId val="585086128"/>
        <c:axId val="585086544"/>
      </c:barChart>
      <c:lineChart>
        <c:grouping val="standard"/>
        <c:varyColors val="0"/>
        <c:ser>
          <c:idx val="1"/>
          <c:order val="1"/>
          <c:tx>
            <c:strRef>
              <c:f>'Pivot Tables'!$H$20</c:f>
              <c:strCache>
                <c:ptCount val="1"/>
                <c:pt idx="0">
                  <c:v>Average of Profit Margin</c:v>
                </c:pt>
              </c:strCache>
            </c:strRef>
          </c:tx>
          <c:spPr>
            <a:ln w="28575" cap="rnd">
              <a:solidFill>
                <a:schemeClr val="accent2"/>
              </a:solidFill>
              <a:round/>
            </a:ln>
            <a:effectLst/>
          </c:spPr>
          <c:marker>
            <c:symbol val="none"/>
          </c:marker>
          <c:cat>
            <c:strRef>
              <c:f>'Pivot Tables'!$F$21:$F$30</c:f>
              <c:strCache>
                <c:ptCount val="10"/>
                <c:pt idx="0">
                  <c:v>Raspberry Choco</c:v>
                </c:pt>
                <c:pt idx="1">
                  <c:v>Choco Coated Almonds</c:v>
                </c:pt>
                <c:pt idx="2">
                  <c:v>70% Dark Bites</c:v>
                </c:pt>
                <c:pt idx="3">
                  <c:v>Organic Choco Syrup</c:v>
                </c:pt>
                <c:pt idx="4">
                  <c:v>Caramel Stuffed Bars</c:v>
                </c:pt>
                <c:pt idx="5">
                  <c:v>After Nines</c:v>
                </c:pt>
                <c:pt idx="6">
                  <c:v>50% Dark Bites</c:v>
                </c:pt>
                <c:pt idx="7">
                  <c:v>Manuka Honey Choco</c:v>
                </c:pt>
                <c:pt idx="8">
                  <c:v>Peanut Butter Cubes</c:v>
                </c:pt>
                <c:pt idx="9">
                  <c:v>Mint Chip Choco</c:v>
                </c:pt>
              </c:strCache>
            </c:strRef>
          </c:cat>
          <c:val>
            <c:numRef>
              <c:f>'Pivot Tables'!$H$21:$H$30</c:f>
              <c:numCache>
                <c:formatCode>General</c:formatCode>
                <c:ptCount val="10"/>
                <c:pt idx="0">
                  <c:v>0.58283526891383697</c:v>
                </c:pt>
                <c:pt idx="1">
                  <c:v>0.62200968368259912</c:v>
                </c:pt>
                <c:pt idx="2">
                  <c:v>-2.164845245541458E-2</c:v>
                </c:pt>
                <c:pt idx="3">
                  <c:v>-0.10078702029143907</c:v>
                </c:pt>
                <c:pt idx="4">
                  <c:v>0.56184754890529165</c:v>
                </c:pt>
                <c:pt idx="5">
                  <c:v>0.12848079991065375</c:v>
                </c:pt>
                <c:pt idx="6">
                  <c:v>0.42702119133589395</c:v>
                </c:pt>
                <c:pt idx="7">
                  <c:v>0.51334375749117689</c:v>
                </c:pt>
                <c:pt idx="8">
                  <c:v>-2.196723585311728</c:v>
                </c:pt>
                <c:pt idx="9">
                  <c:v>0.78257158469945354</c:v>
                </c:pt>
              </c:numCache>
            </c:numRef>
          </c:val>
          <c:smooth val="0"/>
          <c:extLst>
            <c:ext xmlns:c16="http://schemas.microsoft.com/office/drawing/2014/chart" uri="{C3380CC4-5D6E-409C-BE32-E72D297353CC}">
              <c16:uniqueId val="{00000001-A110-4DE8-86BF-60E12D920642}"/>
            </c:ext>
          </c:extLst>
        </c:ser>
        <c:dLbls>
          <c:showLegendKey val="0"/>
          <c:showVal val="0"/>
          <c:showCatName val="0"/>
          <c:showSerName val="0"/>
          <c:showPercent val="0"/>
          <c:showBubbleSize val="0"/>
        </c:dLbls>
        <c:marker val="1"/>
        <c:smooth val="0"/>
        <c:axId val="585087376"/>
        <c:axId val="585086960"/>
      </c:lineChart>
      <c:catAx>
        <c:axId val="58508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5086544"/>
        <c:crosses val="autoZero"/>
        <c:auto val="1"/>
        <c:lblAlgn val="ctr"/>
        <c:lblOffset val="100"/>
        <c:noMultiLvlLbl val="0"/>
      </c:catAx>
      <c:valAx>
        <c:axId val="585086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5086128"/>
        <c:crosses val="autoZero"/>
        <c:crossBetween val="between"/>
      </c:valAx>
      <c:valAx>
        <c:axId val="5850869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5087376"/>
        <c:crosses val="max"/>
        <c:crossBetween val="between"/>
      </c:valAx>
      <c:catAx>
        <c:axId val="585087376"/>
        <c:scaling>
          <c:orientation val="minMax"/>
        </c:scaling>
        <c:delete val="1"/>
        <c:axPos val="b"/>
        <c:numFmt formatCode="General" sourceLinked="1"/>
        <c:majorTickMark val="out"/>
        <c:minorTickMark val="none"/>
        <c:tickLblPos val="nextTo"/>
        <c:crossAx val="585086960"/>
        <c:crosses val="autoZero"/>
        <c:auto val="1"/>
        <c:lblAlgn val="ctr"/>
        <c:lblOffset val="100"/>
        <c:noMultiLvlLbl val="0"/>
      </c:cat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[Awesome_Chocolates_Sales.xlsx]Pivot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IN" sz="1400" b="0" i="0" u="none" strike="noStrike" baseline="0">
                <a:solidFill>
                  <a:schemeClr val="accent2"/>
                </a:solidFill>
              </a:rPr>
              <a:t>Sales Contribution by Country (%)</a:t>
            </a:r>
            <a:endParaRPr lang="en-US">
              <a:solidFill>
                <a:schemeClr val="accent2"/>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8.8888888888888781E-2"/>
              <c:y val="-9.25925925925926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7.4999999999999997E-2"/>
              <c:y val="6.01851851851850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5.5555555555555455E-2"/>
              <c:y val="6.48148148148147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8.3333333333333329E-2"/>
              <c:y val="2.777777777777769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0555555555555556"/>
              <c:y val="-6.9444444444444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8.611111111111111E-2"/>
              <c:y val="-7.87037037037037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Tables'!$K$20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77-4FDC-84F3-5985124059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77-4FDC-84F3-5985124059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77-4FDC-84F3-5985124059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B77-4FDC-84F3-5985124059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B77-4FDC-84F3-5985124059C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B77-4FDC-84F3-5985124059C5}"/>
              </c:ext>
            </c:extLst>
          </c:dPt>
          <c:dLbls>
            <c:dLbl>
              <c:idx val="0"/>
              <c:layout>
                <c:manualLayout>
                  <c:x val="8.8888888888888781E-2"/>
                  <c:y val="-9.259259259259262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B77-4FDC-84F3-5985124059C5}"/>
                </c:ext>
              </c:extLst>
            </c:dLbl>
            <c:dLbl>
              <c:idx val="1"/>
              <c:layout>
                <c:manualLayout>
                  <c:x val="7.4999999999999997E-2"/>
                  <c:y val="6.01851851851850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B77-4FDC-84F3-5985124059C5}"/>
                </c:ext>
              </c:extLst>
            </c:dLbl>
            <c:dLbl>
              <c:idx val="2"/>
              <c:layout>
                <c:manualLayout>
                  <c:x val="5.5555555555555455E-2"/>
                  <c:y val="6.481481481481472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B77-4FDC-84F3-5985124059C5}"/>
                </c:ext>
              </c:extLst>
            </c:dLbl>
            <c:dLbl>
              <c:idx val="3"/>
              <c:layout>
                <c:manualLayout>
                  <c:x val="-8.3333333333333329E-2"/>
                  <c:y val="2.777777777777769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B77-4FDC-84F3-5985124059C5}"/>
                </c:ext>
              </c:extLst>
            </c:dLbl>
            <c:dLbl>
              <c:idx val="4"/>
              <c:layout>
                <c:manualLayout>
                  <c:x val="-0.10555555555555556"/>
                  <c:y val="-6.944444444444440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B77-4FDC-84F3-5985124059C5}"/>
                </c:ext>
              </c:extLst>
            </c:dLbl>
            <c:dLbl>
              <c:idx val="5"/>
              <c:layout>
                <c:manualLayout>
                  <c:x val="-8.611111111111111E-2"/>
                  <c:y val="-7.870370370370374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B77-4FDC-84F3-5985124059C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Tables'!$J$21:$J$26</c:f>
              <c:strCache>
                <c:ptCount val="6"/>
                <c:pt idx="0">
                  <c:v>India</c:v>
                </c:pt>
                <c:pt idx="1">
                  <c:v>Canada</c:v>
                </c:pt>
                <c:pt idx="2">
                  <c:v>New Zealand</c:v>
                </c:pt>
                <c:pt idx="3">
                  <c:v>USA</c:v>
                </c:pt>
                <c:pt idx="4">
                  <c:v>UK</c:v>
                </c:pt>
                <c:pt idx="5">
                  <c:v>Australia</c:v>
                </c:pt>
              </c:strCache>
            </c:strRef>
          </c:cat>
          <c:val>
            <c:numRef>
              <c:f>'Pivot Tables'!$K$21:$K$26</c:f>
              <c:numCache>
                <c:formatCode>0.00%</c:formatCode>
                <c:ptCount val="6"/>
                <c:pt idx="0">
                  <c:v>0.20272754309290736</c:v>
                </c:pt>
                <c:pt idx="1">
                  <c:v>0.19106425942867739</c:v>
                </c:pt>
                <c:pt idx="2">
                  <c:v>0.17570245014947711</c:v>
                </c:pt>
                <c:pt idx="3">
                  <c:v>0.15211170241994784</c:v>
                </c:pt>
                <c:pt idx="4">
                  <c:v>0.1429481911947976</c:v>
                </c:pt>
                <c:pt idx="5">
                  <c:v>0.13544585371419271</c:v>
                </c:pt>
              </c:numCache>
            </c:numRef>
          </c:val>
          <c:extLst>
            <c:ext xmlns:c16="http://schemas.microsoft.com/office/drawing/2014/chart" uri="{C3380CC4-5D6E-409C-BE32-E72D297353CC}">
              <c16:uniqueId val="{0000000C-0B77-4FDC-84F3-5985124059C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185852</xdr:rowOff>
    </xdr:from>
    <xdr:to>
      <xdr:col>7</xdr:col>
      <xdr:colOff>304800</xdr:colOff>
      <xdr:row>18</xdr:row>
      <xdr:rowOff>139389</xdr:rowOff>
    </xdr:to>
    <xdr:graphicFrame macro="">
      <xdr:nvGraphicFramePr>
        <xdr:cNvPr id="2" name="Chart 1">
          <a:extLst>
            <a:ext uri="{FF2B5EF4-FFF2-40B4-BE49-F238E27FC236}">
              <a16:creationId xmlns:a16="http://schemas.microsoft.com/office/drawing/2014/main" id="{18842C83-904B-4A81-8D0E-A22FA53C3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281569</xdr:colOff>
      <xdr:row>1</xdr:row>
      <xdr:rowOff>162620</xdr:rowOff>
    </xdr:from>
    <xdr:to>
      <xdr:col>17</xdr:col>
      <xdr:colOff>560294</xdr:colOff>
      <xdr:row>18</xdr:row>
      <xdr:rowOff>139389</xdr:rowOff>
    </xdr:to>
    <xdr:graphicFrame macro="">
      <xdr:nvGraphicFramePr>
        <xdr:cNvPr id="3" name="Chart 2">
          <a:extLst>
            <a:ext uri="{FF2B5EF4-FFF2-40B4-BE49-F238E27FC236}">
              <a16:creationId xmlns:a16="http://schemas.microsoft.com/office/drawing/2014/main" id="{3347BE9A-7192-4BE8-A5E6-AF7A79F36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92927</xdr:rowOff>
    </xdr:from>
    <xdr:to>
      <xdr:col>10</xdr:col>
      <xdr:colOff>130480</xdr:colOff>
      <xdr:row>38</xdr:row>
      <xdr:rowOff>11616</xdr:rowOff>
    </xdr:to>
    <xdr:graphicFrame macro="">
      <xdr:nvGraphicFramePr>
        <xdr:cNvPr id="4" name="Quantity sold by product &amp; Geography">
          <a:extLst>
            <a:ext uri="{FF2B5EF4-FFF2-40B4-BE49-F238E27FC236}">
              <a16:creationId xmlns:a16="http://schemas.microsoft.com/office/drawing/2014/main" id="{A8075C2B-48F9-4DD7-AF6C-A1970FAAF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85481</xdr:colOff>
      <xdr:row>20</xdr:row>
      <xdr:rowOff>169623</xdr:rowOff>
    </xdr:from>
    <xdr:to>
      <xdr:col>20</xdr:col>
      <xdr:colOff>434473</xdr:colOff>
      <xdr:row>38</xdr:row>
      <xdr:rowOff>0</xdr:rowOff>
    </xdr:to>
    <xdr:graphicFrame macro="">
      <xdr:nvGraphicFramePr>
        <xdr:cNvPr id="7" name="Chart 6">
          <a:extLst>
            <a:ext uri="{FF2B5EF4-FFF2-40B4-BE49-F238E27FC236}">
              <a16:creationId xmlns:a16="http://schemas.microsoft.com/office/drawing/2014/main" id="{3AD4D317-802F-4C3C-9345-1950D1588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462242</xdr:colOff>
      <xdr:row>4</xdr:row>
      <xdr:rowOff>92926</xdr:rowOff>
    </xdr:from>
    <xdr:to>
      <xdr:col>28</xdr:col>
      <xdr:colOff>441403</xdr:colOff>
      <xdr:row>18</xdr:row>
      <xdr:rowOff>139390</xdr:rowOff>
    </xdr:to>
    <xdr:graphicFrame macro="">
      <xdr:nvGraphicFramePr>
        <xdr:cNvPr id="8" name="Profit Margin">
          <a:extLst>
            <a:ext uri="{FF2B5EF4-FFF2-40B4-BE49-F238E27FC236}">
              <a16:creationId xmlns:a16="http://schemas.microsoft.com/office/drawing/2014/main" id="{8236A1CD-C8C9-4840-9AFA-98995850F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229186</xdr:colOff>
      <xdr:row>18</xdr:row>
      <xdr:rowOff>150283</xdr:rowOff>
    </xdr:from>
    <xdr:to>
      <xdr:col>28</xdr:col>
      <xdr:colOff>462243</xdr:colOff>
      <xdr:row>37</xdr:row>
      <xdr:rowOff>174238</xdr:rowOff>
    </xdr:to>
    <mc:AlternateContent xmlns:mc="http://schemas.openxmlformats.org/markup-compatibility/2006" xmlns:a14="http://schemas.microsoft.com/office/drawing/2010/main">
      <mc:Choice Requires="a14">
        <xdr:graphicFrame macro="">
          <xdr:nvGraphicFramePr>
            <xdr:cNvPr id="9" name="Geography 1">
              <a:extLst>
                <a:ext uri="{FF2B5EF4-FFF2-40B4-BE49-F238E27FC236}">
                  <a16:creationId xmlns:a16="http://schemas.microsoft.com/office/drawing/2014/main" id="{01EC99DE-93CB-4531-98E8-0528376622CC}"/>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16292533" y="3637402"/>
              <a:ext cx="1460007" cy="37048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12212</xdr:rowOff>
    </xdr:from>
    <xdr:to>
      <xdr:col>28</xdr:col>
      <xdr:colOff>434228</xdr:colOff>
      <xdr:row>1</xdr:row>
      <xdr:rowOff>183173</xdr:rowOff>
    </xdr:to>
    <xdr:sp macro="" textlink="">
      <xdr:nvSpPr>
        <xdr:cNvPr id="10" name="Rectangle 9">
          <a:extLst>
            <a:ext uri="{FF2B5EF4-FFF2-40B4-BE49-F238E27FC236}">
              <a16:creationId xmlns:a16="http://schemas.microsoft.com/office/drawing/2014/main" id="{C60FA51E-AF2C-4EA1-93F5-AEAD41CB7144}"/>
            </a:ext>
          </a:extLst>
        </xdr:cNvPr>
        <xdr:cNvSpPr/>
      </xdr:nvSpPr>
      <xdr:spPr>
        <a:xfrm>
          <a:off x="0" y="12212"/>
          <a:ext cx="17803346" cy="367064"/>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451827</xdr:colOff>
      <xdr:row>0</xdr:row>
      <xdr:rowOff>61058</xdr:rowOff>
    </xdr:from>
    <xdr:to>
      <xdr:col>19</xdr:col>
      <xdr:colOff>207597</xdr:colOff>
      <xdr:row>1</xdr:row>
      <xdr:rowOff>122115</xdr:rowOff>
    </xdr:to>
    <xdr:sp macro="" textlink="">
      <xdr:nvSpPr>
        <xdr:cNvPr id="11" name="TextBox 10">
          <a:extLst>
            <a:ext uri="{FF2B5EF4-FFF2-40B4-BE49-F238E27FC236}">
              <a16:creationId xmlns:a16="http://schemas.microsoft.com/office/drawing/2014/main" id="{7BA8D3FF-3642-4373-8BA7-ECF538AC87A2}"/>
            </a:ext>
          </a:extLst>
        </xdr:cNvPr>
        <xdr:cNvSpPr txBox="1"/>
      </xdr:nvSpPr>
      <xdr:spPr>
        <a:xfrm>
          <a:off x="3504712" y="61058"/>
          <a:ext cx="8413750" cy="256442"/>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latin typeface="Times New Roman" panose="02020603050405020304" pitchFamily="18" charset="0"/>
              <a:cs typeface="Times New Roman" panose="02020603050405020304" pitchFamily="18" charset="0"/>
            </a:rPr>
            <a:t>Awasome Chocolate Sales Dashboard</a:t>
          </a:r>
        </a:p>
      </xdr:txBody>
    </xdr:sp>
    <xdr:clientData/>
  </xdr:twoCellAnchor>
  <xdr:twoCellAnchor>
    <xdr:from>
      <xdr:col>17</xdr:col>
      <xdr:colOff>322169</xdr:colOff>
      <xdr:row>2</xdr:row>
      <xdr:rowOff>0</xdr:rowOff>
    </xdr:from>
    <xdr:to>
      <xdr:col>28</xdr:col>
      <xdr:colOff>429787</xdr:colOff>
      <xdr:row>4</xdr:row>
      <xdr:rowOff>104542</xdr:rowOff>
    </xdr:to>
    <xdr:grpSp>
      <xdr:nvGrpSpPr>
        <xdr:cNvPr id="14" name="Group 13">
          <a:extLst>
            <a:ext uri="{FF2B5EF4-FFF2-40B4-BE49-F238E27FC236}">
              <a16:creationId xmlns:a16="http://schemas.microsoft.com/office/drawing/2014/main" id="{740CBC29-C145-4EED-94F8-68BD34F04C06}"/>
            </a:ext>
          </a:extLst>
        </xdr:cNvPr>
        <xdr:cNvGrpSpPr/>
      </xdr:nvGrpSpPr>
      <xdr:grpSpPr>
        <a:xfrm>
          <a:off x="10864245" y="387458"/>
          <a:ext cx="6855839" cy="491999"/>
          <a:chOff x="11278994" y="3287287"/>
          <a:chExt cx="3473140" cy="464634"/>
        </a:xfrm>
      </xdr:grpSpPr>
      <xdr:sp macro="" textlink="">
        <xdr:nvSpPr>
          <xdr:cNvPr id="12" name="Rectangle 11">
            <a:extLst>
              <a:ext uri="{FF2B5EF4-FFF2-40B4-BE49-F238E27FC236}">
                <a16:creationId xmlns:a16="http://schemas.microsoft.com/office/drawing/2014/main" id="{E16676A7-CE7C-4189-B2C0-A40E94A73289}"/>
              </a:ext>
            </a:extLst>
          </xdr:cNvPr>
          <xdr:cNvSpPr/>
        </xdr:nvSpPr>
        <xdr:spPr>
          <a:xfrm>
            <a:off x="11278994" y="3287287"/>
            <a:ext cx="3473140" cy="464634"/>
          </a:xfrm>
          <a:prstGeom prst="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TextBox 12">
            <a:extLst>
              <a:ext uri="{FF2B5EF4-FFF2-40B4-BE49-F238E27FC236}">
                <a16:creationId xmlns:a16="http://schemas.microsoft.com/office/drawing/2014/main" id="{9584357E-9EA3-41F8-8D65-E6992AA436E2}"/>
              </a:ext>
            </a:extLst>
          </xdr:cNvPr>
          <xdr:cNvSpPr txBox="1"/>
        </xdr:nvSpPr>
        <xdr:spPr>
          <a:xfrm>
            <a:off x="11395152" y="3356982"/>
            <a:ext cx="3240824" cy="290396"/>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accent2"/>
                </a:solidFill>
              </a:rPr>
              <a:t>Profit</a:t>
            </a:r>
            <a:r>
              <a:rPr lang="en-IN" sz="1400" baseline="0">
                <a:solidFill>
                  <a:schemeClr val="accent2"/>
                </a:solidFill>
              </a:rPr>
              <a:t> Margin</a:t>
            </a:r>
            <a:endParaRPr lang="en-IN" sz="1400">
              <a:solidFill>
                <a:schemeClr val="accent2"/>
              </a:solidFill>
            </a:endParaRPr>
          </a:p>
        </xdr:txBody>
      </xdr:sp>
    </xdr:grpSp>
    <xdr:clientData/>
  </xdr:twoCellAnchor>
  <xdr:twoCellAnchor>
    <xdr:from>
      <xdr:col>0</xdr:col>
      <xdr:colOff>0</xdr:colOff>
      <xdr:row>18</xdr:row>
      <xdr:rowOff>139390</xdr:rowOff>
    </xdr:from>
    <xdr:to>
      <xdr:col>10</xdr:col>
      <xdr:colOff>123824</xdr:colOff>
      <xdr:row>21</xdr:row>
      <xdr:rowOff>46463</xdr:rowOff>
    </xdr:to>
    <xdr:grpSp>
      <xdr:nvGrpSpPr>
        <xdr:cNvPr id="18" name="Group 17">
          <a:extLst>
            <a:ext uri="{FF2B5EF4-FFF2-40B4-BE49-F238E27FC236}">
              <a16:creationId xmlns:a16="http://schemas.microsoft.com/office/drawing/2014/main" id="{649C8435-FF09-4F83-80FB-BA7A653CA4EE}"/>
            </a:ext>
          </a:extLst>
        </xdr:cNvPr>
        <xdr:cNvGrpSpPr/>
      </xdr:nvGrpSpPr>
      <xdr:grpSpPr>
        <a:xfrm>
          <a:off x="0" y="3626509"/>
          <a:ext cx="6258570" cy="488259"/>
          <a:chOff x="11278994" y="3287287"/>
          <a:chExt cx="3473140" cy="464634"/>
        </a:xfrm>
      </xdr:grpSpPr>
      <xdr:sp macro="" textlink="">
        <xdr:nvSpPr>
          <xdr:cNvPr id="19" name="Rectangle 18">
            <a:extLst>
              <a:ext uri="{FF2B5EF4-FFF2-40B4-BE49-F238E27FC236}">
                <a16:creationId xmlns:a16="http://schemas.microsoft.com/office/drawing/2014/main" id="{CB32903D-7B3E-48EF-BB17-F13D4C62BC29}"/>
              </a:ext>
            </a:extLst>
          </xdr:cNvPr>
          <xdr:cNvSpPr/>
        </xdr:nvSpPr>
        <xdr:spPr>
          <a:xfrm>
            <a:off x="11278994" y="3287287"/>
            <a:ext cx="3473140" cy="464634"/>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TextBox 19">
            <a:extLst>
              <a:ext uri="{FF2B5EF4-FFF2-40B4-BE49-F238E27FC236}">
                <a16:creationId xmlns:a16="http://schemas.microsoft.com/office/drawing/2014/main" id="{121997C0-D312-4CDA-A62C-238FF3AFB591}"/>
              </a:ext>
            </a:extLst>
          </xdr:cNvPr>
          <xdr:cNvSpPr txBox="1"/>
        </xdr:nvSpPr>
        <xdr:spPr>
          <a:xfrm>
            <a:off x="11395151" y="3356982"/>
            <a:ext cx="3275368" cy="290396"/>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accent2"/>
                </a:solidFill>
              </a:rPr>
              <a:t>Sales By Salesperson</a:t>
            </a:r>
          </a:p>
        </xdr:txBody>
      </xdr:sp>
    </xdr:grpSp>
    <xdr:clientData/>
  </xdr:twoCellAnchor>
  <xdr:twoCellAnchor>
    <xdr:from>
      <xdr:col>10</xdr:col>
      <xdr:colOff>130479</xdr:colOff>
      <xdr:row>18</xdr:row>
      <xdr:rowOff>109907</xdr:rowOff>
    </xdr:from>
    <xdr:to>
      <xdr:col>20</xdr:col>
      <xdr:colOff>401053</xdr:colOff>
      <xdr:row>21</xdr:row>
      <xdr:rowOff>63504</xdr:rowOff>
    </xdr:to>
    <xdr:grpSp>
      <xdr:nvGrpSpPr>
        <xdr:cNvPr id="21" name="Group 20">
          <a:extLst>
            <a:ext uri="{FF2B5EF4-FFF2-40B4-BE49-F238E27FC236}">
              <a16:creationId xmlns:a16="http://schemas.microsoft.com/office/drawing/2014/main" id="{50745BF3-3052-4831-9DAC-2C7733A67409}"/>
            </a:ext>
          </a:extLst>
        </xdr:cNvPr>
        <xdr:cNvGrpSpPr/>
      </xdr:nvGrpSpPr>
      <xdr:grpSpPr>
        <a:xfrm>
          <a:off x="6265225" y="3597026"/>
          <a:ext cx="6518328" cy="534783"/>
          <a:chOff x="11278994" y="3256419"/>
          <a:chExt cx="3473140" cy="495502"/>
        </a:xfrm>
        <a:solidFill>
          <a:schemeClr val="tx1"/>
        </a:solidFill>
      </xdr:grpSpPr>
      <xdr:sp macro="" textlink="">
        <xdr:nvSpPr>
          <xdr:cNvPr id="22" name="Rectangle 21">
            <a:extLst>
              <a:ext uri="{FF2B5EF4-FFF2-40B4-BE49-F238E27FC236}">
                <a16:creationId xmlns:a16="http://schemas.microsoft.com/office/drawing/2014/main" id="{1833560A-9326-4497-92EC-5CF95FEE9B23}"/>
              </a:ext>
            </a:extLst>
          </xdr:cNvPr>
          <xdr:cNvSpPr/>
        </xdr:nvSpPr>
        <xdr:spPr>
          <a:xfrm>
            <a:off x="11278994" y="3287287"/>
            <a:ext cx="3473140" cy="464634"/>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TextBox 22">
            <a:extLst>
              <a:ext uri="{FF2B5EF4-FFF2-40B4-BE49-F238E27FC236}">
                <a16:creationId xmlns:a16="http://schemas.microsoft.com/office/drawing/2014/main" id="{43AE40A2-ED17-4745-A05B-CE9619834F37}"/>
              </a:ext>
            </a:extLst>
          </xdr:cNvPr>
          <xdr:cNvSpPr txBox="1"/>
        </xdr:nvSpPr>
        <xdr:spPr>
          <a:xfrm>
            <a:off x="11281052" y="3256419"/>
            <a:ext cx="3455388" cy="390958"/>
          </a:xfrm>
          <a:prstGeom prst="rect">
            <a:avLst/>
          </a:prstGeom>
          <a:grp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accent2"/>
                </a:solidFill>
              </a:rPr>
              <a:t>Quantity Sold by Product &amp; Geography</a:t>
            </a:r>
          </a:p>
        </xdr:txBody>
      </xdr:sp>
    </xdr:grpSp>
    <xdr:clientData/>
  </xdr:twoCellAnchor>
  <xdr:twoCellAnchor>
    <xdr:from>
      <xdr:col>20</xdr:col>
      <xdr:colOff>396298</xdr:colOff>
      <xdr:row>18</xdr:row>
      <xdr:rowOff>118371</xdr:rowOff>
    </xdr:from>
    <xdr:to>
      <xdr:col>26</xdr:col>
      <xdr:colOff>224117</xdr:colOff>
      <xdr:row>38</xdr:row>
      <xdr:rowOff>0</xdr:rowOff>
    </xdr:to>
    <xdr:graphicFrame macro="">
      <xdr:nvGraphicFramePr>
        <xdr:cNvPr id="24" name="Chart 23">
          <a:extLst>
            <a:ext uri="{FF2B5EF4-FFF2-40B4-BE49-F238E27FC236}">
              <a16:creationId xmlns:a16="http://schemas.microsoft.com/office/drawing/2014/main" id="{49184E28-B006-412A-B599-5E30055AC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 SRIDHAR" refreshedDate="45884.63534479167" backgroundQuery="1" createdVersion="6" refreshedVersion="6" minRefreshableVersion="3" recordCount="0" supportSubquery="1" supportAdvancedDrill="1" xr:uid="{C3CC7006-418C-4FDE-8C31-68038213F717}">
  <cacheSource type="external" connectionId="1"/>
  <cacheFields count="2">
    <cacheField name="[sales].[Geography].[Geography]" caption="Geography" numFmtId="0" hierarchy="1" level="1">
      <sharedItems count="6">
        <s v="Australia"/>
        <s v="Canada"/>
        <s v="India"/>
        <s v="New Zealand"/>
        <s v="UK"/>
        <s v="USA"/>
      </sharedItems>
    </cacheField>
    <cacheField name="[Measures].[Sum of Amount]" caption="Sum of Amount" numFmtId="0" hierarchy="12"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2" memberValueDatatype="130" unbalanced="0">
      <fieldsUsage count="2">
        <fieldUsage x="-1"/>
        <fieldUsage x="0"/>
      </fieldsUsage>
    </cacheHierarchy>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5" unbalanced="0"/>
    <cacheHierarchy uniqueName="[sales].[Units]" caption="Units" attribute="1" defaultMemberUniqueName="[sales].[Units].[All]" allUniqueName="[sales].[Units].[All]" dimensionUniqueName="[sales]" displayFolder="" count="0" memberValueDatatype="20" unbalanced="0"/>
    <cacheHierarchy uniqueName="[sales].[cost per unit]" caption="cost per unit" attribute="1" defaultMemberUniqueName="[sales].[cost per unit].[All]" allUniqueName="[sales].[cost per unit].[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7"/>
        </ext>
      </extLst>
    </cacheHierarchy>
    <cacheHierarchy uniqueName="[Measures].[Count of Geography]" caption="Count of Geography" measure="1" displayFolder="" measureGroup="sal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8"/>
        </ext>
      </extLst>
    </cacheHierarchy>
    <cacheHierarchy uniqueName="[Measures].[Sum of Profit Margin]" caption="Sum of Profit Margin" measure="1" displayFolder="" measureGroup="sales" count="0" hidden="1">
      <extLst>
        <ext xmlns:x15="http://schemas.microsoft.com/office/spreadsheetml/2010/11/main" uri="{B97F6D7D-B522-45F9-BDA1-12C45D357490}">
          <x15:cacheHierarchy aggregatedColumn="9"/>
        </ext>
      </extLst>
    </cacheHierarchy>
    <cacheHierarchy uniqueName="[Measures].[Average of Profit Margin]" caption="Average of Profit Margin" measure="1" displayFolder="" measureGroup="sale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 SRIDHAR" refreshedDate="45884.867807754628" backgroundQuery="1" createdVersion="6" refreshedVersion="6" minRefreshableVersion="3" recordCount="0" supportSubquery="1" supportAdvancedDrill="1" xr:uid="{F0DA05FA-378F-4CC5-A5F0-D9EEEABCD3C5}">
  <cacheSource type="external" connectionId="1"/>
  <cacheFields count="2">
    <cacheField name="[sales].[Geography].[Geography]" caption="Geography" numFmtId="0" hierarchy="1" level="1">
      <sharedItems count="6">
        <s v="Australia"/>
        <s v="Canada"/>
        <s v="India"/>
        <s v="New Zealand"/>
        <s v="UK"/>
        <s v="USA"/>
      </sharedItems>
    </cacheField>
    <cacheField name="[Measures].[Sum of Amount]" caption="Sum of Amount" numFmtId="0" hierarchy="12"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2" memberValueDatatype="130" unbalanced="0">
      <fieldsUsage count="2">
        <fieldUsage x="-1"/>
        <fieldUsage x="0"/>
      </fieldsUsage>
    </cacheHierarchy>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5" unbalanced="0"/>
    <cacheHierarchy uniqueName="[sales].[Units]" caption="Units" attribute="1" defaultMemberUniqueName="[sales].[Units].[All]" allUniqueName="[sales].[Units].[All]" dimensionUniqueName="[sales]" displayFolder="" count="0" memberValueDatatype="20" unbalanced="0"/>
    <cacheHierarchy uniqueName="[sales].[cost per unit]" caption="cost per unit" attribute="1" defaultMemberUniqueName="[sales].[cost per unit].[All]" allUniqueName="[sales].[cost per unit].[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7"/>
        </ext>
      </extLst>
    </cacheHierarchy>
    <cacheHierarchy uniqueName="[Measures].[Count of Geography]" caption="Count of Geography" measure="1" displayFolder="" measureGroup="sal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8"/>
        </ext>
      </extLst>
    </cacheHierarchy>
    <cacheHierarchy uniqueName="[Measures].[Sum of Profit Margin]" caption="Sum of Profit Margin" measure="1" displayFolder="" measureGroup="sales" count="0" hidden="1">
      <extLst>
        <ext xmlns:x15="http://schemas.microsoft.com/office/spreadsheetml/2010/11/main" uri="{B97F6D7D-B522-45F9-BDA1-12C45D357490}">
          <x15:cacheHierarchy aggregatedColumn="9"/>
        </ext>
      </extLst>
    </cacheHierarchy>
    <cacheHierarchy uniqueName="[Measures].[Average of Profit Margin]" caption="Average of Profit Margin" measure="1" displayFolder="" measureGroup="sale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 SRIDHAR" refreshedDate="45884.878003587961" backgroundQuery="1" createdVersion="6" refreshedVersion="6" minRefreshableVersion="3" recordCount="0" supportSubquery="1" supportAdvancedDrill="1" xr:uid="{5A3C39AE-C992-4E7F-B101-F58E4A0C0D2D}">
  <cacheSource type="external" connectionId="1"/>
  <cacheFields count="4">
    <cacheField name="[sales].[Sales Person].[Sales Person]" caption="Sales Person" numFmtId="0" level="1">
      <sharedItems count="10">
        <s v="Barr Faughny"/>
        <s v="Brien Boise"/>
        <s v="Carla Molina"/>
        <s v="Ches Bonnell"/>
        <s v="Curtice Advani"/>
        <s v="Gigi Bohling"/>
        <s v="Gunar Cockshoot"/>
        <s v="Husein Augar"/>
        <s v="Oby Sorrel"/>
        <s v="Ram Mahesh"/>
      </sharedItems>
    </cacheField>
    <cacheField name="[Measures].[Sum of Amount]" caption="Sum of Amount" numFmtId="0" hierarchy="12" level="32767"/>
    <cacheField name="[Measures].[Sum of Profit]" caption="Sum of Profit" numFmtId="0" hierarchy="13" level="32767"/>
    <cacheField name="[sales].[Geography].[Geography]" caption="Geography" numFmtId="0" hierarchy="1"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Geography]" caption="Geography" attribute="1" defaultMemberUniqueName="[sales].[Geography].[All]" allUniqueName="[sales].[Geography].[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cacheHierarchy uniqueName="[sales].[Amount]" caption="Amount" attribute="1" defaultMemberUniqueName="[sales].[Amount].[All]" allUniqueName="[sales].[Amount].[All]" dimensionUniqueName="[sales]" displayFolder="" count="2" memberValueDatatype="5" unbalanced="0"/>
    <cacheHierarchy uniqueName="[sales].[Units]" caption="Units" attribute="1" defaultMemberUniqueName="[sales].[Units].[All]" allUniqueName="[sales].[Units].[All]" dimensionUniqueName="[sales]" displayFolder="" count="2" memberValueDatatype="20" unbalanced="0"/>
    <cacheHierarchy uniqueName="[sales].[cost per unit]" caption="cost per unit" attribute="1" defaultMemberUniqueName="[sales].[cost per unit].[All]" allUniqueName="[sales].[cost per unit].[All]" dimensionUniqueName="[sales]" displayFolder="" count="2" memberValueDatatype="5" unbalanced="0"/>
    <cacheHierarchy uniqueName="[sales].[cost]" caption="cost" attribute="1" defaultMemberUniqueName="[sales].[cost].[All]" allUniqueName="[sales].[cost].[All]" dimensionUniqueName="[sales]" displayFolder="" count="2" memberValueDatatype="5" unbalanced="0"/>
    <cacheHierarchy uniqueName="[sales].[Profit]" caption="Profit" attribute="1" defaultMemberUniqueName="[sales].[Profit].[All]" allUniqueName="[sales].[Profit].[All]" dimensionUniqueName="[sales]" displayFolder="" count="2" memberValueDatatype="5" unbalanced="0"/>
    <cacheHierarchy uniqueName="[sales].[Quantity]" caption="Quantity" attribute="1" defaultMemberUniqueName="[sales].[Quantity].[All]" allUniqueName="[sales].[Quantity].[All]" dimensionUniqueName="[sales]" displayFolder="" count="2" memberValueDatatype="5" unbalanced="0"/>
    <cacheHierarchy uniqueName="[sales].[Profit Margin]" caption="Profit Margin" attribute="1" defaultMemberUniqueName="[sales].[Profit Margin].[All]" allUniqueName="[sales].[Profit Margin].[All]" dimensionUniqueName="[sales]" displayFolder="" count="2"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sale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Geography]" caption="Count of Geography" measure="1" displayFolder="" measureGroup="sal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8"/>
        </ext>
      </extLst>
    </cacheHierarchy>
    <cacheHierarchy uniqueName="[Measures].[Sum of Profit Margin]" caption="Sum of Profit Margin" measure="1" displayFolder="" measureGroup="sales" count="0" hidden="1">
      <extLst>
        <ext xmlns:x15="http://schemas.microsoft.com/office/spreadsheetml/2010/11/main" uri="{B97F6D7D-B522-45F9-BDA1-12C45D357490}">
          <x15:cacheHierarchy aggregatedColumn="9"/>
        </ext>
      </extLst>
    </cacheHierarchy>
    <cacheHierarchy uniqueName="[Measures].[Average of Profit Margin]" caption="Average of Profit Margin" measure="1" displayFolder="" measureGroup="sale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 SRIDHAR" refreshedDate="45884.878004050923" backgroundQuery="1" createdVersion="6" refreshedVersion="6" minRefreshableVersion="3" recordCount="0" supportSubquery="1" supportAdvancedDrill="1" xr:uid="{8A1978FB-8D88-4B95-A230-82ED9628AE00}">
  <cacheSource type="external" connectionId="1"/>
  <cacheFields count="4">
    <cacheField name="[sales].[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Count of Geography]" caption="Count of Geography" numFmtId="0" hierarchy="14" level="32767"/>
    <cacheField name="[Measures].[Sum of Quantity]" caption="Sum of Quantity" numFmtId="0" hierarchy="15" level="32767"/>
    <cacheField name="[sales].[Geography].[Geography]" caption="Geography" numFmtId="0" hierarchy="1"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5" unbalanced="0"/>
    <cacheHierarchy uniqueName="[sales].[Units]" caption="Units" attribute="1" defaultMemberUniqueName="[sales].[Units].[All]" allUniqueName="[sales].[Units].[All]" dimensionUniqueName="[sales]" displayFolder="" count="0" memberValueDatatype="20" unbalanced="0"/>
    <cacheHierarchy uniqueName="[sales].[cost per unit]" caption="cost per unit" attribute="1" defaultMemberUniqueName="[sales].[cost per unit].[All]" allUniqueName="[sales].[cost per unit].[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7"/>
        </ext>
      </extLst>
    </cacheHierarchy>
    <cacheHierarchy uniqueName="[Measures].[Count of Geography]" caption="Count of Geography" measure="1" displayFolder="" measureGroup="sale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Quantity]" caption="Sum of Quantity" measure="1" displayFolder="" measureGroup="sale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Profit Margin]" caption="Sum of Profit Margin" measure="1" displayFolder="" measureGroup="sales" count="0" hidden="1">
      <extLst>
        <ext xmlns:x15="http://schemas.microsoft.com/office/spreadsheetml/2010/11/main" uri="{B97F6D7D-B522-45F9-BDA1-12C45D357490}">
          <x15:cacheHierarchy aggregatedColumn="9"/>
        </ext>
      </extLst>
    </cacheHierarchy>
    <cacheHierarchy uniqueName="[Measures].[Average of Profit Margin]" caption="Average of Profit Margin" measure="1" displayFolder="" measureGroup="sale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 SRIDHAR" refreshedDate="45884.878004629631" backgroundQuery="1" createdVersion="6" refreshedVersion="6" minRefreshableVersion="3" recordCount="0" supportSubquery="1" supportAdvancedDrill="1" xr:uid="{FA81314D-A723-4C34-88BB-C2A3DBABEA12}">
  <cacheSource type="external" connectionId="1"/>
  <cacheFields count="4">
    <cacheField name="[sales].[Product].[Product]" caption="Product" numFmtId="0" hierarchy="2" level="1">
      <sharedItems count="10">
        <s v="50% Dark Bites"/>
        <s v="70% Dark Bites"/>
        <s v="After Nines"/>
        <s v="Caramel Stuffed Bars"/>
        <s v="Choco Coated Almonds"/>
        <s v="Manuka Honey Choco"/>
        <s v="Mint Chip Choco"/>
        <s v="Organic Choco Syrup"/>
        <s v="Peanut Butter Cubes"/>
        <s v="Raspberry Choco"/>
      </sharedItems>
    </cacheField>
    <cacheField name="[Measures].[Average of Profit Margin]" caption="Average of Profit Margin" numFmtId="0" hierarchy="17" level="32767"/>
    <cacheField name="[Measures].[Sum of Amount]" caption="Sum of Amount" numFmtId="0" hierarchy="12" level="32767"/>
    <cacheField name="[sales].[Geography].[Geography]" caption="Geography" numFmtId="0" hierarchy="1"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Amount]" caption="Amount" attribute="1" defaultMemberUniqueName="[sales].[Amount].[All]" allUniqueName="[sales].[Amount].[All]" dimensionUniqueName="[sales]" displayFolder="" count="2" memberValueDatatype="5" unbalanced="0"/>
    <cacheHierarchy uniqueName="[sales].[Units]" caption="Units" attribute="1" defaultMemberUniqueName="[sales].[Units].[All]" allUniqueName="[sales].[Units].[All]" dimensionUniqueName="[sales]" displayFolder="" count="0" memberValueDatatype="20" unbalanced="0"/>
    <cacheHierarchy uniqueName="[sales].[cost per unit]" caption="cost per unit" attribute="1" defaultMemberUniqueName="[sales].[cost per unit].[All]" allUniqueName="[sales].[cost per unit].[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7"/>
        </ext>
      </extLst>
    </cacheHierarchy>
    <cacheHierarchy uniqueName="[Measures].[Count of Geography]" caption="Count of Geography" measure="1" displayFolder="" measureGroup="sal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8"/>
        </ext>
      </extLst>
    </cacheHierarchy>
    <cacheHierarchy uniqueName="[Measures].[Sum of Profit Margin]" caption="Sum of Profit Margin" measure="1" displayFolder="" measureGroup="sales" count="0" hidden="1">
      <extLst>
        <ext xmlns:x15="http://schemas.microsoft.com/office/spreadsheetml/2010/11/main" uri="{B97F6D7D-B522-45F9-BDA1-12C45D357490}">
          <x15:cacheHierarchy aggregatedColumn="9"/>
        </ext>
      </extLst>
    </cacheHierarchy>
    <cacheHierarchy uniqueName="[Measures].[Average of Profit Margin]" caption="Average of Profit Margin"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 SRIDHAR" refreshedDate="45884.878004976854" backgroundQuery="1" createdVersion="6" refreshedVersion="6" minRefreshableVersion="3" recordCount="0" supportSubquery="1" supportAdvancedDrill="1" xr:uid="{6EF01D7C-3659-4D05-85B6-36453AF21BDD}">
  <cacheSource type="external" connectionId="1"/>
  <cacheFields count="3">
    <cacheField name="[sales].[Product].[Product]" caption="Product" numFmtId="0" hierarchy="2" level="1">
      <sharedItems count="10">
        <s v="50% Dark Bites"/>
        <s v="70% Dark Bites"/>
        <s v="After Nines"/>
        <s v="Caramel Stuffed Bars"/>
        <s v="Choco Coated Almonds"/>
        <s v="Drinking Coco"/>
        <s v="Manuka Honey Choco"/>
        <s v="Milk Bars"/>
        <s v="Mint Chip Choco"/>
        <s v="Raspberry Choco"/>
      </sharedItems>
    </cacheField>
    <cacheField name="[Measures].[Sum of Profit]" caption="Sum of Profit" numFmtId="0" hierarchy="13" level="32767"/>
    <cacheField name="[sales].[Geography].[Geography]" caption="Geography" numFmtId="0" hierarchy="1"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2" memberValueDatatype="130" unbalanced="0">
      <fieldsUsage count="2">
        <fieldUsage x="-1"/>
        <fieldUsage x="2"/>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5" unbalanced="0"/>
    <cacheHierarchy uniqueName="[sales].[Units]" caption="Units" attribute="1" defaultMemberUniqueName="[sales].[Units].[All]" allUniqueName="[sales].[Units].[All]" dimensionUniqueName="[sales]" displayFolder="" count="0" memberValueDatatype="20" unbalanced="0"/>
    <cacheHierarchy uniqueName="[sales].[cost per unit]" caption="cost per unit" attribute="1" defaultMemberUniqueName="[sales].[cost per unit].[All]" allUniqueName="[sales].[cost per unit].[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Geography]" caption="Count of Geography" measure="1" displayFolder="" measureGroup="sal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8"/>
        </ext>
      </extLst>
    </cacheHierarchy>
    <cacheHierarchy uniqueName="[Measures].[Sum of Profit Margin]" caption="Sum of Profit Margin" measure="1" displayFolder="" measureGroup="sales" count="0" hidden="1">
      <extLst>
        <ext xmlns:x15="http://schemas.microsoft.com/office/spreadsheetml/2010/11/main" uri="{B97F6D7D-B522-45F9-BDA1-12C45D357490}">
          <x15:cacheHierarchy aggregatedColumn="9"/>
        </ext>
      </extLst>
    </cacheHierarchy>
    <cacheHierarchy uniqueName="[Measures].[Average of Profit Margin]" caption="Average of Profit Margin" measure="1" displayFolder="" measureGroup="sale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 SRIDHAR" refreshedDate="45884.66532291667" backgroundQuery="1" createdVersion="3" refreshedVersion="6" minRefreshableVersion="3" recordCount="0" supportSubquery="1" supportAdvancedDrill="1" xr:uid="{CE55870F-9EB9-4F33-91EC-13A1EBC3C06E}">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2" memberValueDatatype="130" unbalanced="0"/>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5" unbalanced="0"/>
    <cacheHierarchy uniqueName="[sales].[Units]" caption="Units" attribute="1" defaultMemberUniqueName="[sales].[Units].[All]" allUniqueName="[sales].[Units].[All]" dimensionUniqueName="[sales]" displayFolder="" count="0" memberValueDatatype="20" unbalanced="0"/>
    <cacheHierarchy uniqueName="[sales].[cost per unit]" caption="cost per unit" attribute="1" defaultMemberUniqueName="[sales].[cost per unit].[All]" allUniqueName="[sales].[cost per unit].[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7"/>
        </ext>
      </extLst>
    </cacheHierarchy>
    <cacheHierarchy uniqueName="[Measures].[Count of Geography]" caption="Count of Geography" measure="1" displayFolder="" measureGroup="sal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8"/>
        </ext>
      </extLst>
    </cacheHierarchy>
    <cacheHierarchy uniqueName="[Measures].[Sum of Profit Margin]" caption="Sum of Profit Margin" measure="1" displayFolder="" measureGroup="sales" count="0" hidden="1">
      <extLst>
        <ext xmlns:x15="http://schemas.microsoft.com/office/spreadsheetml/2010/11/main" uri="{B97F6D7D-B522-45F9-BDA1-12C45D357490}">
          <x15:cacheHierarchy aggregatedColumn="9"/>
        </ext>
      </extLst>
    </cacheHierarchy>
    <cacheHierarchy uniqueName="[Measures].[Average of Profit Margin]" caption="Average of Profit Margin" measure="1" displayFolder="" measureGroup="sale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7503060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D75F2-D546-4689-A9EE-1C5D59667750}"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J20:K26"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2"/>
    </i>
    <i>
      <x v="1"/>
    </i>
    <i>
      <x v="3"/>
    </i>
    <i>
      <x v="5"/>
    </i>
    <i>
      <x v="4"/>
    </i>
    <i>
      <x/>
    </i>
  </rowItems>
  <colItems count="1">
    <i/>
  </colItems>
  <dataFields count="1">
    <dataField name="Sum of Amount" fld="1" showDataAs="percentOfTotal" baseField="0" baseItem="0" numFmtId="10"/>
  </dataFields>
  <formats count="3">
    <format dxfId="2">
      <pivotArea outline="0" collapsedLevelsAreSubtotals="1" fieldPosition="0"/>
    </format>
    <format dxfId="1">
      <pivotArea dataOnly="0" labelOnly="1" outline="0" axis="axisValues" fieldPosition="0"/>
    </format>
    <format dxfId="0">
      <pivotArea outline="0" fieldPosition="0">
        <references count="1">
          <reference field="4294967294" count="1">
            <x v="0"/>
          </reference>
        </references>
      </pivotArea>
    </format>
  </format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5"/>
          </reference>
        </references>
      </pivotArea>
    </chartFormat>
    <chartFormat chart="2" format="13">
      <pivotArea type="data" outline="0" fieldPosition="0">
        <references count="2">
          <reference field="4294967294" count="1" selected="0">
            <x v="0"/>
          </reference>
          <reference field="0" count="1" selected="0">
            <x v="4"/>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_Chocolates_Sale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6FE455-C2DB-4735-A129-807C2F497EA9}" name="sales by geograpgy"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B4:C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6">
    <i>
      <x/>
    </i>
    <i>
      <x v="1"/>
    </i>
    <i>
      <x v="2"/>
    </i>
    <i>
      <x v="3"/>
    </i>
    <i>
      <x v="4"/>
    </i>
    <i>
      <x v="5"/>
    </i>
  </rowItems>
  <colItems count="1">
    <i/>
  </colItems>
  <dataFields count="1">
    <dataField name="Sum of Amount" fld="1" baseField="0" baseItem="0" numFmtId="42"/>
  </dataFields>
  <formats count="2">
    <format dxfId="4">
      <pivotArea outline="0" collapsedLevelsAreSubtotals="1" fieldPosition="0"/>
    </format>
    <format dxfId="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_Chocolates_Sale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4C883A-3BF5-46EB-89EC-146383B9005E}" name="PivotTable6" cacheId="4"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12">
  <location ref="F20:H30"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v="9"/>
    </i>
    <i>
      <x v="4"/>
    </i>
    <i>
      <x v="1"/>
    </i>
    <i>
      <x v="7"/>
    </i>
    <i>
      <x v="3"/>
    </i>
    <i>
      <x v="2"/>
    </i>
    <i>
      <x/>
    </i>
    <i>
      <x v="5"/>
    </i>
    <i>
      <x v="8"/>
    </i>
    <i>
      <x v="6"/>
    </i>
  </rowItems>
  <colFields count="1">
    <field x="-2"/>
  </colFields>
  <colItems count="2">
    <i>
      <x/>
    </i>
    <i i="1">
      <x v="1"/>
    </i>
  </colItems>
  <dataFields count="2">
    <dataField name="Sum of Amount" fld="2" baseField="0" baseItem="0"/>
    <dataField name="Average of Profit Margin" fld="1" subtotal="average" baseField="0" baseItem="0"/>
  </dataField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members count="1" level="1">
        <member name="[sales].[Geography].&amp;[US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rofit Margin"/>
  </pivotHierarchies>
  <pivotTableStyleInfo name="PivotStyleLight16" showRowHeaders="1" showColHeaders="1" showRowStripes="0" showColStripes="0" showLastColumn="1"/>
  <filters count="1">
    <filter fld="0" type="count" id="2" iMeasureHier="12">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_Chocolates_Sale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C0D774-A17C-4747-AA36-CEE6A2CC556A}" name="PivotTable4" cacheId="3"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4">
  <location ref="B20:D42" firstHeaderRow="0" firstDataRow="1" firstDataCol="1"/>
  <pivotFields count="4">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x v="21"/>
    </i>
  </rowItems>
  <colFields count="1">
    <field x="-2"/>
  </colFields>
  <colItems count="2">
    <i>
      <x/>
    </i>
    <i i="1">
      <x v="1"/>
    </i>
  </colItems>
  <dataFields count="2">
    <dataField name="Count of Geography" fld="1" subtotal="count" baseField="0" baseItem="0"/>
    <dataField name="Sum of Quantity" fld="2"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members count="1" level="1">
        <member name="[sales].[Geography].&amp;[US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_Chocolates_Sale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35EFEB-744B-4A1F-BBF9-DE1A85968B69}" name="sales by salesperson" cacheId="2"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5">
  <location ref="H4:J14"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x v="9"/>
    </i>
  </rowItems>
  <colFields count="1">
    <field x="-2"/>
  </colFields>
  <colItems count="2">
    <i>
      <x/>
    </i>
    <i i="1">
      <x v="1"/>
    </i>
  </colItems>
  <dataFields count="2">
    <dataField name="Sum of Amount" fld="1" baseField="0" baseItem="0"/>
    <dataField name="Sum of Profit" fld="2" baseField="0" baseItem="0"/>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members count="1" level="1">
        <member name="[sales].[Geography].&amp;[US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_Chocolates_Sale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C73860-C2A0-4564-83C8-676825415E24}" name="profit by product" cacheId="5"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8">
  <location ref="E4:F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9"/>
    </i>
    <i>
      <x v="4"/>
    </i>
    <i>
      <x v="3"/>
    </i>
    <i>
      <x v="2"/>
    </i>
    <i>
      <x/>
    </i>
    <i>
      <x v="6"/>
    </i>
    <i>
      <x v="8"/>
    </i>
    <i>
      <x v="1"/>
    </i>
    <i>
      <x v="5"/>
    </i>
    <i>
      <x v="7"/>
    </i>
  </rowItems>
  <colItems count="1">
    <i/>
  </colItems>
  <dataFields count="1">
    <dataField name="Sum of Profit" fld="1" baseField="0" baseItem="0" numFmtId="44"/>
  </dataFields>
  <formats count="3">
    <format dxfId="7">
      <pivotArea outline="0" collapsedLevelsAreSubtotals="1" fieldPosition="0"/>
    </format>
    <format dxfId="6">
      <pivotArea dataOnly="0" labelOnly="1" outline="0" axis="axisValues" fieldPosition="0"/>
    </format>
    <format dxfId="5">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1" level="1">
        <member name="[sales].[Geography].&amp;[US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_Chocolates_Sale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6324ECBD-C078-461F-BF53-A4ACA042912F}" sourceName="[sales].[Geography]">
  <pivotTables>
    <pivotTable tabId="2" name="sales by salesperson"/>
    <pivotTable tabId="2" name="PivotTable4"/>
    <pivotTable tabId="2" name="PivotTable6"/>
    <pivotTable tabId="2" name="profit by product"/>
  </pivotTables>
  <data>
    <olap pivotCacheId="1750306088">
      <levels count="2">
        <level uniqueName="[sales].[Geography].[(All)]" sourceCaption="(All)" count="0"/>
        <level uniqueName="[sales].[Geography].[Geography]" sourceCaption="Geography" count="6">
          <ranges>
            <range startItem="0">
              <i n="[sales].[Geography].&amp;[Australia]" c="Australia"/>
              <i n="[sales].[Geography].&amp;[Canada]" c="Canada"/>
              <i n="[sales].[Geography].&amp;[India]" c="India"/>
              <i n="[sales].[Geography].&amp;[New Zealand]" c="New Zealand"/>
              <i n="[sales].[Geography].&amp;[UK]" c="UK"/>
              <i n="[sales].[Geography].&amp;[USA]" c="USA"/>
            </range>
          </ranges>
        </level>
      </levels>
      <selections count="1">
        <selection n="[sales].[Geography].&amp;[US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302AEE40-1A5C-45AB-8A4E-20E37627CD39}" cache="Slicer_Geography" caption="Geography" level="1" style="SlicerStyleDark1" rowHeight="48463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19BFCD-0766-4135-B9C8-BFF7D3081161}" name="sales" displayName="sales" ref="A1:J301" totalsRowShown="0" headerRowDxfId="15">
  <sortState xmlns:xlrd2="http://schemas.microsoft.com/office/spreadsheetml/2017/richdata2" ref="A2:J301">
    <sortCondition descending="1" ref="J1:J301"/>
  </sortState>
  <tableColumns count="10">
    <tableColumn id="1" xr3:uid="{B6DC863B-BC8F-426F-878F-7496EC9BF6A1}" name="Sales Person"/>
    <tableColumn id="2" xr3:uid="{23FFF78F-145A-4675-B22C-15DC36C86B02}" name="Geography"/>
    <tableColumn id="3" xr3:uid="{59A971B9-7ED8-491C-8BD6-E5736E9DFF5C}" name="Product"/>
    <tableColumn id="4" xr3:uid="{6A280834-E1DA-498F-9938-FB55CD88FB95}" name="Amount" dataDxfId="14" dataCellStyle="Currency"/>
    <tableColumn id="5" xr3:uid="{9D85574E-B002-4EAB-8826-813031F6B78A}" name="Units" dataDxfId="13" dataCellStyle="Currency"/>
    <tableColumn id="8" xr3:uid="{CF37CDC7-535B-43A5-9ABC-68763334C1F4}" name="cost per unit" dataDxfId="12" dataCellStyle="Currency">
      <calculatedColumnFormula>INDEX(products[Cost per unit],MATCH(sales[[#This Row],[Product]],products[Product],0))</calculatedColumnFormula>
    </tableColumn>
    <tableColumn id="9" xr3:uid="{7A75E8BC-9CD7-4F74-B3C5-EE9B4D5513FC}" name="cost" dataDxfId="11">
      <calculatedColumnFormula>sales[[#This Row],[Units]]*sales[[#This Row],[cost per unit]]</calculatedColumnFormula>
    </tableColumn>
    <tableColumn id="10" xr3:uid="{A8CEC2B8-03A2-4102-A924-A5BBA8A5DC70}" name="Profit" dataDxfId="10" dataCellStyle="Currency">
      <calculatedColumnFormula>sales[[#This Row],[Amount]]-sales[[#This Row],[cost]]</calculatedColumnFormula>
    </tableColumn>
    <tableColumn id="11" xr3:uid="{DFE10703-DACC-4C00-9003-FFCE740B87C0}" name="Quantity" dataDxfId="9">
      <calculatedColumnFormula>sales[[#This Row],[cost]]/sales[[#This Row],[cost per unit]]</calculatedColumnFormula>
    </tableColumn>
    <tableColumn id="6" xr3:uid="{D3EF3318-EEE1-43D6-B766-B610B461E273}" name="Profit Margin" dataCellStyle="Percent">
      <calculatedColumnFormula>sales[[#This Row],[Profit]]/sales[[#This Row],[Amount]]</calculatedColumnFormula>
    </tableColumn>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0BF3EB-6C56-46B0-834B-4F4AB9D928BE}" name="products" displayName="products" ref="M1:N23" totalsRowShown="0">
  <autoFilter ref="M1:N23" xr:uid="{365AFD8E-90EA-47AB-A753-F8E57A34F626}"/>
  <tableColumns count="2">
    <tableColumn id="1" xr3:uid="{12ED2794-805A-46D1-BB87-62473AA52CB4}" name="Product"/>
    <tableColumn id="2" xr3:uid="{28F1F214-B52F-4EBF-8282-D073FC6C0EC7}" name="Cost per unit"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23EAA-DECB-4017-B305-229A4AAFDBEF}">
  <dimension ref="A1:N301"/>
  <sheetViews>
    <sheetView workbookViewId="0">
      <selection activeCell="D14" sqref="D14"/>
    </sheetView>
  </sheetViews>
  <sheetFormatPr defaultRowHeight="15" x14ac:dyDescent="0.25"/>
  <cols>
    <col min="1" max="1" width="16.7109375" customWidth="1"/>
    <col min="2" max="2" width="12.85546875" customWidth="1"/>
    <col min="3" max="3" width="21.7109375" customWidth="1"/>
    <col min="4" max="4" width="11.5703125" customWidth="1"/>
    <col min="5" max="5" width="10.7109375" customWidth="1"/>
    <col min="6" max="6" width="14.7109375" customWidth="1"/>
    <col min="7" max="7" width="10.28515625" customWidth="1"/>
    <col min="8" max="8" width="12.7109375" style="6" customWidth="1"/>
    <col min="9" max="9" width="10.42578125" customWidth="1"/>
    <col min="10" max="10" width="12.7109375" style="16" customWidth="1"/>
    <col min="13" max="13" width="22.28515625" customWidth="1"/>
    <col min="14" max="14" width="16.7109375" customWidth="1"/>
  </cols>
  <sheetData>
    <row r="1" spans="1:14" x14ac:dyDescent="0.25">
      <c r="A1" s="2" t="s">
        <v>0</v>
      </c>
      <c r="B1" s="2" t="s">
        <v>1</v>
      </c>
      <c r="C1" s="2" t="s">
        <v>2</v>
      </c>
      <c r="D1" s="3" t="s">
        <v>44</v>
      </c>
      <c r="E1" s="3" t="s">
        <v>45</v>
      </c>
      <c r="F1" s="4" t="s">
        <v>3</v>
      </c>
      <c r="G1" s="19" t="s">
        <v>4</v>
      </c>
      <c r="H1" s="17" t="s">
        <v>46</v>
      </c>
      <c r="I1" s="2" t="s">
        <v>5</v>
      </c>
      <c r="J1" s="15" t="s">
        <v>57</v>
      </c>
      <c r="M1" t="s">
        <v>2</v>
      </c>
      <c r="N1" t="s">
        <v>58</v>
      </c>
    </row>
    <row r="2" spans="1:14" x14ac:dyDescent="0.25">
      <c r="A2" t="s">
        <v>35</v>
      </c>
      <c r="B2" t="s">
        <v>19</v>
      </c>
      <c r="C2" t="s">
        <v>41</v>
      </c>
      <c r="D2" s="5">
        <v>5306</v>
      </c>
      <c r="E2" s="6">
        <v>0</v>
      </c>
      <c r="F2" s="7">
        <f>INDEX(products[Cost per unit],MATCH(sales[[#This Row],[Product]],products[Product],0))</f>
        <v>5.6</v>
      </c>
      <c r="G2" s="8">
        <f>sales[[#This Row],[Units]]*sales[[#This Row],[cost per unit]]</f>
        <v>0</v>
      </c>
      <c r="H2" s="6">
        <f>sales[[#This Row],[Amount]]-sales[[#This Row],[cost]]</f>
        <v>5306</v>
      </c>
      <c r="I2">
        <f>sales[[#This Row],[cost]]/sales[[#This Row],[cost per unit]]</f>
        <v>0</v>
      </c>
      <c r="J2" s="16">
        <f>sales[[#This Row],[Profit]]/sales[[#This Row],[Amount]]</f>
        <v>1</v>
      </c>
      <c r="M2" t="s">
        <v>33</v>
      </c>
      <c r="N2" s="1">
        <v>9.33</v>
      </c>
    </row>
    <row r="3" spans="1:14" x14ac:dyDescent="0.25">
      <c r="A3" t="s">
        <v>6</v>
      </c>
      <c r="B3" t="s">
        <v>7</v>
      </c>
      <c r="C3" t="s">
        <v>20</v>
      </c>
      <c r="D3" s="5">
        <v>6111</v>
      </c>
      <c r="E3" s="6">
        <v>3</v>
      </c>
      <c r="F3" s="7">
        <f>INDEX(products[Cost per unit],MATCH(sales[[#This Row],[Product]],products[Product],0))</f>
        <v>6.47</v>
      </c>
      <c r="G3" s="8">
        <f>sales[[#This Row],[Units]]*sales[[#This Row],[cost per unit]]</f>
        <v>19.41</v>
      </c>
      <c r="H3" s="6">
        <f>sales[[#This Row],[Amount]]-sales[[#This Row],[cost]]</f>
        <v>6091.59</v>
      </c>
      <c r="I3">
        <f>sales[[#This Row],[cost]]/sales[[#This Row],[cost per unit]]</f>
        <v>3</v>
      </c>
      <c r="J3" s="16">
        <f>sales[[#This Row],[Profit]]/sales[[#This Row],[Amount]]</f>
        <v>0.99682376043200793</v>
      </c>
      <c r="M3" t="s">
        <v>43</v>
      </c>
      <c r="N3" s="1">
        <v>11.7</v>
      </c>
    </row>
    <row r="4" spans="1:14" x14ac:dyDescent="0.25">
      <c r="A4" t="s">
        <v>27</v>
      </c>
      <c r="B4" t="s">
        <v>19</v>
      </c>
      <c r="C4" t="s">
        <v>41</v>
      </c>
      <c r="D4" s="5">
        <v>6818</v>
      </c>
      <c r="E4" s="6">
        <v>6</v>
      </c>
      <c r="F4" s="7">
        <f>INDEX(products[Cost per unit],MATCH(sales[[#This Row],[Product]],products[Product],0))</f>
        <v>5.6</v>
      </c>
      <c r="G4" s="8">
        <f>sales[[#This Row],[Units]]*sales[[#This Row],[cost per unit]]</f>
        <v>33.599999999999994</v>
      </c>
      <c r="H4" s="6">
        <f>sales[[#This Row],[Amount]]-sales[[#This Row],[cost]]</f>
        <v>6784.4</v>
      </c>
      <c r="I4">
        <f>sales[[#This Row],[cost]]/sales[[#This Row],[cost per unit]]</f>
        <v>5.9999999999999991</v>
      </c>
      <c r="J4" s="16">
        <f>sales[[#This Row],[Profit]]/sales[[#This Row],[Amount]]</f>
        <v>0.99507186858316221</v>
      </c>
      <c r="M4" t="s">
        <v>28</v>
      </c>
      <c r="N4" s="1">
        <v>11.88</v>
      </c>
    </row>
    <row r="5" spans="1:14" x14ac:dyDescent="0.25">
      <c r="A5" t="s">
        <v>23</v>
      </c>
      <c r="B5" t="s">
        <v>31</v>
      </c>
      <c r="C5" t="s">
        <v>36</v>
      </c>
      <c r="D5" s="5">
        <v>5915</v>
      </c>
      <c r="E5" s="6">
        <v>3</v>
      </c>
      <c r="F5" s="7">
        <f>INDEX(products[Cost per unit],MATCH(sales[[#This Row],[Product]],products[Product],0))</f>
        <v>9.77</v>
      </c>
      <c r="G5" s="8">
        <f>sales[[#This Row],[Units]]*sales[[#This Row],[cost per unit]]</f>
        <v>29.31</v>
      </c>
      <c r="H5" s="6">
        <f>sales[[#This Row],[Amount]]-sales[[#This Row],[cost]]</f>
        <v>5885.69</v>
      </c>
      <c r="I5">
        <f>sales[[#This Row],[cost]]/sales[[#This Row],[cost per unit]]</f>
        <v>3</v>
      </c>
      <c r="J5" s="16">
        <f>sales[[#This Row],[Profit]]/sales[[#This Row],[Amount]]</f>
        <v>0.99504480135249362</v>
      </c>
      <c r="M5" t="s">
        <v>18</v>
      </c>
      <c r="N5" s="1">
        <v>11.73</v>
      </c>
    </row>
    <row r="6" spans="1:14" x14ac:dyDescent="0.25">
      <c r="A6" t="s">
        <v>27</v>
      </c>
      <c r="B6" t="s">
        <v>13</v>
      </c>
      <c r="C6" t="s">
        <v>37</v>
      </c>
      <c r="D6" s="5">
        <v>2989</v>
      </c>
      <c r="E6" s="6">
        <v>3</v>
      </c>
      <c r="F6" s="7">
        <f>INDEX(products[Cost per unit],MATCH(sales[[#This Row],[Product]],products[Product],0))</f>
        <v>4.97</v>
      </c>
      <c r="G6" s="8">
        <f>sales[[#This Row],[Units]]*sales[[#This Row],[cost per unit]]</f>
        <v>14.91</v>
      </c>
      <c r="H6" s="6">
        <f>sales[[#This Row],[Amount]]-sales[[#This Row],[cost]]</f>
        <v>2974.09</v>
      </c>
      <c r="I6">
        <f>sales[[#This Row],[cost]]/sales[[#This Row],[cost per unit]]</f>
        <v>3</v>
      </c>
      <c r="J6" s="16">
        <f>sales[[#This Row],[Profit]]/sales[[#This Row],[Amount]]</f>
        <v>0.99501170960187357</v>
      </c>
      <c r="M6" t="s">
        <v>8</v>
      </c>
      <c r="N6" s="1">
        <v>8.7899999999999991</v>
      </c>
    </row>
    <row r="7" spans="1:14" x14ac:dyDescent="0.25">
      <c r="A7" t="s">
        <v>16</v>
      </c>
      <c r="B7" t="s">
        <v>31</v>
      </c>
      <c r="C7" t="s">
        <v>28</v>
      </c>
      <c r="D7" s="5">
        <v>3549</v>
      </c>
      <c r="E7" s="6">
        <v>3</v>
      </c>
      <c r="F7" s="7">
        <f>INDEX(products[Cost per unit],MATCH(sales[[#This Row],[Product]],products[Product],0))</f>
        <v>11.88</v>
      </c>
      <c r="G7" s="8">
        <f>sales[[#This Row],[Units]]*sales[[#This Row],[cost per unit]]</f>
        <v>35.64</v>
      </c>
      <c r="H7" s="6">
        <f>sales[[#This Row],[Amount]]-sales[[#This Row],[cost]]</f>
        <v>3513.36</v>
      </c>
      <c r="I7">
        <f>sales[[#This Row],[cost]]/sales[[#This Row],[cost per unit]]</f>
        <v>3</v>
      </c>
      <c r="J7" s="16">
        <f>sales[[#This Row],[Profit]]/sales[[#This Row],[Amount]]</f>
        <v>0.9899577345731192</v>
      </c>
      <c r="M7" t="s">
        <v>25</v>
      </c>
      <c r="N7" s="1">
        <v>3.11</v>
      </c>
    </row>
    <row r="8" spans="1:14" x14ac:dyDescent="0.25">
      <c r="A8" t="s">
        <v>12</v>
      </c>
      <c r="B8" t="s">
        <v>10</v>
      </c>
      <c r="C8" t="s">
        <v>41</v>
      </c>
      <c r="D8" s="5">
        <v>4991</v>
      </c>
      <c r="E8" s="6">
        <v>9</v>
      </c>
      <c r="F8" s="7">
        <f>INDEX(products[Cost per unit],MATCH(sales[[#This Row],[Product]],products[Product],0))</f>
        <v>5.6</v>
      </c>
      <c r="G8" s="8">
        <f>sales[[#This Row],[Units]]*sales[[#This Row],[cost per unit]]</f>
        <v>50.4</v>
      </c>
      <c r="H8" s="6">
        <f>sales[[#This Row],[Amount]]-sales[[#This Row],[cost]]</f>
        <v>4940.6000000000004</v>
      </c>
      <c r="I8">
        <f>sales[[#This Row],[cost]]/sales[[#This Row],[cost per unit]]</f>
        <v>9</v>
      </c>
      <c r="J8" s="16">
        <f>sales[[#This Row],[Profit]]/sales[[#This Row],[Amount]]</f>
        <v>0.98990182328190746</v>
      </c>
      <c r="M8" t="s">
        <v>20</v>
      </c>
      <c r="N8" s="1">
        <v>6.47</v>
      </c>
    </row>
    <row r="9" spans="1:14" x14ac:dyDescent="0.25">
      <c r="A9" t="s">
        <v>9</v>
      </c>
      <c r="B9" t="s">
        <v>31</v>
      </c>
      <c r="C9" t="s">
        <v>25</v>
      </c>
      <c r="D9" s="5">
        <v>2408</v>
      </c>
      <c r="E9" s="6">
        <v>9</v>
      </c>
      <c r="F9" s="7">
        <f>INDEX(products[Cost per unit],MATCH(sales[[#This Row],[Product]],products[Product],0))</f>
        <v>3.11</v>
      </c>
      <c r="G9" s="8">
        <f>sales[[#This Row],[Units]]*sales[[#This Row],[cost per unit]]</f>
        <v>27.99</v>
      </c>
      <c r="H9" s="6">
        <f>sales[[#This Row],[Amount]]-sales[[#This Row],[cost]]</f>
        <v>2380.0100000000002</v>
      </c>
      <c r="I9">
        <f>sales[[#This Row],[cost]]/sales[[#This Row],[cost per unit]]</f>
        <v>9</v>
      </c>
      <c r="J9" s="16">
        <f>sales[[#This Row],[Profit]]/sales[[#This Row],[Amount]]</f>
        <v>0.9883762458471762</v>
      </c>
      <c r="M9" t="s">
        <v>40</v>
      </c>
      <c r="N9" s="1">
        <v>7.64</v>
      </c>
    </row>
    <row r="10" spans="1:14" x14ac:dyDescent="0.25">
      <c r="A10" t="s">
        <v>27</v>
      </c>
      <c r="B10" t="s">
        <v>7</v>
      </c>
      <c r="C10" t="s">
        <v>22</v>
      </c>
      <c r="D10" s="5">
        <v>6118</v>
      </c>
      <c r="E10" s="6">
        <v>9</v>
      </c>
      <c r="F10" s="7">
        <f>INDEX(products[Cost per unit],MATCH(sales[[#This Row],[Product]],products[Product],0))</f>
        <v>8.65</v>
      </c>
      <c r="G10" s="8">
        <f>sales[[#This Row],[Units]]*sales[[#This Row],[cost per unit]]</f>
        <v>77.850000000000009</v>
      </c>
      <c r="H10" s="6">
        <f>sales[[#This Row],[Amount]]-sales[[#This Row],[cost]]</f>
        <v>6040.15</v>
      </c>
      <c r="I10">
        <f>sales[[#This Row],[cost]]/sales[[#This Row],[cost per unit]]</f>
        <v>9</v>
      </c>
      <c r="J10" s="16">
        <f>sales[[#This Row],[Profit]]/sales[[#This Row],[Amount]]</f>
        <v>0.98727525335076816</v>
      </c>
      <c r="M10" t="s">
        <v>15</v>
      </c>
      <c r="N10" s="1">
        <v>10.62</v>
      </c>
    </row>
    <row r="11" spans="1:14" x14ac:dyDescent="0.25">
      <c r="A11" t="s">
        <v>27</v>
      </c>
      <c r="B11" t="s">
        <v>13</v>
      </c>
      <c r="C11" t="s">
        <v>25</v>
      </c>
      <c r="D11" s="5">
        <v>6048</v>
      </c>
      <c r="E11" s="6">
        <v>27</v>
      </c>
      <c r="F11" s="7">
        <f>INDEX(products[Cost per unit],MATCH(sales[[#This Row],[Product]],products[Product],0))</f>
        <v>3.11</v>
      </c>
      <c r="G11" s="8">
        <f>sales[[#This Row],[Units]]*sales[[#This Row],[cost per unit]]</f>
        <v>83.97</v>
      </c>
      <c r="H11" s="6">
        <f>sales[[#This Row],[Amount]]-sales[[#This Row],[cost]]</f>
        <v>5964.03</v>
      </c>
      <c r="I11">
        <f>sales[[#This Row],[cost]]/sales[[#This Row],[cost per unit]]</f>
        <v>27</v>
      </c>
      <c r="J11" s="16">
        <f>sales[[#This Row],[Profit]]/sales[[#This Row],[Amount]]</f>
        <v>0.98611607142857138</v>
      </c>
      <c r="M11" t="s">
        <v>42</v>
      </c>
      <c r="N11" s="1">
        <v>9</v>
      </c>
    </row>
    <row r="12" spans="1:14" x14ac:dyDescent="0.25">
      <c r="A12" t="s">
        <v>6</v>
      </c>
      <c r="B12" t="s">
        <v>7</v>
      </c>
      <c r="C12" t="s">
        <v>39</v>
      </c>
      <c r="D12" s="5">
        <v>6314</v>
      </c>
      <c r="E12" s="6">
        <v>15</v>
      </c>
      <c r="F12" s="7">
        <f>INDEX(products[Cost per unit],MATCH(sales[[#This Row],[Product]],products[Product],0))</f>
        <v>6.49</v>
      </c>
      <c r="G12" s="8">
        <f>sales[[#This Row],[Units]]*sales[[#This Row],[cost per unit]]</f>
        <v>97.350000000000009</v>
      </c>
      <c r="H12" s="6">
        <f>sales[[#This Row],[Amount]]-sales[[#This Row],[cost]]</f>
        <v>6216.65</v>
      </c>
      <c r="I12">
        <f>sales[[#This Row],[cost]]/sales[[#This Row],[cost per unit]]</f>
        <v>15</v>
      </c>
      <c r="J12" s="16">
        <f>sales[[#This Row],[Profit]]/sales[[#This Row],[Amount]]</f>
        <v>0.984581881533101</v>
      </c>
      <c r="M12" t="s">
        <v>36</v>
      </c>
      <c r="N12" s="1">
        <v>9.77</v>
      </c>
    </row>
    <row r="13" spans="1:14" x14ac:dyDescent="0.25">
      <c r="A13" t="s">
        <v>35</v>
      </c>
      <c r="B13" t="s">
        <v>10</v>
      </c>
      <c r="C13" t="s">
        <v>25</v>
      </c>
      <c r="D13" s="5">
        <v>7777</v>
      </c>
      <c r="E13" s="6">
        <v>39</v>
      </c>
      <c r="F13" s="7">
        <f>INDEX(products[Cost per unit],MATCH(sales[[#This Row],[Product]],products[Product],0))</f>
        <v>3.11</v>
      </c>
      <c r="G13" s="8">
        <f>sales[[#This Row],[Units]]*sales[[#This Row],[cost per unit]]</f>
        <v>121.28999999999999</v>
      </c>
      <c r="H13" s="6">
        <f>sales[[#This Row],[Amount]]-sales[[#This Row],[cost]]</f>
        <v>7655.71</v>
      </c>
      <c r="I13">
        <f>sales[[#This Row],[cost]]/sales[[#This Row],[cost per unit]]</f>
        <v>39</v>
      </c>
      <c r="J13" s="16">
        <f>sales[[#This Row],[Profit]]/sales[[#This Row],[Amount]]</f>
        <v>0.98440401182975446</v>
      </c>
      <c r="M13" t="s">
        <v>39</v>
      </c>
      <c r="N13" s="1">
        <v>6.49</v>
      </c>
    </row>
    <row r="14" spans="1:14" x14ac:dyDescent="0.25">
      <c r="A14" t="s">
        <v>16</v>
      </c>
      <c r="B14" t="s">
        <v>7</v>
      </c>
      <c r="C14" t="s">
        <v>8</v>
      </c>
      <c r="D14" s="5">
        <v>11417</v>
      </c>
      <c r="E14" s="6">
        <v>21</v>
      </c>
      <c r="F14" s="7">
        <f>INDEX(products[Cost per unit],MATCH(sales[[#This Row],[Product]],products[Product],0))</f>
        <v>8.7899999999999991</v>
      </c>
      <c r="G14" s="8">
        <f>sales[[#This Row],[Units]]*sales[[#This Row],[cost per unit]]</f>
        <v>184.58999999999997</v>
      </c>
      <c r="H14" s="6">
        <f>sales[[#This Row],[Amount]]-sales[[#This Row],[cost]]</f>
        <v>11232.41</v>
      </c>
      <c r="I14">
        <f>sales[[#This Row],[cost]]/sales[[#This Row],[cost per unit]]</f>
        <v>21</v>
      </c>
      <c r="J14" s="16">
        <f>sales[[#This Row],[Profit]]/sales[[#This Row],[Amount]]</f>
        <v>0.98383200490496625</v>
      </c>
      <c r="M14" t="s">
        <v>37</v>
      </c>
      <c r="N14" s="1">
        <v>4.97</v>
      </c>
    </row>
    <row r="15" spans="1:14" x14ac:dyDescent="0.25">
      <c r="A15" t="s">
        <v>24</v>
      </c>
      <c r="B15" t="s">
        <v>13</v>
      </c>
      <c r="C15" t="s">
        <v>20</v>
      </c>
      <c r="D15" s="5">
        <v>9660</v>
      </c>
      <c r="E15" s="6">
        <v>27</v>
      </c>
      <c r="F15" s="7">
        <f>INDEX(products[Cost per unit],MATCH(sales[[#This Row],[Product]],products[Product],0))</f>
        <v>6.47</v>
      </c>
      <c r="G15" s="8">
        <f>sales[[#This Row],[Units]]*sales[[#This Row],[cost per unit]]</f>
        <v>174.69</v>
      </c>
      <c r="H15" s="6">
        <f>sales[[#This Row],[Amount]]-sales[[#This Row],[cost]]</f>
        <v>9485.31</v>
      </c>
      <c r="I15">
        <f>sales[[#This Row],[cost]]/sales[[#This Row],[cost per unit]]</f>
        <v>27</v>
      </c>
      <c r="J15" s="16">
        <f>sales[[#This Row],[Profit]]/sales[[#This Row],[Amount]]</f>
        <v>0.98191614906832292</v>
      </c>
      <c r="M15" t="s">
        <v>29</v>
      </c>
      <c r="N15" s="1">
        <v>13.15</v>
      </c>
    </row>
    <row r="16" spans="1:14" x14ac:dyDescent="0.25">
      <c r="A16" t="s">
        <v>21</v>
      </c>
      <c r="B16" t="s">
        <v>13</v>
      </c>
      <c r="C16" t="s">
        <v>36</v>
      </c>
      <c r="D16" s="5">
        <v>5817</v>
      </c>
      <c r="E16" s="6">
        <v>12</v>
      </c>
      <c r="F16" s="7">
        <f>INDEX(products[Cost per unit],MATCH(sales[[#This Row],[Product]],products[Product],0))</f>
        <v>9.77</v>
      </c>
      <c r="G16" s="8">
        <f>sales[[#This Row],[Units]]*sales[[#This Row],[cost per unit]]</f>
        <v>117.24</v>
      </c>
      <c r="H16" s="6">
        <f>sales[[#This Row],[Amount]]-sales[[#This Row],[cost]]</f>
        <v>5699.76</v>
      </c>
      <c r="I16">
        <f>sales[[#This Row],[cost]]/sales[[#This Row],[cost per unit]]</f>
        <v>12</v>
      </c>
      <c r="J16" s="16">
        <f>sales[[#This Row],[Profit]]/sales[[#This Row],[Amount]]</f>
        <v>0.97984528107271796</v>
      </c>
      <c r="M16" t="s">
        <v>41</v>
      </c>
      <c r="N16" s="1">
        <v>5.6</v>
      </c>
    </row>
    <row r="17" spans="1:14" x14ac:dyDescent="0.25">
      <c r="A17" t="s">
        <v>21</v>
      </c>
      <c r="B17" t="s">
        <v>19</v>
      </c>
      <c r="C17" t="s">
        <v>40</v>
      </c>
      <c r="D17" s="5">
        <v>7693</v>
      </c>
      <c r="E17" s="6">
        <v>21</v>
      </c>
      <c r="F17" s="7">
        <f>INDEX(products[Cost per unit],MATCH(sales[[#This Row],[Product]],products[Product],0))</f>
        <v>7.64</v>
      </c>
      <c r="G17" s="8">
        <f>sales[[#This Row],[Units]]*sales[[#This Row],[cost per unit]]</f>
        <v>160.44</v>
      </c>
      <c r="H17" s="6">
        <f>sales[[#This Row],[Amount]]-sales[[#This Row],[cost]]</f>
        <v>7532.56</v>
      </c>
      <c r="I17">
        <f>sales[[#This Row],[cost]]/sales[[#This Row],[cost per unit]]</f>
        <v>21</v>
      </c>
      <c r="J17" s="16">
        <f>sales[[#This Row],[Profit]]/sales[[#This Row],[Amount]]</f>
        <v>0.97914467697907193</v>
      </c>
      <c r="M17" t="s">
        <v>34</v>
      </c>
      <c r="N17" s="1">
        <v>16.73</v>
      </c>
    </row>
    <row r="18" spans="1:14" x14ac:dyDescent="0.25">
      <c r="A18" t="s">
        <v>6</v>
      </c>
      <c r="B18" t="s">
        <v>7</v>
      </c>
      <c r="C18" t="s">
        <v>8</v>
      </c>
      <c r="D18" s="5">
        <v>16184</v>
      </c>
      <c r="E18" s="6">
        <v>39</v>
      </c>
      <c r="F18" s="7">
        <f>INDEX(products[Cost per unit],MATCH(sales[[#This Row],[Product]],products[Product],0))</f>
        <v>8.7899999999999991</v>
      </c>
      <c r="G18" s="8">
        <f>sales[[#This Row],[Units]]*sales[[#This Row],[cost per unit]]</f>
        <v>342.80999999999995</v>
      </c>
      <c r="H18" s="6">
        <f>sales[[#This Row],[Amount]]-sales[[#This Row],[cost]]</f>
        <v>15841.19</v>
      </c>
      <c r="I18">
        <f>sales[[#This Row],[cost]]/sales[[#This Row],[cost per unit]]</f>
        <v>39</v>
      </c>
      <c r="J18" s="16">
        <f>sales[[#This Row],[Profit]]/sales[[#This Row],[Amount]]</f>
        <v>0.97881796836381618</v>
      </c>
      <c r="M18" t="s">
        <v>11</v>
      </c>
      <c r="N18" s="1">
        <v>10.38</v>
      </c>
    </row>
    <row r="19" spans="1:14" x14ac:dyDescent="0.25">
      <c r="A19" t="s">
        <v>12</v>
      </c>
      <c r="B19" t="s">
        <v>17</v>
      </c>
      <c r="C19" t="s">
        <v>18</v>
      </c>
      <c r="D19" s="5">
        <v>2562</v>
      </c>
      <c r="E19" s="6">
        <v>6</v>
      </c>
      <c r="F19" s="7">
        <f>INDEX(products[Cost per unit],MATCH(sales[[#This Row],[Product]],products[Product],0))</f>
        <v>11.73</v>
      </c>
      <c r="G19" s="8">
        <f>sales[[#This Row],[Units]]*sales[[#This Row],[cost per unit]]</f>
        <v>70.38</v>
      </c>
      <c r="H19" s="6">
        <f>sales[[#This Row],[Amount]]-sales[[#This Row],[cost]]</f>
        <v>2491.62</v>
      </c>
      <c r="I19">
        <f>sales[[#This Row],[cost]]/sales[[#This Row],[cost per unit]]</f>
        <v>5.9999999999999991</v>
      </c>
      <c r="J19" s="16">
        <f>sales[[#This Row],[Profit]]/sales[[#This Row],[Amount]]</f>
        <v>0.97252927400468381</v>
      </c>
      <c r="M19" t="s">
        <v>30</v>
      </c>
      <c r="N19" s="1">
        <v>7.16</v>
      </c>
    </row>
    <row r="20" spans="1:14" x14ac:dyDescent="0.25">
      <c r="A20" t="s">
        <v>23</v>
      </c>
      <c r="B20" t="s">
        <v>19</v>
      </c>
      <c r="C20" t="s">
        <v>42</v>
      </c>
      <c r="D20" s="5">
        <v>2933</v>
      </c>
      <c r="E20" s="6">
        <v>9</v>
      </c>
      <c r="F20" s="7">
        <f>INDEX(products[Cost per unit],MATCH(sales[[#This Row],[Product]],products[Product],0))</f>
        <v>9</v>
      </c>
      <c r="G20" s="8">
        <f>sales[[#This Row],[Units]]*sales[[#This Row],[cost per unit]]</f>
        <v>81</v>
      </c>
      <c r="H20" s="6">
        <f>sales[[#This Row],[Amount]]-sales[[#This Row],[cost]]</f>
        <v>2852</v>
      </c>
      <c r="I20">
        <f>sales[[#This Row],[cost]]/sales[[#This Row],[cost per unit]]</f>
        <v>9</v>
      </c>
      <c r="J20" s="16">
        <f>sales[[#This Row],[Profit]]/sales[[#This Row],[Amount]]</f>
        <v>0.97238322536651889</v>
      </c>
      <c r="M20" t="s">
        <v>32</v>
      </c>
      <c r="N20" s="1">
        <v>14.49</v>
      </c>
    </row>
    <row r="21" spans="1:14" x14ac:dyDescent="0.25">
      <c r="A21" t="s">
        <v>6</v>
      </c>
      <c r="B21" t="s">
        <v>19</v>
      </c>
      <c r="C21" t="s">
        <v>43</v>
      </c>
      <c r="D21" s="5">
        <v>4991</v>
      </c>
      <c r="E21" s="6">
        <v>12</v>
      </c>
      <c r="F21" s="7">
        <f>INDEX(products[Cost per unit],MATCH(sales[[#This Row],[Product]],products[Product],0))</f>
        <v>11.7</v>
      </c>
      <c r="G21" s="8">
        <f>sales[[#This Row],[Units]]*sales[[#This Row],[cost per unit]]</f>
        <v>140.39999999999998</v>
      </c>
      <c r="H21" s="6">
        <f>sales[[#This Row],[Amount]]-sales[[#This Row],[cost]]</f>
        <v>4850.6000000000004</v>
      </c>
      <c r="I21">
        <f>sales[[#This Row],[cost]]/sales[[#This Row],[cost per unit]]</f>
        <v>11.999999999999998</v>
      </c>
      <c r="J21" s="16">
        <f>sales[[#This Row],[Profit]]/sales[[#This Row],[Amount]]</f>
        <v>0.97186936485674225</v>
      </c>
      <c r="M21" t="s">
        <v>38</v>
      </c>
      <c r="N21" s="1">
        <v>5.79</v>
      </c>
    </row>
    <row r="22" spans="1:14" x14ac:dyDescent="0.25">
      <c r="A22" t="s">
        <v>12</v>
      </c>
      <c r="B22" t="s">
        <v>13</v>
      </c>
      <c r="C22" t="s">
        <v>14</v>
      </c>
      <c r="D22" s="5">
        <v>12950</v>
      </c>
      <c r="E22" s="6">
        <v>30</v>
      </c>
      <c r="F22" s="7">
        <f>INDEX(products[Cost per unit],MATCH(sales[[#This Row],[Product]],products[Product],0))</f>
        <v>12.37</v>
      </c>
      <c r="G22" s="8">
        <f>sales[[#This Row],[Units]]*sales[[#This Row],[cost per unit]]</f>
        <v>371.09999999999997</v>
      </c>
      <c r="H22" s="6">
        <f>sales[[#This Row],[Amount]]-sales[[#This Row],[cost]]</f>
        <v>12578.9</v>
      </c>
      <c r="I22">
        <f>sales[[#This Row],[cost]]/sales[[#This Row],[cost per unit]]</f>
        <v>30</v>
      </c>
      <c r="J22" s="16">
        <f>sales[[#This Row],[Profit]]/sales[[#This Row],[Amount]]</f>
        <v>0.97134362934362928</v>
      </c>
      <c r="M22" t="s">
        <v>22</v>
      </c>
      <c r="N22" s="1">
        <v>8.65</v>
      </c>
    </row>
    <row r="23" spans="1:14" x14ac:dyDescent="0.25">
      <c r="A23" t="s">
        <v>6</v>
      </c>
      <c r="B23" t="s">
        <v>19</v>
      </c>
      <c r="C23" t="s">
        <v>29</v>
      </c>
      <c r="D23" s="5">
        <v>8813</v>
      </c>
      <c r="E23" s="6">
        <v>21</v>
      </c>
      <c r="F23" s="7">
        <f>INDEX(products[Cost per unit],MATCH(sales[[#This Row],[Product]],products[Product],0))</f>
        <v>13.15</v>
      </c>
      <c r="G23" s="8">
        <f>sales[[#This Row],[Units]]*sales[[#This Row],[cost per unit]]</f>
        <v>276.15000000000003</v>
      </c>
      <c r="H23" s="6">
        <f>sales[[#This Row],[Amount]]-sales[[#This Row],[cost]]</f>
        <v>8536.85</v>
      </c>
      <c r="I23">
        <f>sales[[#This Row],[cost]]/sales[[#This Row],[cost per unit]]</f>
        <v>21.000000000000004</v>
      </c>
      <c r="J23" s="16">
        <f>sales[[#This Row],[Profit]]/sales[[#This Row],[Amount]]</f>
        <v>0.96866560762509935</v>
      </c>
      <c r="M23" t="s">
        <v>14</v>
      </c>
      <c r="N23" s="1">
        <v>12.37</v>
      </c>
    </row>
    <row r="24" spans="1:14" x14ac:dyDescent="0.25">
      <c r="A24" t="s">
        <v>26</v>
      </c>
      <c r="B24" t="s">
        <v>7</v>
      </c>
      <c r="C24" t="s">
        <v>8</v>
      </c>
      <c r="D24" s="5">
        <v>9198</v>
      </c>
      <c r="E24" s="6">
        <v>36</v>
      </c>
      <c r="F24" s="7">
        <f>INDEX(products[Cost per unit],MATCH(sales[[#This Row],[Product]],products[Product],0))</f>
        <v>8.7899999999999991</v>
      </c>
      <c r="G24" s="8">
        <f>sales[[#This Row],[Units]]*sales[[#This Row],[cost per unit]]</f>
        <v>316.43999999999994</v>
      </c>
      <c r="H24" s="6">
        <f>sales[[#This Row],[Amount]]-sales[[#This Row],[cost]]</f>
        <v>8881.56</v>
      </c>
      <c r="I24">
        <f>sales[[#This Row],[cost]]/sales[[#This Row],[cost per unit]]</f>
        <v>36</v>
      </c>
      <c r="J24" s="16">
        <f>sales[[#This Row],[Profit]]/sales[[#This Row],[Amount]]</f>
        <v>0.9655968688845401</v>
      </c>
    </row>
    <row r="25" spans="1:14" x14ac:dyDescent="0.25">
      <c r="A25" t="s">
        <v>9</v>
      </c>
      <c r="B25" t="s">
        <v>10</v>
      </c>
      <c r="C25" t="s">
        <v>42</v>
      </c>
      <c r="D25" s="5">
        <v>6832</v>
      </c>
      <c r="E25" s="6">
        <v>27</v>
      </c>
      <c r="F25" s="7">
        <f>INDEX(products[Cost per unit],MATCH(sales[[#This Row],[Product]],products[Product],0))</f>
        <v>9</v>
      </c>
      <c r="G25" s="8">
        <f>sales[[#This Row],[Units]]*sales[[#This Row],[cost per unit]]</f>
        <v>243</v>
      </c>
      <c r="H25" s="6">
        <f>sales[[#This Row],[Amount]]-sales[[#This Row],[cost]]</f>
        <v>6589</v>
      </c>
      <c r="I25">
        <f>sales[[#This Row],[cost]]/sales[[#This Row],[cost per unit]]</f>
        <v>27</v>
      </c>
      <c r="J25" s="16">
        <f>sales[[#This Row],[Profit]]/sales[[#This Row],[Amount]]</f>
        <v>0.96443208430913352</v>
      </c>
    </row>
    <row r="26" spans="1:14" x14ac:dyDescent="0.25">
      <c r="A26" t="s">
        <v>6</v>
      </c>
      <c r="B26" t="s">
        <v>31</v>
      </c>
      <c r="C26" t="s">
        <v>22</v>
      </c>
      <c r="D26" s="5">
        <v>5075</v>
      </c>
      <c r="E26" s="6">
        <v>21</v>
      </c>
      <c r="F26" s="7">
        <f>INDEX(products[Cost per unit],MATCH(sales[[#This Row],[Product]],products[Product],0))</f>
        <v>8.65</v>
      </c>
      <c r="G26" s="8">
        <f>sales[[#This Row],[Units]]*sales[[#This Row],[cost per unit]]</f>
        <v>181.65</v>
      </c>
      <c r="H26" s="6">
        <f>sales[[#This Row],[Amount]]-sales[[#This Row],[cost]]</f>
        <v>4893.3500000000004</v>
      </c>
      <c r="I26">
        <f>sales[[#This Row],[cost]]/sales[[#This Row],[cost per unit]]</f>
        <v>21</v>
      </c>
      <c r="J26" s="16">
        <f>sales[[#This Row],[Profit]]/sales[[#This Row],[Amount]]</f>
        <v>0.9642068965517242</v>
      </c>
    </row>
    <row r="27" spans="1:14" x14ac:dyDescent="0.25">
      <c r="A27" t="s">
        <v>24</v>
      </c>
      <c r="B27" t="s">
        <v>19</v>
      </c>
      <c r="C27" t="s">
        <v>18</v>
      </c>
      <c r="D27" s="5">
        <v>9709</v>
      </c>
      <c r="E27" s="6">
        <v>30</v>
      </c>
      <c r="F27" s="7">
        <f>INDEX(products[Cost per unit],MATCH(sales[[#This Row],[Product]],products[Product],0))</f>
        <v>11.73</v>
      </c>
      <c r="G27" s="8">
        <f>sales[[#This Row],[Units]]*sales[[#This Row],[cost per unit]]</f>
        <v>351.90000000000003</v>
      </c>
      <c r="H27" s="6">
        <f>sales[[#This Row],[Amount]]-sales[[#This Row],[cost]]</f>
        <v>9357.1</v>
      </c>
      <c r="I27">
        <f>sales[[#This Row],[cost]]/sales[[#This Row],[cost per unit]]</f>
        <v>30.000000000000004</v>
      </c>
      <c r="J27" s="16">
        <f>sales[[#This Row],[Profit]]/sales[[#This Row],[Amount]]</f>
        <v>0.96375527860747767</v>
      </c>
    </row>
    <row r="28" spans="1:14" x14ac:dyDescent="0.25">
      <c r="A28" t="s">
        <v>6</v>
      </c>
      <c r="B28" t="s">
        <v>17</v>
      </c>
      <c r="C28" t="s">
        <v>28</v>
      </c>
      <c r="D28" s="5">
        <v>2744</v>
      </c>
      <c r="E28" s="6">
        <v>9</v>
      </c>
      <c r="F28" s="7">
        <f>INDEX(products[Cost per unit],MATCH(sales[[#This Row],[Product]],products[Product],0))</f>
        <v>11.88</v>
      </c>
      <c r="G28" s="8">
        <f>sales[[#This Row],[Units]]*sales[[#This Row],[cost per unit]]</f>
        <v>106.92</v>
      </c>
      <c r="H28" s="6">
        <f>sales[[#This Row],[Amount]]-sales[[#This Row],[cost]]</f>
        <v>2637.08</v>
      </c>
      <c r="I28">
        <f>sales[[#This Row],[cost]]/sales[[#This Row],[cost per unit]]</f>
        <v>9</v>
      </c>
      <c r="J28" s="16">
        <f>sales[[#This Row],[Profit]]/sales[[#This Row],[Amount]]</f>
        <v>0.96103498542274046</v>
      </c>
    </row>
    <row r="29" spans="1:14" x14ac:dyDescent="0.25">
      <c r="A29" t="s">
        <v>21</v>
      </c>
      <c r="B29" t="s">
        <v>10</v>
      </c>
      <c r="C29" t="s">
        <v>41</v>
      </c>
      <c r="D29" s="5">
        <v>6748</v>
      </c>
      <c r="E29" s="6">
        <v>48</v>
      </c>
      <c r="F29" s="7">
        <f>INDEX(products[Cost per unit],MATCH(sales[[#This Row],[Product]],products[Product],0))</f>
        <v>5.6</v>
      </c>
      <c r="G29" s="8">
        <f>sales[[#This Row],[Units]]*sales[[#This Row],[cost per unit]]</f>
        <v>268.79999999999995</v>
      </c>
      <c r="H29" s="6">
        <f>sales[[#This Row],[Amount]]-sales[[#This Row],[cost]]</f>
        <v>6479.2</v>
      </c>
      <c r="I29">
        <f>sales[[#This Row],[cost]]/sales[[#This Row],[cost per unit]]</f>
        <v>47.999999999999993</v>
      </c>
      <c r="J29" s="16">
        <f>sales[[#This Row],[Profit]]/sales[[#This Row],[Amount]]</f>
        <v>0.96016597510373436</v>
      </c>
    </row>
    <row r="30" spans="1:14" x14ac:dyDescent="0.25">
      <c r="A30" t="s">
        <v>24</v>
      </c>
      <c r="B30" t="s">
        <v>19</v>
      </c>
      <c r="C30" t="s">
        <v>41</v>
      </c>
      <c r="D30" s="5">
        <v>6279</v>
      </c>
      <c r="E30" s="6">
        <v>45</v>
      </c>
      <c r="F30" s="7">
        <f>INDEX(products[Cost per unit],MATCH(sales[[#This Row],[Product]],products[Product],0))</f>
        <v>5.6</v>
      </c>
      <c r="G30" s="8">
        <f>sales[[#This Row],[Units]]*sales[[#This Row],[cost per unit]]</f>
        <v>251.99999999999997</v>
      </c>
      <c r="H30" s="6">
        <f>sales[[#This Row],[Amount]]-sales[[#This Row],[cost]]</f>
        <v>6027</v>
      </c>
      <c r="I30">
        <f>sales[[#This Row],[cost]]/sales[[#This Row],[cost per unit]]</f>
        <v>45</v>
      </c>
      <c r="J30" s="16">
        <f>sales[[#This Row],[Profit]]/sales[[#This Row],[Amount]]</f>
        <v>0.95986622073578598</v>
      </c>
    </row>
    <row r="31" spans="1:14" x14ac:dyDescent="0.25">
      <c r="A31" t="s">
        <v>6</v>
      </c>
      <c r="B31" t="s">
        <v>17</v>
      </c>
      <c r="C31" t="s">
        <v>20</v>
      </c>
      <c r="D31" s="5">
        <v>2415</v>
      </c>
      <c r="E31" s="6">
        <v>15</v>
      </c>
      <c r="F31" s="7">
        <f>INDEX(products[Cost per unit],MATCH(sales[[#This Row],[Product]],products[Product],0))</f>
        <v>6.47</v>
      </c>
      <c r="G31" s="8">
        <f>sales[[#This Row],[Units]]*sales[[#This Row],[cost per unit]]</f>
        <v>97.05</v>
      </c>
      <c r="H31" s="6">
        <f>sales[[#This Row],[Amount]]-sales[[#This Row],[cost]]</f>
        <v>2317.9499999999998</v>
      </c>
      <c r="I31">
        <f>sales[[#This Row],[cost]]/sales[[#This Row],[cost per unit]]</f>
        <v>15</v>
      </c>
      <c r="J31" s="16">
        <f>sales[[#This Row],[Profit]]/sales[[#This Row],[Amount]]</f>
        <v>0.95981366459627326</v>
      </c>
    </row>
    <row r="32" spans="1:14" x14ac:dyDescent="0.25">
      <c r="A32" t="s">
        <v>12</v>
      </c>
      <c r="B32" t="s">
        <v>19</v>
      </c>
      <c r="C32" t="s">
        <v>39</v>
      </c>
      <c r="D32" s="5">
        <v>4683</v>
      </c>
      <c r="E32" s="6">
        <v>30</v>
      </c>
      <c r="F32" s="7">
        <f>INDEX(products[Cost per unit],MATCH(sales[[#This Row],[Product]],products[Product],0))</f>
        <v>6.49</v>
      </c>
      <c r="G32" s="8">
        <f>sales[[#This Row],[Units]]*sales[[#This Row],[cost per unit]]</f>
        <v>194.70000000000002</v>
      </c>
      <c r="H32" s="6">
        <f>sales[[#This Row],[Amount]]-sales[[#This Row],[cost]]</f>
        <v>4488.3</v>
      </c>
      <c r="I32">
        <f>sales[[#This Row],[cost]]/sales[[#This Row],[cost per unit]]</f>
        <v>30</v>
      </c>
      <c r="J32" s="16">
        <f>sales[[#This Row],[Profit]]/sales[[#This Row],[Amount]]</f>
        <v>0.95842408712363869</v>
      </c>
    </row>
    <row r="33" spans="1:10" x14ac:dyDescent="0.25">
      <c r="A33" t="s">
        <v>27</v>
      </c>
      <c r="B33" t="s">
        <v>31</v>
      </c>
      <c r="C33" t="s">
        <v>42</v>
      </c>
      <c r="D33" s="5">
        <v>7322</v>
      </c>
      <c r="E33" s="6">
        <v>36</v>
      </c>
      <c r="F33" s="7">
        <f>INDEX(products[Cost per unit],MATCH(sales[[#This Row],[Product]],products[Product],0))</f>
        <v>9</v>
      </c>
      <c r="G33" s="8">
        <f>sales[[#This Row],[Units]]*sales[[#This Row],[cost per unit]]</f>
        <v>324</v>
      </c>
      <c r="H33" s="6">
        <f>sales[[#This Row],[Amount]]-sales[[#This Row],[cost]]</f>
        <v>6998</v>
      </c>
      <c r="I33">
        <f>sales[[#This Row],[cost]]/sales[[#This Row],[cost per unit]]</f>
        <v>36</v>
      </c>
      <c r="J33" s="16">
        <f>sales[[#This Row],[Profit]]/sales[[#This Row],[Amount]]</f>
        <v>0.95574979513794045</v>
      </c>
    </row>
    <row r="34" spans="1:10" x14ac:dyDescent="0.25">
      <c r="A34" t="s">
        <v>35</v>
      </c>
      <c r="B34" t="s">
        <v>7</v>
      </c>
      <c r="C34" t="s">
        <v>36</v>
      </c>
      <c r="D34" s="5">
        <v>8435</v>
      </c>
      <c r="E34" s="6">
        <v>42</v>
      </c>
      <c r="F34" s="7">
        <f>INDEX(products[Cost per unit],MATCH(sales[[#This Row],[Product]],products[Product],0))</f>
        <v>9.77</v>
      </c>
      <c r="G34" s="8">
        <f>sales[[#This Row],[Units]]*sales[[#This Row],[cost per unit]]</f>
        <v>410.34</v>
      </c>
      <c r="H34" s="6">
        <f>sales[[#This Row],[Amount]]-sales[[#This Row],[cost]]</f>
        <v>8024.66</v>
      </c>
      <c r="I34">
        <f>sales[[#This Row],[cost]]/sales[[#This Row],[cost per unit]]</f>
        <v>42</v>
      </c>
      <c r="J34" s="16">
        <f>sales[[#This Row],[Profit]]/sales[[#This Row],[Amount]]</f>
        <v>0.95135269709543568</v>
      </c>
    </row>
    <row r="35" spans="1:10" x14ac:dyDescent="0.25">
      <c r="A35" t="s">
        <v>6</v>
      </c>
      <c r="B35" t="s">
        <v>10</v>
      </c>
      <c r="C35" t="s">
        <v>34</v>
      </c>
      <c r="D35" s="5">
        <v>6986</v>
      </c>
      <c r="E35" s="6">
        <v>21</v>
      </c>
      <c r="F35" s="7">
        <f>INDEX(products[Cost per unit],MATCH(sales[[#This Row],[Product]],products[Product],0))</f>
        <v>16.73</v>
      </c>
      <c r="G35" s="8">
        <f>sales[[#This Row],[Units]]*sales[[#This Row],[cost per unit]]</f>
        <v>351.33</v>
      </c>
      <c r="H35" s="6">
        <f>sales[[#This Row],[Amount]]-sales[[#This Row],[cost]]</f>
        <v>6634.67</v>
      </c>
      <c r="I35">
        <f>sales[[#This Row],[cost]]/sales[[#This Row],[cost per unit]]</f>
        <v>21</v>
      </c>
      <c r="J35" s="16">
        <f>sales[[#This Row],[Profit]]/sales[[#This Row],[Amount]]</f>
        <v>0.94970941883767535</v>
      </c>
    </row>
    <row r="36" spans="1:10" x14ac:dyDescent="0.25">
      <c r="A36" t="s">
        <v>6</v>
      </c>
      <c r="B36" t="s">
        <v>13</v>
      </c>
      <c r="C36" t="s">
        <v>41</v>
      </c>
      <c r="D36" s="5">
        <v>5236</v>
      </c>
      <c r="E36" s="6">
        <v>51</v>
      </c>
      <c r="F36" s="7">
        <f>INDEX(products[Cost per unit],MATCH(sales[[#This Row],[Product]],products[Product],0))</f>
        <v>5.6</v>
      </c>
      <c r="G36" s="8">
        <f>sales[[#This Row],[Units]]*sales[[#This Row],[cost per unit]]</f>
        <v>285.59999999999997</v>
      </c>
      <c r="H36" s="6">
        <f>sales[[#This Row],[Amount]]-sales[[#This Row],[cost]]</f>
        <v>4950.3999999999996</v>
      </c>
      <c r="I36">
        <f>sales[[#This Row],[cost]]/sales[[#This Row],[cost per unit]]</f>
        <v>51</v>
      </c>
      <c r="J36" s="16">
        <f>sales[[#This Row],[Profit]]/sales[[#This Row],[Amount]]</f>
        <v>0.94545454545454544</v>
      </c>
    </row>
    <row r="37" spans="1:10" x14ac:dyDescent="0.25">
      <c r="A37" t="s">
        <v>27</v>
      </c>
      <c r="B37" t="s">
        <v>31</v>
      </c>
      <c r="C37" t="s">
        <v>8</v>
      </c>
      <c r="D37" s="5">
        <v>938</v>
      </c>
      <c r="E37" s="6">
        <v>6</v>
      </c>
      <c r="F37" s="7">
        <f>INDEX(products[Cost per unit],MATCH(sales[[#This Row],[Product]],products[Product],0))</f>
        <v>8.7899999999999991</v>
      </c>
      <c r="G37" s="8">
        <f>sales[[#This Row],[Units]]*sales[[#This Row],[cost per unit]]</f>
        <v>52.739999999999995</v>
      </c>
      <c r="H37" s="6">
        <f>sales[[#This Row],[Amount]]-sales[[#This Row],[cost]]</f>
        <v>885.26</v>
      </c>
      <c r="I37">
        <f>sales[[#This Row],[cost]]/sales[[#This Row],[cost per unit]]</f>
        <v>6</v>
      </c>
      <c r="J37" s="16">
        <f>sales[[#This Row],[Profit]]/sales[[#This Row],[Amount]]</f>
        <v>0.94377398720682304</v>
      </c>
    </row>
    <row r="38" spans="1:10" x14ac:dyDescent="0.25">
      <c r="A38" t="s">
        <v>21</v>
      </c>
      <c r="B38" t="s">
        <v>19</v>
      </c>
      <c r="C38" t="s">
        <v>30</v>
      </c>
      <c r="D38" s="5">
        <v>9002</v>
      </c>
      <c r="E38" s="6">
        <v>72</v>
      </c>
      <c r="F38" s="7">
        <f>INDEX(products[Cost per unit],MATCH(sales[[#This Row],[Product]],products[Product],0))</f>
        <v>7.16</v>
      </c>
      <c r="G38" s="8">
        <f>sales[[#This Row],[Units]]*sales[[#This Row],[cost per unit]]</f>
        <v>515.52</v>
      </c>
      <c r="H38" s="6">
        <f>sales[[#This Row],[Amount]]-sales[[#This Row],[cost]]</f>
        <v>8486.48</v>
      </c>
      <c r="I38">
        <f>sales[[#This Row],[cost]]/sales[[#This Row],[cost per unit]]</f>
        <v>72</v>
      </c>
      <c r="J38" s="16">
        <f>sales[[#This Row],[Profit]]/sales[[#This Row],[Amount]]</f>
        <v>0.94273272606087533</v>
      </c>
    </row>
    <row r="39" spans="1:10" x14ac:dyDescent="0.25">
      <c r="A39" t="s">
        <v>12</v>
      </c>
      <c r="B39" t="s">
        <v>10</v>
      </c>
      <c r="C39" t="s">
        <v>36</v>
      </c>
      <c r="D39" s="5">
        <v>4053</v>
      </c>
      <c r="E39" s="6">
        <v>24</v>
      </c>
      <c r="F39" s="7">
        <f>INDEX(products[Cost per unit],MATCH(sales[[#This Row],[Product]],products[Product],0))</f>
        <v>9.77</v>
      </c>
      <c r="G39" s="8">
        <f>sales[[#This Row],[Units]]*sales[[#This Row],[cost per unit]]</f>
        <v>234.48</v>
      </c>
      <c r="H39" s="6">
        <f>sales[[#This Row],[Amount]]-sales[[#This Row],[cost]]</f>
        <v>3818.52</v>
      </c>
      <c r="I39">
        <f>sales[[#This Row],[cost]]/sales[[#This Row],[cost per unit]]</f>
        <v>24</v>
      </c>
      <c r="J39" s="16">
        <f>sales[[#This Row],[Profit]]/sales[[#This Row],[Amount]]</f>
        <v>0.94214655810510728</v>
      </c>
    </row>
    <row r="40" spans="1:10" x14ac:dyDescent="0.25">
      <c r="A40" t="s">
        <v>16</v>
      </c>
      <c r="B40" t="s">
        <v>19</v>
      </c>
      <c r="C40" t="s">
        <v>25</v>
      </c>
      <c r="D40" s="5">
        <v>9926</v>
      </c>
      <c r="E40" s="6">
        <v>201</v>
      </c>
      <c r="F40" s="7">
        <f>INDEX(products[Cost per unit],MATCH(sales[[#This Row],[Product]],products[Product],0))</f>
        <v>3.11</v>
      </c>
      <c r="G40" s="8">
        <f>sales[[#This Row],[Units]]*sales[[#This Row],[cost per unit]]</f>
        <v>625.11</v>
      </c>
      <c r="H40" s="6">
        <f>sales[[#This Row],[Amount]]-sales[[#This Row],[cost]]</f>
        <v>9300.89</v>
      </c>
      <c r="I40">
        <f>sales[[#This Row],[cost]]/sales[[#This Row],[cost per unit]]</f>
        <v>201</v>
      </c>
      <c r="J40" s="16">
        <f>sales[[#This Row],[Profit]]/sales[[#This Row],[Amount]]</f>
        <v>0.93702296997783596</v>
      </c>
    </row>
    <row r="41" spans="1:10" x14ac:dyDescent="0.25">
      <c r="A41" t="s">
        <v>27</v>
      </c>
      <c r="B41" t="s">
        <v>7</v>
      </c>
      <c r="C41" t="s">
        <v>33</v>
      </c>
      <c r="D41" s="5">
        <v>4319</v>
      </c>
      <c r="E41" s="6">
        <v>30</v>
      </c>
      <c r="F41" s="7">
        <f>INDEX(products[Cost per unit],MATCH(sales[[#This Row],[Product]],products[Product],0))</f>
        <v>9.33</v>
      </c>
      <c r="G41" s="8">
        <f>sales[[#This Row],[Units]]*sales[[#This Row],[cost per unit]]</f>
        <v>279.89999999999998</v>
      </c>
      <c r="H41" s="6">
        <f>sales[[#This Row],[Amount]]-sales[[#This Row],[cost]]</f>
        <v>4039.1</v>
      </c>
      <c r="I41">
        <f>sales[[#This Row],[cost]]/sales[[#This Row],[cost per unit]]</f>
        <v>29.999999999999996</v>
      </c>
      <c r="J41" s="16">
        <f>sales[[#This Row],[Profit]]/sales[[#This Row],[Amount]]</f>
        <v>0.93519333178976616</v>
      </c>
    </row>
    <row r="42" spans="1:10" x14ac:dyDescent="0.25">
      <c r="A42" t="s">
        <v>16</v>
      </c>
      <c r="B42" t="s">
        <v>7</v>
      </c>
      <c r="C42" t="s">
        <v>30</v>
      </c>
      <c r="D42" s="5">
        <v>8211</v>
      </c>
      <c r="E42" s="6">
        <v>75</v>
      </c>
      <c r="F42" s="7">
        <f>INDEX(products[Cost per unit],MATCH(sales[[#This Row],[Product]],products[Product],0))</f>
        <v>7.16</v>
      </c>
      <c r="G42" s="8">
        <f>sales[[#This Row],[Units]]*sales[[#This Row],[cost per unit]]</f>
        <v>537</v>
      </c>
      <c r="H42" s="6">
        <f>sales[[#This Row],[Amount]]-sales[[#This Row],[cost]]</f>
        <v>7674</v>
      </c>
      <c r="I42">
        <f>sales[[#This Row],[cost]]/sales[[#This Row],[cost per unit]]</f>
        <v>75</v>
      </c>
      <c r="J42" s="16">
        <f>sales[[#This Row],[Profit]]/sales[[#This Row],[Amount]]</f>
        <v>0.93459992692729266</v>
      </c>
    </row>
    <row r="43" spans="1:10" x14ac:dyDescent="0.25">
      <c r="A43" t="s">
        <v>27</v>
      </c>
      <c r="B43" t="s">
        <v>19</v>
      </c>
      <c r="C43" t="s">
        <v>38</v>
      </c>
      <c r="D43" s="5">
        <v>7693</v>
      </c>
      <c r="E43" s="6">
        <v>87</v>
      </c>
      <c r="F43" s="7">
        <f>INDEX(products[Cost per unit],MATCH(sales[[#This Row],[Product]],products[Product],0))</f>
        <v>5.79</v>
      </c>
      <c r="G43" s="8">
        <f>sales[[#This Row],[Units]]*sales[[#This Row],[cost per unit]]</f>
        <v>503.73</v>
      </c>
      <c r="H43" s="6">
        <f>sales[[#This Row],[Amount]]-sales[[#This Row],[cost]]</f>
        <v>7189.27</v>
      </c>
      <c r="I43">
        <f>sales[[#This Row],[cost]]/sales[[#This Row],[cost per unit]]</f>
        <v>87</v>
      </c>
      <c r="J43" s="16">
        <f>sales[[#This Row],[Profit]]/sales[[#This Row],[Amount]]</f>
        <v>0.93452099311062009</v>
      </c>
    </row>
    <row r="44" spans="1:10" x14ac:dyDescent="0.25">
      <c r="A44" t="s">
        <v>6</v>
      </c>
      <c r="B44" t="s">
        <v>31</v>
      </c>
      <c r="C44" t="s">
        <v>33</v>
      </c>
      <c r="D44" s="5">
        <v>7189</v>
      </c>
      <c r="E44" s="6">
        <v>54</v>
      </c>
      <c r="F44" s="7">
        <f>INDEX(products[Cost per unit],MATCH(sales[[#This Row],[Product]],products[Product],0))</f>
        <v>9.33</v>
      </c>
      <c r="G44" s="8">
        <f>sales[[#This Row],[Units]]*sales[[#This Row],[cost per unit]]</f>
        <v>503.82</v>
      </c>
      <c r="H44" s="6">
        <f>sales[[#This Row],[Amount]]-sales[[#This Row],[cost]]</f>
        <v>6685.18</v>
      </c>
      <c r="I44">
        <f>sales[[#This Row],[cost]]/sales[[#This Row],[cost per unit]]</f>
        <v>54</v>
      </c>
      <c r="J44" s="16">
        <f>sales[[#This Row],[Profit]]/sales[[#This Row],[Amount]]</f>
        <v>0.92991793017109481</v>
      </c>
    </row>
    <row r="45" spans="1:10" x14ac:dyDescent="0.25">
      <c r="A45" t="s">
        <v>23</v>
      </c>
      <c r="B45" t="s">
        <v>7</v>
      </c>
      <c r="C45" t="s">
        <v>22</v>
      </c>
      <c r="D45" s="5">
        <v>10304</v>
      </c>
      <c r="E45" s="6">
        <v>84</v>
      </c>
      <c r="F45" s="7">
        <f>INDEX(products[Cost per unit],MATCH(sales[[#This Row],[Product]],products[Product],0))</f>
        <v>8.65</v>
      </c>
      <c r="G45" s="8">
        <f>sales[[#This Row],[Units]]*sales[[#This Row],[cost per unit]]</f>
        <v>726.6</v>
      </c>
      <c r="H45" s="6">
        <f>sales[[#This Row],[Amount]]-sales[[#This Row],[cost]]</f>
        <v>9577.4</v>
      </c>
      <c r="I45">
        <f>sales[[#This Row],[cost]]/sales[[#This Row],[cost per unit]]</f>
        <v>84</v>
      </c>
      <c r="J45" s="16">
        <f>sales[[#This Row],[Profit]]/sales[[#This Row],[Amount]]</f>
        <v>0.92948369565217392</v>
      </c>
    </row>
    <row r="46" spans="1:10" x14ac:dyDescent="0.25">
      <c r="A46" t="s">
        <v>9</v>
      </c>
      <c r="B46" t="s">
        <v>10</v>
      </c>
      <c r="C46" t="s">
        <v>39</v>
      </c>
      <c r="D46" s="5">
        <v>8155</v>
      </c>
      <c r="E46" s="6">
        <v>90</v>
      </c>
      <c r="F46" s="7">
        <f>INDEX(products[Cost per unit],MATCH(sales[[#This Row],[Product]],products[Product],0))</f>
        <v>6.49</v>
      </c>
      <c r="G46" s="8">
        <f>sales[[#This Row],[Units]]*sales[[#This Row],[cost per unit]]</f>
        <v>584.1</v>
      </c>
      <c r="H46" s="6">
        <f>sales[[#This Row],[Amount]]-sales[[#This Row],[cost]]</f>
        <v>7570.9</v>
      </c>
      <c r="I46">
        <f>sales[[#This Row],[cost]]/sales[[#This Row],[cost per unit]]</f>
        <v>90</v>
      </c>
      <c r="J46" s="16">
        <f>sales[[#This Row],[Profit]]/sales[[#This Row],[Amount]]</f>
        <v>0.9283752299202942</v>
      </c>
    </row>
    <row r="47" spans="1:10" x14ac:dyDescent="0.25">
      <c r="A47" t="s">
        <v>9</v>
      </c>
      <c r="B47" t="s">
        <v>31</v>
      </c>
      <c r="C47" t="s">
        <v>37</v>
      </c>
      <c r="D47" s="5">
        <v>4137</v>
      </c>
      <c r="E47" s="6">
        <v>60</v>
      </c>
      <c r="F47" s="7">
        <f>INDEX(products[Cost per unit],MATCH(sales[[#This Row],[Product]],products[Product],0))</f>
        <v>4.97</v>
      </c>
      <c r="G47" s="8">
        <f>sales[[#This Row],[Units]]*sales[[#This Row],[cost per unit]]</f>
        <v>298.2</v>
      </c>
      <c r="H47" s="6">
        <f>sales[[#This Row],[Amount]]-sales[[#This Row],[cost]]</f>
        <v>3838.8</v>
      </c>
      <c r="I47">
        <f>sales[[#This Row],[cost]]/sales[[#This Row],[cost per unit]]</f>
        <v>60</v>
      </c>
      <c r="J47" s="16">
        <f>sales[[#This Row],[Profit]]/sales[[#This Row],[Amount]]</f>
        <v>0.92791878172588838</v>
      </c>
    </row>
    <row r="48" spans="1:10" x14ac:dyDescent="0.25">
      <c r="A48" t="s">
        <v>21</v>
      </c>
      <c r="B48" t="s">
        <v>7</v>
      </c>
      <c r="C48" t="s">
        <v>29</v>
      </c>
      <c r="D48" s="5">
        <v>5439</v>
      </c>
      <c r="E48" s="6">
        <v>30</v>
      </c>
      <c r="F48" s="7">
        <f>INDEX(products[Cost per unit],MATCH(sales[[#This Row],[Product]],products[Product],0))</f>
        <v>13.15</v>
      </c>
      <c r="G48" s="8">
        <f>sales[[#This Row],[Units]]*sales[[#This Row],[cost per unit]]</f>
        <v>394.5</v>
      </c>
      <c r="H48" s="6">
        <f>sales[[#This Row],[Amount]]-sales[[#This Row],[cost]]</f>
        <v>5044.5</v>
      </c>
      <c r="I48">
        <f>sales[[#This Row],[cost]]/sales[[#This Row],[cost per unit]]</f>
        <v>30</v>
      </c>
      <c r="J48" s="16">
        <f>sales[[#This Row],[Profit]]/sales[[#This Row],[Amount]]</f>
        <v>0.92746828461114172</v>
      </c>
    </row>
    <row r="49" spans="1:10" x14ac:dyDescent="0.25">
      <c r="A49" t="s">
        <v>35</v>
      </c>
      <c r="B49" t="s">
        <v>10</v>
      </c>
      <c r="C49" t="s">
        <v>18</v>
      </c>
      <c r="D49" s="5">
        <v>3829</v>
      </c>
      <c r="E49" s="6">
        <v>24</v>
      </c>
      <c r="F49" s="7">
        <f>INDEX(products[Cost per unit],MATCH(sales[[#This Row],[Product]],products[Product],0))</f>
        <v>11.73</v>
      </c>
      <c r="G49" s="8">
        <f>sales[[#This Row],[Units]]*sales[[#This Row],[cost per unit]]</f>
        <v>281.52</v>
      </c>
      <c r="H49" s="6">
        <f>sales[[#This Row],[Amount]]-sales[[#This Row],[cost]]</f>
        <v>3547.48</v>
      </c>
      <c r="I49">
        <f>sales[[#This Row],[cost]]/sales[[#This Row],[cost per unit]]</f>
        <v>23.999999999999996</v>
      </c>
      <c r="J49" s="16">
        <f>sales[[#This Row],[Profit]]/sales[[#This Row],[Amount]]</f>
        <v>0.92647688691564378</v>
      </c>
    </row>
    <row r="50" spans="1:10" x14ac:dyDescent="0.25">
      <c r="A50" t="s">
        <v>26</v>
      </c>
      <c r="B50" t="s">
        <v>10</v>
      </c>
      <c r="C50" t="s">
        <v>15</v>
      </c>
      <c r="D50" s="5">
        <v>2583</v>
      </c>
      <c r="E50" s="6">
        <v>18</v>
      </c>
      <c r="F50" s="7">
        <f>INDEX(products[Cost per unit],MATCH(sales[[#This Row],[Product]],products[Product],0))</f>
        <v>10.62</v>
      </c>
      <c r="G50" s="8">
        <f>sales[[#This Row],[Units]]*sales[[#This Row],[cost per unit]]</f>
        <v>191.16</v>
      </c>
      <c r="H50" s="6">
        <f>sales[[#This Row],[Amount]]-sales[[#This Row],[cost]]</f>
        <v>2391.84</v>
      </c>
      <c r="I50">
        <f>sales[[#This Row],[cost]]/sales[[#This Row],[cost per unit]]</f>
        <v>18</v>
      </c>
      <c r="J50" s="16">
        <f>sales[[#This Row],[Profit]]/sales[[#This Row],[Amount]]</f>
        <v>0.92599303135888511</v>
      </c>
    </row>
    <row r="51" spans="1:10" x14ac:dyDescent="0.25">
      <c r="A51" t="s">
        <v>35</v>
      </c>
      <c r="B51" t="s">
        <v>19</v>
      </c>
      <c r="C51" t="s">
        <v>25</v>
      </c>
      <c r="D51" s="5">
        <v>4487</v>
      </c>
      <c r="E51" s="6">
        <v>111</v>
      </c>
      <c r="F51" s="7">
        <f>INDEX(products[Cost per unit],MATCH(sales[[#This Row],[Product]],products[Product],0))</f>
        <v>3.11</v>
      </c>
      <c r="G51" s="8">
        <f>sales[[#This Row],[Units]]*sales[[#This Row],[cost per unit]]</f>
        <v>345.21</v>
      </c>
      <c r="H51" s="6">
        <f>sales[[#This Row],[Amount]]-sales[[#This Row],[cost]]</f>
        <v>4141.79</v>
      </c>
      <c r="I51">
        <f>sales[[#This Row],[cost]]/sales[[#This Row],[cost per unit]]</f>
        <v>111</v>
      </c>
      <c r="J51" s="16">
        <f>sales[[#This Row],[Profit]]/sales[[#This Row],[Amount]]</f>
        <v>0.92306440829061731</v>
      </c>
    </row>
    <row r="52" spans="1:10" x14ac:dyDescent="0.25">
      <c r="A52" t="s">
        <v>16</v>
      </c>
      <c r="B52" t="s">
        <v>19</v>
      </c>
      <c r="C52" t="s">
        <v>20</v>
      </c>
      <c r="D52" s="5">
        <v>11571</v>
      </c>
      <c r="E52" s="6">
        <v>138</v>
      </c>
      <c r="F52" s="7">
        <f>INDEX(products[Cost per unit],MATCH(sales[[#This Row],[Product]],products[Product],0))</f>
        <v>6.47</v>
      </c>
      <c r="G52" s="8">
        <f>sales[[#This Row],[Units]]*sales[[#This Row],[cost per unit]]</f>
        <v>892.86</v>
      </c>
      <c r="H52" s="6">
        <f>sales[[#This Row],[Amount]]-sales[[#This Row],[cost]]</f>
        <v>10678.14</v>
      </c>
      <c r="I52">
        <f>sales[[#This Row],[cost]]/sales[[#This Row],[cost per unit]]</f>
        <v>138</v>
      </c>
      <c r="J52" s="16">
        <f>sales[[#This Row],[Profit]]/sales[[#This Row],[Amount]]</f>
        <v>0.922836401348198</v>
      </c>
    </row>
    <row r="53" spans="1:10" x14ac:dyDescent="0.25">
      <c r="A53" t="s">
        <v>21</v>
      </c>
      <c r="B53" t="s">
        <v>13</v>
      </c>
      <c r="C53" t="s">
        <v>34</v>
      </c>
      <c r="D53" s="5">
        <v>6370</v>
      </c>
      <c r="E53" s="6">
        <v>30</v>
      </c>
      <c r="F53" s="7">
        <f>INDEX(products[Cost per unit],MATCH(sales[[#This Row],[Product]],products[Product],0))</f>
        <v>16.73</v>
      </c>
      <c r="G53" s="8">
        <f>sales[[#This Row],[Units]]*sales[[#This Row],[cost per unit]]</f>
        <v>501.90000000000003</v>
      </c>
      <c r="H53" s="6">
        <f>sales[[#This Row],[Amount]]-sales[[#This Row],[cost]]</f>
        <v>5868.1</v>
      </c>
      <c r="I53">
        <f>sales[[#This Row],[cost]]/sales[[#This Row],[cost per unit]]</f>
        <v>30</v>
      </c>
      <c r="J53" s="16">
        <f>sales[[#This Row],[Profit]]/sales[[#This Row],[Amount]]</f>
        <v>0.92120879120879129</v>
      </c>
    </row>
    <row r="54" spans="1:10" x14ac:dyDescent="0.25">
      <c r="A54" t="s">
        <v>6</v>
      </c>
      <c r="B54" t="s">
        <v>31</v>
      </c>
      <c r="C54" t="s">
        <v>29</v>
      </c>
      <c r="D54" s="5">
        <v>7483</v>
      </c>
      <c r="E54" s="6">
        <v>45</v>
      </c>
      <c r="F54" s="7">
        <f>INDEX(products[Cost per unit],MATCH(sales[[#This Row],[Product]],products[Product],0))</f>
        <v>13.15</v>
      </c>
      <c r="G54" s="8">
        <f>sales[[#This Row],[Units]]*sales[[#This Row],[cost per unit]]</f>
        <v>591.75</v>
      </c>
      <c r="H54" s="6">
        <f>sales[[#This Row],[Amount]]-sales[[#This Row],[cost]]</f>
        <v>6891.25</v>
      </c>
      <c r="I54">
        <f>sales[[#This Row],[cost]]/sales[[#This Row],[cost per unit]]</f>
        <v>45</v>
      </c>
      <c r="J54" s="16">
        <f>sales[[#This Row],[Profit]]/sales[[#This Row],[Amount]]</f>
        <v>0.92092075370840576</v>
      </c>
    </row>
    <row r="55" spans="1:10" x14ac:dyDescent="0.25">
      <c r="A55" t="s">
        <v>23</v>
      </c>
      <c r="B55" t="s">
        <v>19</v>
      </c>
      <c r="C55" t="s">
        <v>37</v>
      </c>
      <c r="D55" s="5">
        <v>6398</v>
      </c>
      <c r="E55" s="6">
        <v>102</v>
      </c>
      <c r="F55" s="7">
        <f>INDEX(products[Cost per unit],MATCH(sales[[#This Row],[Product]],products[Product],0))</f>
        <v>4.97</v>
      </c>
      <c r="G55" s="8">
        <f>sales[[#This Row],[Units]]*sales[[#This Row],[cost per unit]]</f>
        <v>506.94</v>
      </c>
      <c r="H55" s="6">
        <f>sales[[#This Row],[Amount]]-sales[[#This Row],[cost]]</f>
        <v>5891.06</v>
      </c>
      <c r="I55">
        <f>sales[[#This Row],[cost]]/sales[[#This Row],[cost per unit]]</f>
        <v>102</v>
      </c>
      <c r="J55" s="16">
        <f>sales[[#This Row],[Profit]]/sales[[#This Row],[Amount]]</f>
        <v>0.92076586433260399</v>
      </c>
    </row>
    <row r="56" spans="1:10" x14ac:dyDescent="0.25">
      <c r="A56" t="s">
        <v>23</v>
      </c>
      <c r="B56" t="s">
        <v>10</v>
      </c>
      <c r="C56" t="s">
        <v>25</v>
      </c>
      <c r="D56" s="5">
        <v>1463</v>
      </c>
      <c r="E56" s="6">
        <v>39</v>
      </c>
      <c r="F56" s="7">
        <f>INDEX(products[Cost per unit],MATCH(sales[[#This Row],[Product]],products[Product],0))</f>
        <v>3.11</v>
      </c>
      <c r="G56" s="8">
        <f>sales[[#This Row],[Units]]*sales[[#This Row],[cost per unit]]</f>
        <v>121.28999999999999</v>
      </c>
      <c r="H56" s="6">
        <f>sales[[#This Row],[Amount]]-sales[[#This Row],[cost]]</f>
        <v>1341.71</v>
      </c>
      <c r="I56">
        <f>sales[[#This Row],[cost]]/sales[[#This Row],[cost per unit]]</f>
        <v>39</v>
      </c>
      <c r="J56" s="16">
        <f>sales[[#This Row],[Profit]]/sales[[#This Row],[Amount]]</f>
        <v>0.91709501025290496</v>
      </c>
    </row>
    <row r="57" spans="1:10" x14ac:dyDescent="0.25">
      <c r="A57" t="s">
        <v>21</v>
      </c>
      <c r="B57" t="s">
        <v>13</v>
      </c>
      <c r="C57" t="s">
        <v>18</v>
      </c>
      <c r="D57" s="5">
        <v>5775</v>
      </c>
      <c r="E57" s="6">
        <v>42</v>
      </c>
      <c r="F57" s="7">
        <f>INDEX(products[Cost per unit],MATCH(sales[[#This Row],[Product]],products[Product],0))</f>
        <v>11.73</v>
      </c>
      <c r="G57" s="8">
        <f>sales[[#This Row],[Units]]*sales[[#This Row],[cost per unit]]</f>
        <v>492.66</v>
      </c>
      <c r="H57" s="6">
        <f>sales[[#This Row],[Amount]]-sales[[#This Row],[cost]]</f>
        <v>5282.34</v>
      </c>
      <c r="I57">
        <f>sales[[#This Row],[cost]]/sales[[#This Row],[cost per unit]]</f>
        <v>42</v>
      </c>
      <c r="J57" s="16">
        <f>sales[[#This Row],[Profit]]/sales[[#This Row],[Amount]]</f>
        <v>0.91469090909090911</v>
      </c>
    </row>
    <row r="58" spans="1:10" x14ac:dyDescent="0.25">
      <c r="A58" t="s">
        <v>26</v>
      </c>
      <c r="B58" t="s">
        <v>10</v>
      </c>
      <c r="C58" t="s">
        <v>29</v>
      </c>
      <c r="D58" s="5">
        <v>6300</v>
      </c>
      <c r="E58" s="6">
        <v>42</v>
      </c>
      <c r="F58" s="7">
        <f>INDEX(products[Cost per unit],MATCH(sales[[#This Row],[Product]],products[Product],0))</f>
        <v>13.15</v>
      </c>
      <c r="G58" s="8">
        <f>sales[[#This Row],[Units]]*sales[[#This Row],[cost per unit]]</f>
        <v>552.30000000000007</v>
      </c>
      <c r="H58" s="6">
        <f>sales[[#This Row],[Amount]]-sales[[#This Row],[cost]]</f>
        <v>5747.7</v>
      </c>
      <c r="I58">
        <f>sales[[#This Row],[cost]]/sales[[#This Row],[cost per unit]]</f>
        <v>42.000000000000007</v>
      </c>
      <c r="J58" s="16">
        <f>sales[[#This Row],[Profit]]/sales[[#This Row],[Amount]]</f>
        <v>0.91233333333333333</v>
      </c>
    </row>
    <row r="59" spans="1:10" x14ac:dyDescent="0.25">
      <c r="A59" t="s">
        <v>16</v>
      </c>
      <c r="B59" t="s">
        <v>13</v>
      </c>
      <c r="C59" t="s">
        <v>18</v>
      </c>
      <c r="D59" s="5">
        <v>4802</v>
      </c>
      <c r="E59" s="6">
        <v>36</v>
      </c>
      <c r="F59" s="7">
        <f>INDEX(products[Cost per unit],MATCH(sales[[#This Row],[Product]],products[Product],0))</f>
        <v>11.73</v>
      </c>
      <c r="G59" s="8">
        <f>sales[[#This Row],[Units]]*sales[[#This Row],[cost per unit]]</f>
        <v>422.28000000000003</v>
      </c>
      <c r="H59" s="6">
        <f>sales[[#This Row],[Amount]]-sales[[#This Row],[cost]]</f>
        <v>4379.72</v>
      </c>
      <c r="I59">
        <f>sales[[#This Row],[cost]]/sales[[#This Row],[cost per unit]]</f>
        <v>36</v>
      </c>
      <c r="J59" s="16">
        <f>sales[[#This Row],[Profit]]/sales[[#This Row],[Amount]]</f>
        <v>0.91206164098292386</v>
      </c>
    </row>
    <row r="60" spans="1:10" x14ac:dyDescent="0.25">
      <c r="A60" t="s">
        <v>9</v>
      </c>
      <c r="B60" t="s">
        <v>7</v>
      </c>
      <c r="C60" t="s">
        <v>32</v>
      </c>
      <c r="D60" s="5">
        <v>9051</v>
      </c>
      <c r="E60" s="6">
        <v>57</v>
      </c>
      <c r="F60" s="7">
        <f>INDEX(products[Cost per unit],MATCH(sales[[#This Row],[Product]],products[Product],0))</f>
        <v>14.49</v>
      </c>
      <c r="G60" s="8">
        <f>sales[[#This Row],[Units]]*sales[[#This Row],[cost per unit]]</f>
        <v>825.93000000000006</v>
      </c>
      <c r="H60" s="6">
        <f>sales[[#This Row],[Amount]]-sales[[#This Row],[cost]]</f>
        <v>8225.07</v>
      </c>
      <c r="I60">
        <f>sales[[#This Row],[cost]]/sales[[#This Row],[cost per unit]]</f>
        <v>57.000000000000007</v>
      </c>
      <c r="J60" s="16">
        <f>sales[[#This Row],[Profit]]/sales[[#This Row],[Amount]]</f>
        <v>0.9087470997679814</v>
      </c>
    </row>
    <row r="61" spans="1:10" x14ac:dyDescent="0.25">
      <c r="A61" t="s">
        <v>12</v>
      </c>
      <c r="B61" t="s">
        <v>19</v>
      </c>
      <c r="C61" t="s">
        <v>11</v>
      </c>
      <c r="D61" s="5">
        <v>3059</v>
      </c>
      <c r="E61" s="6">
        <v>27</v>
      </c>
      <c r="F61" s="7">
        <f>INDEX(products[Cost per unit],MATCH(sales[[#This Row],[Product]],products[Product],0))</f>
        <v>10.38</v>
      </c>
      <c r="G61" s="8">
        <f>sales[[#This Row],[Units]]*sales[[#This Row],[cost per unit]]</f>
        <v>280.26000000000005</v>
      </c>
      <c r="H61" s="6">
        <f>sales[[#This Row],[Amount]]-sales[[#This Row],[cost]]</f>
        <v>2778.74</v>
      </c>
      <c r="I61">
        <f>sales[[#This Row],[cost]]/sales[[#This Row],[cost per unit]]</f>
        <v>27.000000000000004</v>
      </c>
      <c r="J61" s="16">
        <f>sales[[#This Row],[Profit]]/sales[[#This Row],[Amount]]</f>
        <v>0.90838182412553115</v>
      </c>
    </row>
    <row r="62" spans="1:10" x14ac:dyDescent="0.25">
      <c r="A62" t="s">
        <v>35</v>
      </c>
      <c r="B62" t="s">
        <v>19</v>
      </c>
      <c r="C62" t="s">
        <v>14</v>
      </c>
      <c r="D62" s="5">
        <v>6391</v>
      </c>
      <c r="E62" s="6">
        <v>48</v>
      </c>
      <c r="F62" s="7">
        <f>INDEX(products[Cost per unit],MATCH(sales[[#This Row],[Product]],products[Product],0))</f>
        <v>12.37</v>
      </c>
      <c r="G62" s="8">
        <f>sales[[#This Row],[Units]]*sales[[#This Row],[cost per unit]]</f>
        <v>593.76</v>
      </c>
      <c r="H62" s="6">
        <f>sales[[#This Row],[Amount]]-sales[[#This Row],[cost]]</f>
        <v>5797.24</v>
      </c>
      <c r="I62">
        <f>sales[[#This Row],[cost]]/sales[[#This Row],[cost per unit]]</f>
        <v>48</v>
      </c>
      <c r="J62" s="16">
        <f>sales[[#This Row],[Profit]]/sales[[#This Row],[Amount]]</f>
        <v>0.90709435143170081</v>
      </c>
    </row>
    <row r="63" spans="1:10" x14ac:dyDescent="0.25">
      <c r="A63" t="s">
        <v>6</v>
      </c>
      <c r="B63" t="s">
        <v>7</v>
      </c>
      <c r="C63" t="s">
        <v>33</v>
      </c>
      <c r="D63" s="5">
        <v>6146</v>
      </c>
      <c r="E63" s="6">
        <v>63</v>
      </c>
      <c r="F63" s="7">
        <f>INDEX(products[Cost per unit],MATCH(sales[[#This Row],[Product]],products[Product],0))</f>
        <v>9.33</v>
      </c>
      <c r="G63" s="8">
        <f>sales[[#This Row],[Units]]*sales[[#This Row],[cost per unit]]</f>
        <v>587.79</v>
      </c>
      <c r="H63" s="6">
        <f>sales[[#This Row],[Amount]]-sales[[#This Row],[cost]]</f>
        <v>5558.21</v>
      </c>
      <c r="I63">
        <f>sales[[#This Row],[cost]]/sales[[#This Row],[cost per unit]]</f>
        <v>62.999999999999993</v>
      </c>
      <c r="J63" s="16">
        <f>sales[[#This Row],[Profit]]/sales[[#This Row],[Amount]]</f>
        <v>0.90436218678815494</v>
      </c>
    </row>
    <row r="64" spans="1:10" x14ac:dyDescent="0.25">
      <c r="A64" t="s">
        <v>21</v>
      </c>
      <c r="B64" t="s">
        <v>10</v>
      </c>
      <c r="C64" t="s">
        <v>25</v>
      </c>
      <c r="D64" s="5">
        <v>5019</v>
      </c>
      <c r="E64" s="6">
        <v>156</v>
      </c>
      <c r="F64" s="7">
        <f>INDEX(products[Cost per unit],MATCH(sales[[#This Row],[Product]],products[Product],0))</f>
        <v>3.11</v>
      </c>
      <c r="G64" s="8">
        <f>sales[[#This Row],[Units]]*sales[[#This Row],[cost per unit]]</f>
        <v>485.15999999999997</v>
      </c>
      <c r="H64" s="6">
        <f>sales[[#This Row],[Amount]]-sales[[#This Row],[cost]]</f>
        <v>4533.84</v>
      </c>
      <c r="I64">
        <f>sales[[#This Row],[cost]]/sales[[#This Row],[cost per unit]]</f>
        <v>156</v>
      </c>
      <c r="J64" s="16">
        <f>sales[[#This Row],[Profit]]/sales[[#This Row],[Amount]]</f>
        <v>0.90333532576210407</v>
      </c>
    </row>
    <row r="65" spans="1:10" x14ac:dyDescent="0.25">
      <c r="A65" t="s">
        <v>24</v>
      </c>
      <c r="B65" t="s">
        <v>13</v>
      </c>
      <c r="C65" t="s">
        <v>41</v>
      </c>
      <c r="D65" s="5">
        <v>1561</v>
      </c>
      <c r="E65" s="6">
        <v>27</v>
      </c>
      <c r="F65" s="7">
        <f>INDEX(products[Cost per unit],MATCH(sales[[#This Row],[Product]],products[Product],0))</f>
        <v>5.6</v>
      </c>
      <c r="G65" s="8">
        <f>sales[[#This Row],[Units]]*sales[[#This Row],[cost per unit]]</f>
        <v>151.19999999999999</v>
      </c>
      <c r="H65" s="6">
        <f>sales[[#This Row],[Amount]]-sales[[#This Row],[cost]]</f>
        <v>1409.8</v>
      </c>
      <c r="I65">
        <f>sales[[#This Row],[cost]]/sales[[#This Row],[cost per unit]]</f>
        <v>27</v>
      </c>
      <c r="J65" s="16">
        <f>sales[[#This Row],[Profit]]/sales[[#This Row],[Amount]]</f>
        <v>0.90313901345291481</v>
      </c>
    </row>
    <row r="66" spans="1:10" x14ac:dyDescent="0.25">
      <c r="A66" t="s">
        <v>26</v>
      </c>
      <c r="B66" t="s">
        <v>10</v>
      </c>
      <c r="C66" t="s">
        <v>41</v>
      </c>
      <c r="D66" s="5">
        <v>3108</v>
      </c>
      <c r="E66" s="6">
        <v>54</v>
      </c>
      <c r="F66" s="7">
        <f>INDEX(products[Cost per unit],MATCH(sales[[#This Row],[Product]],products[Product],0))</f>
        <v>5.6</v>
      </c>
      <c r="G66" s="8">
        <f>sales[[#This Row],[Units]]*sales[[#This Row],[cost per unit]]</f>
        <v>302.39999999999998</v>
      </c>
      <c r="H66" s="6">
        <f>sales[[#This Row],[Amount]]-sales[[#This Row],[cost]]</f>
        <v>2805.6</v>
      </c>
      <c r="I66">
        <f>sales[[#This Row],[cost]]/sales[[#This Row],[cost per unit]]</f>
        <v>54</v>
      </c>
      <c r="J66" s="16">
        <f>sales[[#This Row],[Profit]]/sales[[#This Row],[Amount]]</f>
        <v>0.9027027027027027</v>
      </c>
    </row>
    <row r="67" spans="1:10" x14ac:dyDescent="0.25">
      <c r="A67" t="s">
        <v>27</v>
      </c>
      <c r="B67" t="s">
        <v>7</v>
      </c>
      <c r="C67" t="s">
        <v>25</v>
      </c>
      <c r="D67" s="5">
        <v>4970</v>
      </c>
      <c r="E67" s="6">
        <v>156</v>
      </c>
      <c r="F67" s="7">
        <f>INDEX(products[Cost per unit],MATCH(sales[[#This Row],[Product]],products[Product],0))</f>
        <v>3.11</v>
      </c>
      <c r="G67" s="8">
        <f>sales[[#This Row],[Units]]*sales[[#This Row],[cost per unit]]</f>
        <v>485.15999999999997</v>
      </c>
      <c r="H67" s="6">
        <f>sales[[#This Row],[Amount]]-sales[[#This Row],[cost]]</f>
        <v>4484.84</v>
      </c>
      <c r="I67">
        <f>sales[[#This Row],[cost]]/sales[[#This Row],[cost per unit]]</f>
        <v>156</v>
      </c>
      <c r="J67" s="16">
        <f>sales[[#This Row],[Profit]]/sales[[#This Row],[Amount]]</f>
        <v>0.9023822937625755</v>
      </c>
    </row>
    <row r="68" spans="1:10" x14ac:dyDescent="0.25">
      <c r="A68" t="s">
        <v>26</v>
      </c>
      <c r="B68" t="s">
        <v>10</v>
      </c>
      <c r="C68" t="s">
        <v>25</v>
      </c>
      <c r="D68" s="5">
        <v>2919</v>
      </c>
      <c r="E68" s="6">
        <v>93</v>
      </c>
      <c r="F68" s="7">
        <f>INDEX(products[Cost per unit],MATCH(sales[[#This Row],[Product]],products[Product],0))</f>
        <v>3.11</v>
      </c>
      <c r="G68" s="8">
        <f>sales[[#This Row],[Units]]*sales[[#This Row],[cost per unit]]</f>
        <v>289.22999999999996</v>
      </c>
      <c r="H68" s="6">
        <f>sales[[#This Row],[Amount]]-sales[[#This Row],[cost]]</f>
        <v>2629.77</v>
      </c>
      <c r="I68">
        <f>sales[[#This Row],[cost]]/sales[[#This Row],[cost per unit]]</f>
        <v>92.999999999999986</v>
      </c>
      <c r="J68" s="16">
        <f>sales[[#This Row],[Profit]]/sales[[#This Row],[Amount]]</f>
        <v>0.9009146968139774</v>
      </c>
    </row>
    <row r="69" spans="1:10" x14ac:dyDescent="0.25">
      <c r="A69" t="s">
        <v>26</v>
      </c>
      <c r="B69" t="s">
        <v>13</v>
      </c>
      <c r="C69" t="s">
        <v>30</v>
      </c>
      <c r="D69" s="5">
        <v>3640</v>
      </c>
      <c r="E69" s="6">
        <v>51</v>
      </c>
      <c r="F69" s="7">
        <f>INDEX(products[Cost per unit],MATCH(sales[[#This Row],[Product]],products[Product],0))</f>
        <v>7.16</v>
      </c>
      <c r="G69" s="8">
        <f>sales[[#This Row],[Units]]*sales[[#This Row],[cost per unit]]</f>
        <v>365.16</v>
      </c>
      <c r="H69" s="6">
        <f>sales[[#This Row],[Amount]]-sales[[#This Row],[cost]]</f>
        <v>3274.84</v>
      </c>
      <c r="I69">
        <f>sales[[#This Row],[cost]]/sales[[#This Row],[cost per unit]]</f>
        <v>51</v>
      </c>
      <c r="J69" s="16">
        <f>sales[[#This Row],[Profit]]/sales[[#This Row],[Amount]]</f>
        <v>0.89968131868131873</v>
      </c>
    </row>
    <row r="70" spans="1:10" x14ac:dyDescent="0.25">
      <c r="A70" t="s">
        <v>35</v>
      </c>
      <c r="B70" t="s">
        <v>10</v>
      </c>
      <c r="C70" t="s">
        <v>37</v>
      </c>
      <c r="D70" s="5">
        <v>8862</v>
      </c>
      <c r="E70" s="6">
        <v>189</v>
      </c>
      <c r="F70" s="7">
        <f>INDEX(products[Cost per unit],MATCH(sales[[#This Row],[Product]],products[Product],0))</f>
        <v>4.97</v>
      </c>
      <c r="G70" s="8">
        <f>sales[[#This Row],[Units]]*sales[[#This Row],[cost per unit]]</f>
        <v>939.32999999999993</v>
      </c>
      <c r="H70" s="6">
        <f>sales[[#This Row],[Amount]]-sales[[#This Row],[cost]]</f>
        <v>7922.67</v>
      </c>
      <c r="I70">
        <f>sales[[#This Row],[cost]]/sales[[#This Row],[cost per unit]]</f>
        <v>189</v>
      </c>
      <c r="J70" s="16">
        <f>sales[[#This Row],[Profit]]/sales[[#This Row],[Amount]]</f>
        <v>0.89400473933649294</v>
      </c>
    </row>
    <row r="71" spans="1:10" x14ac:dyDescent="0.25">
      <c r="A71" t="s">
        <v>26</v>
      </c>
      <c r="B71" t="s">
        <v>7</v>
      </c>
      <c r="C71" t="s">
        <v>40</v>
      </c>
      <c r="D71" s="5">
        <v>1281</v>
      </c>
      <c r="E71" s="6">
        <v>18</v>
      </c>
      <c r="F71" s="7">
        <f>INDEX(products[Cost per unit],MATCH(sales[[#This Row],[Product]],products[Product],0))</f>
        <v>7.64</v>
      </c>
      <c r="G71" s="8">
        <f>sales[[#This Row],[Units]]*sales[[#This Row],[cost per unit]]</f>
        <v>137.51999999999998</v>
      </c>
      <c r="H71" s="6">
        <f>sales[[#This Row],[Amount]]-sales[[#This Row],[cost]]</f>
        <v>1143.48</v>
      </c>
      <c r="I71">
        <f>sales[[#This Row],[cost]]/sales[[#This Row],[cost per unit]]</f>
        <v>18</v>
      </c>
      <c r="J71" s="16">
        <f>sales[[#This Row],[Profit]]/sales[[#This Row],[Amount]]</f>
        <v>0.89264637002341918</v>
      </c>
    </row>
    <row r="72" spans="1:10" x14ac:dyDescent="0.25">
      <c r="A72" t="s">
        <v>9</v>
      </c>
      <c r="B72" t="s">
        <v>10</v>
      </c>
      <c r="C72" t="s">
        <v>11</v>
      </c>
      <c r="D72" s="5">
        <v>14329</v>
      </c>
      <c r="E72" s="6">
        <v>150</v>
      </c>
      <c r="F72" s="7">
        <f>INDEX(products[Cost per unit],MATCH(sales[[#This Row],[Product]],products[Product],0))</f>
        <v>10.38</v>
      </c>
      <c r="G72" s="8">
        <f>sales[[#This Row],[Units]]*sales[[#This Row],[cost per unit]]</f>
        <v>1557.0000000000002</v>
      </c>
      <c r="H72" s="6">
        <f>sales[[#This Row],[Amount]]-sales[[#This Row],[cost]]</f>
        <v>12772</v>
      </c>
      <c r="I72">
        <f>sales[[#This Row],[cost]]/sales[[#This Row],[cost per unit]]</f>
        <v>150</v>
      </c>
      <c r="J72" s="16">
        <f>sales[[#This Row],[Profit]]/sales[[#This Row],[Amount]]</f>
        <v>0.89133924209644777</v>
      </c>
    </row>
    <row r="73" spans="1:10" x14ac:dyDescent="0.25">
      <c r="A73" t="s">
        <v>24</v>
      </c>
      <c r="B73" t="s">
        <v>31</v>
      </c>
      <c r="C73" t="s">
        <v>42</v>
      </c>
      <c r="D73" s="5">
        <v>6433</v>
      </c>
      <c r="E73" s="6">
        <v>78</v>
      </c>
      <c r="F73" s="7">
        <f>INDEX(products[Cost per unit],MATCH(sales[[#This Row],[Product]],products[Product],0))</f>
        <v>9</v>
      </c>
      <c r="G73" s="8">
        <f>sales[[#This Row],[Units]]*sales[[#This Row],[cost per unit]]</f>
        <v>702</v>
      </c>
      <c r="H73" s="6">
        <f>sales[[#This Row],[Amount]]-sales[[#This Row],[cost]]</f>
        <v>5731</v>
      </c>
      <c r="I73">
        <f>sales[[#This Row],[cost]]/sales[[#This Row],[cost per unit]]</f>
        <v>78</v>
      </c>
      <c r="J73" s="16">
        <f>sales[[#This Row],[Profit]]/sales[[#This Row],[Amount]]</f>
        <v>0.89087517487952739</v>
      </c>
    </row>
    <row r="74" spans="1:10" x14ac:dyDescent="0.25">
      <c r="A74" t="s">
        <v>35</v>
      </c>
      <c r="B74" t="s">
        <v>17</v>
      </c>
      <c r="C74" t="s">
        <v>8</v>
      </c>
      <c r="D74" s="5">
        <v>2135</v>
      </c>
      <c r="E74" s="6">
        <v>27</v>
      </c>
      <c r="F74" s="7">
        <f>INDEX(products[Cost per unit],MATCH(sales[[#This Row],[Product]],products[Product],0))</f>
        <v>8.7899999999999991</v>
      </c>
      <c r="G74" s="8">
        <f>sales[[#This Row],[Units]]*sales[[#This Row],[cost per unit]]</f>
        <v>237.32999999999998</v>
      </c>
      <c r="H74" s="6">
        <f>sales[[#This Row],[Amount]]-sales[[#This Row],[cost]]</f>
        <v>1897.67</v>
      </c>
      <c r="I74">
        <f>sales[[#This Row],[cost]]/sales[[#This Row],[cost per unit]]</f>
        <v>27</v>
      </c>
      <c r="J74" s="16">
        <f>sales[[#This Row],[Profit]]/sales[[#This Row],[Amount]]</f>
        <v>0.88883840749414522</v>
      </c>
    </row>
    <row r="75" spans="1:10" x14ac:dyDescent="0.25">
      <c r="A75" t="s">
        <v>26</v>
      </c>
      <c r="B75" t="s">
        <v>19</v>
      </c>
      <c r="C75" t="s">
        <v>25</v>
      </c>
      <c r="D75" s="5">
        <v>3983</v>
      </c>
      <c r="E75" s="6">
        <v>144</v>
      </c>
      <c r="F75" s="7">
        <f>INDEX(products[Cost per unit],MATCH(sales[[#This Row],[Product]],products[Product],0))</f>
        <v>3.11</v>
      </c>
      <c r="G75" s="8">
        <f>sales[[#This Row],[Units]]*sales[[#This Row],[cost per unit]]</f>
        <v>447.84</v>
      </c>
      <c r="H75" s="6">
        <f>sales[[#This Row],[Amount]]-sales[[#This Row],[cost]]</f>
        <v>3535.16</v>
      </c>
      <c r="I75">
        <f>sales[[#This Row],[cost]]/sales[[#This Row],[cost per unit]]</f>
        <v>144</v>
      </c>
      <c r="J75" s="16">
        <f>sales[[#This Row],[Profit]]/sales[[#This Row],[Amount]]</f>
        <v>0.88756213909113735</v>
      </c>
    </row>
    <row r="76" spans="1:10" x14ac:dyDescent="0.25">
      <c r="A76" t="s">
        <v>9</v>
      </c>
      <c r="B76" t="s">
        <v>31</v>
      </c>
      <c r="C76" t="s">
        <v>14</v>
      </c>
      <c r="D76" s="5">
        <v>9506</v>
      </c>
      <c r="E76" s="6">
        <v>87</v>
      </c>
      <c r="F76" s="7">
        <f>INDEX(products[Cost per unit],MATCH(sales[[#This Row],[Product]],products[Product],0))</f>
        <v>12.37</v>
      </c>
      <c r="G76" s="8">
        <f>sales[[#This Row],[Units]]*sales[[#This Row],[cost per unit]]</f>
        <v>1076.1899999999998</v>
      </c>
      <c r="H76" s="6">
        <f>sales[[#This Row],[Amount]]-sales[[#This Row],[cost]]</f>
        <v>8429.81</v>
      </c>
      <c r="I76">
        <f>sales[[#This Row],[cost]]/sales[[#This Row],[cost per unit]]</f>
        <v>86.999999999999986</v>
      </c>
      <c r="J76" s="16">
        <f>sales[[#This Row],[Profit]]/sales[[#This Row],[Amount]]</f>
        <v>0.88678834420366082</v>
      </c>
    </row>
    <row r="77" spans="1:10" x14ac:dyDescent="0.25">
      <c r="A77" t="s">
        <v>21</v>
      </c>
      <c r="B77" t="s">
        <v>31</v>
      </c>
      <c r="C77" t="s">
        <v>38</v>
      </c>
      <c r="D77" s="5">
        <v>1988</v>
      </c>
      <c r="E77" s="6">
        <v>39</v>
      </c>
      <c r="F77" s="7">
        <f>INDEX(products[Cost per unit],MATCH(sales[[#This Row],[Product]],products[Product],0))</f>
        <v>5.79</v>
      </c>
      <c r="G77" s="8">
        <f>sales[[#This Row],[Units]]*sales[[#This Row],[cost per unit]]</f>
        <v>225.81</v>
      </c>
      <c r="H77" s="6">
        <f>sales[[#This Row],[Amount]]-sales[[#This Row],[cost]]</f>
        <v>1762.19</v>
      </c>
      <c r="I77">
        <f>sales[[#This Row],[cost]]/sales[[#This Row],[cost per unit]]</f>
        <v>39</v>
      </c>
      <c r="J77" s="16">
        <f>sales[[#This Row],[Profit]]/sales[[#This Row],[Amount]]</f>
        <v>0.88641348088531191</v>
      </c>
    </row>
    <row r="78" spans="1:10" x14ac:dyDescent="0.25">
      <c r="A78" t="s">
        <v>21</v>
      </c>
      <c r="B78" t="s">
        <v>7</v>
      </c>
      <c r="C78" t="s">
        <v>14</v>
      </c>
      <c r="D78" s="5">
        <v>9772</v>
      </c>
      <c r="E78" s="6">
        <v>90</v>
      </c>
      <c r="F78" s="7">
        <f>INDEX(products[Cost per unit],MATCH(sales[[#This Row],[Product]],products[Product],0))</f>
        <v>12.37</v>
      </c>
      <c r="G78" s="8">
        <f>sales[[#This Row],[Units]]*sales[[#This Row],[cost per unit]]</f>
        <v>1113.3</v>
      </c>
      <c r="H78" s="6">
        <f>sales[[#This Row],[Amount]]-sales[[#This Row],[cost]]</f>
        <v>8658.7000000000007</v>
      </c>
      <c r="I78">
        <f>sales[[#This Row],[cost]]/sales[[#This Row],[cost per unit]]</f>
        <v>90</v>
      </c>
      <c r="J78" s="16">
        <f>sales[[#This Row],[Profit]]/sales[[#This Row],[Amount]]</f>
        <v>0.88607245190339756</v>
      </c>
    </row>
    <row r="79" spans="1:10" x14ac:dyDescent="0.25">
      <c r="A79" t="s">
        <v>6</v>
      </c>
      <c r="B79" t="s">
        <v>13</v>
      </c>
      <c r="C79" t="s">
        <v>36</v>
      </c>
      <c r="D79" s="5">
        <v>6909</v>
      </c>
      <c r="E79" s="6">
        <v>81</v>
      </c>
      <c r="F79" s="7">
        <f>INDEX(products[Cost per unit],MATCH(sales[[#This Row],[Product]],products[Product],0))</f>
        <v>9.77</v>
      </c>
      <c r="G79" s="8">
        <f>sales[[#This Row],[Units]]*sales[[#This Row],[cost per unit]]</f>
        <v>791.37</v>
      </c>
      <c r="H79" s="6">
        <f>sales[[#This Row],[Amount]]-sales[[#This Row],[cost]]</f>
        <v>6117.63</v>
      </c>
      <c r="I79">
        <f>sales[[#This Row],[cost]]/sales[[#This Row],[cost per unit]]</f>
        <v>81</v>
      </c>
      <c r="J79" s="16">
        <f>sales[[#This Row],[Profit]]/sales[[#This Row],[Amount]]</f>
        <v>0.88545809813287013</v>
      </c>
    </row>
    <row r="80" spans="1:10" x14ac:dyDescent="0.25">
      <c r="A80" t="s">
        <v>27</v>
      </c>
      <c r="B80" t="s">
        <v>31</v>
      </c>
      <c r="C80" t="s">
        <v>38</v>
      </c>
      <c r="D80" s="5">
        <v>2681</v>
      </c>
      <c r="E80" s="6">
        <v>54</v>
      </c>
      <c r="F80" s="7">
        <f>INDEX(products[Cost per unit],MATCH(sales[[#This Row],[Product]],products[Product],0))</f>
        <v>5.79</v>
      </c>
      <c r="G80" s="8">
        <f>sales[[#This Row],[Units]]*sales[[#This Row],[cost per unit]]</f>
        <v>312.66000000000003</v>
      </c>
      <c r="H80" s="6">
        <f>sales[[#This Row],[Amount]]-sales[[#This Row],[cost]]</f>
        <v>2368.34</v>
      </c>
      <c r="I80">
        <f>sales[[#This Row],[cost]]/sales[[#This Row],[cost per unit]]</f>
        <v>54.000000000000007</v>
      </c>
      <c r="J80" s="16">
        <f>sales[[#This Row],[Profit]]/sales[[#This Row],[Amount]]</f>
        <v>0.88337933606863117</v>
      </c>
    </row>
    <row r="81" spans="1:10" x14ac:dyDescent="0.25">
      <c r="A81" t="s">
        <v>35</v>
      </c>
      <c r="B81" t="s">
        <v>19</v>
      </c>
      <c r="C81" t="s">
        <v>32</v>
      </c>
      <c r="D81" s="5">
        <v>6454</v>
      </c>
      <c r="E81" s="6">
        <v>54</v>
      </c>
      <c r="F81" s="7">
        <f>INDEX(products[Cost per unit],MATCH(sales[[#This Row],[Product]],products[Product],0))</f>
        <v>14.49</v>
      </c>
      <c r="G81" s="8">
        <f>sales[[#This Row],[Units]]*sales[[#This Row],[cost per unit]]</f>
        <v>782.46</v>
      </c>
      <c r="H81" s="6">
        <f>sales[[#This Row],[Amount]]-sales[[#This Row],[cost]]</f>
        <v>5671.54</v>
      </c>
      <c r="I81">
        <f>sales[[#This Row],[cost]]/sales[[#This Row],[cost per unit]]</f>
        <v>54</v>
      </c>
      <c r="J81" s="16">
        <f>sales[[#This Row],[Profit]]/sales[[#This Row],[Amount]]</f>
        <v>0.87876355748373103</v>
      </c>
    </row>
    <row r="82" spans="1:10" x14ac:dyDescent="0.25">
      <c r="A82" t="s">
        <v>27</v>
      </c>
      <c r="B82" t="s">
        <v>10</v>
      </c>
      <c r="C82" t="s">
        <v>18</v>
      </c>
      <c r="D82" s="5">
        <v>1442</v>
      </c>
      <c r="E82" s="6">
        <v>15</v>
      </c>
      <c r="F82" s="7">
        <f>INDEX(products[Cost per unit],MATCH(sales[[#This Row],[Product]],products[Product],0))</f>
        <v>11.73</v>
      </c>
      <c r="G82" s="8">
        <f>sales[[#This Row],[Units]]*sales[[#This Row],[cost per unit]]</f>
        <v>175.95000000000002</v>
      </c>
      <c r="H82" s="6">
        <f>sales[[#This Row],[Amount]]-sales[[#This Row],[cost]]</f>
        <v>1266.05</v>
      </c>
      <c r="I82">
        <f>sales[[#This Row],[cost]]/sales[[#This Row],[cost per unit]]</f>
        <v>15.000000000000002</v>
      </c>
      <c r="J82" s="16">
        <f>sales[[#This Row],[Profit]]/sales[[#This Row],[Amount]]</f>
        <v>0.87798196948682383</v>
      </c>
    </row>
    <row r="83" spans="1:10" x14ac:dyDescent="0.25">
      <c r="A83" t="s">
        <v>16</v>
      </c>
      <c r="B83" t="s">
        <v>10</v>
      </c>
      <c r="C83" t="s">
        <v>40</v>
      </c>
      <c r="D83" s="5">
        <v>7511</v>
      </c>
      <c r="E83" s="6">
        <v>120</v>
      </c>
      <c r="F83" s="7">
        <f>INDEX(products[Cost per unit],MATCH(sales[[#This Row],[Product]],products[Product],0))</f>
        <v>7.64</v>
      </c>
      <c r="G83" s="8">
        <f>sales[[#This Row],[Units]]*sales[[#This Row],[cost per unit]]</f>
        <v>916.8</v>
      </c>
      <c r="H83" s="6">
        <f>sales[[#This Row],[Amount]]-sales[[#This Row],[cost]]</f>
        <v>6594.2</v>
      </c>
      <c r="I83">
        <f>sales[[#This Row],[cost]]/sales[[#This Row],[cost per unit]]</f>
        <v>120</v>
      </c>
      <c r="J83" s="16">
        <f>sales[[#This Row],[Profit]]/sales[[#This Row],[Amount]]</f>
        <v>0.87793902276660896</v>
      </c>
    </row>
    <row r="84" spans="1:10" x14ac:dyDescent="0.25">
      <c r="A84" t="s">
        <v>27</v>
      </c>
      <c r="B84" t="s">
        <v>10</v>
      </c>
      <c r="C84" t="s">
        <v>25</v>
      </c>
      <c r="D84" s="5">
        <v>3759</v>
      </c>
      <c r="E84" s="6">
        <v>150</v>
      </c>
      <c r="F84" s="7">
        <f>INDEX(products[Cost per unit],MATCH(sales[[#This Row],[Product]],products[Product],0))</f>
        <v>3.11</v>
      </c>
      <c r="G84" s="8">
        <f>sales[[#This Row],[Units]]*sales[[#This Row],[cost per unit]]</f>
        <v>466.5</v>
      </c>
      <c r="H84" s="6">
        <f>sales[[#This Row],[Amount]]-sales[[#This Row],[cost]]</f>
        <v>3292.5</v>
      </c>
      <c r="I84">
        <f>sales[[#This Row],[cost]]/sales[[#This Row],[cost per unit]]</f>
        <v>150</v>
      </c>
      <c r="J84" s="16">
        <f>sales[[#This Row],[Profit]]/sales[[#This Row],[Amount]]</f>
        <v>0.8758978451715882</v>
      </c>
    </row>
    <row r="85" spans="1:10" x14ac:dyDescent="0.25">
      <c r="A85" t="s">
        <v>21</v>
      </c>
      <c r="B85" t="s">
        <v>31</v>
      </c>
      <c r="C85" t="s">
        <v>30</v>
      </c>
      <c r="D85" s="5">
        <v>2541</v>
      </c>
      <c r="E85" s="6">
        <v>45</v>
      </c>
      <c r="F85" s="7">
        <f>INDEX(products[Cost per unit],MATCH(sales[[#This Row],[Product]],products[Product],0))</f>
        <v>7.16</v>
      </c>
      <c r="G85" s="8">
        <f>sales[[#This Row],[Units]]*sales[[#This Row],[cost per unit]]</f>
        <v>322.2</v>
      </c>
      <c r="H85" s="6">
        <f>sales[[#This Row],[Amount]]-sales[[#This Row],[cost]]</f>
        <v>2218.8000000000002</v>
      </c>
      <c r="I85">
        <f>sales[[#This Row],[cost]]/sales[[#This Row],[cost per unit]]</f>
        <v>45</v>
      </c>
      <c r="J85" s="16">
        <f>sales[[#This Row],[Profit]]/sales[[#This Row],[Amount]]</f>
        <v>0.87319952774498233</v>
      </c>
    </row>
    <row r="86" spans="1:10" x14ac:dyDescent="0.25">
      <c r="A86" t="s">
        <v>23</v>
      </c>
      <c r="B86" t="s">
        <v>17</v>
      </c>
      <c r="C86" t="s">
        <v>33</v>
      </c>
      <c r="D86" s="5">
        <v>4760</v>
      </c>
      <c r="E86" s="6">
        <v>69</v>
      </c>
      <c r="F86" s="7">
        <f>INDEX(products[Cost per unit],MATCH(sales[[#This Row],[Product]],products[Product],0))</f>
        <v>9.33</v>
      </c>
      <c r="G86" s="8">
        <f>sales[[#This Row],[Units]]*sales[[#This Row],[cost per unit]]</f>
        <v>643.77</v>
      </c>
      <c r="H86" s="6">
        <f>sales[[#This Row],[Amount]]-sales[[#This Row],[cost]]</f>
        <v>4116.2299999999996</v>
      </c>
      <c r="I86">
        <f>sales[[#This Row],[cost]]/sales[[#This Row],[cost per unit]]</f>
        <v>69</v>
      </c>
      <c r="J86" s="16">
        <f>sales[[#This Row],[Profit]]/sales[[#This Row],[Amount]]</f>
        <v>0.86475420168067219</v>
      </c>
    </row>
    <row r="87" spans="1:10" x14ac:dyDescent="0.25">
      <c r="A87" t="s">
        <v>24</v>
      </c>
      <c r="B87" t="s">
        <v>13</v>
      </c>
      <c r="C87" t="s">
        <v>38</v>
      </c>
      <c r="D87" s="5">
        <v>8890</v>
      </c>
      <c r="E87" s="6">
        <v>210</v>
      </c>
      <c r="F87" s="7">
        <f>INDEX(products[Cost per unit],MATCH(sales[[#This Row],[Product]],products[Product],0))</f>
        <v>5.79</v>
      </c>
      <c r="G87" s="8">
        <f>sales[[#This Row],[Units]]*sales[[#This Row],[cost per unit]]</f>
        <v>1215.9000000000001</v>
      </c>
      <c r="H87" s="6">
        <f>sales[[#This Row],[Amount]]-sales[[#This Row],[cost]]</f>
        <v>7674.1</v>
      </c>
      <c r="I87">
        <f>sales[[#This Row],[cost]]/sales[[#This Row],[cost per unit]]</f>
        <v>210.00000000000003</v>
      </c>
      <c r="J87" s="16">
        <f>sales[[#This Row],[Profit]]/sales[[#This Row],[Amount]]</f>
        <v>0.863228346456693</v>
      </c>
    </row>
    <row r="88" spans="1:10" x14ac:dyDescent="0.25">
      <c r="A88" t="s">
        <v>9</v>
      </c>
      <c r="B88" t="s">
        <v>19</v>
      </c>
      <c r="C88" t="s">
        <v>15</v>
      </c>
      <c r="D88" s="5">
        <v>7273</v>
      </c>
      <c r="E88" s="6">
        <v>96</v>
      </c>
      <c r="F88" s="7">
        <f>INDEX(products[Cost per unit],MATCH(sales[[#This Row],[Product]],products[Product],0))</f>
        <v>10.62</v>
      </c>
      <c r="G88" s="8">
        <f>sales[[#This Row],[Units]]*sales[[#This Row],[cost per unit]]</f>
        <v>1019.52</v>
      </c>
      <c r="H88" s="6">
        <f>sales[[#This Row],[Amount]]-sales[[#This Row],[cost]]</f>
        <v>6253.48</v>
      </c>
      <c r="I88">
        <f>sales[[#This Row],[cost]]/sales[[#This Row],[cost per unit]]</f>
        <v>96</v>
      </c>
      <c r="J88" s="16">
        <f>sales[[#This Row],[Profit]]/sales[[#This Row],[Amount]]</f>
        <v>0.85982125670287357</v>
      </c>
    </row>
    <row r="89" spans="1:10" x14ac:dyDescent="0.25">
      <c r="A89" t="s">
        <v>27</v>
      </c>
      <c r="B89" t="s">
        <v>7</v>
      </c>
      <c r="C89" t="s">
        <v>28</v>
      </c>
      <c r="D89" s="5">
        <v>10073</v>
      </c>
      <c r="E89" s="6">
        <v>120</v>
      </c>
      <c r="F89" s="7">
        <f>INDEX(products[Cost per unit],MATCH(sales[[#This Row],[Product]],products[Product],0))</f>
        <v>11.88</v>
      </c>
      <c r="G89" s="8">
        <f>sales[[#This Row],[Units]]*sales[[#This Row],[cost per unit]]</f>
        <v>1425.6000000000001</v>
      </c>
      <c r="H89" s="6">
        <f>sales[[#This Row],[Amount]]-sales[[#This Row],[cost]]</f>
        <v>8647.4</v>
      </c>
      <c r="I89">
        <f>sales[[#This Row],[cost]]/sales[[#This Row],[cost per unit]]</f>
        <v>120</v>
      </c>
      <c r="J89" s="16">
        <f>sales[[#This Row],[Profit]]/sales[[#This Row],[Amount]]</f>
        <v>0.85847314603395208</v>
      </c>
    </row>
    <row r="90" spans="1:10" x14ac:dyDescent="0.25">
      <c r="A90" t="s">
        <v>35</v>
      </c>
      <c r="B90" t="s">
        <v>17</v>
      </c>
      <c r="C90" t="s">
        <v>34</v>
      </c>
      <c r="D90" s="5">
        <v>2478</v>
      </c>
      <c r="E90" s="6">
        <v>21</v>
      </c>
      <c r="F90" s="7">
        <f>INDEX(products[Cost per unit],MATCH(sales[[#This Row],[Product]],products[Product],0))</f>
        <v>16.73</v>
      </c>
      <c r="G90" s="8">
        <f>sales[[#This Row],[Units]]*sales[[#This Row],[cost per unit]]</f>
        <v>351.33</v>
      </c>
      <c r="H90" s="6">
        <f>sales[[#This Row],[Amount]]-sales[[#This Row],[cost]]</f>
        <v>2126.67</v>
      </c>
      <c r="I90">
        <f>sales[[#This Row],[cost]]/sales[[#This Row],[cost per unit]]</f>
        <v>21</v>
      </c>
      <c r="J90" s="16">
        <f>sales[[#This Row],[Profit]]/sales[[#This Row],[Amount]]</f>
        <v>0.85822033898305083</v>
      </c>
    </row>
    <row r="91" spans="1:10" x14ac:dyDescent="0.25">
      <c r="A91" t="s">
        <v>21</v>
      </c>
      <c r="B91" t="s">
        <v>17</v>
      </c>
      <c r="C91" t="s">
        <v>37</v>
      </c>
      <c r="D91" s="5">
        <v>1638</v>
      </c>
      <c r="E91" s="6">
        <v>48</v>
      </c>
      <c r="F91" s="7">
        <f>INDEX(products[Cost per unit],MATCH(sales[[#This Row],[Product]],products[Product],0))</f>
        <v>4.97</v>
      </c>
      <c r="G91" s="8">
        <f>sales[[#This Row],[Units]]*sales[[#This Row],[cost per unit]]</f>
        <v>238.56</v>
      </c>
      <c r="H91" s="6">
        <f>sales[[#This Row],[Amount]]-sales[[#This Row],[cost]]</f>
        <v>1399.44</v>
      </c>
      <c r="I91">
        <f>sales[[#This Row],[cost]]/sales[[#This Row],[cost per unit]]</f>
        <v>48</v>
      </c>
      <c r="J91" s="16">
        <f>sales[[#This Row],[Profit]]/sales[[#This Row],[Amount]]</f>
        <v>0.85435897435897434</v>
      </c>
    </row>
    <row r="92" spans="1:10" x14ac:dyDescent="0.25">
      <c r="A92" t="s">
        <v>26</v>
      </c>
      <c r="B92" t="s">
        <v>7</v>
      </c>
      <c r="C92" t="s">
        <v>29</v>
      </c>
      <c r="D92" s="5">
        <v>3339</v>
      </c>
      <c r="E92" s="6">
        <v>39</v>
      </c>
      <c r="F92" s="7">
        <f>INDEX(products[Cost per unit],MATCH(sales[[#This Row],[Product]],products[Product],0))</f>
        <v>13.15</v>
      </c>
      <c r="G92" s="8">
        <f>sales[[#This Row],[Units]]*sales[[#This Row],[cost per unit]]</f>
        <v>512.85</v>
      </c>
      <c r="H92" s="6">
        <f>sales[[#This Row],[Amount]]-sales[[#This Row],[cost]]</f>
        <v>2826.15</v>
      </c>
      <c r="I92">
        <f>sales[[#This Row],[cost]]/sales[[#This Row],[cost per unit]]</f>
        <v>39</v>
      </c>
      <c r="J92" s="16">
        <f>sales[[#This Row],[Profit]]/sales[[#This Row],[Amount]]</f>
        <v>0.84640610961365681</v>
      </c>
    </row>
    <row r="93" spans="1:10" x14ac:dyDescent="0.25">
      <c r="A93" t="s">
        <v>27</v>
      </c>
      <c r="B93" t="s">
        <v>10</v>
      </c>
      <c r="C93" t="s">
        <v>22</v>
      </c>
      <c r="D93" s="5">
        <v>6734</v>
      </c>
      <c r="E93" s="6">
        <v>123</v>
      </c>
      <c r="F93" s="7">
        <f>INDEX(products[Cost per unit],MATCH(sales[[#This Row],[Product]],products[Product],0))</f>
        <v>8.65</v>
      </c>
      <c r="G93" s="8">
        <f>sales[[#This Row],[Units]]*sales[[#This Row],[cost per unit]]</f>
        <v>1063.95</v>
      </c>
      <c r="H93" s="6">
        <f>sales[[#This Row],[Amount]]-sales[[#This Row],[cost]]</f>
        <v>5670.05</v>
      </c>
      <c r="I93">
        <f>sales[[#This Row],[cost]]/sales[[#This Row],[cost per unit]]</f>
        <v>123</v>
      </c>
      <c r="J93" s="16">
        <f>sales[[#This Row],[Profit]]/sales[[#This Row],[Amount]]</f>
        <v>0.842003267003267</v>
      </c>
    </row>
    <row r="94" spans="1:10" x14ac:dyDescent="0.25">
      <c r="A94" t="s">
        <v>9</v>
      </c>
      <c r="B94" t="s">
        <v>19</v>
      </c>
      <c r="C94" t="s">
        <v>11</v>
      </c>
      <c r="D94" s="5">
        <v>2919</v>
      </c>
      <c r="E94" s="6">
        <v>45</v>
      </c>
      <c r="F94" s="7">
        <f>INDEX(products[Cost per unit],MATCH(sales[[#This Row],[Product]],products[Product],0))</f>
        <v>10.38</v>
      </c>
      <c r="G94" s="8">
        <f>sales[[#This Row],[Units]]*sales[[#This Row],[cost per unit]]</f>
        <v>467.1</v>
      </c>
      <c r="H94" s="6">
        <f>sales[[#This Row],[Amount]]-sales[[#This Row],[cost]]</f>
        <v>2451.9</v>
      </c>
      <c r="I94">
        <f>sales[[#This Row],[cost]]/sales[[#This Row],[cost per unit]]</f>
        <v>45</v>
      </c>
      <c r="J94" s="16">
        <f>sales[[#This Row],[Profit]]/sales[[#This Row],[Amount]]</f>
        <v>0.83997944501541622</v>
      </c>
    </row>
    <row r="95" spans="1:10" x14ac:dyDescent="0.25">
      <c r="A95" t="s">
        <v>35</v>
      </c>
      <c r="B95" t="s">
        <v>17</v>
      </c>
      <c r="C95" t="s">
        <v>43</v>
      </c>
      <c r="D95" s="5">
        <v>4606</v>
      </c>
      <c r="E95" s="6">
        <v>63</v>
      </c>
      <c r="F95" s="7">
        <f>INDEX(products[Cost per unit],MATCH(sales[[#This Row],[Product]],products[Product],0))</f>
        <v>11.7</v>
      </c>
      <c r="G95" s="8">
        <f>sales[[#This Row],[Units]]*sales[[#This Row],[cost per unit]]</f>
        <v>737.09999999999991</v>
      </c>
      <c r="H95" s="6">
        <f>sales[[#This Row],[Amount]]-sales[[#This Row],[cost]]</f>
        <v>3868.9</v>
      </c>
      <c r="I95">
        <f>sales[[#This Row],[cost]]/sales[[#This Row],[cost per unit]]</f>
        <v>62.999999999999993</v>
      </c>
      <c r="J95" s="16">
        <f>sales[[#This Row],[Profit]]/sales[[#This Row],[Amount]]</f>
        <v>0.83996960486322192</v>
      </c>
    </row>
    <row r="96" spans="1:10" x14ac:dyDescent="0.25">
      <c r="A96" t="s">
        <v>27</v>
      </c>
      <c r="B96" t="s">
        <v>10</v>
      </c>
      <c r="C96" t="s">
        <v>30</v>
      </c>
      <c r="D96" s="5">
        <v>3339</v>
      </c>
      <c r="E96" s="6">
        <v>75</v>
      </c>
      <c r="F96" s="7">
        <f>INDEX(products[Cost per unit],MATCH(sales[[#This Row],[Product]],products[Product],0))</f>
        <v>7.16</v>
      </c>
      <c r="G96" s="8">
        <f>sales[[#This Row],[Units]]*sales[[#This Row],[cost per unit]]</f>
        <v>537</v>
      </c>
      <c r="H96" s="6">
        <f>sales[[#This Row],[Amount]]-sales[[#This Row],[cost]]</f>
        <v>2802</v>
      </c>
      <c r="I96">
        <f>sales[[#This Row],[cost]]/sales[[#This Row],[cost per unit]]</f>
        <v>75</v>
      </c>
      <c r="J96" s="16">
        <f>sales[[#This Row],[Profit]]/sales[[#This Row],[Amount]]</f>
        <v>0.83917340521114103</v>
      </c>
    </row>
    <row r="97" spans="1:10" x14ac:dyDescent="0.25">
      <c r="A97" t="s">
        <v>21</v>
      </c>
      <c r="B97" t="s">
        <v>17</v>
      </c>
      <c r="C97" t="s">
        <v>22</v>
      </c>
      <c r="D97" s="5">
        <v>12348</v>
      </c>
      <c r="E97" s="6">
        <v>234</v>
      </c>
      <c r="F97" s="7">
        <f>INDEX(products[Cost per unit],MATCH(sales[[#This Row],[Product]],products[Product],0))</f>
        <v>8.65</v>
      </c>
      <c r="G97" s="8">
        <f>sales[[#This Row],[Units]]*sales[[#This Row],[cost per unit]]</f>
        <v>2024.1000000000001</v>
      </c>
      <c r="H97" s="6">
        <f>sales[[#This Row],[Amount]]-sales[[#This Row],[cost]]</f>
        <v>10323.9</v>
      </c>
      <c r="I97">
        <f>sales[[#This Row],[cost]]/sales[[#This Row],[cost per unit]]</f>
        <v>234</v>
      </c>
      <c r="J97" s="16">
        <f>sales[[#This Row],[Profit]]/sales[[#This Row],[Amount]]</f>
        <v>0.83607871720116611</v>
      </c>
    </row>
    <row r="98" spans="1:10" x14ac:dyDescent="0.25">
      <c r="A98" t="s">
        <v>23</v>
      </c>
      <c r="B98" t="s">
        <v>10</v>
      </c>
      <c r="C98" t="s">
        <v>39</v>
      </c>
      <c r="D98" s="5">
        <v>4935</v>
      </c>
      <c r="E98" s="6">
        <v>126</v>
      </c>
      <c r="F98" s="7">
        <f>INDEX(products[Cost per unit],MATCH(sales[[#This Row],[Product]],products[Product],0))</f>
        <v>6.49</v>
      </c>
      <c r="G98" s="8">
        <f>sales[[#This Row],[Units]]*sales[[#This Row],[cost per unit]]</f>
        <v>817.74</v>
      </c>
      <c r="H98" s="6">
        <f>sales[[#This Row],[Amount]]-sales[[#This Row],[cost]]</f>
        <v>4117.26</v>
      </c>
      <c r="I98">
        <f>sales[[#This Row],[cost]]/sales[[#This Row],[cost per unit]]</f>
        <v>126</v>
      </c>
      <c r="J98" s="16">
        <f>sales[[#This Row],[Profit]]/sales[[#This Row],[Amount]]</f>
        <v>0.83429787234042563</v>
      </c>
    </row>
    <row r="99" spans="1:10" x14ac:dyDescent="0.25">
      <c r="A99" t="s">
        <v>16</v>
      </c>
      <c r="B99" t="s">
        <v>19</v>
      </c>
      <c r="C99" t="s">
        <v>18</v>
      </c>
      <c r="D99" s="5">
        <v>2863</v>
      </c>
      <c r="E99" s="6">
        <v>42</v>
      </c>
      <c r="F99" s="7">
        <f>INDEX(products[Cost per unit],MATCH(sales[[#This Row],[Product]],products[Product],0))</f>
        <v>11.73</v>
      </c>
      <c r="G99" s="8">
        <f>sales[[#This Row],[Units]]*sales[[#This Row],[cost per unit]]</f>
        <v>492.66</v>
      </c>
      <c r="H99" s="6">
        <f>sales[[#This Row],[Amount]]-sales[[#This Row],[cost]]</f>
        <v>2370.34</v>
      </c>
      <c r="I99">
        <f>sales[[#This Row],[cost]]/sales[[#This Row],[cost per unit]]</f>
        <v>42</v>
      </c>
      <c r="J99" s="16">
        <f>sales[[#This Row],[Profit]]/sales[[#This Row],[Amount]]</f>
        <v>0.82792176039119814</v>
      </c>
    </row>
    <row r="100" spans="1:10" x14ac:dyDescent="0.25">
      <c r="A100" t="s">
        <v>35</v>
      </c>
      <c r="B100" t="s">
        <v>13</v>
      </c>
      <c r="C100" t="s">
        <v>25</v>
      </c>
      <c r="D100" s="5">
        <v>4438</v>
      </c>
      <c r="E100" s="6">
        <v>246</v>
      </c>
      <c r="F100" s="7">
        <f>INDEX(products[Cost per unit],MATCH(sales[[#This Row],[Product]],products[Product],0))</f>
        <v>3.11</v>
      </c>
      <c r="G100" s="8">
        <f>sales[[#This Row],[Units]]*sales[[#This Row],[cost per unit]]</f>
        <v>765.06</v>
      </c>
      <c r="H100" s="6">
        <f>sales[[#This Row],[Amount]]-sales[[#This Row],[cost]]</f>
        <v>3672.94</v>
      </c>
      <c r="I100">
        <f>sales[[#This Row],[cost]]/sales[[#This Row],[cost per unit]]</f>
        <v>246</v>
      </c>
      <c r="J100" s="16">
        <f>sales[[#This Row],[Profit]]/sales[[#This Row],[Amount]]</f>
        <v>0.82761153672825594</v>
      </c>
    </row>
    <row r="101" spans="1:10" x14ac:dyDescent="0.25">
      <c r="A101" t="s">
        <v>16</v>
      </c>
      <c r="B101" t="s">
        <v>13</v>
      </c>
      <c r="C101" t="s">
        <v>34</v>
      </c>
      <c r="D101" s="5">
        <v>7812</v>
      </c>
      <c r="E101" s="6">
        <v>81</v>
      </c>
      <c r="F101" s="7">
        <f>INDEX(products[Cost per unit],MATCH(sales[[#This Row],[Product]],products[Product],0))</f>
        <v>16.73</v>
      </c>
      <c r="G101" s="8">
        <f>sales[[#This Row],[Units]]*sales[[#This Row],[cost per unit]]</f>
        <v>1355.13</v>
      </c>
      <c r="H101" s="6">
        <f>sales[[#This Row],[Amount]]-sales[[#This Row],[cost]]</f>
        <v>6456.87</v>
      </c>
      <c r="I101">
        <f>sales[[#This Row],[cost]]/sales[[#This Row],[cost per unit]]</f>
        <v>81</v>
      </c>
      <c r="J101" s="16">
        <f>sales[[#This Row],[Profit]]/sales[[#This Row],[Amount]]</f>
        <v>0.82653225806451613</v>
      </c>
    </row>
    <row r="102" spans="1:10" x14ac:dyDescent="0.25">
      <c r="A102" t="s">
        <v>21</v>
      </c>
      <c r="B102" t="s">
        <v>10</v>
      </c>
      <c r="C102" t="s">
        <v>39</v>
      </c>
      <c r="D102" s="5">
        <v>2779</v>
      </c>
      <c r="E102" s="6">
        <v>75</v>
      </c>
      <c r="F102" s="7">
        <f>INDEX(products[Cost per unit],MATCH(sales[[#This Row],[Product]],products[Product],0))</f>
        <v>6.49</v>
      </c>
      <c r="G102" s="8">
        <f>sales[[#This Row],[Units]]*sales[[#This Row],[cost per unit]]</f>
        <v>486.75</v>
      </c>
      <c r="H102" s="6">
        <f>sales[[#This Row],[Amount]]-sales[[#This Row],[cost]]</f>
        <v>2292.25</v>
      </c>
      <c r="I102">
        <f>sales[[#This Row],[cost]]/sales[[#This Row],[cost per unit]]</f>
        <v>75</v>
      </c>
      <c r="J102" s="16">
        <f>sales[[#This Row],[Profit]]/sales[[#This Row],[Amount]]</f>
        <v>0.82484706729039226</v>
      </c>
    </row>
    <row r="103" spans="1:10" x14ac:dyDescent="0.25">
      <c r="A103" t="s">
        <v>6</v>
      </c>
      <c r="B103" t="s">
        <v>17</v>
      </c>
      <c r="C103" t="s">
        <v>18</v>
      </c>
      <c r="D103" s="5">
        <v>13391</v>
      </c>
      <c r="E103" s="6">
        <v>201</v>
      </c>
      <c r="F103" s="7">
        <f>INDEX(products[Cost per unit],MATCH(sales[[#This Row],[Product]],products[Product],0))</f>
        <v>11.73</v>
      </c>
      <c r="G103" s="8">
        <f>sales[[#This Row],[Units]]*sales[[#This Row],[cost per unit]]</f>
        <v>2357.73</v>
      </c>
      <c r="H103" s="6">
        <f>sales[[#This Row],[Amount]]-sales[[#This Row],[cost]]</f>
        <v>11033.27</v>
      </c>
      <c r="I103">
        <f>sales[[#This Row],[cost]]/sales[[#This Row],[cost per unit]]</f>
        <v>201</v>
      </c>
      <c r="J103" s="16">
        <f>sales[[#This Row],[Profit]]/sales[[#This Row],[Amount]]</f>
        <v>0.82393174520200141</v>
      </c>
    </row>
    <row r="104" spans="1:10" x14ac:dyDescent="0.25">
      <c r="A104" t="s">
        <v>16</v>
      </c>
      <c r="B104" t="s">
        <v>13</v>
      </c>
      <c r="C104" t="s">
        <v>15</v>
      </c>
      <c r="D104" s="5">
        <v>9443</v>
      </c>
      <c r="E104" s="6">
        <v>162</v>
      </c>
      <c r="F104" s="7">
        <f>INDEX(products[Cost per unit],MATCH(sales[[#This Row],[Product]],products[Product],0))</f>
        <v>10.62</v>
      </c>
      <c r="G104" s="8">
        <f>sales[[#This Row],[Units]]*sales[[#This Row],[cost per unit]]</f>
        <v>1720.4399999999998</v>
      </c>
      <c r="H104" s="6">
        <f>sales[[#This Row],[Amount]]-sales[[#This Row],[cost]]</f>
        <v>7722.56</v>
      </c>
      <c r="I104">
        <f>sales[[#This Row],[cost]]/sales[[#This Row],[cost per unit]]</f>
        <v>162</v>
      </c>
      <c r="J104" s="16">
        <f>sales[[#This Row],[Profit]]/sales[[#This Row],[Amount]]</f>
        <v>0.81780790003176962</v>
      </c>
    </row>
    <row r="105" spans="1:10" x14ac:dyDescent="0.25">
      <c r="A105" t="s">
        <v>26</v>
      </c>
      <c r="B105" t="s">
        <v>31</v>
      </c>
      <c r="C105" t="s">
        <v>41</v>
      </c>
      <c r="D105" s="5">
        <v>8841</v>
      </c>
      <c r="E105" s="6">
        <v>303</v>
      </c>
      <c r="F105" s="7">
        <f>INDEX(products[Cost per unit],MATCH(sales[[#This Row],[Product]],products[Product],0))</f>
        <v>5.6</v>
      </c>
      <c r="G105" s="8">
        <f>sales[[#This Row],[Units]]*sales[[#This Row],[cost per unit]]</f>
        <v>1696.8</v>
      </c>
      <c r="H105" s="6">
        <f>sales[[#This Row],[Amount]]-sales[[#This Row],[cost]]</f>
        <v>7144.2</v>
      </c>
      <c r="I105">
        <f>sales[[#This Row],[cost]]/sales[[#This Row],[cost per unit]]</f>
        <v>303</v>
      </c>
      <c r="J105" s="16">
        <f>sales[[#This Row],[Profit]]/sales[[#This Row],[Amount]]</f>
        <v>0.80807600950118763</v>
      </c>
    </row>
    <row r="106" spans="1:10" x14ac:dyDescent="0.25">
      <c r="A106" t="s">
        <v>26</v>
      </c>
      <c r="B106" t="s">
        <v>13</v>
      </c>
      <c r="C106" t="s">
        <v>41</v>
      </c>
      <c r="D106" s="5">
        <v>4956</v>
      </c>
      <c r="E106" s="6">
        <v>171</v>
      </c>
      <c r="F106" s="7">
        <f>INDEX(products[Cost per unit],MATCH(sales[[#This Row],[Product]],products[Product],0))</f>
        <v>5.6</v>
      </c>
      <c r="G106" s="8">
        <f>sales[[#This Row],[Units]]*sales[[#This Row],[cost per unit]]</f>
        <v>957.59999999999991</v>
      </c>
      <c r="H106" s="6">
        <f>sales[[#This Row],[Amount]]-sales[[#This Row],[cost]]</f>
        <v>3998.4</v>
      </c>
      <c r="I106">
        <f>sales[[#This Row],[cost]]/sales[[#This Row],[cost per unit]]</f>
        <v>171</v>
      </c>
      <c r="J106" s="16">
        <f>sales[[#This Row],[Profit]]/sales[[#This Row],[Amount]]</f>
        <v>0.8067796610169492</v>
      </c>
    </row>
    <row r="107" spans="1:10" x14ac:dyDescent="0.25">
      <c r="A107" t="s">
        <v>23</v>
      </c>
      <c r="B107" t="s">
        <v>7</v>
      </c>
      <c r="C107" t="s">
        <v>20</v>
      </c>
      <c r="D107" s="5">
        <v>9632</v>
      </c>
      <c r="E107" s="6">
        <v>288</v>
      </c>
      <c r="F107" s="7">
        <f>INDEX(products[Cost per unit],MATCH(sales[[#This Row],[Product]],products[Product],0))</f>
        <v>6.47</v>
      </c>
      <c r="G107" s="8">
        <f>sales[[#This Row],[Units]]*sales[[#This Row],[cost per unit]]</f>
        <v>1863.36</v>
      </c>
      <c r="H107" s="6">
        <f>sales[[#This Row],[Amount]]-sales[[#This Row],[cost]]</f>
        <v>7768.64</v>
      </c>
      <c r="I107">
        <f>sales[[#This Row],[cost]]/sales[[#This Row],[cost per unit]]</f>
        <v>288</v>
      </c>
      <c r="J107" s="16">
        <f>sales[[#This Row],[Profit]]/sales[[#This Row],[Amount]]</f>
        <v>0.80654485049833891</v>
      </c>
    </row>
    <row r="108" spans="1:10" x14ac:dyDescent="0.25">
      <c r="A108" t="s">
        <v>24</v>
      </c>
      <c r="B108" t="s">
        <v>7</v>
      </c>
      <c r="C108" t="s">
        <v>39</v>
      </c>
      <c r="D108" s="5">
        <v>5019</v>
      </c>
      <c r="E108" s="6">
        <v>150</v>
      </c>
      <c r="F108" s="7">
        <f>INDEX(products[Cost per unit],MATCH(sales[[#This Row],[Product]],products[Product],0))</f>
        <v>6.49</v>
      </c>
      <c r="G108" s="8">
        <f>sales[[#This Row],[Units]]*sales[[#This Row],[cost per unit]]</f>
        <v>973.5</v>
      </c>
      <c r="H108" s="6">
        <f>sales[[#This Row],[Amount]]-sales[[#This Row],[cost]]</f>
        <v>4045.5</v>
      </c>
      <c r="I108">
        <f>sales[[#This Row],[cost]]/sales[[#This Row],[cost per unit]]</f>
        <v>150</v>
      </c>
      <c r="J108" s="16">
        <f>sales[[#This Row],[Profit]]/sales[[#This Row],[Amount]]</f>
        <v>0.80603705917513446</v>
      </c>
    </row>
    <row r="109" spans="1:10" x14ac:dyDescent="0.25">
      <c r="A109" t="s">
        <v>21</v>
      </c>
      <c r="B109" t="s">
        <v>31</v>
      </c>
      <c r="C109" t="s">
        <v>28</v>
      </c>
      <c r="D109" s="5">
        <v>6125</v>
      </c>
      <c r="E109" s="6">
        <v>102</v>
      </c>
      <c r="F109" s="7">
        <f>INDEX(products[Cost per unit],MATCH(sales[[#This Row],[Product]],products[Product],0))</f>
        <v>11.88</v>
      </c>
      <c r="G109" s="8">
        <f>sales[[#This Row],[Units]]*sales[[#This Row],[cost per unit]]</f>
        <v>1211.76</v>
      </c>
      <c r="H109" s="6">
        <f>sales[[#This Row],[Amount]]-sales[[#This Row],[cost]]</f>
        <v>4913.24</v>
      </c>
      <c r="I109">
        <f>sales[[#This Row],[cost]]/sales[[#This Row],[cost per unit]]</f>
        <v>101.99999999999999</v>
      </c>
      <c r="J109" s="16">
        <f>sales[[#This Row],[Profit]]/sales[[#This Row],[Amount]]</f>
        <v>0.80216163265306117</v>
      </c>
    </row>
    <row r="110" spans="1:10" x14ac:dyDescent="0.25">
      <c r="A110" t="s">
        <v>35</v>
      </c>
      <c r="B110" t="s">
        <v>10</v>
      </c>
      <c r="C110" t="s">
        <v>22</v>
      </c>
      <c r="D110" s="5">
        <v>3262</v>
      </c>
      <c r="E110" s="6">
        <v>75</v>
      </c>
      <c r="F110" s="7">
        <f>INDEX(products[Cost per unit],MATCH(sales[[#This Row],[Product]],products[Product],0))</f>
        <v>8.65</v>
      </c>
      <c r="G110" s="8">
        <f>sales[[#This Row],[Units]]*sales[[#This Row],[cost per unit]]</f>
        <v>648.75</v>
      </c>
      <c r="H110" s="6">
        <f>sales[[#This Row],[Amount]]-sales[[#This Row],[cost]]</f>
        <v>2613.25</v>
      </c>
      <c r="I110">
        <f>sales[[#This Row],[cost]]/sales[[#This Row],[cost per unit]]</f>
        <v>75</v>
      </c>
      <c r="J110" s="16">
        <f>sales[[#This Row],[Profit]]/sales[[#This Row],[Amount]]</f>
        <v>0.80111894543225015</v>
      </c>
    </row>
    <row r="111" spans="1:10" x14ac:dyDescent="0.25">
      <c r="A111" t="s">
        <v>35</v>
      </c>
      <c r="B111" t="s">
        <v>17</v>
      </c>
      <c r="C111" t="s">
        <v>37</v>
      </c>
      <c r="D111" s="5">
        <v>2793</v>
      </c>
      <c r="E111" s="6">
        <v>114</v>
      </c>
      <c r="F111" s="7">
        <f>INDEX(products[Cost per unit],MATCH(sales[[#This Row],[Product]],products[Product],0))</f>
        <v>4.97</v>
      </c>
      <c r="G111" s="8">
        <f>sales[[#This Row],[Units]]*sales[[#This Row],[cost per unit]]</f>
        <v>566.57999999999993</v>
      </c>
      <c r="H111" s="6">
        <f>sales[[#This Row],[Amount]]-sales[[#This Row],[cost]]</f>
        <v>2226.42</v>
      </c>
      <c r="I111">
        <f>sales[[#This Row],[cost]]/sales[[#This Row],[cost per unit]]</f>
        <v>113.99999999999999</v>
      </c>
      <c r="J111" s="16">
        <f>sales[[#This Row],[Profit]]/sales[[#This Row],[Amount]]</f>
        <v>0.79714285714285715</v>
      </c>
    </row>
    <row r="112" spans="1:10" x14ac:dyDescent="0.25">
      <c r="A112" t="s">
        <v>35</v>
      </c>
      <c r="B112" t="s">
        <v>19</v>
      </c>
      <c r="C112" t="s">
        <v>36</v>
      </c>
      <c r="D112" s="5">
        <v>9835</v>
      </c>
      <c r="E112" s="6">
        <v>207</v>
      </c>
      <c r="F112" s="7">
        <f>INDEX(products[Cost per unit],MATCH(sales[[#This Row],[Product]],products[Product],0))</f>
        <v>9.77</v>
      </c>
      <c r="G112" s="8">
        <f>sales[[#This Row],[Units]]*sales[[#This Row],[cost per unit]]</f>
        <v>2022.3899999999999</v>
      </c>
      <c r="H112" s="6">
        <f>sales[[#This Row],[Amount]]-sales[[#This Row],[cost]]</f>
        <v>7812.6100000000006</v>
      </c>
      <c r="I112">
        <f>sales[[#This Row],[cost]]/sales[[#This Row],[cost per unit]]</f>
        <v>207</v>
      </c>
      <c r="J112" s="16">
        <f>sales[[#This Row],[Profit]]/sales[[#This Row],[Amount]]</f>
        <v>0.7943680732079309</v>
      </c>
    </row>
    <row r="113" spans="1:10" x14ac:dyDescent="0.25">
      <c r="A113" t="s">
        <v>16</v>
      </c>
      <c r="B113" t="s">
        <v>17</v>
      </c>
      <c r="C113" t="s">
        <v>40</v>
      </c>
      <c r="D113" s="5">
        <v>553</v>
      </c>
      <c r="E113" s="6">
        <v>15</v>
      </c>
      <c r="F113" s="7">
        <f>INDEX(products[Cost per unit],MATCH(sales[[#This Row],[Product]],products[Product],0))</f>
        <v>7.64</v>
      </c>
      <c r="G113" s="8">
        <f>sales[[#This Row],[Units]]*sales[[#This Row],[cost per unit]]</f>
        <v>114.6</v>
      </c>
      <c r="H113" s="6">
        <f>sales[[#This Row],[Amount]]-sales[[#This Row],[cost]]</f>
        <v>438.4</v>
      </c>
      <c r="I113">
        <f>sales[[#This Row],[cost]]/sales[[#This Row],[cost per unit]]</f>
        <v>15</v>
      </c>
      <c r="J113" s="16">
        <f>sales[[#This Row],[Profit]]/sales[[#This Row],[Amount]]</f>
        <v>0.79276672694394212</v>
      </c>
    </row>
    <row r="114" spans="1:10" x14ac:dyDescent="0.25">
      <c r="A114" t="s">
        <v>23</v>
      </c>
      <c r="B114" t="s">
        <v>7</v>
      </c>
      <c r="C114" t="s">
        <v>33</v>
      </c>
      <c r="D114" s="5">
        <v>10311</v>
      </c>
      <c r="E114" s="6">
        <v>231</v>
      </c>
      <c r="F114" s="7">
        <f>INDEX(products[Cost per unit],MATCH(sales[[#This Row],[Product]],products[Product],0))</f>
        <v>9.33</v>
      </c>
      <c r="G114" s="8">
        <f>sales[[#This Row],[Units]]*sales[[#This Row],[cost per unit]]</f>
        <v>2155.23</v>
      </c>
      <c r="H114" s="6">
        <f>sales[[#This Row],[Amount]]-sales[[#This Row],[cost]]</f>
        <v>8155.77</v>
      </c>
      <c r="I114">
        <f>sales[[#This Row],[cost]]/sales[[#This Row],[cost per unit]]</f>
        <v>231</v>
      </c>
      <c r="J114" s="16">
        <f>sales[[#This Row],[Profit]]/sales[[#This Row],[Amount]]</f>
        <v>0.79097759674134427</v>
      </c>
    </row>
    <row r="115" spans="1:10" x14ac:dyDescent="0.25">
      <c r="A115" t="s">
        <v>6</v>
      </c>
      <c r="B115" t="s">
        <v>13</v>
      </c>
      <c r="C115" t="s">
        <v>37</v>
      </c>
      <c r="D115" s="5">
        <v>4018</v>
      </c>
      <c r="E115" s="6">
        <v>171</v>
      </c>
      <c r="F115" s="7">
        <f>INDEX(products[Cost per unit],MATCH(sales[[#This Row],[Product]],products[Product],0))</f>
        <v>4.97</v>
      </c>
      <c r="G115" s="8">
        <f>sales[[#This Row],[Units]]*sales[[#This Row],[cost per unit]]</f>
        <v>849.87</v>
      </c>
      <c r="H115" s="6">
        <f>sales[[#This Row],[Amount]]-sales[[#This Row],[cost]]</f>
        <v>3168.13</v>
      </c>
      <c r="I115">
        <f>sales[[#This Row],[cost]]/sales[[#This Row],[cost per unit]]</f>
        <v>171</v>
      </c>
      <c r="J115" s="16">
        <f>sales[[#This Row],[Profit]]/sales[[#This Row],[Amount]]</f>
        <v>0.78848432055749129</v>
      </c>
    </row>
    <row r="116" spans="1:10" x14ac:dyDescent="0.25">
      <c r="A116" t="s">
        <v>23</v>
      </c>
      <c r="B116" t="s">
        <v>13</v>
      </c>
      <c r="C116" t="s">
        <v>43</v>
      </c>
      <c r="D116" s="5">
        <v>3976</v>
      </c>
      <c r="E116" s="6">
        <v>72</v>
      </c>
      <c r="F116" s="7">
        <f>INDEX(products[Cost per unit],MATCH(sales[[#This Row],[Product]],products[Product],0))</f>
        <v>11.7</v>
      </c>
      <c r="G116" s="8">
        <f>sales[[#This Row],[Units]]*sales[[#This Row],[cost per unit]]</f>
        <v>842.4</v>
      </c>
      <c r="H116" s="6">
        <f>sales[[#This Row],[Amount]]-sales[[#This Row],[cost]]</f>
        <v>3133.6</v>
      </c>
      <c r="I116">
        <f>sales[[#This Row],[cost]]/sales[[#This Row],[cost per unit]]</f>
        <v>72</v>
      </c>
      <c r="J116" s="16">
        <f>sales[[#This Row],[Profit]]/sales[[#This Row],[Amount]]</f>
        <v>0.78812877263581482</v>
      </c>
    </row>
    <row r="117" spans="1:10" x14ac:dyDescent="0.25">
      <c r="A117" t="s">
        <v>21</v>
      </c>
      <c r="B117" t="s">
        <v>13</v>
      </c>
      <c r="C117" t="s">
        <v>30</v>
      </c>
      <c r="D117" s="5">
        <f>SUBTOTAL(101,D1:D116)</f>
        <v>5985.0608695652172</v>
      </c>
      <c r="E117" s="6">
        <v>135</v>
      </c>
      <c r="F117" s="7">
        <f>INDEX(products[Cost per unit],MATCH(sales[[#This Row],[Product]],products[Product],0))</f>
        <v>7.16</v>
      </c>
      <c r="G117" s="8">
        <f>sales[[#This Row],[Units]]*sales[[#This Row],[cost per unit]]</f>
        <v>966.6</v>
      </c>
      <c r="H117" s="6">
        <f>sales[[#This Row],[Amount]]-sales[[#This Row],[cost]]</f>
        <v>5018.4608695652169</v>
      </c>
      <c r="I117">
        <f>sales[[#This Row],[cost]]/sales[[#This Row],[cost per unit]]</f>
        <v>135</v>
      </c>
      <c r="J117" s="16">
        <f>sales[[#This Row],[Profit]]/sales[[#This Row],[Amount]]</f>
        <v>0.8384978831351102</v>
      </c>
    </row>
    <row r="118" spans="1:10" x14ac:dyDescent="0.25">
      <c r="A118" t="s">
        <v>12</v>
      </c>
      <c r="B118" t="s">
        <v>31</v>
      </c>
      <c r="C118" t="s">
        <v>28</v>
      </c>
      <c r="D118" s="5">
        <v>6860</v>
      </c>
      <c r="E118" s="6">
        <v>126</v>
      </c>
      <c r="F118" s="7">
        <f>INDEX(products[Cost per unit],MATCH(sales[[#This Row],[Product]],products[Product],0))</f>
        <v>11.88</v>
      </c>
      <c r="G118" s="8">
        <f>sales[[#This Row],[Units]]*sales[[#This Row],[cost per unit]]</f>
        <v>1496.88</v>
      </c>
      <c r="H118" s="6">
        <f>sales[[#This Row],[Amount]]-sales[[#This Row],[cost]]</f>
        <v>5363.12</v>
      </c>
      <c r="I118">
        <f>sales[[#This Row],[cost]]/sales[[#This Row],[cost per unit]]</f>
        <v>126</v>
      </c>
      <c r="J118" s="16">
        <f>sales[[#This Row],[Profit]]/sales[[#This Row],[Amount]]</f>
        <v>0.78179591836734696</v>
      </c>
    </row>
    <row r="119" spans="1:10" x14ac:dyDescent="0.25">
      <c r="A119" t="s">
        <v>9</v>
      </c>
      <c r="B119" t="s">
        <v>19</v>
      </c>
      <c r="C119" t="s">
        <v>39</v>
      </c>
      <c r="D119" s="5">
        <v>2737</v>
      </c>
      <c r="E119" s="6">
        <v>93</v>
      </c>
      <c r="F119" s="7">
        <f>INDEX(products[Cost per unit],MATCH(sales[[#This Row],[Product]],products[Product],0))</f>
        <v>6.49</v>
      </c>
      <c r="G119" s="8">
        <f>sales[[#This Row],[Units]]*sales[[#This Row],[cost per unit]]</f>
        <v>603.57000000000005</v>
      </c>
      <c r="H119" s="6">
        <f>sales[[#This Row],[Amount]]-sales[[#This Row],[cost]]</f>
        <v>2133.4299999999998</v>
      </c>
      <c r="I119">
        <f>sales[[#This Row],[cost]]/sales[[#This Row],[cost per unit]]</f>
        <v>93</v>
      </c>
      <c r="J119" s="16">
        <f>sales[[#This Row],[Profit]]/sales[[#This Row],[Amount]]</f>
        <v>0.77947753014249177</v>
      </c>
    </row>
    <row r="120" spans="1:10" x14ac:dyDescent="0.25">
      <c r="A120" t="s">
        <v>26</v>
      </c>
      <c r="B120" t="s">
        <v>17</v>
      </c>
      <c r="C120" t="s">
        <v>30</v>
      </c>
      <c r="D120" s="5">
        <v>2114</v>
      </c>
      <c r="E120" s="6">
        <v>66</v>
      </c>
      <c r="F120" s="7">
        <f>INDEX(products[Cost per unit],MATCH(sales[[#This Row],[Product]],products[Product],0))</f>
        <v>7.16</v>
      </c>
      <c r="G120" s="8">
        <f>sales[[#This Row],[Units]]*sales[[#This Row],[cost per unit]]</f>
        <v>472.56</v>
      </c>
      <c r="H120" s="6">
        <f>sales[[#This Row],[Amount]]-sales[[#This Row],[cost]]</f>
        <v>1641.44</v>
      </c>
      <c r="I120">
        <f>sales[[#This Row],[cost]]/sales[[#This Row],[cost per unit]]</f>
        <v>66</v>
      </c>
      <c r="J120" s="16">
        <f>sales[[#This Row],[Profit]]/sales[[#This Row],[Amount]]</f>
        <v>0.77646168401135296</v>
      </c>
    </row>
    <row r="121" spans="1:10" x14ac:dyDescent="0.25">
      <c r="A121" t="s">
        <v>16</v>
      </c>
      <c r="B121" t="s">
        <v>31</v>
      </c>
      <c r="C121" t="s">
        <v>39</v>
      </c>
      <c r="D121" s="5">
        <v>4417</v>
      </c>
      <c r="E121" s="6">
        <v>153</v>
      </c>
      <c r="F121" s="7">
        <f>INDEX(products[Cost per unit],MATCH(sales[[#This Row],[Product]],products[Product],0))</f>
        <v>6.49</v>
      </c>
      <c r="G121" s="8">
        <f>sales[[#This Row],[Units]]*sales[[#This Row],[cost per unit]]</f>
        <v>992.97</v>
      </c>
      <c r="H121" s="6">
        <f>sales[[#This Row],[Amount]]-sales[[#This Row],[cost]]</f>
        <v>3424.0299999999997</v>
      </c>
      <c r="I121">
        <f>sales[[#This Row],[cost]]/sales[[#This Row],[cost per unit]]</f>
        <v>153</v>
      </c>
      <c r="J121" s="16">
        <f>sales[[#This Row],[Profit]]/sales[[#This Row],[Amount]]</f>
        <v>0.77519357029658131</v>
      </c>
    </row>
    <row r="122" spans="1:10" x14ac:dyDescent="0.25">
      <c r="A122" t="s">
        <v>9</v>
      </c>
      <c r="B122" t="s">
        <v>31</v>
      </c>
      <c r="C122" t="s">
        <v>41</v>
      </c>
      <c r="D122" s="5">
        <v>2436</v>
      </c>
      <c r="E122" s="6">
        <v>99</v>
      </c>
      <c r="F122" s="7">
        <f>INDEX(products[Cost per unit],MATCH(sales[[#This Row],[Product]],products[Product],0))</f>
        <v>5.6</v>
      </c>
      <c r="G122" s="8">
        <f>sales[[#This Row],[Units]]*sales[[#This Row],[cost per unit]]</f>
        <v>554.4</v>
      </c>
      <c r="H122" s="6">
        <f>sales[[#This Row],[Amount]]-sales[[#This Row],[cost]]</f>
        <v>1881.6</v>
      </c>
      <c r="I122">
        <f>sales[[#This Row],[cost]]/sales[[#This Row],[cost per unit]]</f>
        <v>99</v>
      </c>
      <c r="J122" s="16">
        <f>sales[[#This Row],[Profit]]/sales[[#This Row],[Amount]]</f>
        <v>0.77241379310344827</v>
      </c>
    </row>
    <row r="123" spans="1:10" x14ac:dyDescent="0.25">
      <c r="A123" t="s">
        <v>6</v>
      </c>
      <c r="B123" t="s">
        <v>10</v>
      </c>
      <c r="C123" t="s">
        <v>15</v>
      </c>
      <c r="D123" s="5">
        <v>15610</v>
      </c>
      <c r="E123" s="6">
        <v>339</v>
      </c>
      <c r="F123" s="7">
        <f>INDEX(products[Cost per unit],MATCH(sales[[#This Row],[Product]],products[Product],0))</f>
        <v>10.62</v>
      </c>
      <c r="G123" s="8">
        <f>sales[[#This Row],[Units]]*sales[[#This Row],[cost per unit]]</f>
        <v>3600.18</v>
      </c>
      <c r="H123" s="6">
        <f>sales[[#This Row],[Amount]]-sales[[#This Row],[cost]]</f>
        <v>12009.82</v>
      </c>
      <c r="I123">
        <f>sales[[#This Row],[cost]]/sales[[#This Row],[cost per unit]]</f>
        <v>339</v>
      </c>
      <c r="J123" s="16">
        <f>sales[[#This Row],[Profit]]/sales[[#This Row],[Amount]]</f>
        <v>0.76936707238949387</v>
      </c>
    </row>
    <row r="124" spans="1:10" x14ac:dyDescent="0.25">
      <c r="A124" t="s">
        <v>6</v>
      </c>
      <c r="B124" t="s">
        <v>31</v>
      </c>
      <c r="C124" t="s">
        <v>40</v>
      </c>
      <c r="D124" s="5">
        <v>5474</v>
      </c>
      <c r="E124" s="6">
        <v>168</v>
      </c>
      <c r="F124" s="7">
        <f>INDEX(products[Cost per unit],MATCH(sales[[#This Row],[Product]],products[Product],0))</f>
        <v>7.64</v>
      </c>
      <c r="G124" s="8">
        <f>sales[[#This Row],[Units]]*sales[[#This Row],[cost per unit]]</f>
        <v>1283.52</v>
      </c>
      <c r="H124" s="6">
        <f>sales[[#This Row],[Amount]]-sales[[#This Row],[cost]]</f>
        <v>4190.4799999999996</v>
      </c>
      <c r="I124">
        <f>sales[[#This Row],[cost]]/sales[[#This Row],[cost per unit]]</f>
        <v>168</v>
      </c>
      <c r="J124" s="16">
        <f>sales[[#This Row],[Profit]]/sales[[#This Row],[Amount]]</f>
        <v>0.76552429667519173</v>
      </c>
    </row>
    <row r="125" spans="1:10" x14ac:dyDescent="0.25">
      <c r="A125" t="s">
        <v>27</v>
      </c>
      <c r="B125" t="s">
        <v>19</v>
      </c>
      <c r="C125" t="s">
        <v>39</v>
      </c>
      <c r="D125" s="5">
        <v>4949</v>
      </c>
      <c r="E125" s="6">
        <v>189</v>
      </c>
      <c r="F125" s="7">
        <f>INDEX(products[Cost per unit],MATCH(sales[[#This Row],[Product]],products[Product],0))</f>
        <v>6.49</v>
      </c>
      <c r="G125" s="8">
        <f>sales[[#This Row],[Units]]*sales[[#This Row],[cost per unit]]</f>
        <v>1226.6100000000001</v>
      </c>
      <c r="H125" s="6">
        <f>sales[[#This Row],[Amount]]-sales[[#This Row],[cost]]</f>
        <v>3722.39</v>
      </c>
      <c r="I125">
        <f>sales[[#This Row],[cost]]/sales[[#This Row],[cost per unit]]</f>
        <v>189</v>
      </c>
      <c r="J125" s="16">
        <f>sales[[#This Row],[Profit]]/sales[[#This Row],[Amount]]</f>
        <v>0.7521499292786421</v>
      </c>
    </row>
    <row r="126" spans="1:10" x14ac:dyDescent="0.25">
      <c r="A126" t="s">
        <v>16</v>
      </c>
      <c r="B126" t="s">
        <v>13</v>
      </c>
      <c r="C126" t="s">
        <v>11</v>
      </c>
      <c r="D126" s="5">
        <v>6027</v>
      </c>
      <c r="E126" s="6">
        <v>144</v>
      </c>
      <c r="F126" s="7">
        <f>INDEX(products[Cost per unit],MATCH(sales[[#This Row],[Product]],products[Product],0))</f>
        <v>10.38</v>
      </c>
      <c r="G126" s="8">
        <f>sales[[#This Row],[Units]]*sales[[#This Row],[cost per unit]]</f>
        <v>1494.72</v>
      </c>
      <c r="H126" s="6">
        <f>sales[[#This Row],[Amount]]-sales[[#This Row],[cost]]</f>
        <v>4532.28</v>
      </c>
      <c r="I126">
        <f>sales[[#This Row],[cost]]/sales[[#This Row],[cost per unit]]</f>
        <v>144</v>
      </c>
      <c r="J126" s="16">
        <f>sales[[#This Row],[Profit]]/sales[[#This Row],[Amount]]</f>
        <v>0.75199601791936288</v>
      </c>
    </row>
    <row r="127" spans="1:10" x14ac:dyDescent="0.25">
      <c r="A127" t="s">
        <v>26</v>
      </c>
      <c r="B127" t="s">
        <v>17</v>
      </c>
      <c r="C127" t="s">
        <v>39</v>
      </c>
      <c r="D127" s="5">
        <v>2023</v>
      </c>
      <c r="E127" s="6">
        <v>78</v>
      </c>
      <c r="F127" s="7">
        <f>INDEX(products[Cost per unit],MATCH(sales[[#This Row],[Product]],products[Product],0))</f>
        <v>6.49</v>
      </c>
      <c r="G127" s="8">
        <f>sales[[#This Row],[Units]]*sales[[#This Row],[cost per unit]]</f>
        <v>506.22</v>
      </c>
      <c r="H127" s="6">
        <f>sales[[#This Row],[Amount]]-sales[[#This Row],[cost]]</f>
        <v>1516.78</v>
      </c>
      <c r="I127">
        <f>sales[[#This Row],[cost]]/sales[[#This Row],[cost per unit]]</f>
        <v>78</v>
      </c>
      <c r="J127" s="16">
        <f>sales[[#This Row],[Profit]]/sales[[#This Row],[Amount]]</f>
        <v>0.74976767177459214</v>
      </c>
    </row>
    <row r="128" spans="1:10" x14ac:dyDescent="0.25">
      <c r="A128" t="s">
        <v>16</v>
      </c>
      <c r="B128" t="s">
        <v>13</v>
      </c>
      <c r="C128" t="s">
        <v>42</v>
      </c>
      <c r="D128" s="5">
        <v>7651</v>
      </c>
      <c r="E128" s="6">
        <v>213</v>
      </c>
      <c r="F128" s="7">
        <f>INDEX(products[Cost per unit],MATCH(sales[[#This Row],[Product]],products[Product],0))</f>
        <v>9</v>
      </c>
      <c r="G128" s="8">
        <f>sales[[#This Row],[Units]]*sales[[#This Row],[cost per unit]]</f>
        <v>1917</v>
      </c>
      <c r="H128" s="6">
        <f>sales[[#This Row],[Amount]]-sales[[#This Row],[cost]]</f>
        <v>5734</v>
      </c>
      <c r="I128">
        <f>sales[[#This Row],[cost]]/sales[[#This Row],[cost per unit]]</f>
        <v>213</v>
      </c>
      <c r="J128" s="16">
        <f>sales[[#This Row],[Profit]]/sales[[#This Row],[Amount]]</f>
        <v>0.74944451705659387</v>
      </c>
    </row>
    <row r="129" spans="1:10" x14ac:dyDescent="0.25">
      <c r="A129" t="s">
        <v>6</v>
      </c>
      <c r="B129" t="s">
        <v>10</v>
      </c>
      <c r="C129" t="s">
        <v>30</v>
      </c>
      <c r="D129" s="5">
        <v>2891</v>
      </c>
      <c r="E129" s="6">
        <v>102</v>
      </c>
      <c r="F129" s="7">
        <f>INDEX(products[Cost per unit],MATCH(sales[[#This Row],[Product]],products[Product],0))</f>
        <v>7.16</v>
      </c>
      <c r="G129" s="8">
        <f>sales[[#This Row],[Units]]*sales[[#This Row],[cost per unit]]</f>
        <v>730.32</v>
      </c>
      <c r="H129" s="6">
        <f>sales[[#This Row],[Amount]]-sales[[#This Row],[cost]]</f>
        <v>2160.6799999999998</v>
      </c>
      <c r="I129">
        <f>sales[[#This Row],[cost]]/sales[[#This Row],[cost per unit]]</f>
        <v>102</v>
      </c>
      <c r="J129" s="16">
        <f>sales[[#This Row],[Profit]]/sales[[#This Row],[Amount]]</f>
        <v>0.74738152888273945</v>
      </c>
    </row>
    <row r="130" spans="1:10" x14ac:dyDescent="0.25">
      <c r="A130" t="s">
        <v>21</v>
      </c>
      <c r="B130" t="s">
        <v>19</v>
      </c>
      <c r="C130" t="s">
        <v>34</v>
      </c>
      <c r="D130" s="5">
        <v>6132</v>
      </c>
      <c r="E130" s="6">
        <v>93</v>
      </c>
      <c r="F130" s="7">
        <f>INDEX(products[Cost per unit],MATCH(sales[[#This Row],[Product]],products[Product],0))</f>
        <v>16.73</v>
      </c>
      <c r="G130" s="8">
        <f>sales[[#This Row],[Units]]*sales[[#This Row],[cost per unit]]</f>
        <v>1555.89</v>
      </c>
      <c r="H130" s="6">
        <f>sales[[#This Row],[Amount]]-sales[[#This Row],[cost]]</f>
        <v>4576.1099999999997</v>
      </c>
      <c r="I130">
        <f>sales[[#This Row],[cost]]/sales[[#This Row],[cost per unit]]</f>
        <v>93</v>
      </c>
      <c r="J130" s="16">
        <f>sales[[#This Row],[Profit]]/sales[[#This Row],[Amount]]</f>
        <v>0.7462671232876712</v>
      </c>
    </row>
    <row r="131" spans="1:10" x14ac:dyDescent="0.25">
      <c r="A131" t="s">
        <v>35</v>
      </c>
      <c r="B131" t="s">
        <v>10</v>
      </c>
      <c r="C131" t="s">
        <v>14</v>
      </c>
      <c r="D131" s="5">
        <v>2226</v>
      </c>
      <c r="E131" s="6">
        <v>48</v>
      </c>
      <c r="F131" s="7">
        <f>INDEX(products[Cost per unit],MATCH(sales[[#This Row],[Product]],products[Product],0))</f>
        <v>12.37</v>
      </c>
      <c r="G131" s="8">
        <f>sales[[#This Row],[Units]]*sales[[#This Row],[cost per unit]]</f>
        <v>593.76</v>
      </c>
      <c r="H131" s="6">
        <f>sales[[#This Row],[Amount]]-sales[[#This Row],[cost]]</f>
        <v>1632.24</v>
      </c>
      <c r="I131">
        <f>sales[[#This Row],[cost]]/sales[[#This Row],[cost per unit]]</f>
        <v>48</v>
      </c>
      <c r="J131" s="16">
        <f>sales[[#This Row],[Profit]]/sales[[#This Row],[Amount]]</f>
        <v>0.73326145552560651</v>
      </c>
    </row>
    <row r="132" spans="1:10" x14ac:dyDescent="0.25">
      <c r="A132" t="s">
        <v>23</v>
      </c>
      <c r="B132" t="s">
        <v>10</v>
      </c>
      <c r="C132" t="s">
        <v>14</v>
      </c>
      <c r="D132" s="5">
        <v>7847</v>
      </c>
      <c r="E132" s="6">
        <v>174</v>
      </c>
      <c r="F132" s="7">
        <f>INDEX(products[Cost per unit],MATCH(sales[[#This Row],[Product]],products[Product],0))</f>
        <v>12.37</v>
      </c>
      <c r="G132" s="8">
        <f>sales[[#This Row],[Units]]*sales[[#This Row],[cost per unit]]</f>
        <v>2152.3799999999997</v>
      </c>
      <c r="H132" s="6">
        <f>sales[[#This Row],[Amount]]-sales[[#This Row],[cost]]</f>
        <v>5694.6200000000008</v>
      </c>
      <c r="I132">
        <f>sales[[#This Row],[cost]]/sales[[#This Row],[cost per unit]]</f>
        <v>173.99999999999997</v>
      </c>
      <c r="J132" s="16">
        <f>sales[[#This Row],[Profit]]/sales[[#This Row],[Amount]]</f>
        <v>0.7257066394800562</v>
      </c>
    </row>
    <row r="133" spans="1:10" x14ac:dyDescent="0.25">
      <c r="A133" t="s">
        <v>26</v>
      </c>
      <c r="B133" t="s">
        <v>7</v>
      </c>
      <c r="C133" t="s">
        <v>39</v>
      </c>
      <c r="D133" s="5">
        <v>3773</v>
      </c>
      <c r="E133" s="6">
        <v>165</v>
      </c>
      <c r="F133" s="7">
        <f>INDEX(products[Cost per unit],MATCH(sales[[#This Row],[Product]],products[Product],0))</f>
        <v>6.49</v>
      </c>
      <c r="G133" s="8">
        <f>sales[[#This Row],[Units]]*sales[[#This Row],[cost per unit]]</f>
        <v>1070.8500000000001</v>
      </c>
      <c r="H133" s="6">
        <f>sales[[#This Row],[Amount]]-sales[[#This Row],[cost]]</f>
        <v>2702.1499999999996</v>
      </c>
      <c r="I133">
        <f>sales[[#This Row],[cost]]/sales[[#This Row],[cost per unit]]</f>
        <v>165.00000000000003</v>
      </c>
      <c r="J133" s="16">
        <f>sales[[#This Row],[Profit]]/sales[[#This Row],[Amount]]</f>
        <v>0.71618075801749259</v>
      </c>
    </row>
    <row r="134" spans="1:10" x14ac:dyDescent="0.25">
      <c r="A134" t="s">
        <v>16</v>
      </c>
      <c r="B134" t="s">
        <v>31</v>
      </c>
      <c r="C134" t="s">
        <v>11</v>
      </c>
      <c r="D134" s="5">
        <v>6580</v>
      </c>
      <c r="E134" s="6">
        <v>183</v>
      </c>
      <c r="F134" s="7">
        <f>INDEX(products[Cost per unit],MATCH(sales[[#This Row],[Product]],products[Product],0))</f>
        <v>10.38</v>
      </c>
      <c r="G134" s="8">
        <f>sales[[#This Row],[Units]]*sales[[#This Row],[cost per unit]]</f>
        <v>1899.5400000000002</v>
      </c>
      <c r="H134" s="6">
        <f>sales[[#This Row],[Amount]]-sales[[#This Row],[cost]]</f>
        <v>4680.46</v>
      </c>
      <c r="I134">
        <f>sales[[#This Row],[cost]]/sales[[#This Row],[cost per unit]]</f>
        <v>183</v>
      </c>
      <c r="J134" s="16">
        <f>sales[[#This Row],[Profit]]/sales[[#This Row],[Amount]]</f>
        <v>0.71131610942249246</v>
      </c>
    </row>
    <row r="135" spans="1:10" x14ac:dyDescent="0.25">
      <c r="A135" t="s">
        <v>12</v>
      </c>
      <c r="B135" t="s">
        <v>10</v>
      </c>
      <c r="C135" t="s">
        <v>40</v>
      </c>
      <c r="D135" s="5">
        <v>5355</v>
      </c>
      <c r="E135" s="6">
        <v>204</v>
      </c>
      <c r="F135" s="7">
        <f>INDEX(products[Cost per unit],MATCH(sales[[#This Row],[Product]],products[Product],0))</f>
        <v>7.64</v>
      </c>
      <c r="G135" s="8">
        <f>sales[[#This Row],[Units]]*sales[[#This Row],[cost per unit]]</f>
        <v>1558.56</v>
      </c>
      <c r="H135" s="6">
        <f>sales[[#This Row],[Amount]]-sales[[#This Row],[cost]]</f>
        <v>3796.44</v>
      </c>
      <c r="I135">
        <f>sales[[#This Row],[cost]]/sales[[#This Row],[cost per unit]]</f>
        <v>204</v>
      </c>
      <c r="J135" s="16">
        <f>sales[[#This Row],[Profit]]/sales[[#This Row],[Amount]]</f>
        <v>0.708952380952381</v>
      </c>
    </row>
    <row r="136" spans="1:10" x14ac:dyDescent="0.25">
      <c r="A136" t="s">
        <v>9</v>
      </c>
      <c r="B136" t="s">
        <v>7</v>
      </c>
      <c r="C136" t="s">
        <v>34</v>
      </c>
      <c r="D136" s="5">
        <v>11522</v>
      </c>
      <c r="E136" s="6">
        <v>204</v>
      </c>
      <c r="F136" s="7">
        <f>INDEX(products[Cost per unit],MATCH(sales[[#This Row],[Product]],products[Product],0))</f>
        <v>16.73</v>
      </c>
      <c r="G136" s="8">
        <f>sales[[#This Row],[Units]]*sales[[#This Row],[cost per unit]]</f>
        <v>3412.92</v>
      </c>
      <c r="H136" s="6">
        <f>sales[[#This Row],[Amount]]-sales[[#This Row],[cost]]</f>
        <v>8109.08</v>
      </c>
      <c r="I136">
        <f>sales[[#This Row],[cost]]/sales[[#This Row],[cost per unit]]</f>
        <v>204</v>
      </c>
      <c r="J136" s="16">
        <f>sales[[#This Row],[Profit]]/sales[[#This Row],[Amount]]</f>
        <v>0.70379100850546783</v>
      </c>
    </row>
    <row r="137" spans="1:10" x14ac:dyDescent="0.25">
      <c r="A137" t="s">
        <v>9</v>
      </c>
      <c r="B137" t="s">
        <v>13</v>
      </c>
      <c r="C137" t="s">
        <v>29</v>
      </c>
      <c r="D137" s="5">
        <v>3192</v>
      </c>
      <c r="E137" s="6">
        <v>72</v>
      </c>
      <c r="F137" s="7">
        <f>INDEX(products[Cost per unit],MATCH(sales[[#This Row],[Product]],products[Product],0))</f>
        <v>13.15</v>
      </c>
      <c r="G137" s="8">
        <f>sales[[#This Row],[Units]]*sales[[#This Row],[cost per unit]]</f>
        <v>946.80000000000007</v>
      </c>
      <c r="H137" s="6">
        <f>sales[[#This Row],[Amount]]-sales[[#This Row],[cost]]</f>
        <v>2245.1999999999998</v>
      </c>
      <c r="I137">
        <f>sales[[#This Row],[cost]]/sales[[#This Row],[cost per unit]]</f>
        <v>72</v>
      </c>
      <c r="J137" s="16">
        <f>sales[[#This Row],[Profit]]/sales[[#This Row],[Amount]]</f>
        <v>0.70338345864661644</v>
      </c>
    </row>
    <row r="138" spans="1:10" x14ac:dyDescent="0.25">
      <c r="A138" t="s">
        <v>27</v>
      </c>
      <c r="B138" t="s">
        <v>10</v>
      </c>
      <c r="C138" t="s">
        <v>8</v>
      </c>
      <c r="D138" s="5">
        <v>2219</v>
      </c>
      <c r="E138" s="6">
        <v>75</v>
      </c>
      <c r="F138" s="7">
        <f>INDEX(products[Cost per unit],MATCH(sales[[#This Row],[Product]],products[Product],0))</f>
        <v>8.7899999999999991</v>
      </c>
      <c r="G138" s="8">
        <f>sales[[#This Row],[Units]]*sales[[#This Row],[cost per unit]]</f>
        <v>659.24999999999989</v>
      </c>
      <c r="H138" s="6">
        <f>sales[[#This Row],[Amount]]-sales[[#This Row],[cost]]</f>
        <v>1559.75</v>
      </c>
      <c r="I138">
        <f>sales[[#This Row],[cost]]/sales[[#This Row],[cost per unit]]</f>
        <v>75</v>
      </c>
      <c r="J138" s="16">
        <f>sales[[#This Row],[Profit]]/sales[[#This Row],[Amount]]</f>
        <v>0.70290671473636779</v>
      </c>
    </row>
    <row r="139" spans="1:10" x14ac:dyDescent="0.25">
      <c r="A139" t="s">
        <v>6</v>
      </c>
      <c r="B139" t="s">
        <v>17</v>
      </c>
      <c r="C139" t="s">
        <v>38</v>
      </c>
      <c r="D139" s="5">
        <v>4753</v>
      </c>
      <c r="E139" s="6">
        <v>246</v>
      </c>
      <c r="F139" s="7">
        <f>INDEX(products[Cost per unit],MATCH(sales[[#This Row],[Product]],products[Product],0))</f>
        <v>5.79</v>
      </c>
      <c r="G139" s="8">
        <f>sales[[#This Row],[Units]]*sales[[#This Row],[cost per unit]]</f>
        <v>1424.34</v>
      </c>
      <c r="H139" s="6">
        <f>sales[[#This Row],[Amount]]-sales[[#This Row],[cost]]</f>
        <v>3328.66</v>
      </c>
      <c r="I139">
        <f>sales[[#This Row],[cost]]/sales[[#This Row],[cost per unit]]</f>
        <v>245.99999999999997</v>
      </c>
      <c r="J139" s="16">
        <f>sales[[#This Row],[Profit]]/sales[[#This Row],[Amount]]</f>
        <v>0.70032821375973064</v>
      </c>
    </row>
    <row r="140" spans="1:10" x14ac:dyDescent="0.25">
      <c r="A140" t="s">
        <v>23</v>
      </c>
      <c r="B140" t="s">
        <v>17</v>
      </c>
      <c r="C140" t="s">
        <v>11</v>
      </c>
      <c r="D140" s="5">
        <v>7455</v>
      </c>
      <c r="E140" s="6">
        <v>216</v>
      </c>
      <c r="F140" s="7">
        <f>INDEX(products[Cost per unit],MATCH(sales[[#This Row],[Product]],products[Product],0))</f>
        <v>10.38</v>
      </c>
      <c r="G140" s="8">
        <f>sales[[#This Row],[Units]]*sales[[#This Row],[cost per unit]]</f>
        <v>2242.0800000000004</v>
      </c>
      <c r="H140" s="6">
        <f>sales[[#This Row],[Amount]]-sales[[#This Row],[cost]]</f>
        <v>5212.92</v>
      </c>
      <c r="I140">
        <f>sales[[#This Row],[cost]]/sales[[#This Row],[cost per unit]]</f>
        <v>216.00000000000003</v>
      </c>
      <c r="J140" s="16">
        <f>sales[[#This Row],[Profit]]/sales[[#This Row],[Amount]]</f>
        <v>0.69925150905432598</v>
      </c>
    </row>
    <row r="141" spans="1:10" x14ac:dyDescent="0.25">
      <c r="A141" t="s">
        <v>21</v>
      </c>
      <c r="B141" t="s">
        <v>10</v>
      </c>
      <c r="C141" t="s">
        <v>40</v>
      </c>
      <c r="D141" s="5">
        <v>4018</v>
      </c>
      <c r="E141" s="6">
        <v>162</v>
      </c>
      <c r="F141" s="7">
        <f>INDEX(products[Cost per unit],MATCH(sales[[#This Row],[Product]],products[Product],0))</f>
        <v>7.64</v>
      </c>
      <c r="G141" s="8">
        <f>sales[[#This Row],[Units]]*sales[[#This Row],[cost per unit]]</f>
        <v>1237.6799999999998</v>
      </c>
      <c r="H141" s="6">
        <f>sales[[#This Row],[Amount]]-sales[[#This Row],[cost]]</f>
        <v>2780.32</v>
      </c>
      <c r="I141">
        <f>sales[[#This Row],[cost]]/sales[[#This Row],[cost per unit]]</f>
        <v>161.99999999999997</v>
      </c>
      <c r="J141" s="16">
        <f>sales[[#This Row],[Profit]]/sales[[#This Row],[Amount]]</f>
        <v>0.69196615231458436</v>
      </c>
    </row>
    <row r="142" spans="1:10" x14ac:dyDescent="0.25">
      <c r="A142" t="s">
        <v>35</v>
      </c>
      <c r="B142" t="s">
        <v>7</v>
      </c>
      <c r="C142" t="s">
        <v>38</v>
      </c>
      <c r="D142" s="5">
        <v>2149</v>
      </c>
      <c r="E142" s="6">
        <v>117</v>
      </c>
      <c r="F142" s="7">
        <f>INDEX(products[Cost per unit],MATCH(sales[[#This Row],[Product]],products[Product],0))</f>
        <v>5.79</v>
      </c>
      <c r="G142" s="8">
        <f>sales[[#This Row],[Units]]*sales[[#This Row],[cost per unit]]</f>
        <v>677.43</v>
      </c>
      <c r="H142" s="6">
        <f>sales[[#This Row],[Amount]]-sales[[#This Row],[cost]]</f>
        <v>1471.5700000000002</v>
      </c>
      <c r="I142">
        <f>sales[[#This Row],[cost]]/sales[[#This Row],[cost per unit]]</f>
        <v>116.99999999999999</v>
      </c>
      <c r="J142" s="16">
        <f>sales[[#This Row],[Profit]]/sales[[#This Row],[Amount]]</f>
        <v>0.68476966030711972</v>
      </c>
    </row>
    <row r="143" spans="1:10" x14ac:dyDescent="0.25">
      <c r="A143" t="s">
        <v>27</v>
      </c>
      <c r="B143" t="s">
        <v>10</v>
      </c>
      <c r="C143" t="s">
        <v>41</v>
      </c>
      <c r="D143" s="5">
        <v>8008</v>
      </c>
      <c r="E143" s="6">
        <v>456</v>
      </c>
      <c r="F143" s="7">
        <f>INDEX(products[Cost per unit],MATCH(sales[[#This Row],[Product]],products[Product],0))</f>
        <v>5.6</v>
      </c>
      <c r="G143" s="8">
        <f>sales[[#This Row],[Units]]*sales[[#This Row],[cost per unit]]</f>
        <v>2553.6</v>
      </c>
      <c r="H143" s="6">
        <f>sales[[#This Row],[Amount]]-sales[[#This Row],[cost]]</f>
        <v>5454.4</v>
      </c>
      <c r="I143">
        <f>sales[[#This Row],[cost]]/sales[[#This Row],[cost per unit]]</f>
        <v>456</v>
      </c>
      <c r="J143" s="16">
        <f>sales[[#This Row],[Profit]]/sales[[#This Row],[Amount]]</f>
        <v>0.68111888111888108</v>
      </c>
    </row>
    <row r="144" spans="1:10" x14ac:dyDescent="0.25">
      <c r="A144" t="s">
        <v>12</v>
      </c>
      <c r="B144" t="s">
        <v>17</v>
      </c>
      <c r="C144" t="s">
        <v>43</v>
      </c>
      <c r="D144" s="5">
        <v>3472</v>
      </c>
      <c r="E144" s="6">
        <v>96</v>
      </c>
      <c r="F144" s="7">
        <f>INDEX(products[Cost per unit],MATCH(sales[[#This Row],[Product]],products[Product],0))</f>
        <v>11.7</v>
      </c>
      <c r="G144" s="8">
        <f>sales[[#This Row],[Units]]*sales[[#This Row],[cost per unit]]</f>
        <v>1123.1999999999998</v>
      </c>
      <c r="H144" s="6">
        <f>sales[[#This Row],[Amount]]-sales[[#This Row],[cost]]</f>
        <v>2348.8000000000002</v>
      </c>
      <c r="I144">
        <f>sales[[#This Row],[cost]]/sales[[#This Row],[cost per unit]]</f>
        <v>95.999999999999986</v>
      </c>
      <c r="J144" s="16">
        <f>sales[[#This Row],[Profit]]/sales[[#This Row],[Amount]]</f>
        <v>0.67649769585253461</v>
      </c>
    </row>
    <row r="145" spans="1:10" x14ac:dyDescent="0.25">
      <c r="A145" t="s">
        <v>21</v>
      </c>
      <c r="B145" t="s">
        <v>17</v>
      </c>
      <c r="C145" t="s">
        <v>8</v>
      </c>
      <c r="D145" s="5">
        <v>4725</v>
      </c>
      <c r="E145" s="6">
        <v>174</v>
      </c>
      <c r="F145" s="7">
        <f>INDEX(products[Cost per unit],MATCH(sales[[#This Row],[Product]],products[Product],0))</f>
        <v>8.7899999999999991</v>
      </c>
      <c r="G145" s="8">
        <f>sales[[#This Row],[Units]]*sales[[#This Row],[cost per unit]]</f>
        <v>1529.4599999999998</v>
      </c>
      <c r="H145" s="6">
        <f>sales[[#This Row],[Amount]]-sales[[#This Row],[cost]]</f>
        <v>3195.54</v>
      </c>
      <c r="I145">
        <f>sales[[#This Row],[cost]]/sales[[#This Row],[cost per unit]]</f>
        <v>174</v>
      </c>
      <c r="J145" s="16">
        <f>sales[[#This Row],[Profit]]/sales[[#This Row],[Amount]]</f>
        <v>0.67630476190476185</v>
      </c>
    </row>
    <row r="146" spans="1:10" x14ac:dyDescent="0.25">
      <c r="A146" t="s">
        <v>6</v>
      </c>
      <c r="B146" t="s">
        <v>10</v>
      </c>
      <c r="C146" t="s">
        <v>18</v>
      </c>
      <c r="D146" s="5">
        <v>7280</v>
      </c>
      <c r="E146" s="6">
        <v>201</v>
      </c>
      <c r="F146" s="7">
        <f>INDEX(products[Cost per unit],MATCH(sales[[#This Row],[Product]],products[Product],0))</f>
        <v>11.73</v>
      </c>
      <c r="G146" s="8">
        <f>sales[[#This Row],[Units]]*sales[[#This Row],[cost per unit]]</f>
        <v>2357.73</v>
      </c>
      <c r="H146" s="6">
        <f>sales[[#This Row],[Amount]]-sales[[#This Row],[cost]]</f>
        <v>4922.2700000000004</v>
      </c>
      <c r="I146">
        <f>sales[[#This Row],[cost]]/sales[[#This Row],[cost per unit]]</f>
        <v>201</v>
      </c>
      <c r="J146" s="16">
        <f>sales[[#This Row],[Profit]]/sales[[#This Row],[Amount]]</f>
        <v>0.67613598901098904</v>
      </c>
    </row>
    <row r="147" spans="1:10" x14ac:dyDescent="0.25">
      <c r="A147" t="s">
        <v>6</v>
      </c>
      <c r="B147" t="s">
        <v>7</v>
      </c>
      <c r="C147" t="s">
        <v>25</v>
      </c>
      <c r="D147" s="5">
        <v>3339</v>
      </c>
      <c r="E147" s="6">
        <v>348</v>
      </c>
      <c r="F147" s="7">
        <f>INDEX(products[Cost per unit],MATCH(sales[[#This Row],[Product]],products[Product],0))</f>
        <v>3.11</v>
      </c>
      <c r="G147" s="8">
        <f>sales[[#This Row],[Units]]*sales[[#This Row],[cost per unit]]</f>
        <v>1082.28</v>
      </c>
      <c r="H147" s="6">
        <f>sales[[#This Row],[Amount]]-sales[[#This Row],[cost]]</f>
        <v>2256.7200000000003</v>
      </c>
      <c r="I147">
        <f>sales[[#This Row],[cost]]/sales[[#This Row],[cost per unit]]</f>
        <v>348</v>
      </c>
      <c r="J147" s="16">
        <f>sales[[#This Row],[Profit]]/sales[[#This Row],[Amount]]</f>
        <v>0.67586702605570537</v>
      </c>
    </row>
    <row r="148" spans="1:10" x14ac:dyDescent="0.25">
      <c r="A148" t="s">
        <v>35</v>
      </c>
      <c r="B148" t="s">
        <v>7</v>
      </c>
      <c r="C148" t="s">
        <v>30</v>
      </c>
      <c r="D148" s="5">
        <v>5551</v>
      </c>
      <c r="E148" s="6">
        <v>252</v>
      </c>
      <c r="F148" s="7">
        <f>INDEX(products[Cost per unit],MATCH(sales[[#This Row],[Product]],products[Product],0))</f>
        <v>7.16</v>
      </c>
      <c r="G148" s="8">
        <f>sales[[#This Row],[Units]]*sales[[#This Row],[cost per unit]]</f>
        <v>1804.32</v>
      </c>
      <c r="H148" s="6">
        <f>sales[[#This Row],[Amount]]-sales[[#This Row],[cost]]</f>
        <v>3746.6800000000003</v>
      </c>
      <c r="I148">
        <f>sales[[#This Row],[cost]]/sales[[#This Row],[cost per unit]]</f>
        <v>252</v>
      </c>
      <c r="J148" s="16">
        <f>sales[[#This Row],[Profit]]/sales[[#This Row],[Amount]]</f>
        <v>0.67495586380832284</v>
      </c>
    </row>
    <row r="149" spans="1:10" x14ac:dyDescent="0.25">
      <c r="A149" t="s">
        <v>24</v>
      </c>
      <c r="B149" t="s">
        <v>17</v>
      </c>
      <c r="C149" t="s">
        <v>32</v>
      </c>
      <c r="D149" s="5">
        <v>3598</v>
      </c>
      <c r="E149" s="6">
        <v>81</v>
      </c>
      <c r="F149" s="7">
        <f>INDEX(products[Cost per unit],MATCH(sales[[#This Row],[Product]],products[Product],0))</f>
        <v>14.49</v>
      </c>
      <c r="G149" s="8">
        <f>sales[[#This Row],[Units]]*sales[[#This Row],[cost per unit]]</f>
        <v>1173.69</v>
      </c>
      <c r="H149" s="6">
        <f>sales[[#This Row],[Amount]]-sales[[#This Row],[cost]]</f>
        <v>2424.31</v>
      </c>
      <c r="I149">
        <f>sales[[#This Row],[cost]]/sales[[#This Row],[cost per unit]]</f>
        <v>81</v>
      </c>
      <c r="J149" s="16">
        <f>sales[[#This Row],[Profit]]/sales[[#This Row],[Amount]]</f>
        <v>0.67379377431906617</v>
      </c>
    </row>
    <row r="150" spans="1:10" x14ac:dyDescent="0.25">
      <c r="A150" t="s">
        <v>26</v>
      </c>
      <c r="B150" t="s">
        <v>10</v>
      </c>
      <c r="C150" t="s">
        <v>39</v>
      </c>
      <c r="D150" s="5">
        <v>2212</v>
      </c>
      <c r="E150" s="6">
        <v>117</v>
      </c>
      <c r="F150" s="7">
        <f>INDEX(products[Cost per unit],MATCH(sales[[#This Row],[Product]],products[Product],0))</f>
        <v>6.49</v>
      </c>
      <c r="G150" s="8">
        <f>sales[[#This Row],[Units]]*sales[[#This Row],[cost per unit]]</f>
        <v>759.33</v>
      </c>
      <c r="H150" s="6">
        <f>sales[[#This Row],[Amount]]-sales[[#This Row],[cost]]</f>
        <v>1452.67</v>
      </c>
      <c r="I150">
        <f>sales[[#This Row],[cost]]/sales[[#This Row],[cost per unit]]</f>
        <v>117</v>
      </c>
      <c r="J150" s="16">
        <f>sales[[#This Row],[Profit]]/sales[[#This Row],[Amount]]</f>
        <v>0.65672242314647378</v>
      </c>
    </row>
    <row r="151" spans="1:10" x14ac:dyDescent="0.25">
      <c r="A151" t="s">
        <v>9</v>
      </c>
      <c r="B151" t="s">
        <v>31</v>
      </c>
      <c r="C151" t="s">
        <v>29</v>
      </c>
      <c r="D151" s="5">
        <v>3850</v>
      </c>
      <c r="E151" s="6">
        <v>102</v>
      </c>
      <c r="F151" s="7">
        <f>INDEX(products[Cost per unit],MATCH(sales[[#This Row],[Product]],products[Product],0))</f>
        <v>13.15</v>
      </c>
      <c r="G151" s="8">
        <f>sales[[#This Row],[Units]]*sales[[#This Row],[cost per unit]]</f>
        <v>1341.3</v>
      </c>
      <c r="H151" s="6">
        <f>sales[[#This Row],[Amount]]-sales[[#This Row],[cost]]</f>
        <v>2508.6999999999998</v>
      </c>
      <c r="I151">
        <f>sales[[#This Row],[cost]]/sales[[#This Row],[cost per unit]]</f>
        <v>102</v>
      </c>
      <c r="J151" s="16">
        <f>sales[[#This Row],[Profit]]/sales[[#This Row],[Amount]]</f>
        <v>0.65161038961038953</v>
      </c>
    </row>
    <row r="152" spans="1:10" x14ac:dyDescent="0.25">
      <c r="A152" t="s">
        <v>9</v>
      </c>
      <c r="B152" t="s">
        <v>17</v>
      </c>
      <c r="C152" t="s">
        <v>18</v>
      </c>
      <c r="D152" s="5">
        <v>7833</v>
      </c>
      <c r="E152" s="6">
        <v>243</v>
      </c>
      <c r="F152" s="7">
        <f>INDEX(products[Cost per unit],MATCH(sales[[#This Row],[Product]],products[Product],0))</f>
        <v>11.73</v>
      </c>
      <c r="G152" s="8">
        <f>sales[[#This Row],[Units]]*sales[[#This Row],[cost per unit]]</f>
        <v>2850.3900000000003</v>
      </c>
      <c r="H152" s="6">
        <f>sales[[#This Row],[Amount]]-sales[[#This Row],[cost]]</f>
        <v>4982.6099999999997</v>
      </c>
      <c r="I152">
        <f>sales[[#This Row],[cost]]/sales[[#This Row],[cost per unit]]</f>
        <v>243.00000000000003</v>
      </c>
      <c r="J152" s="16">
        <f>sales[[#This Row],[Profit]]/sales[[#This Row],[Amount]]</f>
        <v>0.63610494063577172</v>
      </c>
    </row>
    <row r="153" spans="1:10" x14ac:dyDescent="0.25">
      <c r="A153" t="s">
        <v>6</v>
      </c>
      <c r="B153" t="s">
        <v>10</v>
      </c>
      <c r="C153" t="s">
        <v>36</v>
      </c>
      <c r="D153" s="5">
        <v>6279</v>
      </c>
      <c r="E153" s="6">
        <v>237</v>
      </c>
      <c r="F153" s="7">
        <f>INDEX(products[Cost per unit],MATCH(sales[[#This Row],[Product]],products[Product],0))</f>
        <v>9.77</v>
      </c>
      <c r="G153" s="8">
        <f>sales[[#This Row],[Units]]*sales[[#This Row],[cost per unit]]</f>
        <v>2315.4899999999998</v>
      </c>
      <c r="H153" s="6">
        <f>sales[[#This Row],[Amount]]-sales[[#This Row],[cost]]</f>
        <v>3963.51</v>
      </c>
      <c r="I153">
        <f>sales[[#This Row],[cost]]/sales[[#This Row],[cost per unit]]</f>
        <v>237</v>
      </c>
      <c r="J153" s="16">
        <f>sales[[#This Row],[Profit]]/sales[[#This Row],[Amount]]</f>
        <v>0.6312326803631152</v>
      </c>
    </row>
    <row r="154" spans="1:10" x14ac:dyDescent="0.25">
      <c r="A154" t="s">
        <v>16</v>
      </c>
      <c r="B154" t="s">
        <v>13</v>
      </c>
      <c r="C154" t="s">
        <v>39</v>
      </c>
      <c r="D154" s="5">
        <v>630</v>
      </c>
      <c r="E154" s="6">
        <v>36</v>
      </c>
      <c r="F154" s="7">
        <f>INDEX(products[Cost per unit],MATCH(sales[[#This Row],[Product]],products[Product],0))</f>
        <v>6.49</v>
      </c>
      <c r="G154" s="8">
        <f>sales[[#This Row],[Units]]*sales[[#This Row],[cost per unit]]</f>
        <v>233.64000000000001</v>
      </c>
      <c r="H154" s="6">
        <f>sales[[#This Row],[Amount]]-sales[[#This Row],[cost]]</f>
        <v>396.36</v>
      </c>
      <c r="I154">
        <f>sales[[#This Row],[cost]]/sales[[#This Row],[cost per unit]]</f>
        <v>36</v>
      </c>
      <c r="J154" s="16">
        <f>sales[[#This Row],[Profit]]/sales[[#This Row],[Amount]]</f>
        <v>0.62914285714285711</v>
      </c>
    </row>
    <row r="155" spans="1:10" x14ac:dyDescent="0.25">
      <c r="A155" t="s">
        <v>27</v>
      </c>
      <c r="B155" t="s">
        <v>17</v>
      </c>
      <c r="C155" t="s">
        <v>32</v>
      </c>
      <c r="D155" s="5">
        <v>4781</v>
      </c>
      <c r="E155" s="6">
        <v>123</v>
      </c>
      <c r="F155" s="7">
        <f>INDEX(products[Cost per unit],MATCH(sales[[#This Row],[Product]],products[Product],0))</f>
        <v>14.49</v>
      </c>
      <c r="G155" s="8">
        <f>sales[[#This Row],[Units]]*sales[[#This Row],[cost per unit]]</f>
        <v>1782.27</v>
      </c>
      <c r="H155" s="6">
        <f>sales[[#This Row],[Amount]]-sales[[#This Row],[cost]]</f>
        <v>2998.73</v>
      </c>
      <c r="I155">
        <f>sales[[#This Row],[cost]]/sales[[#This Row],[cost per unit]]</f>
        <v>123</v>
      </c>
      <c r="J155" s="16">
        <f>sales[[#This Row],[Profit]]/sales[[#This Row],[Amount]]</f>
        <v>0.62721815519765745</v>
      </c>
    </row>
    <row r="156" spans="1:10" x14ac:dyDescent="0.25">
      <c r="A156" t="s">
        <v>24</v>
      </c>
      <c r="B156" t="s">
        <v>13</v>
      </c>
      <c r="C156" t="s">
        <v>32</v>
      </c>
      <c r="D156" s="5">
        <v>7021</v>
      </c>
      <c r="E156" s="6">
        <v>183</v>
      </c>
      <c r="F156" s="7">
        <f>INDEX(products[Cost per unit],MATCH(sales[[#This Row],[Product]],products[Product],0))</f>
        <v>14.49</v>
      </c>
      <c r="G156" s="8">
        <f>sales[[#This Row],[Units]]*sales[[#This Row],[cost per unit]]</f>
        <v>2651.67</v>
      </c>
      <c r="H156" s="6">
        <f>sales[[#This Row],[Amount]]-sales[[#This Row],[cost]]</f>
        <v>4369.33</v>
      </c>
      <c r="I156">
        <f>sales[[#This Row],[cost]]/sales[[#This Row],[cost per unit]]</f>
        <v>183</v>
      </c>
      <c r="J156" s="16">
        <f>sales[[#This Row],[Profit]]/sales[[#This Row],[Amount]]</f>
        <v>0.62232303090727814</v>
      </c>
    </row>
    <row r="157" spans="1:10" x14ac:dyDescent="0.25">
      <c r="A157" t="s">
        <v>23</v>
      </c>
      <c r="B157" t="s">
        <v>19</v>
      </c>
      <c r="C157" t="s">
        <v>15</v>
      </c>
      <c r="D157" s="5">
        <v>3388</v>
      </c>
      <c r="E157" s="6">
        <v>123</v>
      </c>
      <c r="F157" s="7">
        <f>INDEX(products[Cost per unit],MATCH(sales[[#This Row],[Product]],products[Product],0))</f>
        <v>10.62</v>
      </c>
      <c r="G157" s="8">
        <f>sales[[#This Row],[Units]]*sales[[#This Row],[cost per unit]]</f>
        <v>1306.26</v>
      </c>
      <c r="H157" s="6">
        <f>sales[[#This Row],[Amount]]-sales[[#This Row],[cost]]</f>
        <v>2081.7399999999998</v>
      </c>
      <c r="I157">
        <f>sales[[#This Row],[cost]]/sales[[#This Row],[cost per unit]]</f>
        <v>123.00000000000001</v>
      </c>
      <c r="J157" s="16">
        <f>sales[[#This Row],[Profit]]/sales[[#This Row],[Amount]]</f>
        <v>0.6144451003541912</v>
      </c>
    </row>
    <row r="158" spans="1:10" x14ac:dyDescent="0.25">
      <c r="A158" t="s">
        <v>12</v>
      </c>
      <c r="B158" t="s">
        <v>10</v>
      </c>
      <c r="C158" t="s">
        <v>25</v>
      </c>
      <c r="D158" s="5">
        <v>700</v>
      </c>
      <c r="E158" s="6">
        <v>87</v>
      </c>
      <c r="F158" s="7">
        <f>INDEX(products[Cost per unit],MATCH(sales[[#This Row],[Product]],products[Product],0))</f>
        <v>3.11</v>
      </c>
      <c r="G158" s="8">
        <f>sales[[#This Row],[Units]]*sales[[#This Row],[cost per unit]]</f>
        <v>270.57</v>
      </c>
      <c r="H158" s="6">
        <f>sales[[#This Row],[Amount]]-sales[[#This Row],[cost]]</f>
        <v>429.43</v>
      </c>
      <c r="I158">
        <f>sales[[#This Row],[cost]]/sales[[#This Row],[cost per unit]]</f>
        <v>87</v>
      </c>
      <c r="J158" s="16">
        <f>sales[[#This Row],[Profit]]/sales[[#This Row],[Amount]]</f>
        <v>0.61347142857142856</v>
      </c>
    </row>
    <row r="159" spans="1:10" x14ac:dyDescent="0.25">
      <c r="A159" t="s">
        <v>16</v>
      </c>
      <c r="B159" t="s">
        <v>13</v>
      </c>
      <c r="C159" t="s">
        <v>14</v>
      </c>
      <c r="D159" s="5">
        <v>4018</v>
      </c>
      <c r="E159" s="6">
        <v>126</v>
      </c>
      <c r="F159" s="7">
        <f>INDEX(products[Cost per unit],MATCH(sales[[#This Row],[Product]],products[Product],0))</f>
        <v>12.37</v>
      </c>
      <c r="G159" s="8">
        <f>sales[[#This Row],[Units]]*sales[[#This Row],[cost per unit]]</f>
        <v>1558.62</v>
      </c>
      <c r="H159" s="6">
        <f>sales[[#This Row],[Amount]]-sales[[#This Row],[cost]]</f>
        <v>2459.38</v>
      </c>
      <c r="I159">
        <f>sales[[#This Row],[cost]]/sales[[#This Row],[cost per unit]]</f>
        <v>126</v>
      </c>
      <c r="J159" s="16">
        <f>sales[[#This Row],[Profit]]/sales[[#This Row],[Amount]]</f>
        <v>0.61209059233449481</v>
      </c>
    </row>
    <row r="160" spans="1:10" x14ac:dyDescent="0.25">
      <c r="A160" t="s">
        <v>9</v>
      </c>
      <c r="B160" t="s">
        <v>13</v>
      </c>
      <c r="C160" t="s">
        <v>37</v>
      </c>
      <c r="D160" s="5">
        <v>3920</v>
      </c>
      <c r="E160" s="6">
        <v>306</v>
      </c>
      <c r="F160" s="7">
        <f>INDEX(products[Cost per unit],MATCH(sales[[#This Row],[Product]],products[Product],0))</f>
        <v>4.97</v>
      </c>
      <c r="G160" s="8">
        <f>sales[[#This Row],[Units]]*sales[[#This Row],[cost per unit]]</f>
        <v>1520.82</v>
      </c>
      <c r="H160" s="6">
        <f>sales[[#This Row],[Amount]]-sales[[#This Row],[cost]]</f>
        <v>2399.1800000000003</v>
      </c>
      <c r="I160">
        <f>sales[[#This Row],[cost]]/sales[[#This Row],[cost per unit]]</f>
        <v>306</v>
      </c>
      <c r="J160" s="16">
        <f>sales[[#This Row],[Profit]]/sales[[#This Row],[Amount]]</f>
        <v>0.61203571428571435</v>
      </c>
    </row>
    <row r="161" spans="1:10" x14ac:dyDescent="0.25">
      <c r="A161" t="s">
        <v>12</v>
      </c>
      <c r="B161" t="s">
        <v>7</v>
      </c>
      <c r="C161" t="s">
        <v>22</v>
      </c>
      <c r="D161" s="5">
        <v>6657</v>
      </c>
      <c r="E161" s="6">
        <v>303</v>
      </c>
      <c r="F161" s="7">
        <f>INDEX(products[Cost per unit],MATCH(sales[[#This Row],[Product]],products[Product],0))</f>
        <v>8.65</v>
      </c>
      <c r="G161" s="8">
        <f>sales[[#This Row],[Units]]*sales[[#This Row],[cost per unit]]</f>
        <v>2620.9500000000003</v>
      </c>
      <c r="H161" s="6">
        <f>sales[[#This Row],[Amount]]-sales[[#This Row],[cost]]</f>
        <v>4036.0499999999997</v>
      </c>
      <c r="I161">
        <f>sales[[#This Row],[cost]]/sales[[#This Row],[cost per unit]]</f>
        <v>303</v>
      </c>
      <c r="J161" s="16">
        <f>sales[[#This Row],[Profit]]/sales[[#This Row],[Amount]]</f>
        <v>0.60628661559260921</v>
      </c>
    </row>
    <row r="162" spans="1:10" x14ac:dyDescent="0.25">
      <c r="A162" t="s">
        <v>35</v>
      </c>
      <c r="B162" t="s">
        <v>19</v>
      </c>
      <c r="C162" t="s">
        <v>43</v>
      </c>
      <c r="D162" s="5">
        <v>6608</v>
      </c>
      <c r="E162" s="6">
        <v>225</v>
      </c>
      <c r="F162" s="7">
        <f>INDEX(products[Cost per unit],MATCH(sales[[#This Row],[Product]],products[Product],0))</f>
        <v>11.7</v>
      </c>
      <c r="G162" s="8">
        <f>sales[[#This Row],[Units]]*sales[[#This Row],[cost per unit]]</f>
        <v>2632.5</v>
      </c>
      <c r="H162" s="6">
        <f>sales[[#This Row],[Amount]]-sales[[#This Row],[cost]]</f>
        <v>3975.5</v>
      </c>
      <c r="I162">
        <f>sales[[#This Row],[cost]]/sales[[#This Row],[cost per unit]]</f>
        <v>225</v>
      </c>
      <c r="J162" s="16">
        <f>sales[[#This Row],[Profit]]/sales[[#This Row],[Amount]]</f>
        <v>0.60161924939467315</v>
      </c>
    </row>
    <row r="163" spans="1:10" x14ac:dyDescent="0.25">
      <c r="A163" t="s">
        <v>9</v>
      </c>
      <c r="B163" t="s">
        <v>31</v>
      </c>
      <c r="C163" t="s">
        <v>8</v>
      </c>
      <c r="D163" s="5">
        <v>2646</v>
      </c>
      <c r="E163" s="6">
        <v>120</v>
      </c>
      <c r="F163" s="7">
        <f>INDEX(products[Cost per unit],MATCH(sales[[#This Row],[Product]],products[Product],0))</f>
        <v>8.7899999999999991</v>
      </c>
      <c r="G163" s="8">
        <f>sales[[#This Row],[Units]]*sales[[#This Row],[cost per unit]]</f>
        <v>1054.8</v>
      </c>
      <c r="H163" s="6">
        <f>sales[[#This Row],[Amount]]-sales[[#This Row],[cost]]</f>
        <v>1591.2</v>
      </c>
      <c r="I163">
        <f>sales[[#This Row],[cost]]/sales[[#This Row],[cost per unit]]</f>
        <v>120</v>
      </c>
      <c r="J163" s="16">
        <f>sales[[#This Row],[Profit]]/sales[[#This Row],[Amount]]</f>
        <v>0.60136054421768714</v>
      </c>
    </row>
    <row r="164" spans="1:10" x14ac:dyDescent="0.25">
      <c r="A164" t="s">
        <v>35</v>
      </c>
      <c r="B164" t="s">
        <v>17</v>
      </c>
      <c r="C164" t="s">
        <v>40</v>
      </c>
      <c r="D164" s="5">
        <v>4585</v>
      </c>
      <c r="E164" s="6">
        <v>240</v>
      </c>
      <c r="F164" s="7">
        <f>INDEX(products[Cost per unit],MATCH(sales[[#This Row],[Product]],products[Product],0))</f>
        <v>7.64</v>
      </c>
      <c r="G164" s="8">
        <f>sales[[#This Row],[Units]]*sales[[#This Row],[cost per unit]]</f>
        <v>1833.6</v>
      </c>
      <c r="H164" s="6">
        <f>sales[[#This Row],[Amount]]-sales[[#This Row],[cost]]</f>
        <v>2751.4</v>
      </c>
      <c r="I164">
        <f>sales[[#This Row],[cost]]/sales[[#This Row],[cost per unit]]</f>
        <v>240</v>
      </c>
      <c r="J164" s="16">
        <f>sales[[#This Row],[Profit]]/sales[[#This Row],[Amount]]</f>
        <v>0.6000872410032716</v>
      </c>
    </row>
    <row r="165" spans="1:10" x14ac:dyDescent="0.25">
      <c r="A165" t="s">
        <v>21</v>
      </c>
      <c r="B165" t="s">
        <v>31</v>
      </c>
      <c r="C165" t="s">
        <v>37</v>
      </c>
      <c r="D165" s="5">
        <v>623</v>
      </c>
      <c r="E165" s="6">
        <v>51</v>
      </c>
      <c r="F165" s="7">
        <f>INDEX(products[Cost per unit],MATCH(sales[[#This Row],[Product]],products[Product],0))</f>
        <v>4.97</v>
      </c>
      <c r="G165" s="8">
        <f>sales[[#This Row],[Units]]*sales[[#This Row],[cost per unit]]</f>
        <v>253.47</v>
      </c>
      <c r="H165" s="6">
        <f>sales[[#This Row],[Amount]]-sales[[#This Row],[cost]]</f>
        <v>369.53</v>
      </c>
      <c r="I165">
        <f>sales[[#This Row],[cost]]/sales[[#This Row],[cost per unit]]</f>
        <v>51</v>
      </c>
      <c r="J165" s="16">
        <f>sales[[#This Row],[Profit]]/sales[[#This Row],[Amount]]</f>
        <v>0.59314606741573028</v>
      </c>
    </row>
    <row r="166" spans="1:10" x14ac:dyDescent="0.25">
      <c r="A166" t="s">
        <v>24</v>
      </c>
      <c r="B166" t="s">
        <v>17</v>
      </c>
      <c r="C166" t="s">
        <v>36</v>
      </c>
      <c r="D166" s="5">
        <v>5012</v>
      </c>
      <c r="E166" s="6">
        <v>210</v>
      </c>
      <c r="F166" s="7">
        <f>INDEX(products[Cost per unit],MATCH(sales[[#This Row],[Product]],products[Product],0))</f>
        <v>9.77</v>
      </c>
      <c r="G166" s="8">
        <f>sales[[#This Row],[Units]]*sales[[#This Row],[cost per unit]]</f>
        <v>2051.6999999999998</v>
      </c>
      <c r="H166" s="6">
        <f>sales[[#This Row],[Amount]]-sales[[#This Row],[cost]]</f>
        <v>2960.3</v>
      </c>
      <c r="I166">
        <f>sales[[#This Row],[cost]]/sales[[#This Row],[cost per unit]]</f>
        <v>210</v>
      </c>
      <c r="J166" s="16">
        <f>sales[[#This Row],[Profit]]/sales[[#This Row],[Amount]]</f>
        <v>0.59064245810055871</v>
      </c>
    </row>
    <row r="167" spans="1:10" x14ac:dyDescent="0.25">
      <c r="A167" t="s">
        <v>23</v>
      </c>
      <c r="B167" t="s">
        <v>7</v>
      </c>
      <c r="C167" t="s">
        <v>32</v>
      </c>
      <c r="D167" s="5">
        <v>6118</v>
      </c>
      <c r="E167" s="6">
        <v>174</v>
      </c>
      <c r="F167" s="7">
        <f>INDEX(products[Cost per unit],MATCH(sales[[#This Row],[Product]],products[Product],0))</f>
        <v>14.49</v>
      </c>
      <c r="G167" s="8">
        <f>sales[[#This Row],[Units]]*sales[[#This Row],[cost per unit]]</f>
        <v>2521.2600000000002</v>
      </c>
      <c r="H167" s="6">
        <f>sales[[#This Row],[Amount]]-sales[[#This Row],[cost]]</f>
        <v>3596.74</v>
      </c>
      <c r="I167">
        <f>sales[[#This Row],[cost]]/sales[[#This Row],[cost per unit]]</f>
        <v>174</v>
      </c>
      <c r="J167" s="16">
        <f>sales[[#This Row],[Profit]]/sales[[#This Row],[Amount]]</f>
        <v>0.58789473684210525</v>
      </c>
    </row>
    <row r="168" spans="1:10" x14ac:dyDescent="0.25">
      <c r="A168" t="s">
        <v>21</v>
      </c>
      <c r="B168" t="s">
        <v>7</v>
      </c>
      <c r="C168" t="s">
        <v>33</v>
      </c>
      <c r="D168" s="5">
        <v>4424</v>
      </c>
      <c r="E168" s="6">
        <v>201</v>
      </c>
      <c r="F168" s="7">
        <f>INDEX(products[Cost per unit],MATCH(sales[[#This Row],[Product]],products[Product],0))</f>
        <v>9.33</v>
      </c>
      <c r="G168" s="8">
        <f>sales[[#This Row],[Units]]*sales[[#This Row],[cost per unit]]</f>
        <v>1875.33</v>
      </c>
      <c r="H168" s="6">
        <f>sales[[#This Row],[Amount]]-sales[[#This Row],[cost]]</f>
        <v>2548.67</v>
      </c>
      <c r="I168">
        <f>sales[[#This Row],[cost]]/sales[[#This Row],[cost per unit]]</f>
        <v>201</v>
      </c>
      <c r="J168" s="16">
        <f>sales[[#This Row],[Profit]]/sales[[#This Row],[Amount]]</f>
        <v>0.57610081374321886</v>
      </c>
    </row>
    <row r="169" spans="1:10" x14ac:dyDescent="0.25">
      <c r="A169" t="s">
        <v>23</v>
      </c>
      <c r="B169" t="s">
        <v>19</v>
      </c>
      <c r="C169" t="s">
        <v>41</v>
      </c>
      <c r="D169" s="5">
        <v>2324</v>
      </c>
      <c r="E169" s="6">
        <v>177</v>
      </c>
      <c r="F169" s="7">
        <f>INDEX(products[Cost per unit],MATCH(sales[[#This Row],[Product]],products[Product],0))</f>
        <v>5.6</v>
      </c>
      <c r="G169" s="8">
        <f>sales[[#This Row],[Units]]*sales[[#This Row],[cost per unit]]</f>
        <v>991.19999999999993</v>
      </c>
      <c r="H169" s="6">
        <f>sales[[#This Row],[Amount]]-sales[[#This Row],[cost]]</f>
        <v>1332.8000000000002</v>
      </c>
      <c r="I169">
        <f>sales[[#This Row],[cost]]/sales[[#This Row],[cost per unit]]</f>
        <v>177</v>
      </c>
      <c r="J169" s="16">
        <f>sales[[#This Row],[Profit]]/sales[[#This Row],[Amount]]</f>
        <v>0.57349397590361451</v>
      </c>
    </row>
    <row r="170" spans="1:10" x14ac:dyDescent="0.25">
      <c r="A170" t="s">
        <v>35</v>
      </c>
      <c r="B170" t="s">
        <v>7</v>
      </c>
      <c r="C170" t="s">
        <v>20</v>
      </c>
      <c r="D170" s="5">
        <v>2646</v>
      </c>
      <c r="E170" s="6">
        <v>177</v>
      </c>
      <c r="F170" s="7">
        <f>INDEX(products[Cost per unit],MATCH(sales[[#This Row],[Product]],products[Product],0))</f>
        <v>6.47</v>
      </c>
      <c r="G170" s="8">
        <f>sales[[#This Row],[Units]]*sales[[#This Row],[cost per unit]]</f>
        <v>1145.19</v>
      </c>
      <c r="H170" s="6">
        <f>sales[[#This Row],[Amount]]-sales[[#This Row],[cost]]</f>
        <v>1500.81</v>
      </c>
      <c r="I170">
        <f>sales[[#This Row],[cost]]/sales[[#This Row],[cost per unit]]</f>
        <v>177.00000000000003</v>
      </c>
      <c r="J170" s="16">
        <f>sales[[#This Row],[Profit]]/sales[[#This Row],[Amount]]</f>
        <v>0.56719954648526072</v>
      </c>
    </row>
    <row r="171" spans="1:10" x14ac:dyDescent="0.25">
      <c r="A171" t="s">
        <v>27</v>
      </c>
      <c r="B171" t="s">
        <v>19</v>
      </c>
      <c r="C171" t="s">
        <v>20</v>
      </c>
      <c r="D171" s="5">
        <v>1505</v>
      </c>
      <c r="E171" s="6">
        <v>102</v>
      </c>
      <c r="F171" s="7">
        <f>INDEX(products[Cost per unit],MATCH(sales[[#This Row],[Product]],products[Product],0))</f>
        <v>6.47</v>
      </c>
      <c r="G171" s="8">
        <f>sales[[#This Row],[Units]]*sales[[#This Row],[cost per unit]]</f>
        <v>659.93999999999994</v>
      </c>
      <c r="H171" s="6">
        <f>sales[[#This Row],[Amount]]-sales[[#This Row],[cost]]</f>
        <v>845.06000000000006</v>
      </c>
      <c r="I171">
        <f>sales[[#This Row],[cost]]/sales[[#This Row],[cost per unit]]</f>
        <v>102</v>
      </c>
      <c r="J171" s="16">
        <f>sales[[#This Row],[Profit]]/sales[[#This Row],[Amount]]</f>
        <v>0.56150166112956812</v>
      </c>
    </row>
    <row r="172" spans="1:10" x14ac:dyDescent="0.25">
      <c r="A172" t="s">
        <v>26</v>
      </c>
      <c r="B172" t="s">
        <v>10</v>
      </c>
      <c r="C172" t="s">
        <v>43</v>
      </c>
      <c r="D172" s="5">
        <v>7259</v>
      </c>
      <c r="E172" s="6">
        <v>276</v>
      </c>
      <c r="F172" s="7">
        <f>INDEX(products[Cost per unit],MATCH(sales[[#This Row],[Product]],products[Product],0))</f>
        <v>11.7</v>
      </c>
      <c r="G172" s="8">
        <f>sales[[#This Row],[Units]]*sales[[#This Row],[cost per unit]]</f>
        <v>3229.2</v>
      </c>
      <c r="H172" s="6">
        <f>sales[[#This Row],[Amount]]-sales[[#This Row],[cost]]</f>
        <v>4029.8</v>
      </c>
      <c r="I172">
        <f>sales[[#This Row],[cost]]/sales[[#This Row],[cost per unit]]</f>
        <v>276</v>
      </c>
      <c r="J172" s="16">
        <f>sales[[#This Row],[Profit]]/sales[[#This Row],[Amount]]</f>
        <v>0.55514533682325395</v>
      </c>
    </row>
    <row r="173" spans="1:10" x14ac:dyDescent="0.25">
      <c r="A173" t="s">
        <v>35</v>
      </c>
      <c r="B173" t="s">
        <v>31</v>
      </c>
      <c r="C173" t="s">
        <v>32</v>
      </c>
      <c r="D173" s="5">
        <v>10129</v>
      </c>
      <c r="E173" s="6">
        <v>312</v>
      </c>
      <c r="F173" s="7">
        <f>INDEX(products[Cost per unit],MATCH(sales[[#This Row],[Product]],products[Product],0))</f>
        <v>14.49</v>
      </c>
      <c r="G173" s="8">
        <f>sales[[#This Row],[Units]]*sales[[#This Row],[cost per unit]]</f>
        <v>4520.88</v>
      </c>
      <c r="H173" s="6">
        <f>sales[[#This Row],[Amount]]-sales[[#This Row],[cost]]</f>
        <v>5608.12</v>
      </c>
      <c r="I173">
        <f>sales[[#This Row],[cost]]/sales[[#This Row],[cost per unit]]</f>
        <v>312</v>
      </c>
      <c r="J173" s="16">
        <f>sales[[#This Row],[Profit]]/sales[[#This Row],[Amount]]</f>
        <v>0.55366966136834828</v>
      </c>
    </row>
    <row r="174" spans="1:10" x14ac:dyDescent="0.25">
      <c r="A174" t="s">
        <v>16</v>
      </c>
      <c r="B174" t="s">
        <v>7</v>
      </c>
      <c r="C174" t="s">
        <v>38</v>
      </c>
      <c r="D174" s="5">
        <v>3094</v>
      </c>
      <c r="E174" s="6">
        <v>246</v>
      </c>
      <c r="F174" s="7">
        <f>INDEX(products[Cost per unit],MATCH(sales[[#This Row],[Product]],products[Product],0))</f>
        <v>5.79</v>
      </c>
      <c r="G174" s="8">
        <f>sales[[#This Row],[Units]]*sales[[#This Row],[cost per unit]]</f>
        <v>1424.34</v>
      </c>
      <c r="H174" s="6">
        <f>sales[[#This Row],[Amount]]-sales[[#This Row],[cost]]</f>
        <v>1669.66</v>
      </c>
      <c r="I174">
        <f>sales[[#This Row],[cost]]/sales[[#This Row],[cost per unit]]</f>
        <v>245.99999999999997</v>
      </c>
      <c r="J174" s="16">
        <f>sales[[#This Row],[Profit]]/sales[[#This Row],[Amount]]</f>
        <v>0.53964447317388498</v>
      </c>
    </row>
    <row r="175" spans="1:10" x14ac:dyDescent="0.25">
      <c r="A175" t="s">
        <v>26</v>
      </c>
      <c r="B175" t="s">
        <v>19</v>
      </c>
      <c r="C175" t="s">
        <v>11</v>
      </c>
      <c r="D175" s="5">
        <v>7308</v>
      </c>
      <c r="E175" s="6">
        <v>327</v>
      </c>
      <c r="F175" s="7">
        <f>INDEX(products[Cost per unit],MATCH(sales[[#This Row],[Product]],products[Product],0))</f>
        <v>10.38</v>
      </c>
      <c r="G175" s="8">
        <f>sales[[#This Row],[Units]]*sales[[#This Row],[cost per unit]]</f>
        <v>3394.26</v>
      </c>
      <c r="H175" s="6">
        <f>sales[[#This Row],[Amount]]-sales[[#This Row],[cost]]</f>
        <v>3913.74</v>
      </c>
      <c r="I175">
        <f>sales[[#This Row],[cost]]/sales[[#This Row],[cost per unit]]</f>
        <v>327</v>
      </c>
      <c r="J175" s="16">
        <f>sales[[#This Row],[Profit]]/sales[[#This Row],[Amount]]</f>
        <v>0.53554187192118219</v>
      </c>
    </row>
    <row r="176" spans="1:10" x14ac:dyDescent="0.25">
      <c r="A176" t="s">
        <v>24</v>
      </c>
      <c r="B176" t="s">
        <v>31</v>
      </c>
      <c r="C176" t="s">
        <v>34</v>
      </c>
      <c r="D176" s="5">
        <v>2268</v>
      </c>
      <c r="E176" s="6">
        <v>63</v>
      </c>
      <c r="F176" s="7">
        <f>INDEX(products[Cost per unit],MATCH(sales[[#This Row],[Product]],products[Product],0))</f>
        <v>16.73</v>
      </c>
      <c r="G176" s="8">
        <f>sales[[#This Row],[Units]]*sales[[#This Row],[cost per unit]]</f>
        <v>1053.99</v>
      </c>
      <c r="H176" s="6">
        <f>sales[[#This Row],[Amount]]-sales[[#This Row],[cost]]</f>
        <v>1214.01</v>
      </c>
      <c r="I176">
        <f>sales[[#This Row],[cost]]/sales[[#This Row],[cost per unit]]</f>
        <v>63</v>
      </c>
      <c r="J176" s="16">
        <f>sales[[#This Row],[Profit]]/sales[[#This Row],[Amount]]</f>
        <v>0.53527777777777774</v>
      </c>
    </row>
    <row r="177" spans="1:10" x14ac:dyDescent="0.25">
      <c r="A177" t="s">
        <v>21</v>
      </c>
      <c r="B177" t="s">
        <v>31</v>
      </c>
      <c r="C177" t="s">
        <v>29</v>
      </c>
      <c r="D177" s="5">
        <v>2541</v>
      </c>
      <c r="E177" s="6">
        <v>90</v>
      </c>
      <c r="F177" s="7">
        <f>INDEX(products[Cost per unit],MATCH(sales[[#This Row],[Product]],products[Product],0))</f>
        <v>13.15</v>
      </c>
      <c r="G177" s="8">
        <f>sales[[#This Row],[Units]]*sales[[#This Row],[cost per unit]]</f>
        <v>1183.5</v>
      </c>
      <c r="H177" s="6">
        <f>sales[[#This Row],[Amount]]-sales[[#This Row],[cost]]</f>
        <v>1357.5</v>
      </c>
      <c r="I177">
        <f>sales[[#This Row],[cost]]/sales[[#This Row],[cost per unit]]</f>
        <v>90</v>
      </c>
      <c r="J177" s="16">
        <f>sales[[#This Row],[Profit]]/sales[[#This Row],[Amount]]</f>
        <v>0.53423848878394331</v>
      </c>
    </row>
    <row r="178" spans="1:10" x14ac:dyDescent="0.25">
      <c r="A178" t="s">
        <v>16</v>
      </c>
      <c r="B178" t="s">
        <v>31</v>
      </c>
      <c r="C178" t="s">
        <v>38</v>
      </c>
      <c r="D178" s="5">
        <v>4326</v>
      </c>
      <c r="E178" s="6">
        <v>348</v>
      </c>
      <c r="F178" s="7">
        <f>INDEX(products[Cost per unit],MATCH(sales[[#This Row],[Product]],products[Product],0))</f>
        <v>5.79</v>
      </c>
      <c r="G178" s="8">
        <f>sales[[#This Row],[Units]]*sales[[#This Row],[cost per unit]]</f>
        <v>2014.92</v>
      </c>
      <c r="H178" s="6">
        <f>sales[[#This Row],[Amount]]-sales[[#This Row],[cost]]</f>
        <v>2311.08</v>
      </c>
      <c r="I178">
        <f>sales[[#This Row],[cost]]/sales[[#This Row],[cost per unit]]</f>
        <v>348</v>
      </c>
      <c r="J178" s="16">
        <f>sales[[#This Row],[Profit]]/sales[[#This Row],[Amount]]</f>
        <v>0.53423023578363382</v>
      </c>
    </row>
    <row r="179" spans="1:10" x14ac:dyDescent="0.25">
      <c r="A179" t="s">
        <v>35</v>
      </c>
      <c r="B179" t="s">
        <v>31</v>
      </c>
      <c r="C179" t="s">
        <v>11</v>
      </c>
      <c r="D179" s="5">
        <v>5677</v>
      </c>
      <c r="E179" s="6">
        <v>258</v>
      </c>
      <c r="F179" s="7">
        <f>INDEX(products[Cost per unit],MATCH(sales[[#This Row],[Product]],products[Product],0))</f>
        <v>10.38</v>
      </c>
      <c r="G179" s="8">
        <f>sales[[#This Row],[Units]]*sales[[#This Row],[cost per unit]]</f>
        <v>2678.0400000000004</v>
      </c>
      <c r="H179" s="6">
        <f>sales[[#This Row],[Amount]]-sales[[#This Row],[cost]]</f>
        <v>2998.9599999999996</v>
      </c>
      <c r="I179">
        <f>sales[[#This Row],[cost]]/sales[[#This Row],[cost per unit]]</f>
        <v>258</v>
      </c>
      <c r="J179" s="16">
        <f>sales[[#This Row],[Profit]]/sales[[#This Row],[Amount]]</f>
        <v>0.52826492865950314</v>
      </c>
    </row>
    <row r="180" spans="1:10" x14ac:dyDescent="0.25">
      <c r="A180" t="s">
        <v>12</v>
      </c>
      <c r="B180" t="s">
        <v>17</v>
      </c>
      <c r="C180" t="s">
        <v>20</v>
      </c>
      <c r="D180" s="5">
        <v>3808</v>
      </c>
      <c r="E180" s="6">
        <v>279</v>
      </c>
      <c r="F180" s="7">
        <f>INDEX(products[Cost per unit],MATCH(sales[[#This Row],[Product]],products[Product],0))</f>
        <v>6.47</v>
      </c>
      <c r="G180" s="8">
        <f>sales[[#This Row],[Units]]*sales[[#This Row],[cost per unit]]</f>
        <v>1805.1299999999999</v>
      </c>
      <c r="H180" s="6">
        <f>sales[[#This Row],[Amount]]-sales[[#This Row],[cost]]</f>
        <v>2002.8700000000001</v>
      </c>
      <c r="I180">
        <f>sales[[#This Row],[cost]]/sales[[#This Row],[cost per unit]]</f>
        <v>279</v>
      </c>
      <c r="J180" s="16">
        <f>sales[[#This Row],[Profit]]/sales[[#This Row],[Amount]]</f>
        <v>0.52596376050420168</v>
      </c>
    </row>
    <row r="181" spans="1:10" x14ac:dyDescent="0.25">
      <c r="A181" t="s">
        <v>24</v>
      </c>
      <c r="B181" t="s">
        <v>10</v>
      </c>
      <c r="C181" t="s">
        <v>38</v>
      </c>
      <c r="D181" s="5">
        <v>3507</v>
      </c>
      <c r="E181" s="6">
        <v>288</v>
      </c>
      <c r="F181" s="7">
        <f>INDEX(products[Cost per unit],MATCH(sales[[#This Row],[Product]],products[Product],0))</f>
        <v>5.79</v>
      </c>
      <c r="G181" s="8">
        <f>sales[[#This Row],[Units]]*sales[[#This Row],[cost per unit]]</f>
        <v>1667.52</v>
      </c>
      <c r="H181" s="6">
        <f>sales[[#This Row],[Amount]]-sales[[#This Row],[cost]]</f>
        <v>1839.48</v>
      </c>
      <c r="I181">
        <f>sales[[#This Row],[cost]]/sales[[#This Row],[cost per unit]]</f>
        <v>288</v>
      </c>
      <c r="J181" s="16">
        <f>sales[[#This Row],[Profit]]/sales[[#This Row],[Amount]]</f>
        <v>0.52451668092386661</v>
      </c>
    </row>
    <row r="182" spans="1:10" x14ac:dyDescent="0.25">
      <c r="A182" t="s">
        <v>9</v>
      </c>
      <c r="B182" t="s">
        <v>19</v>
      </c>
      <c r="C182" t="s">
        <v>29</v>
      </c>
      <c r="D182" s="5">
        <v>4305</v>
      </c>
      <c r="E182" s="6">
        <v>156</v>
      </c>
      <c r="F182" s="7">
        <f>INDEX(products[Cost per unit],MATCH(sales[[#This Row],[Product]],products[Product],0))</f>
        <v>13.15</v>
      </c>
      <c r="G182" s="8">
        <f>sales[[#This Row],[Units]]*sales[[#This Row],[cost per unit]]</f>
        <v>2051.4</v>
      </c>
      <c r="H182" s="6">
        <f>sales[[#This Row],[Amount]]-sales[[#This Row],[cost]]</f>
        <v>2253.6</v>
      </c>
      <c r="I182">
        <f>sales[[#This Row],[cost]]/sales[[#This Row],[cost per unit]]</f>
        <v>156</v>
      </c>
      <c r="J182" s="16">
        <f>sales[[#This Row],[Profit]]/sales[[#This Row],[Amount]]</f>
        <v>0.52348432055749128</v>
      </c>
    </row>
    <row r="183" spans="1:10" x14ac:dyDescent="0.25">
      <c r="A183" t="s">
        <v>9</v>
      </c>
      <c r="B183" t="s">
        <v>19</v>
      </c>
      <c r="C183" t="s">
        <v>41</v>
      </c>
      <c r="D183" s="5">
        <v>2856</v>
      </c>
      <c r="E183" s="6">
        <v>246</v>
      </c>
      <c r="F183" s="7">
        <f>INDEX(products[Cost per unit],MATCH(sales[[#This Row],[Product]],products[Product],0))</f>
        <v>5.6</v>
      </c>
      <c r="G183" s="8">
        <f>sales[[#This Row],[Units]]*sales[[#This Row],[cost per unit]]</f>
        <v>1377.6</v>
      </c>
      <c r="H183" s="6">
        <f>sales[[#This Row],[Amount]]-sales[[#This Row],[cost]]</f>
        <v>1478.4</v>
      </c>
      <c r="I183">
        <f>sales[[#This Row],[cost]]/sales[[#This Row],[cost per unit]]</f>
        <v>246</v>
      </c>
      <c r="J183" s="16">
        <f>sales[[#This Row],[Profit]]/sales[[#This Row],[Amount]]</f>
        <v>0.51764705882352946</v>
      </c>
    </row>
    <row r="184" spans="1:10" x14ac:dyDescent="0.25">
      <c r="A184" t="s">
        <v>26</v>
      </c>
      <c r="B184" t="s">
        <v>17</v>
      </c>
      <c r="C184" t="s">
        <v>18</v>
      </c>
      <c r="D184" s="5">
        <v>6657</v>
      </c>
      <c r="E184" s="6">
        <v>276</v>
      </c>
      <c r="F184" s="7">
        <f>INDEX(products[Cost per unit],MATCH(sales[[#This Row],[Product]],products[Product],0))</f>
        <v>11.73</v>
      </c>
      <c r="G184" s="8">
        <f>sales[[#This Row],[Units]]*sales[[#This Row],[cost per unit]]</f>
        <v>3237.48</v>
      </c>
      <c r="H184" s="6">
        <f>sales[[#This Row],[Amount]]-sales[[#This Row],[cost]]</f>
        <v>3419.52</v>
      </c>
      <c r="I184">
        <f>sales[[#This Row],[cost]]/sales[[#This Row],[cost per unit]]</f>
        <v>276</v>
      </c>
      <c r="J184" s="16">
        <f>sales[[#This Row],[Profit]]/sales[[#This Row],[Amount]]</f>
        <v>0.5136728255971158</v>
      </c>
    </row>
    <row r="185" spans="1:10" x14ac:dyDescent="0.25">
      <c r="A185" t="s">
        <v>21</v>
      </c>
      <c r="B185" t="s">
        <v>31</v>
      </c>
      <c r="C185" t="s">
        <v>33</v>
      </c>
      <c r="D185" s="5">
        <v>5670</v>
      </c>
      <c r="E185" s="6">
        <v>297</v>
      </c>
      <c r="F185" s="7">
        <f>INDEX(products[Cost per unit],MATCH(sales[[#This Row],[Product]],products[Product],0))</f>
        <v>9.33</v>
      </c>
      <c r="G185" s="8">
        <f>sales[[#This Row],[Units]]*sales[[#This Row],[cost per unit]]</f>
        <v>2771.01</v>
      </c>
      <c r="H185" s="6">
        <f>sales[[#This Row],[Amount]]-sales[[#This Row],[cost]]</f>
        <v>2898.99</v>
      </c>
      <c r="I185">
        <f>sales[[#This Row],[cost]]/sales[[#This Row],[cost per unit]]</f>
        <v>297</v>
      </c>
      <c r="J185" s="16">
        <f>sales[[#This Row],[Profit]]/sales[[#This Row],[Amount]]</f>
        <v>0.51128571428571423</v>
      </c>
    </row>
    <row r="186" spans="1:10" x14ac:dyDescent="0.25">
      <c r="A186" t="s">
        <v>24</v>
      </c>
      <c r="B186" t="s">
        <v>31</v>
      </c>
      <c r="C186" t="s">
        <v>22</v>
      </c>
      <c r="D186" s="5">
        <v>3752</v>
      </c>
      <c r="E186" s="6">
        <v>213</v>
      </c>
      <c r="F186" s="7">
        <f>INDEX(products[Cost per unit],MATCH(sales[[#This Row],[Product]],products[Product],0))</f>
        <v>8.65</v>
      </c>
      <c r="G186" s="8">
        <f>sales[[#This Row],[Units]]*sales[[#This Row],[cost per unit]]</f>
        <v>1842.45</v>
      </c>
      <c r="H186" s="6">
        <f>sales[[#This Row],[Amount]]-sales[[#This Row],[cost]]</f>
        <v>1909.55</v>
      </c>
      <c r="I186">
        <f>sales[[#This Row],[cost]]/sales[[#This Row],[cost per unit]]</f>
        <v>213</v>
      </c>
      <c r="J186" s="16">
        <f>sales[[#This Row],[Profit]]/sales[[#This Row],[Amount]]</f>
        <v>0.5089418976545842</v>
      </c>
    </row>
    <row r="187" spans="1:10" x14ac:dyDescent="0.25">
      <c r="A187" t="s">
        <v>27</v>
      </c>
      <c r="B187" t="s">
        <v>31</v>
      </c>
      <c r="C187" t="s">
        <v>33</v>
      </c>
      <c r="D187" s="5">
        <v>2317</v>
      </c>
      <c r="E187" s="6">
        <v>123</v>
      </c>
      <c r="F187" s="7">
        <f>INDEX(products[Cost per unit],MATCH(sales[[#This Row],[Product]],products[Product],0))</f>
        <v>9.33</v>
      </c>
      <c r="G187" s="8">
        <f>sales[[#This Row],[Units]]*sales[[#This Row],[cost per unit]]</f>
        <v>1147.5899999999999</v>
      </c>
      <c r="H187" s="6">
        <f>sales[[#This Row],[Amount]]-sales[[#This Row],[cost]]</f>
        <v>1169.4100000000001</v>
      </c>
      <c r="I187">
        <f>sales[[#This Row],[cost]]/sales[[#This Row],[cost per unit]]</f>
        <v>122.99999999999999</v>
      </c>
      <c r="J187" s="16">
        <f>sales[[#This Row],[Profit]]/sales[[#This Row],[Amount]]</f>
        <v>0.50470867501078986</v>
      </c>
    </row>
    <row r="188" spans="1:10" x14ac:dyDescent="0.25">
      <c r="A188" t="s">
        <v>9</v>
      </c>
      <c r="B188" t="s">
        <v>13</v>
      </c>
      <c r="C188" t="s">
        <v>20</v>
      </c>
      <c r="D188" s="5">
        <v>2639</v>
      </c>
      <c r="E188" s="6">
        <v>204</v>
      </c>
      <c r="F188" s="7">
        <f>INDEX(products[Cost per unit],MATCH(sales[[#This Row],[Product]],products[Product],0))</f>
        <v>6.47</v>
      </c>
      <c r="G188" s="8">
        <f>sales[[#This Row],[Units]]*sales[[#This Row],[cost per unit]]</f>
        <v>1319.8799999999999</v>
      </c>
      <c r="H188" s="6">
        <f>sales[[#This Row],[Amount]]-sales[[#This Row],[cost]]</f>
        <v>1319.1200000000001</v>
      </c>
      <c r="I188">
        <f>sales[[#This Row],[cost]]/sales[[#This Row],[cost per unit]]</f>
        <v>204</v>
      </c>
      <c r="J188" s="16">
        <f>sales[[#This Row],[Profit]]/sales[[#This Row],[Amount]]</f>
        <v>0.49985600606290265</v>
      </c>
    </row>
    <row r="189" spans="1:10" x14ac:dyDescent="0.25">
      <c r="A189" t="s">
        <v>26</v>
      </c>
      <c r="B189" t="s">
        <v>19</v>
      </c>
      <c r="C189" t="s">
        <v>30</v>
      </c>
      <c r="D189" s="5">
        <v>4592</v>
      </c>
      <c r="E189" s="6">
        <v>324</v>
      </c>
      <c r="F189" s="7">
        <f>INDEX(products[Cost per unit],MATCH(sales[[#This Row],[Product]],products[Product],0))</f>
        <v>7.16</v>
      </c>
      <c r="G189" s="8">
        <f>sales[[#This Row],[Units]]*sales[[#This Row],[cost per unit]]</f>
        <v>2319.84</v>
      </c>
      <c r="H189" s="6">
        <f>sales[[#This Row],[Amount]]-sales[[#This Row],[cost]]</f>
        <v>2272.16</v>
      </c>
      <c r="I189">
        <f>sales[[#This Row],[cost]]/sales[[#This Row],[cost per unit]]</f>
        <v>324</v>
      </c>
      <c r="J189" s="16">
        <f>sales[[#This Row],[Profit]]/sales[[#This Row],[Amount]]</f>
        <v>0.49480836236933795</v>
      </c>
    </row>
    <row r="190" spans="1:10" x14ac:dyDescent="0.25">
      <c r="A190" t="s">
        <v>16</v>
      </c>
      <c r="B190" t="s">
        <v>13</v>
      </c>
      <c r="C190" t="s">
        <v>8</v>
      </c>
      <c r="D190" s="5">
        <v>2016</v>
      </c>
      <c r="E190" s="6">
        <v>117</v>
      </c>
      <c r="F190" s="7">
        <f>INDEX(products[Cost per unit],MATCH(sales[[#This Row],[Product]],products[Product],0))</f>
        <v>8.7899999999999991</v>
      </c>
      <c r="G190" s="8">
        <f>sales[[#This Row],[Units]]*sales[[#This Row],[cost per unit]]</f>
        <v>1028.4299999999998</v>
      </c>
      <c r="H190" s="6">
        <f>sales[[#This Row],[Amount]]-sales[[#This Row],[cost]]</f>
        <v>987.57000000000016</v>
      </c>
      <c r="I190">
        <f>sales[[#This Row],[cost]]/sales[[#This Row],[cost per unit]]</f>
        <v>116.99999999999999</v>
      </c>
      <c r="J190" s="16">
        <f>sales[[#This Row],[Profit]]/sales[[#This Row],[Amount]]</f>
        <v>0.48986607142857153</v>
      </c>
    </row>
    <row r="191" spans="1:10" x14ac:dyDescent="0.25">
      <c r="A191" t="s">
        <v>12</v>
      </c>
      <c r="B191" t="s">
        <v>13</v>
      </c>
      <c r="C191" t="s">
        <v>42</v>
      </c>
      <c r="D191" s="5">
        <v>4858</v>
      </c>
      <c r="E191" s="6">
        <v>279</v>
      </c>
      <c r="F191" s="7">
        <f>INDEX(products[Cost per unit],MATCH(sales[[#This Row],[Product]],products[Product],0))</f>
        <v>9</v>
      </c>
      <c r="G191" s="8">
        <f>sales[[#This Row],[Units]]*sales[[#This Row],[cost per unit]]</f>
        <v>2511</v>
      </c>
      <c r="H191" s="6">
        <f>sales[[#This Row],[Amount]]-sales[[#This Row],[cost]]</f>
        <v>2347</v>
      </c>
      <c r="I191">
        <f>sales[[#This Row],[cost]]/sales[[#This Row],[cost per unit]]</f>
        <v>279</v>
      </c>
      <c r="J191" s="16">
        <f>sales[[#This Row],[Profit]]/sales[[#This Row],[Amount]]</f>
        <v>0.48312062577192261</v>
      </c>
    </row>
    <row r="192" spans="1:10" x14ac:dyDescent="0.25">
      <c r="A192" t="s">
        <v>21</v>
      </c>
      <c r="B192" t="s">
        <v>10</v>
      </c>
      <c r="C192" t="s">
        <v>14</v>
      </c>
      <c r="D192" s="5">
        <v>3794</v>
      </c>
      <c r="E192" s="6">
        <v>159</v>
      </c>
      <c r="F192" s="7">
        <f>INDEX(products[Cost per unit],MATCH(sales[[#This Row],[Product]],products[Product],0))</f>
        <v>12.37</v>
      </c>
      <c r="G192" s="8">
        <f>sales[[#This Row],[Units]]*sales[[#This Row],[cost per unit]]</f>
        <v>1966.83</v>
      </c>
      <c r="H192" s="6">
        <f>sales[[#This Row],[Amount]]-sales[[#This Row],[cost]]</f>
        <v>1827.17</v>
      </c>
      <c r="I192">
        <f>sales[[#This Row],[cost]]/sales[[#This Row],[cost per unit]]</f>
        <v>159</v>
      </c>
      <c r="J192" s="16">
        <f>sales[[#This Row],[Profit]]/sales[[#This Row],[Amount]]</f>
        <v>0.48159462308908807</v>
      </c>
    </row>
    <row r="193" spans="1:10" x14ac:dyDescent="0.25">
      <c r="A193" t="s">
        <v>21</v>
      </c>
      <c r="B193" t="s">
        <v>17</v>
      </c>
      <c r="C193" t="s">
        <v>36</v>
      </c>
      <c r="D193" s="5">
        <v>6853</v>
      </c>
      <c r="E193" s="6">
        <v>372</v>
      </c>
      <c r="F193" s="7">
        <f>INDEX(products[Cost per unit],MATCH(sales[[#This Row],[Product]],products[Product],0))</f>
        <v>9.77</v>
      </c>
      <c r="G193" s="8">
        <f>sales[[#This Row],[Units]]*sales[[#This Row],[cost per unit]]</f>
        <v>3634.44</v>
      </c>
      <c r="H193" s="6">
        <f>sales[[#This Row],[Amount]]-sales[[#This Row],[cost]]</f>
        <v>3218.56</v>
      </c>
      <c r="I193">
        <f>sales[[#This Row],[cost]]/sales[[#This Row],[cost per unit]]</f>
        <v>372</v>
      </c>
      <c r="J193" s="16">
        <f>sales[[#This Row],[Profit]]/sales[[#This Row],[Amount]]</f>
        <v>0.46965708448854515</v>
      </c>
    </row>
    <row r="194" spans="1:10" x14ac:dyDescent="0.25">
      <c r="A194" t="s">
        <v>35</v>
      </c>
      <c r="B194" t="s">
        <v>17</v>
      </c>
      <c r="C194" t="s">
        <v>32</v>
      </c>
      <c r="D194" s="5">
        <v>6755</v>
      </c>
      <c r="E194" s="6">
        <v>252</v>
      </c>
      <c r="F194" s="7">
        <f>INDEX(products[Cost per unit],MATCH(sales[[#This Row],[Product]],products[Product],0))</f>
        <v>14.49</v>
      </c>
      <c r="G194" s="8">
        <f>sales[[#This Row],[Units]]*sales[[#This Row],[cost per unit]]</f>
        <v>3651.48</v>
      </c>
      <c r="H194" s="6">
        <f>sales[[#This Row],[Amount]]-sales[[#This Row],[cost]]</f>
        <v>3103.52</v>
      </c>
      <c r="I194">
        <f>sales[[#This Row],[cost]]/sales[[#This Row],[cost per unit]]</f>
        <v>252</v>
      </c>
      <c r="J194" s="16">
        <f>sales[[#This Row],[Profit]]/sales[[#This Row],[Amount]]</f>
        <v>0.45944041450777201</v>
      </c>
    </row>
    <row r="195" spans="1:10" x14ac:dyDescent="0.25">
      <c r="A195" t="s">
        <v>9</v>
      </c>
      <c r="B195" t="s">
        <v>7</v>
      </c>
      <c r="C195" t="s">
        <v>22</v>
      </c>
      <c r="D195" s="5">
        <v>2954</v>
      </c>
      <c r="E195" s="6">
        <v>189</v>
      </c>
      <c r="F195" s="7">
        <f>INDEX(products[Cost per unit],MATCH(sales[[#This Row],[Product]],products[Product],0))</f>
        <v>8.65</v>
      </c>
      <c r="G195" s="8">
        <f>sales[[#This Row],[Units]]*sales[[#This Row],[cost per unit]]</f>
        <v>1634.8500000000001</v>
      </c>
      <c r="H195" s="6">
        <f>sales[[#This Row],[Amount]]-sales[[#This Row],[cost]]</f>
        <v>1319.1499999999999</v>
      </c>
      <c r="I195">
        <f>sales[[#This Row],[cost]]/sales[[#This Row],[cost per unit]]</f>
        <v>189</v>
      </c>
      <c r="J195" s="16">
        <f>sales[[#This Row],[Profit]]/sales[[#This Row],[Amount]]</f>
        <v>0.44656398104265399</v>
      </c>
    </row>
    <row r="196" spans="1:10" x14ac:dyDescent="0.25">
      <c r="A196" t="s">
        <v>27</v>
      </c>
      <c r="B196" t="s">
        <v>13</v>
      </c>
      <c r="C196" t="s">
        <v>32</v>
      </c>
      <c r="D196" s="5">
        <v>1638</v>
      </c>
      <c r="E196" s="6">
        <v>63</v>
      </c>
      <c r="F196" s="7">
        <f>INDEX(products[Cost per unit],MATCH(sales[[#This Row],[Product]],products[Product],0))</f>
        <v>14.49</v>
      </c>
      <c r="G196" s="8">
        <f>sales[[#This Row],[Units]]*sales[[#This Row],[cost per unit]]</f>
        <v>912.87</v>
      </c>
      <c r="H196" s="6">
        <f>sales[[#This Row],[Amount]]-sales[[#This Row],[cost]]</f>
        <v>725.13</v>
      </c>
      <c r="I196">
        <f>sales[[#This Row],[cost]]/sales[[#This Row],[cost per unit]]</f>
        <v>63</v>
      </c>
      <c r="J196" s="16">
        <f>sales[[#This Row],[Profit]]/sales[[#This Row],[Amount]]</f>
        <v>0.44269230769230766</v>
      </c>
    </row>
    <row r="197" spans="1:10" x14ac:dyDescent="0.25">
      <c r="A197" t="s">
        <v>21</v>
      </c>
      <c r="B197" t="s">
        <v>17</v>
      </c>
      <c r="C197" t="s">
        <v>30</v>
      </c>
      <c r="D197" s="5">
        <v>1617</v>
      </c>
      <c r="E197" s="6">
        <v>126</v>
      </c>
      <c r="F197" s="7">
        <f>INDEX(products[Cost per unit],MATCH(sales[[#This Row],[Product]],products[Product],0))</f>
        <v>7.16</v>
      </c>
      <c r="G197" s="8">
        <f>sales[[#This Row],[Units]]*sales[[#This Row],[cost per unit]]</f>
        <v>902.16</v>
      </c>
      <c r="H197" s="6">
        <f>sales[[#This Row],[Amount]]-sales[[#This Row],[cost]]</f>
        <v>714.84</v>
      </c>
      <c r="I197">
        <f>sales[[#This Row],[cost]]/sales[[#This Row],[cost per unit]]</f>
        <v>126</v>
      </c>
      <c r="J197" s="16">
        <f>sales[[#This Row],[Profit]]/sales[[#This Row],[Amount]]</f>
        <v>0.44207792207792213</v>
      </c>
    </row>
    <row r="198" spans="1:10" x14ac:dyDescent="0.25">
      <c r="A198" t="s">
        <v>26</v>
      </c>
      <c r="B198" t="s">
        <v>10</v>
      </c>
      <c r="C198" t="s">
        <v>22</v>
      </c>
      <c r="D198" s="5">
        <v>7777</v>
      </c>
      <c r="E198" s="6">
        <v>504</v>
      </c>
      <c r="F198" s="7">
        <f>INDEX(products[Cost per unit],MATCH(sales[[#This Row],[Product]],products[Product],0))</f>
        <v>8.65</v>
      </c>
      <c r="G198" s="8">
        <f>sales[[#This Row],[Units]]*sales[[#This Row],[cost per unit]]</f>
        <v>4359.6000000000004</v>
      </c>
      <c r="H198" s="6">
        <f>sales[[#This Row],[Amount]]-sales[[#This Row],[cost]]</f>
        <v>3417.3999999999996</v>
      </c>
      <c r="I198">
        <f>sales[[#This Row],[cost]]/sales[[#This Row],[cost per unit]]</f>
        <v>504</v>
      </c>
      <c r="J198" s="16">
        <f>sales[[#This Row],[Profit]]/sales[[#This Row],[Amount]]</f>
        <v>0.43942394239423938</v>
      </c>
    </row>
    <row r="199" spans="1:10" x14ac:dyDescent="0.25">
      <c r="A199" t="s">
        <v>6</v>
      </c>
      <c r="B199" t="s">
        <v>17</v>
      </c>
      <c r="C199" t="s">
        <v>30</v>
      </c>
      <c r="D199" s="5">
        <v>4480</v>
      </c>
      <c r="E199" s="6">
        <v>357</v>
      </c>
      <c r="F199" s="7">
        <f>INDEX(products[Cost per unit],MATCH(sales[[#This Row],[Product]],products[Product],0))</f>
        <v>7.16</v>
      </c>
      <c r="G199" s="8">
        <f>sales[[#This Row],[Units]]*sales[[#This Row],[cost per unit]]</f>
        <v>2556.12</v>
      </c>
      <c r="H199" s="6">
        <f>sales[[#This Row],[Amount]]-sales[[#This Row],[cost]]</f>
        <v>1923.88</v>
      </c>
      <c r="I199">
        <f>sales[[#This Row],[cost]]/sales[[#This Row],[cost per unit]]</f>
        <v>357</v>
      </c>
      <c r="J199" s="16">
        <f>sales[[#This Row],[Profit]]/sales[[#This Row],[Amount]]</f>
        <v>0.42943750000000003</v>
      </c>
    </row>
    <row r="200" spans="1:10" x14ac:dyDescent="0.25">
      <c r="A200" t="s">
        <v>35</v>
      </c>
      <c r="B200" t="s">
        <v>17</v>
      </c>
      <c r="C200" t="s">
        <v>11</v>
      </c>
      <c r="D200" s="5">
        <v>5194</v>
      </c>
      <c r="E200" s="6">
        <v>288</v>
      </c>
      <c r="F200" s="7">
        <f>INDEX(products[Cost per unit],MATCH(sales[[#This Row],[Product]],products[Product],0))</f>
        <v>10.38</v>
      </c>
      <c r="G200" s="8">
        <f>sales[[#This Row],[Units]]*sales[[#This Row],[cost per unit]]</f>
        <v>2989.44</v>
      </c>
      <c r="H200" s="6">
        <f>sales[[#This Row],[Amount]]-sales[[#This Row],[cost]]</f>
        <v>2204.56</v>
      </c>
      <c r="I200">
        <f>sales[[#This Row],[cost]]/sales[[#This Row],[cost per unit]]</f>
        <v>288</v>
      </c>
      <c r="J200" s="16">
        <f>sales[[#This Row],[Profit]]/sales[[#This Row],[Amount]]</f>
        <v>0.42444358875625721</v>
      </c>
    </row>
    <row r="201" spans="1:10" x14ac:dyDescent="0.25">
      <c r="A201" t="s">
        <v>16</v>
      </c>
      <c r="B201" t="s">
        <v>19</v>
      </c>
      <c r="C201" t="s">
        <v>40</v>
      </c>
      <c r="D201" s="5">
        <v>238</v>
      </c>
      <c r="E201" s="6">
        <v>18</v>
      </c>
      <c r="F201" s="7">
        <f>INDEX(products[Cost per unit],MATCH(sales[[#This Row],[Product]],products[Product],0))</f>
        <v>7.64</v>
      </c>
      <c r="G201" s="8">
        <f>sales[[#This Row],[Units]]*sales[[#This Row],[cost per unit]]</f>
        <v>137.51999999999998</v>
      </c>
      <c r="H201" s="6">
        <f>sales[[#This Row],[Amount]]-sales[[#This Row],[cost]]</f>
        <v>100.48000000000002</v>
      </c>
      <c r="I201">
        <f>sales[[#This Row],[cost]]/sales[[#This Row],[cost per unit]]</f>
        <v>18</v>
      </c>
      <c r="J201" s="16">
        <f>sales[[#This Row],[Profit]]/sales[[#This Row],[Amount]]</f>
        <v>0.42218487394957993</v>
      </c>
    </row>
    <row r="202" spans="1:10" x14ac:dyDescent="0.25">
      <c r="A202" t="s">
        <v>24</v>
      </c>
      <c r="B202" t="s">
        <v>17</v>
      </c>
      <c r="C202" t="s">
        <v>22</v>
      </c>
      <c r="D202" s="5">
        <v>6706</v>
      </c>
      <c r="E202" s="6">
        <v>459</v>
      </c>
      <c r="F202" s="7">
        <f>INDEX(products[Cost per unit],MATCH(sales[[#This Row],[Product]],products[Product],0))</f>
        <v>8.65</v>
      </c>
      <c r="G202" s="8">
        <f>sales[[#This Row],[Units]]*sales[[#This Row],[cost per unit]]</f>
        <v>3970.3500000000004</v>
      </c>
      <c r="H202" s="6">
        <f>sales[[#This Row],[Amount]]-sales[[#This Row],[cost]]</f>
        <v>2735.6499999999996</v>
      </c>
      <c r="I202">
        <f>sales[[#This Row],[cost]]/sales[[#This Row],[cost per unit]]</f>
        <v>459</v>
      </c>
      <c r="J202" s="16">
        <f>sales[[#This Row],[Profit]]/sales[[#This Row],[Amount]]</f>
        <v>0.40794065016403214</v>
      </c>
    </row>
    <row r="203" spans="1:10" x14ac:dyDescent="0.25">
      <c r="A203" t="s">
        <v>16</v>
      </c>
      <c r="B203" t="s">
        <v>17</v>
      </c>
      <c r="C203" t="s">
        <v>25</v>
      </c>
      <c r="D203" s="5">
        <v>1589</v>
      </c>
      <c r="E203" s="6">
        <v>303</v>
      </c>
      <c r="F203" s="7">
        <f>INDEX(products[Cost per unit],MATCH(sales[[#This Row],[Product]],products[Product],0))</f>
        <v>3.11</v>
      </c>
      <c r="G203" s="8">
        <f>sales[[#This Row],[Units]]*sales[[#This Row],[cost per unit]]</f>
        <v>942.32999999999993</v>
      </c>
      <c r="H203" s="6">
        <f>sales[[#This Row],[Amount]]-sales[[#This Row],[cost]]</f>
        <v>646.67000000000007</v>
      </c>
      <c r="I203">
        <f>sales[[#This Row],[cost]]/sales[[#This Row],[cost per unit]]</f>
        <v>303</v>
      </c>
      <c r="J203" s="16">
        <f>sales[[#This Row],[Profit]]/sales[[#This Row],[Amount]]</f>
        <v>0.40696664568911267</v>
      </c>
    </row>
    <row r="204" spans="1:10" x14ac:dyDescent="0.25">
      <c r="A204" t="s">
        <v>24</v>
      </c>
      <c r="B204" t="s">
        <v>17</v>
      </c>
      <c r="C204" t="s">
        <v>30</v>
      </c>
      <c r="D204" s="5">
        <v>2023</v>
      </c>
      <c r="E204" s="6">
        <v>168</v>
      </c>
      <c r="F204" s="7">
        <f>INDEX(products[Cost per unit],MATCH(sales[[#This Row],[Product]],products[Product],0))</f>
        <v>7.16</v>
      </c>
      <c r="G204" s="8">
        <f>sales[[#This Row],[Units]]*sales[[#This Row],[cost per unit]]</f>
        <v>1202.8800000000001</v>
      </c>
      <c r="H204" s="6">
        <f>sales[[#This Row],[Amount]]-sales[[#This Row],[cost]]</f>
        <v>820.11999999999989</v>
      </c>
      <c r="I204">
        <f>sales[[#This Row],[cost]]/sales[[#This Row],[cost per unit]]</f>
        <v>168</v>
      </c>
      <c r="J204" s="16">
        <f>sales[[#This Row],[Profit]]/sales[[#This Row],[Amount]]</f>
        <v>0.4053979238754325</v>
      </c>
    </row>
    <row r="205" spans="1:10" x14ac:dyDescent="0.25">
      <c r="A205" t="s">
        <v>16</v>
      </c>
      <c r="B205" t="s">
        <v>19</v>
      </c>
      <c r="C205" t="s">
        <v>43</v>
      </c>
      <c r="D205" s="5">
        <v>1057</v>
      </c>
      <c r="E205" s="6">
        <v>54</v>
      </c>
      <c r="F205" s="7">
        <f>INDEX(products[Cost per unit],MATCH(sales[[#This Row],[Product]],products[Product],0))</f>
        <v>11.7</v>
      </c>
      <c r="G205" s="8">
        <f>sales[[#This Row],[Units]]*sales[[#This Row],[cost per unit]]</f>
        <v>631.79999999999995</v>
      </c>
      <c r="H205" s="6">
        <f>sales[[#This Row],[Amount]]-sales[[#This Row],[cost]]</f>
        <v>425.20000000000005</v>
      </c>
      <c r="I205">
        <f>sales[[#This Row],[cost]]/sales[[#This Row],[cost per unit]]</f>
        <v>54</v>
      </c>
      <c r="J205" s="16">
        <f>sales[[#This Row],[Profit]]/sales[[#This Row],[Amount]]</f>
        <v>0.40227057710501424</v>
      </c>
    </row>
    <row r="206" spans="1:10" x14ac:dyDescent="0.25">
      <c r="A206" t="s">
        <v>21</v>
      </c>
      <c r="B206" t="s">
        <v>17</v>
      </c>
      <c r="C206" t="s">
        <v>14</v>
      </c>
      <c r="D206" s="5">
        <v>8869</v>
      </c>
      <c r="E206" s="6">
        <v>432</v>
      </c>
      <c r="F206" s="7">
        <f>INDEX(products[Cost per unit],MATCH(sales[[#This Row],[Product]],products[Product],0))</f>
        <v>12.37</v>
      </c>
      <c r="G206" s="8">
        <f>sales[[#This Row],[Units]]*sales[[#This Row],[cost per unit]]</f>
        <v>5343.8399999999992</v>
      </c>
      <c r="H206" s="6">
        <f>sales[[#This Row],[Amount]]-sales[[#This Row],[cost]]</f>
        <v>3525.1600000000008</v>
      </c>
      <c r="I206">
        <f>sales[[#This Row],[cost]]/sales[[#This Row],[cost per unit]]</f>
        <v>431.99999999999994</v>
      </c>
      <c r="J206" s="16">
        <f>sales[[#This Row],[Profit]]/sales[[#This Row],[Amount]]</f>
        <v>0.39746983876423508</v>
      </c>
    </row>
    <row r="207" spans="1:10" x14ac:dyDescent="0.25">
      <c r="A207" t="s">
        <v>9</v>
      </c>
      <c r="B207" t="s">
        <v>10</v>
      </c>
      <c r="C207" t="s">
        <v>15</v>
      </c>
      <c r="D207" s="5">
        <v>8463</v>
      </c>
      <c r="E207" s="6">
        <v>492</v>
      </c>
      <c r="F207" s="7">
        <f>INDEX(products[Cost per unit],MATCH(sales[[#This Row],[Product]],products[Product],0))</f>
        <v>10.62</v>
      </c>
      <c r="G207" s="8">
        <f>sales[[#This Row],[Units]]*sales[[#This Row],[cost per unit]]</f>
        <v>5225.04</v>
      </c>
      <c r="H207" s="6">
        <f>sales[[#This Row],[Amount]]-sales[[#This Row],[cost]]</f>
        <v>3237.96</v>
      </c>
      <c r="I207">
        <f>sales[[#This Row],[cost]]/sales[[#This Row],[cost per unit]]</f>
        <v>492.00000000000006</v>
      </c>
      <c r="J207" s="16">
        <f>sales[[#This Row],[Profit]]/sales[[#This Row],[Amount]]</f>
        <v>0.38260191421481743</v>
      </c>
    </row>
    <row r="208" spans="1:10" x14ac:dyDescent="0.25">
      <c r="A208" t="s">
        <v>12</v>
      </c>
      <c r="B208" t="s">
        <v>31</v>
      </c>
      <c r="C208" t="s">
        <v>36</v>
      </c>
      <c r="D208" s="5">
        <v>2205</v>
      </c>
      <c r="E208" s="6">
        <v>141</v>
      </c>
      <c r="F208" s="7">
        <f>INDEX(products[Cost per unit],MATCH(sales[[#This Row],[Product]],products[Product],0))</f>
        <v>9.77</v>
      </c>
      <c r="G208" s="8">
        <f>sales[[#This Row],[Units]]*sales[[#This Row],[cost per unit]]</f>
        <v>1377.57</v>
      </c>
      <c r="H208" s="6">
        <f>sales[[#This Row],[Amount]]-sales[[#This Row],[cost]]</f>
        <v>827.43000000000006</v>
      </c>
      <c r="I208">
        <f>sales[[#This Row],[cost]]/sales[[#This Row],[cost per unit]]</f>
        <v>141</v>
      </c>
      <c r="J208" s="16">
        <f>sales[[#This Row],[Profit]]/sales[[#This Row],[Amount]]</f>
        <v>0.37525170068027214</v>
      </c>
    </row>
    <row r="209" spans="1:10" x14ac:dyDescent="0.25">
      <c r="A209" t="s">
        <v>26</v>
      </c>
      <c r="B209" t="s">
        <v>13</v>
      </c>
      <c r="C209" t="s">
        <v>11</v>
      </c>
      <c r="D209" s="5">
        <v>1652</v>
      </c>
      <c r="E209" s="6">
        <v>102</v>
      </c>
      <c r="F209" s="7">
        <f>INDEX(products[Cost per unit],MATCH(sales[[#This Row],[Product]],products[Product],0))</f>
        <v>10.38</v>
      </c>
      <c r="G209" s="8">
        <f>sales[[#This Row],[Units]]*sales[[#This Row],[cost per unit]]</f>
        <v>1058.76</v>
      </c>
      <c r="H209" s="6">
        <f>sales[[#This Row],[Amount]]-sales[[#This Row],[cost]]</f>
        <v>593.24</v>
      </c>
      <c r="I209">
        <f>sales[[#This Row],[cost]]/sales[[#This Row],[cost per unit]]</f>
        <v>101.99999999999999</v>
      </c>
      <c r="J209" s="16">
        <f>sales[[#This Row],[Profit]]/sales[[#This Row],[Amount]]</f>
        <v>0.35910411622276028</v>
      </c>
    </row>
    <row r="210" spans="1:10" x14ac:dyDescent="0.25">
      <c r="A210" t="s">
        <v>35</v>
      </c>
      <c r="B210" t="s">
        <v>19</v>
      </c>
      <c r="C210" t="s">
        <v>8</v>
      </c>
      <c r="D210" s="5">
        <v>4487</v>
      </c>
      <c r="E210" s="6">
        <v>333</v>
      </c>
      <c r="F210" s="7">
        <f>INDEX(products[Cost per unit],MATCH(sales[[#This Row],[Product]],products[Product],0))</f>
        <v>8.7899999999999991</v>
      </c>
      <c r="G210" s="8">
        <f>sales[[#This Row],[Units]]*sales[[#This Row],[cost per unit]]</f>
        <v>2927.0699999999997</v>
      </c>
      <c r="H210" s="6">
        <f>sales[[#This Row],[Amount]]-sales[[#This Row],[cost]]</f>
        <v>1559.9300000000003</v>
      </c>
      <c r="I210">
        <f>sales[[#This Row],[cost]]/sales[[#This Row],[cost per unit]]</f>
        <v>333</v>
      </c>
      <c r="J210" s="16">
        <f>sales[[#This Row],[Profit]]/sales[[#This Row],[Amount]]</f>
        <v>0.34765544907510593</v>
      </c>
    </row>
    <row r="211" spans="1:10" x14ac:dyDescent="0.25">
      <c r="A211" t="s">
        <v>35</v>
      </c>
      <c r="B211" t="s">
        <v>10</v>
      </c>
      <c r="C211" t="s">
        <v>15</v>
      </c>
      <c r="D211" s="5">
        <v>2205</v>
      </c>
      <c r="E211" s="6">
        <v>138</v>
      </c>
      <c r="F211" s="7">
        <f>INDEX(products[Cost per unit],MATCH(sales[[#This Row],[Product]],products[Product],0))</f>
        <v>10.62</v>
      </c>
      <c r="G211" s="8">
        <f>sales[[#This Row],[Units]]*sales[[#This Row],[cost per unit]]</f>
        <v>1465.56</v>
      </c>
      <c r="H211" s="6">
        <f>sales[[#This Row],[Amount]]-sales[[#This Row],[cost]]</f>
        <v>739.44</v>
      </c>
      <c r="I211">
        <f>sales[[#This Row],[cost]]/sales[[#This Row],[cost per unit]]</f>
        <v>138</v>
      </c>
      <c r="J211" s="16">
        <f>sales[[#This Row],[Profit]]/sales[[#This Row],[Amount]]</f>
        <v>0.33534693877551025</v>
      </c>
    </row>
    <row r="212" spans="1:10" x14ac:dyDescent="0.25">
      <c r="A212" t="s">
        <v>35</v>
      </c>
      <c r="B212" t="s">
        <v>31</v>
      </c>
      <c r="C212" t="s">
        <v>43</v>
      </c>
      <c r="D212" s="5">
        <v>1281</v>
      </c>
      <c r="E212" s="6">
        <v>75</v>
      </c>
      <c r="F212" s="7">
        <f>INDEX(products[Cost per unit],MATCH(sales[[#This Row],[Product]],products[Product],0))</f>
        <v>11.7</v>
      </c>
      <c r="G212" s="8">
        <f>sales[[#This Row],[Units]]*sales[[#This Row],[cost per unit]]</f>
        <v>877.5</v>
      </c>
      <c r="H212" s="6">
        <f>sales[[#This Row],[Amount]]-sales[[#This Row],[cost]]</f>
        <v>403.5</v>
      </c>
      <c r="I212">
        <f>sales[[#This Row],[cost]]/sales[[#This Row],[cost per unit]]</f>
        <v>75</v>
      </c>
      <c r="J212" s="16">
        <f>sales[[#This Row],[Profit]]/sales[[#This Row],[Amount]]</f>
        <v>0.31498829039812648</v>
      </c>
    </row>
    <row r="213" spans="1:10" x14ac:dyDescent="0.25">
      <c r="A213" t="s">
        <v>27</v>
      </c>
      <c r="B213" t="s">
        <v>7</v>
      </c>
      <c r="C213" t="s">
        <v>30</v>
      </c>
      <c r="D213" s="5">
        <v>1400</v>
      </c>
      <c r="E213" s="6">
        <v>135</v>
      </c>
      <c r="F213" s="7">
        <f>INDEX(products[Cost per unit],MATCH(sales[[#This Row],[Product]],products[Product],0))</f>
        <v>7.16</v>
      </c>
      <c r="G213" s="8">
        <f>sales[[#This Row],[Units]]*sales[[#This Row],[cost per unit]]</f>
        <v>966.6</v>
      </c>
      <c r="H213" s="6">
        <f>sales[[#This Row],[Amount]]-sales[[#This Row],[cost]]</f>
        <v>433.4</v>
      </c>
      <c r="I213">
        <f>sales[[#This Row],[cost]]/sales[[#This Row],[cost per unit]]</f>
        <v>135</v>
      </c>
      <c r="J213" s="16">
        <f>sales[[#This Row],[Profit]]/sales[[#This Row],[Amount]]</f>
        <v>0.30957142857142855</v>
      </c>
    </row>
    <row r="214" spans="1:10" x14ac:dyDescent="0.25">
      <c r="A214" t="s">
        <v>6</v>
      </c>
      <c r="B214" t="s">
        <v>10</v>
      </c>
      <c r="C214" t="s">
        <v>14</v>
      </c>
      <c r="D214" s="5">
        <v>1652</v>
      </c>
      <c r="E214" s="6">
        <v>93</v>
      </c>
      <c r="F214" s="7">
        <f>INDEX(products[Cost per unit],MATCH(sales[[#This Row],[Product]],products[Product],0))</f>
        <v>12.37</v>
      </c>
      <c r="G214" s="8">
        <f>sales[[#This Row],[Units]]*sales[[#This Row],[cost per unit]]</f>
        <v>1150.4099999999999</v>
      </c>
      <c r="H214" s="6">
        <f>sales[[#This Row],[Amount]]-sales[[#This Row],[cost]]</f>
        <v>501.59000000000015</v>
      </c>
      <c r="I214">
        <f>sales[[#This Row],[cost]]/sales[[#This Row],[cost per unit]]</f>
        <v>93</v>
      </c>
      <c r="J214" s="16">
        <f>sales[[#This Row],[Profit]]/sales[[#This Row],[Amount]]</f>
        <v>0.30362590799031486</v>
      </c>
    </row>
    <row r="215" spans="1:10" x14ac:dyDescent="0.25">
      <c r="A215" t="s">
        <v>9</v>
      </c>
      <c r="B215" t="s">
        <v>7</v>
      </c>
      <c r="C215" t="s">
        <v>29</v>
      </c>
      <c r="D215" s="5">
        <v>2142</v>
      </c>
      <c r="E215" s="6">
        <v>114</v>
      </c>
      <c r="F215" s="7">
        <f>INDEX(products[Cost per unit],MATCH(sales[[#This Row],[Product]],products[Product],0))</f>
        <v>13.15</v>
      </c>
      <c r="G215" s="8">
        <f>sales[[#This Row],[Units]]*sales[[#This Row],[cost per unit]]</f>
        <v>1499.1000000000001</v>
      </c>
      <c r="H215" s="6">
        <f>sales[[#This Row],[Amount]]-sales[[#This Row],[cost]]</f>
        <v>642.89999999999986</v>
      </c>
      <c r="I215">
        <f>sales[[#This Row],[cost]]/sales[[#This Row],[cost per unit]]</f>
        <v>114.00000000000001</v>
      </c>
      <c r="J215" s="16">
        <f>sales[[#This Row],[Profit]]/sales[[#This Row],[Amount]]</f>
        <v>0.3001400560224089</v>
      </c>
    </row>
    <row r="216" spans="1:10" x14ac:dyDescent="0.25">
      <c r="A216" t="s">
        <v>12</v>
      </c>
      <c r="B216" t="s">
        <v>7</v>
      </c>
      <c r="C216" t="s">
        <v>39</v>
      </c>
      <c r="D216" s="5">
        <v>2317</v>
      </c>
      <c r="E216" s="6">
        <v>261</v>
      </c>
      <c r="F216" s="7">
        <f>INDEX(products[Cost per unit],MATCH(sales[[#This Row],[Product]],products[Product],0))</f>
        <v>6.49</v>
      </c>
      <c r="G216" s="8">
        <f>sales[[#This Row],[Units]]*sales[[#This Row],[cost per unit]]</f>
        <v>1693.89</v>
      </c>
      <c r="H216" s="6">
        <f>sales[[#This Row],[Amount]]-sales[[#This Row],[cost]]</f>
        <v>623.1099999999999</v>
      </c>
      <c r="I216">
        <f>sales[[#This Row],[cost]]/sales[[#This Row],[cost per unit]]</f>
        <v>261</v>
      </c>
      <c r="J216" s="16">
        <f>sales[[#This Row],[Profit]]/sales[[#This Row],[Amount]]</f>
        <v>0.26892965041001288</v>
      </c>
    </row>
    <row r="217" spans="1:10" x14ac:dyDescent="0.25">
      <c r="A217" t="s">
        <v>12</v>
      </c>
      <c r="B217" t="s">
        <v>7</v>
      </c>
      <c r="C217" t="s">
        <v>33</v>
      </c>
      <c r="D217" s="5">
        <v>945</v>
      </c>
      <c r="E217" s="6">
        <v>75</v>
      </c>
      <c r="F217" s="7">
        <f>INDEX(products[Cost per unit],MATCH(sales[[#This Row],[Product]],products[Product],0))</f>
        <v>9.33</v>
      </c>
      <c r="G217" s="8">
        <f>sales[[#This Row],[Units]]*sales[[#This Row],[cost per unit]]</f>
        <v>699.75</v>
      </c>
      <c r="H217" s="6">
        <f>sales[[#This Row],[Amount]]-sales[[#This Row],[cost]]</f>
        <v>245.25</v>
      </c>
      <c r="I217">
        <f>sales[[#This Row],[cost]]/sales[[#This Row],[cost per unit]]</f>
        <v>75</v>
      </c>
      <c r="J217" s="16">
        <f>sales[[#This Row],[Profit]]/sales[[#This Row],[Amount]]</f>
        <v>0.25952380952380955</v>
      </c>
    </row>
    <row r="218" spans="1:10" x14ac:dyDescent="0.25">
      <c r="A218" t="s">
        <v>21</v>
      </c>
      <c r="B218" t="s">
        <v>13</v>
      </c>
      <c r="C218" t="s">
        <v>11</v>
      </c>
      <c r="D218" s="5">
        <v>3101</v>
      </c>
      <c r="E218" s="6">
        <v>225</v>
      </c>
      <c r="F218" s="7">
        <f>INDEX(products[Cost per unit],MATCH(sales[[#This Row],[Product]],products[Product],0))</f>
        <v>10.38</v>
      </c>
      <c r="G218" s="8">
        <f>sales[[#This Row],[Units]]*sales[[#This Row],[cost per unit]]</f>
        <v>2335.5</v>
      </c>
      <c r="H218" s="6">
        <f>sales[[#This Row],[Amount]]-sales[[#This Row],[cost]]</f>
        <v>765.5</v>
      </c>
      <c r="I218">
        <f>sales[[#This Row],[cost]]/sales[[#This Row],[cost per unit]]</f>
        <v>224.99999999999997</v>
      </c>
      <c r="J218" s="16">
        <f>sales[[#This Row],[Profit]]/sales[[#This Row],[Amount]]</f>
        <v>0.24685585295066106</v>
      </c>
    </row>
    <row r="219" spans="1:10" x14ac:dyDescent="0.25">
      <c r="A219" t="s">
        <v>23</v>
      </c>
      <c r="B219" t="s">
        <v>7</v>
      </c>
      <c r="C219" t="s">
        <v>40</v>
      </c>
      <c r="D219" s="5">
        <v>1925</v>
      </c>
      <c r="E219" s="6">
        <v>192</v>
      </c>
      <c r="F219" s="7">
        <f>INDEX(products[Cost per unit],MATCH(sales[[#This Row],[Product]],products[Product],0))</f>
        <v>7.64</v>
      </c>
      <c r="G219" s="8">
        <f>sales[[#This Row],[Units]]*sales[[#This Row],[cost per unit]]</f>
        <v>1466.8799999999999</v>
      </c>
      <c r="H219" s="6">
        <f>sales[[#This Row],[Amount]]-sales[[#This Row],[cost]]</f>
        <v>458.12000000000012</v>
      </c>
      <c r="I219">
        <f>sales[[#This Row],[cost]]/sales[[#This Row],[cost per unit]]</f>
        <v>192</v>
      </c>
      <c r="J219" s="16">
        <f>sales[[#This Row],[Profit]]/sales[[#This Row],[Amount]]</f>
        <v>0.23798441558441566</v>
      </c>
    </row>
    <row r="220" spans="1:10" x14ac:dyDescent="0.25">
      <c r="A220" t="s">
        <v>9</v>
      </c>
      <c r="B220" t="s">
        <v>10</v>
      </c>
      <c r="C220" t="s">
        <v>25</v>
      </c>
      <c r="D220" s="5">
        <v>707</v>
      </c>
      <c r="E220" s="6">
        <v>174</v>
      </c>
      <c r="F220" s="7">
        <f>INDEX(products[Cost per unit],MATCH(sales[[#This Row],[Product]],products[Product],0))</f>
        <v>3.11</v>
      </c>
      <c r="G220" s="8">
        <f>sales[[#This Row],[Units]]*sales[[#This Row],[cost per unit]]</f>
        <v>541.14</v>
      </c>
      <c r="H220" s="6">
        <f>sales[[#This Row],[Amount]]-sales[[#This Row],[cost]]</f>
        <v>165.86</v>
      </c>
      <c r="I220">
        <f>sales[[#This Row],[cost]]/sales[[#This Row],[cost per unit]]</f>
        <v>174</v>
      </c>
      <c r="J220" s="16">
        <f>sales[[#This Row],[Profit]]/sales[[#This Row],[Amount]]</f>
        <v>0.23459688826025463</v>
      </c>
    </row>
    <row r="221" spans="1:10" x14ac:dyDescent="0.25">
      <c r="A221" t="s">
        <v>27</v>
      </c>
      <c r="B221" t="s">
        <v>17</v>
      </c>
      <c r="C221" t="s">
        <v>34</v>
      </c>
      <c r="D221" s="5">
        <v>3864</v>
      </c>
      <c r="E221" s="6">
        <v>177</v>
      </c>
      <c r="F221" s="7">
        <f>INDEX(products[Cost per unit],MATCH(sales[[#This Row],[Product]],products[Product],0))</f>
        <v>16.73</v>
      </c>
      <c r="G221" s="8">
        <f>sales[[#This Row],[Units]]*sales[[#This Row],[cost per unit]]</f>
        <v>2961.21</v>
      </c>
      <c r="H221" s="6">
        <f>sales[[#This Row],[Amount]]-sales[[#This Row],[cost]]</f>
        <v>902.79</v>
      </c>
      <c r="I221">
        <f>sales[[#This Row],[cost]]/sales[[#This Row],[cost per unit]]</f>
        <v>177</v>
      </c>
      <c r="J221" s="16">
        <f>sales[[#This Row],[Profit]]/sales[[#This Row],[Amount]]</f>
        <v>0.23364130434782607</v>
      </c>
    </row>
    <row r="222" spans="1:10" x14ac:dyDescent="0.25">
      <c r="A222" t="s">
        <v>16</v>
      </c>
      <c r="B222" t="s">
        <v>7</v>
      </c>
      <c r="C222" t="s">
        <v>25</v>
      </c>
      <c r="D222" s="5">
        <v>189</v>
      </c>
      <c r="E222" s="6">
        <v>48</v>
      </c>
      <c r="F222" s="7">
        <f>INDEX(products[Cost per unit],MATCH(sales[[#This Row],[Product]],products[Product],0))</f>
        <v>3.11</v>
      </c>
      <c r="G222" s="8">
        <f>sales[[#This Row],[Units]]*sales[[#This Row],[cost per unit]]</f>
        <v>149.28</v>
      </c>
      <c r="H222" s="6">
        <f>sales[[#This Row],[Amount]]-sales[[#This Row],[cost]]</f>
        <v>39.72</v>
      </c>
      <c r="I222">
        <f>sales[[#This Row],[cost]]/sales[[#This Row],[cost per unit]]</f>
        <v>48</v>
      </c>
      <c r="J222" s="16">
        <f>sales[[#This Row],[Profit]]/sales[[#This Row],[Amount]]</f>
        <v>0.21015873015873016</v>
      </c>
    </row>
    <row r="223" spans="1:10" x14ac:dyDescent="0.25">
      <c r="A223" t="s">
        <v>35</v>
      </c>
      <c r="B223" t="s">
        <v>7</v>
      </c>
      <c r="C223" t="s">
        <v>40</v>
      </c>
      <c r="D223" s="5">
        <v>2870</v>
      </c>
      <c r="E223" s="6">
        <v>300</v>
      </c>
      <c r="F223" s="7">
        <f>INDEX(products[Cost per unit],MATCH(sales[[#This Row],[Product]],products[Product],0))</f>
        <v>7.64</v>
      </c>
      <c r="G223" s="8">
        <f>sales[[#This Row],[Units]]*sales[[#This Row],[cost per unit]]</f>
        <v>2292</v>
      </c>
      <c r="H223" s="6">
        <f>sales[[#This Row],[Amount]]-sales[[#This Row],[cost]]</f>
        <v>578</v>
      </c>
      <c r="I223">
        <f>sales[[#This Row],[cost]]/sales[[#This Row],[cost per unit]]</f>
        <v>300</v>
      </c>
      <c r="J223" s="16">
        <f>sales[[#This Row],[Profit]]/sales[[#This Row],[Amount]]</f>
        <v>0.2013937282229965</v>
      </c>
    </row>
    <row r="224" spans="1:10" x14ac:dyDescent="0.25">
      <c r="A224" t="s">
        <v>21</v>
      </c>
      <c r="B224" t="s">
        <v>31</v>
      </c>
      <c r="C224" t="s">
        <v>41</v>
      </c>
      <c r="D224" s="5">
        <v>609</v>
      </c>
      <c r="E224" s="6">
        <v>87</v>
      </c>
      <c r="F224" s="7">
        <f>INDEX(products[Cost per unit],MATCH(sales[[#This Row],[Product]],products[Product],0))</f>
        <v>5.6</v>
      </c>
      <c r="G224" s="8">
        <f>sales[[#This Row],[Units]]*sales[[#This Row],[cost per unit]]</f>
        <v>487.2</v>
      </c>
      <c r="H224" s="6">
        <f>sales[[#This Row],[Amount]]-sales[[#This Row],[cost]]</f>
        <v>121.80000000000001</v>
      </c>
      <c r="I224">
        <f>sales[[#This Row],[cost]]/sales[[#This Row],[cost per unit]]</f>
        <v>87</v>
      </c>
      <c r="J224" s="16">
        <f>sales[[#This Row],[Profit]]/sales[[#This Row],[Amount]]</f>
        <v>0.2</v>
      </c>
    </row>
    <row r="225" spans="1:10" x14ac:dyDescent="0.25">
      <c r="A225" t="s">
        <v>35</v>
      </c>
      <c r="B225" t="s">
        <v>10</v>
      </c>
      <c r="C225" t="s">
        <v>29</v>
      </c>
      <c r="D225" s="5">
        <v>1568</v>
      </c>
      <c r="E225" s="6">
        <v>96</v>
      </c>
      <c r="F225" s="7">
        <f>INDEX(products[Cost per unit],MATCH(sales[[#This Row],[Product]],products[Product],0))</f>
        <v>13.15</v>
      </c>
      <c r="G225" s="8">
        <f>sales[[#This Row],[Units]]*sales[[#This Row],[cost per unit]]</f>
        <v>1262.4000000000001</v>
      </c>
      <c r="H225" s="6">
        <f>sales[[#This Row],[Amount]]-sales[[#This Row],[cost]]</f>
        <v>305.59999999999991</v>
      </c>
      <c r="I225">
        <f>sales[[#This Row],[cost]]/sales[[#This Row],[cost per unit]]</f>
        <v>96</v>
      </c>
      <c r="J225" s="16">
        <f>sales[[#This Row],[Profit]]/sales[[#This Row],[Amount]]</f>
        <v>0.19489795918367342</v>
      </c>
    </row>
    <row r="226" spans="1:10" x14ac:dyDescent="0.25">
      <c r="A226" t="s">
        <v>27</v>
      </c>
      <c r="B226" t="s">
        <v>10</v>
      </c>
      <c r="C226" t="s">
        <v>34</v>
      </c>
      <c r="D226" s="5">
        <v>4242</v>
      </c>
      <c r="E226" s="6">
        <v>207</v>
      </c>
      <c r="F226" s="7">
        <f>INDEX(products[Cost per unit],MATCH(sales[[#This Row],[Product]],products[Product],0))</f>
        <v>16.73</v>
      </c>
      <c r="G226" s="8">
        <f>sales[[#This Row],[Units]]*sales[[#This Row],[cost per unit]]</f>
        <v>3463.11</v>
      </c>
      <c r="H226" s="6">
        <f>sales[[#This Row],[Amount]]-sales[[#This Row],[cost]]</f>
        <v>778.88999999999987</v>
      </c>
      <c r="I226">
        <f>sales[[#This Row],[cost]]/sales[[#This Row],[cost per unit]]</f>
        <v>207</v>
      </c>
      <c r="J226" s="16">
        <f>sales[[#This Row],[Profit]]/sales[[#This Row],[Amount]]</f>
        <v>0.18361386138613858</v>
      </c>
    </row>
    <row r="227" spans="1:10" x14ac:dyDescent="0.25">
      <c r="A227" t="s">
        <v>12</v>
      </c>
      <c r="B227" t="s">
        <v>7</v>
      </c>
      <c r="C227" t="s">
        <v>34</v>
      </c>
      <c r="D227" s="5">
        <v>1407</v>
      </c>
      <c r="E227" s="6">
        <v>72</v>
      </c>
      <c r="F227" s="7">
        <f>INDEX(products[Cost per unit],MATCH(sales[[#This Row],[Product]],products[Product],0))</f>
        <v>16.73</v>
      </c>
      <c r="G227" s="8">
        <f>sales[[#This Row],[Units]]*sales[[#This Row],[cost per unit]]</f>
        <v>1204.56</v>
      </c>
      <c r="H227" s="6">
        <f>sales[[#This Row],[Amount]]-sales[[#This Row],[cost]]</f>
        <v>202.44000000000005</v>
      </c>
      <c r="I227">
        <f>sales[[#This Row],[cost]]/sales[[#This Row],[cost per unit]]</f>
        <v>72</v>
      </c>
      <c r="J227" s="16">
        <f>sales[[#This Row],[Profit]]/sales[[#This Row],[Amount]]</f>
        <v>0.14388059701492542</v>
      </c>
    </row>
    <row r="228" spans="1:10" x14ac:dyDescent="0.25">
      <c r="A228" t="s">
        <v>12</v>
      </c>
      <c r="B228" t="s">
        <v>10</v>
      </c>
      <c r="C228" t="s">
        <v>29</v>
      </c>
      <c r="D228" s="5">
        <v>1428</v>
      </c>
      <c r="E228" s="6">
        <v>93</v>
      </c>
      <c r="F228" s="7">
        <f>INDEX(products[Cost per unit],MATCH(sales[[#This Row],[Product]],products[Product],0))</f>
        <v>13.15</v>
      </c>
      <c r="G228" s="8">
        <f>sales[[#This Row],[Units]]*sales[[#This Row],[cost per unit]]</f>
        <v>1222.95</v>
      </c>
      <c r="H228" s="6">
        <f>sales[[#This Row],[Amount]]-sales[[#This Row],[cost]]</f>
        <v>205.04999999999995</v>
      </c>
      <c r="I228">
        <f>sales[[#This Row],[cost]]/sales[[#This Row],[cost per unit]]</f>
        <v>93</v>
      </c>
      <c r="J228" s="16">
        <f>sales[[#This Row],[Profit]]/sales[[#This Row],[Amount]]</f>
        <v>0.14359243697478988</v>
      </c>
    </row>
    <row r="229" spans="1:10" x14ac:dyDescent="0.25">
      <c r="A229" t="s">
        <v>26</v>
      </c>
      <c r="B229" t="s">
        <v>10</v>
      </c>
      <c r="C229" t="s">
        <v>11</v>
      </c>
      <c r="D229" s="5">
        <v>3689</v>
      </c>
      <c r="E229" s="6">
        <v>312</v>
      </c>
      <c r="F229" s="7">
        <f>INDEX(products[Cost per unit],MATCH(sales[[#This Row],[Product]],products[Product],0))</f>
        <v>10.38</v>
      </c>
      <c r="G229" s="8">
        <f>sales[[#This Row],[Units]]*sales[[#This Row],[cost per unit]]</f>
        <v>3238.5600000000004</v>
      </c>
      <c r="H229" s="6">
        <f>sales[[#This Row],[Amount]]-sales[[#This Row],[cost]]</f>
        <v>450.4399999999996</v>
      </c>
      <c r="I229">
        <f>sales[[#This Row],[cost]]/sales[[#This Row],[cost per unit]]</f>
        <v>312</v>
      </c>
      <c r="J229" s="16">
        <f>sales[[#This Row],[Profit]]/sales[[#This Row],[Amount]]</f>
        <v>0.12210355109785839</v>
      </c>
    </row>
    <row r="230" spans="1:10" x14ac:dyDescent="0.25">
      <c r="A230" t="s">
        <v>16</v>
      </c>
      <c r="B230" t="s">
        <v>13</v>
      </c>
      <c r="C230" t="s">
        <v>36</v>
      </c>
      <c r="D230" s="5">
        <v>1568</v>
      </c>
      <c r="E230" s="6">
        <v>141</v>
      </c>
      <c r="F230" s="7">
        <f>INDEX(products[Cost per unit],MATCH(sales[[#This Row],[Product]],products[Product],0))</f>
        <v>9.77</v>
      </c>
      <c r="G230" s="8">
        <f>sales[[#This Row],[Units]]*sales[[#This Row],[cost per unit]]</f>
        <v>1377.57</v>
      </c>
      <c r="H230" s="6">
        <f>sales[[#This Row],[Amount]]-sales[[#This Row],[cost]]</f>
        <v>190.43000000000006</v>
      </c>
      <c r="I230">
        <f>sales[[#This Row],[cost]]/sales[[#This Row],[cost per unit]]</f>
        <v>141</v>
      </c>
      <c r="J230" s="16">
        <f>sales[[#This Row],[Profit]]/sales[[#This Row],[Amount]]</f>
        <v>0.12144770408163269</v>
      </c>
    </row>
    <row r="231" spans="1:10" x14ac:dyDescent="0.25">
      <c r="A231" t="s">
        <v>24</v>
      </c>
      <c r="B231" t="s">
        <v>19</v>
      </c>
      <c r="C231" t="s">
        <v>40</v>
      </c>
      <c r="D231" s="5">
        <v>1771</v>
      </c>
      <c r="E231" s="6">
        <v>204</v>
      </c>
      <c r="F231" s="7">
        <f>INDEX(products[Cost per unit],MATCH(sales[[#This Row],[Product]],products[Product],0))</f>
        <v>7.64</v>
      </c>
      <c r="G231" s="8">
        <f>sales[[#This Row],[Units]]*sales[[#This Row],[cost per unit]]</f>
        <v>1558.56</v>
      </c>
      <c r="H231" s="6">
        <f>sales[[#This Row],[Amount]]-sales[[#This Row],[cost]]</f>
        <v>212.44000000000005</v>
      </c>
      <c r="I231">
        <f>sales[[#This Row],[cost]]/sales[[#This Row],[cost per unit]]</f>
        <v>204</v>
      </c>
      <c r="J231" s="16">
        <f>sales[[#This Row],[Profit]]/sales[[#This Row],[Amount]]</f>
        <v>0.11995482778091476</v>
      </c>
    </row>
    <row r="232" spans="1:10" x14ac:dyDescent="0.25">
      <c r="A232" t="s">
        <v>27</v>
      </c>
      <c r="B232" t="s">
        <v>13</v>
      </c>
      <c r="C232" t="s">
        <v>30</v>
      </c>
      <c r="D232" s="5">
        <v>3052</v>
      </c>
      <c r="E232" s="6">
        <v>378</v>
      </c>
      <c r="F232" s="7">
        <f>INDEX(products[Cost per unit],MATCH(sales[[#This Row],[Product]],products[Product],0))</f>
        <v>7.16</v>
      </c>
      <c r="G232" s="8">
        <f>sales[[#This Row],[Units]]*sales[[#This Row],[cost per unit]]</f>
        <v>2706.48</v>
      </c>
      <c r="H232" s="6">
        <f>sales[[#This Row],[Amount]]-sales[[#This Row],[cost]]</f>
        <v>345.52</v>
      </c>
      <c r="I232">
        <f>sales[[#This Row],[cost]]/sales[[#This Row],[cost per unit]]</f>
        <v>378</v>
      </c>
      <c r="J232" s="16">
        <f>sales[[#This Row],[Profit]]/sales[[#This Row],[Amount]]</f>
        <v>0.11321100917431193</v>
      </c>
    </row>
    <row r="233" spans="1:10" x14ac:dyDescent="0.25">
      <c r="A233" t="s">
        <v>24</v>
      </c>
      <c r="B233" t="s">
        <v>31</v>
      </c>
      <c r="C233" t="s">
        <v>39</v>
      </c>
      <c r="D233" s="5">
        <v>1701</v>
      </c>
      <c r="E233" s="6">
        <v>234</v>
      </c>
      <c r="F233" s="7">
        <f>INDEX(products[Cost per unit],MATCH(sales[[#This Row],[Product]],products[Product],0))</f>
        <v>6.49</v>
      </c>
      <c r="G233" s="8">
        <f>sales[[#This Row],[Units]]*sales[[#This Row],[cost per unit]]</f>
        <v>1518.66</v>
      </c>
      <c r="H233" s="6">
        <f>sales[[#This Row],[Amount]]-sales[[#This Row],[cost]]</f>
        <v>182.33999999999992</v>
      </c>
      <c r="I233">
        <f>sales[[#This Row],[cost]]/sales[[#This Row],[cost per unit]]</f>
        <v>234</v>
      </c>
      <c r="J233" s="16">
        <f>sales[[#This Row],[Profit]]/sales[[#This Row],[Amount]]</f>
        <v>0.10719576719576715</v>
      </c>
    </row>
    <row r="234" spans="1:10" x14ac:dyDescent="0.25">
      <c r="A234" t="s">
        <v>24</v>
      </c>
      <c r="B234" t="s">
        <v>10</v>
      </c>
      <c r="C234" t="s">
        <v>8</v>
      </c>
      <c r="D234" s="5">
        <v>2009</v>
      </c>
      <c r="E234" s="6">
        <v>219</v>
      </c>
      <c r="F234" s="7">
        <f>INDEX(products[Cost per unit],MATCH(sales[[#This Row],[Product]],products[Product],0))</f>
        <v>8.7899999999999991</v>
      </c>
      <c r="G234" s="8">
        <f>sales[[#This Row],[Units]]*sales[[#This Row],[cost per unit]]</f>
        <v>1925.0099999999998</v>
      </c>
      <c r="H234" s="6">
        <f>sales[[#This Row],[Amount]]-sales[[#This Row],[cost]]</f>
        <v>83.990000000000236</v>
      </c>
      <c r="I234">
        <f>sales[[#This Row],[cost]]/sales[[#This Row],[cost per unit]]</f>
        <v>219</v>
      </c>
      <c r="J234" s="16">
        <f>sales[[#This Row],[Profit]]/sales[[#This Row],[Amount]]</f>
        <v>4.1806869089099169E-2</v>
      </c>
    </row>
    <row r="235" spans="1:10" x14ac:dyDescent="0.25">
      <c r="A235" t="s">
        <v>35</v>
      </c>
      <c r="B235" t="s">
        <v>31</v>
      </c>
      <c r="C235" t="s">
        <v>20</v>
      </c>
      <c r="D235" s="5">
        <v>1778</v>
      </c>
      <c r="E235" s="6">
        <v>270</v>
      </c>
      <c r="F235" s="7">
        <f>INDEX(products[Cost per unit],MATCH(sales[[#This Row],[Product]],products[Product],0))</f>
        <v>6.47</v>
      </c>
      <c r="G235" s="8">
        <f>sales[[#This Row],[Units]]*sales[[#This Row],[cost per unit]]</f>
        <v>1746.8999999999999</v>
      </c>
      <c r="H235" s="6">
        <f>sales[[#This Row],[Amount]]-sales[[#This Row],[cost]]</f>
        <v>31.100000000000136</v>
      </c>
      <c r="I235">
        <f>sales[[#This Row],[cost]]/sales[[#This Row],[cost per unit]]</f>
        <v>270</v>
      </c>
      <c r="J235" s="16">
        <f>sales[[#This Row],[Profit]]/sales[[#This Row],[Amount]]</f>
        <v>1.7491563554555757E-2</v>
      </c>
    </row>
    <row r="236" spans="1:10" x14ac:dyDescent="0.25">
      <c r="A236" t="s">
        <v>21</v>
      </c>
      <c r="B236" t="s">
        <v>10</v>
      </c>
      <c r="C236" t="s">
        <v>34</v>
      </c>
      <c r="D236" s="5">
        <v>2289</v>
      </c>
      <c r="E236" s="6">
        <v>135</v>
      </c>
      <c r="F236" s="7">
        <f>INDEX(products[Cost per unit],MATCH(sales[[#This Row],[Product]],products[Product],0))</f>
        <v>16.73</v>
      </c>
      <c r="G236" s="8">
        <f>sales[[#This Row],[Units]]*sales[[#This Row],[cost per unit]]</f>
        <v>2258.5500000000002</v>
      </c>
      <c r="H236" s="6">
        <f>sales[[#This Row],[Amount]]-sales[[#This Row],[cost]]</f>
        <v>30.449999999999818</v>
      </c>
      <c r="I236">
        <f>sales[[#This Row],[cost]]/sales[[#This Row],[cost per unit]]</f>
        <v>135</v>
      </c>
      <c r="J236" s="16">
        <f>sales[[#This Row],[Profit]]/sales[[#This Row],[Amount]]</f>
        <v>1.3302752293577903E-2</v>
      </c>
    </row>
    <row r="237" spans="1:10" x14ac:dyDescent="0.25">
      <c r="A237" t="s">
        <v>12</v>
      </c>
      <c r="B237" t="s">
        <v>7</v>
      </c>
      <c r="C237" t="s">
        <v>30</v>
      </c>
      <c r="D237" s="5">
        <v>2471</v>
      </c>
      <c r="E237" s="6">
        <v>342</v>
      </c>
      <c r="F237" s="7">
        <f>INDEX(products[Cost per unit],MATCH(sales[[#This Row],[Product]],products[Product],0))</f>
        <v>7.16</v>
      </c>
      <c r="G237" s="8">
        <f>sales[[#This Row],[Units]]*sales[[#This Row],[cost per unit]]</f>
        <v>2448.7200000000003</v>
      </c>
      <c r="H237" s="6">
        <f>sales[[#This Row],[Amount]]-sales[[#This Row],[cost]]</f>
        <v>22.279999999999745</v>
      </c>
      <c r="I237">
        <f>sales[[#This Row],[cost]]/sales[[#This Row],[cost per unit]]</f>
        <v>342.00000000000006</v>
      </c>
      <c r="J237" s="16">
        <f>sales[[#This Row],[Profit]]/sales[[#This Row],[Amount]]</f>
        <v>9.0165924726830216E-3</v>
      </c>
    </row>
    <row r="238" spans="1:10" x14ac:dyDescent="0.25">
      <c r="A238" t="s">
        <v>9</v>
      </c>
      <c r="B238" t="s">
        <v>17</v>
      </c>
      <c r="C238" t="s">
        <v>34</v>
      </c>
      <c r="D238" s="5">
        <v>2429</v>
      </c>
      <c r="E238" s="6">
        <v>144</v>
      </c>
      <c r="F238" s="7">
        <f>INDEX(products[Cost per unit],MATCH(sales[[#This Row],[Product]],products[Product],0))</f>
        <v>16.73</v>
      </c>
      <c r="G238" s="8">
        <f>sales[[#This Row],[Units]]*sales[[#This Row],[cost per unit]]</f>
        <v>2409.12</v>
      </c>
      <c r="H238" s="6">
        <f>sales[[#This Row],[Amount]]-sales[[#This Row],[cost]]</f>
        <v>19.880000000000109</v>
      </c>
      <c r="I238">
        <f>sales[[#This Row],[cost]]/sales[[#This Row],[cost per unit]]</f>
        <v>144</v>
      </c>
      <c r="J238" s="16">
        <f>sales[[#This Row],[Profit]]/sales[[#This Row],[Amount]]</f>
        <v>8.184438040345866E-3</v>
      </c>
    </row>
    <row r="239" spans="1:10" x14ac:dyDescent="0.25">
      <c r="A239" t="s">
        <v>6</v>
      </c>
      <c r="B239" t="s">
        <v>7</v>
      </c>
      <c r="C239" t="s">
        <v>32</v>
      </c>
      <c r="D239" s="5">
        <v>1526</v>
      </c>
      <c r="E239" s="6">
        <v>105</v>
      </c>
      <c r="F239" s="7">
        <f>INDEX(products[Cost per unit],MATCH(sales[[#This Row],[Product]],products[Product],0))</f>
        <v>14.49</v>
      </c>
      <c r="G239" s="8">
        <f>sales[[#This Row],[Units]]*sales[[#This Row],[cost per unit]]</f>
        <v>1521.45</v>
      </c>
      <c r="H239" s="6">
        <f>sales[[#This Row],[Amount]]-sales[[#This Row],[cost]]</f>
        <v>4.5499999999999545</v>
      </c>
      <c r="I239">
        <f>sales[[#This Row],[cost]]/sales[[#This Row],[cost per unit]]</f>
        <v>105</v>
      </c>
      <c r="J239" s="16">
        <f>sales[[#This Row],[Profit]]/sales[[#This Row],[Amount]]</f>
        <v>2.9816513761467592E-3</v>
      </c>
    </row>
    <row r="240" spans="1:10" x14ac:dyDescent="0.25">
      <c r="A240" t="s">
        <v>24</v>
      </c>
      <c r="B240" t="s">
        <v>19</v>
      </c>
      <c r="C240" t="s">
        <v>36</v>
      </c>
      <c r="D240" s="5">
        <v>1890</v>
      </c>
      <c r="E240" s="6">
        <v>195</v>
      </c>
      <c r="F240" s="7">
        <f>INDEX(products[Cost per unit],MATCH(sales[[#This Row],[Product]],products[Product],0))</f>
        <v>9.77</v>
      </c>
      <c r="G240" s="8">
        <f>sales[[#This Row],[Units]]*sales[[#This Row],[cost per unit]]</f>
        <v>1905.1499999999999</v>
      </c>
      <c r="H240" s="6">
        <f>sales[[#This Row],[Amount]]-sales[[#This Row],[cost]]</f>
        <v>-15.149999999999864</v>
      </c>
      <c r="I240">
        <f>sales[[#This Row],[cost]]/sales[[#This Row],[cost per unit]]</f>
        <v>195</v>
      </c>
      <c r="J240" s="16">
        <f>sales[[#This Row],[Profit]]/sales[[#This Row],[Amount]]</f>
        <v>-8.0158730158729433E-3</v>
      </c>
    </row>
    <row r="241" spans="1:10" x14ac:dyDescent="0.25">
      <c r="A241" t="s">
        <v>21</v>
      </c>
      <c r="B241" t="s">
        <v>19</v>
      </c>
      <c r="C241" t="s">
        <v>32</v>
      </c>
      <c r="D241" s="5">
        <v>1624</v>
      </c>
      <c r="E241" s="6">
        <v>114</v>
      </c>
      <c r="F241" s="7">
        <f>INDEX(products[Cost per unit],MATCH(sales[[#This Row],[Product]],products[Product],0))</f>
        <v>14.49</v>
      </c>
      <c r="G241" s="8">
        <f>sales[[#This Row],[Units]]*sales[[#This Row],[cost per unit]]</f>
        <v>1651.8600000000001</v>
      </c>
      <c r="H241" s="6">
        <f>sales[[#This Row],[Amount]]-sales[[#This Row],[cost]]</f>
        <v>-27.860000000000127</v>
      </c>
      <c r="I241">
        <f>sales[[#This Row],[cost]]/sales[[#This Row],[cost per unit]]</f>
        <v>114.00000000000001</v>
      </c>
      <c r="J241" s="16">
        <f>sales[[#This Row],[Profit]]/sales[[#This Row],[Amount]]</f>
        <v>-1.7155172413793184E-2</v>
      </c>
    </row>
    <row r="242" spans="1:10" x14ac:dyDescent="0.25">
      <c r="A242" t="s">
        <v>23</v>
      </c>
      <c r="B242" t="s">
        <v>17</v>
      </c>
      <c r="C242" t="s">
        <v>18</v>
      </c>
      <c r="D242" s="5">
        <v>2114</v>
      </c>
      <c r="E242" s="6">
        <v>186</v>
      </c>
      <c r="F242" s="7">
        <f>INDEX(products[Cost per unit],MATCH(sales[[#This Row],[Product]],products[Product],0))</f>
        <v>11.73</v>
      </c>
      <c r="G242" s="8">
        <f>sales[[#This Row],[Units]]*sales[[#This Row],[cost per unit]]</f>
        <v>2181.7800000000002</v>
      </c>
      <c r="H242" s="6">
        <f>sales[[#This Row],[Amount]]-sales[[#This Row],[cost]]</f>
        <v>-67.7800000000002</v>
      </c>
      <c r="I242">
        <f>sales[[#This Row],[cost]]/sales[[#This Row],[cost per unit]]</f>
        <v>186</v>
      </c>
      <c r="J242" s="16">
        <f>sales[[#This Row],[Profit]]/sales[[#This Row],[Amount]]</f>
        <v>-3.2062440870387982E-2</v>
      </c>
    </row>
    <row r="243" spans="1:10" x14ac:dyDescent="0.25">
      <c r="A243" t="s">
        <v>12</v>
      </c>
      <c r="B243" t="s">
        <v>17</v>
      </c>
      <c r="C243" t="s">
        <v>15</v>
      </c>
      <c r="D243" s="5">
        <v>1974</v>
      </c>
      <c r="E243" s="6">
        <v>195</v>
      </c>
      <c r="F243" s="7">
        <f>INDEX(products[Cost per unit],MATCH(sales[[#This Row],[Product]],products[Product],0))</f>
        <v>10.62</v>
      </c>
      <c r="G243" s="8">
        <f>sales[[#This Row],[Units]]*sales[[#This Row],[cost per unit]]</f>
        <v>2070.8999999999996</v>
      </c>
      <c r="H243" s="6">
        <f>sales[[#This Row],[Amount]]-sales[[#This Row],[cost]]</f>
        <v>-96.899999999999636</v>
      </c>
      <c r="I243">
        <f>sales[[#This Row],[cost]]/sales[[#This Row],[cost per unit]]</f>
        <v>194.99999999999997</v>
      </c>
      <c r="J243" s="16">
        <f>sales[[#This Row],[Profit]]/sales[[#This Row],[Amount]]</f>
        <v>-4.9088145896656353E-2</v>
      </c>
    </row>
    <row r="244" spans="1:10" x14ac:dyDescent="0.25">
      <c r="A244" t="s">
        <v>24</v>
      </c>
      <c r="B244" t="s">
        <v>17</v>
      </c>
      <c r="C244" t="s">
        <v>34</v>
      </c>
      <c r="D244" s="5">
        <v>4753</v>
      </c>
      <c r="E244" s="6">
        <v>300</v>
      </c>
      <c r="F244" s="7">
        <f>INDEX(products[Cost per unit],MATCH(sales[[#This Row],[Product]],products[Product],0))</f>
        <v>16.73</v>
      </c>
      <c r="G244" s="8">
        <f>sales[[#This Row],[Units]]*sales[[#This Row],[cost per unit]]</f>
        <v>5019</v>
      </c>
      <c r="H244" s="6">
        <f>sales[[#This Row],[Amount]]-sales[[#This Row],[cost]]</f>
        <v>-266</v>
      </c>
      <c r="I244">
        <f>sales[[#This Row],[cost]]/sales[[#This Row],[cost per unit]]</f>
        <v>300</v>
      </c>
      <c r="J244" s="16">
        <f>sales[[#This Row],[Profit]]/sales[[#This Row],[Amount]]</f>
        <v>-5.5964653902798235E-2</v>
      </c>
    </row>
    <row r="245" spans="1:10" x14ac:dyDescent="0.25">
      <c r="A245" t="s">
        <v>27</v>
      </c>
      <c r="B245" t="s">
        <v>10</v>
      </c>
      <c r="C245" t="s">
        <v>28</v>
      </c>
      <c r="D245" s="5">
        <v>525</v>
      </c>
      <c r="E245" s="6">
        <v>48</v>
      </c>
      <c r="F245" s="7">
        <f>INDEX(products[Cost per unit],MATCH(sales[[#This Row],[Product]],products[Product],0))</f>
        <v>11.88</v>
      </c>
      <c r="G245" s="8">
        <f>sales[[#This Row],[Units]]*sales[[#This Row],[cost per unit]]</f>
        <v>570.24</v>
      </c>
      <c r="H245" s="6">
        <f>sales[[#This Row],[Amount]]-sales[[#This Row],[cost]]</f>
        <v>-45.240000000000009</v>
      </c>
      <c r="I245">
        <f>sales[[#This Row],[cost]]/sales[[#This Row],[cost per unit]]</f>
        <v>48</v>
      </c>
      <c r="J245" s="16">
        <f>sales[[#This Row],[Profit]]/sales[[#This Row],[Amount]]</f>
        <v>-8.6171428571428593E-2</v>
      </c>
    </row>
    <row r="246" spans="1:10" x14ac:dyDescent="0.25">
      <c r="A246" t="s">
        <v>12</v>
      </c>
      <c r="B246" t="s">
        <v>31</v>
      </c>
      <c r="C246" t="s">
        <v>43</v>
      </c>
      <c r="D246" s="5">
        <v>5586</v>
      </c>
      <c r="E246" s="6">
        <v>525</v>
      </c>
      <c r="F246" s="7">
        <f>INDEX(products[Cost per unit],MATCH(sales[[#This Row],[Product]],products[Product],0))</f>
        <v>11.7</v>
      </c>
      <c r="G246" s="8">
        <f>sales[[#This Row],[Units]]*sales[[#This Row],[cost per unit]]</f>
        <v>6142.5</v>
      </c>
      <c r="H246" s="6">
        <f>sales[[#This Row],[Amount]]-sales[[#This Row],[cost]]</f>
        <v>-556.5</v>
      </c>
      <c r="I246">
        <f>sales[[#This Row],[cost]]/sales[[#This Row],[cost per unit]]</f>
        <v>525</v>
      </c>
      <c r="J246" s="16">
        <f>sales[[#This Row],[Profit]]/sales[[#This Row],[Amount]]</f>
        <v>-9.9624060150375934E-2</v>
      </c>
    </row>
    <row r="247" spans="1:10" x14ac:dyDescent="0.25">
      <c r="A247" t="s">
        <v>27</v>
      </c>
      <c r="B247" t="s">
        <v>7</v>
      </c>
      <c r="C247" t="s">
        <v>42</v>
      </c>
      <c r="D247" s="5">
        <v>497</v>
      </c>
      <c r="E247" s="6">
        <v>63</v>
      </c>
      <c r="F247" s="7">
        <f>INDEX(products[Cost per unit],MATCH(sales[[#This Row],[Product]],products[Product],0))</f>
        <v>9</v>
      </c>
      <c r="G247" s="8">
        <f>sales[[#This Row],[Units]]*sales[[#This Row],[cost per unit]]</f>
        <v>567</v>
      </c>
      <c r="H247" s="6">
        <f>sales[[#This Row],[Amount]]-sales[[#This Row],[cost]]</f>
        <v>-70</v>
      </c>
      <c r="I247">
        <f>sales[[#This Row],[cost]]/sales[[#This Row],[cost per unit]]</f>
        <v>63</v>
      </c>
      <c r="J247" s="16">
        <f>sales[[#This Row],[Profit]]/sales[[#This Row],[Amount]]</f>
        <v>-0.14084507042253522</v>
      </c>
    </row>
    <row r="248" spans="1:10" x14ac:dyDescent="0.25">
      <c r="A248" t="s">
        <v>26</v>
      </c>
      <c r="B248" t="s">
        <v>17</v>
      </c>
      <c r="C248" t="s">
        <v>43</v>
      </c>
      <c r="D248" s="5">
        <v>2415</v>
      </c>
      <c r="E248" s="6">
        <v>255</v>
      </c>
      <c r="F248" s="7">
        <f>INDEX(products[Cost per unit],MATCH(sales[[#This Row],[Product]],products[Product],0))</f>
        <v>11.7</v>
      </c>
      <c r="G248" s="8">
        <f>sales[[#This Row],[Units]]*sales[[#This Row],[cost per unit]]</f>
        <v>2983.5</v>
      </c>
      <c r="H248" s="6">
        <f>sales[[#This Row],[Amount]]-sales[[#This Row],[cost]]</f>
        <v>-568.5</v>
      </c>
      <c r="I248">
        <f>sales[[#This Row],[cost]]/sales[[#This Row],[cost per unit]]</f>
        <v>255.00000000000003</v>
      </c>
      <c r="J248" s="16">
        <f>sales[[#This Row],[Profit]]/sales[[#This Row],[Amount]]</f>
        <v>-0.23540372670807452</v>
      </c>
    </row>
    <row r="249" spans="1:10" x14ac:dyDescent="0.25">
      <c r="A249" t="s">
        <v>23</v>
      </c>
      <c r="B249" t="s">
        <v>17</v>
      </c>
      <c r="C249" t="s">
        <v>40</v>
      </c>
      <c r="D249" s="5">
        <v>609</v>
      </c>
      <c r="E249" s="6">
        <v>99</v>
      </c>
      <c r="F249" s="7">
        <f>INDEX(products[Cost per unit],MATCH(sales[[#This Row],[Product]],products[Product],0))</f>
        <v>7.64</v>
      </c>
      <c r="G249" s="8">
        <f>sales[[#This Row],[Units]]*sales[[#This Row],[cost per unit]]</f>
        <v>756.36</v>
      </c>
      <c r="H249" s="6">
        <f>sales[[#This Row],[Amount]]-sales[[#This Row],[cost]]</f>
        <v>-147.36000000000001</v>
      </c>
      <c r="I249">
        <f>sales[[#This Row],[cost]]/sales[[#This Row],[cost per unit]]</f>
        <v>99</v>
      </c>
      <c r="J249" s="16">
        <f>sales[[#This Row],[Profit]]/sales[[#This Row],[Amount]]</f>
        <v>-0.24197044334975371</v>
      </c>
    </row>
    <row r="250" spans="1:10" x14ac:dyDescent="0.25">
      <c r="A250" t="s">
        <v>26</v>
      </c>
      <c r="B250" t="s">
        <v>17</v>
      </c>
      <c r="C250" t="s">
        <v>29</v>
      </c>
      <c r="D250" s="5">
        <v>2464</v>
      </c>
      <c r="E250" s="6">
        <v>234</v>
      </c>
      <c r="F250" s="7">
        <f>INDEX(products[Cost per unit],MATCH(sales[[#This Row],[Product]],products[Product],0))</f>
        <v>13.15</v>
      </c>
      <c r="G250" s="8">
        <f>sales[[#This Row],[Units]]*sales[[#This Row],[cost per unit]]</f>
        <v>3077.1</v>
      </c>
      <c r="H250" s="6">
        <f>sales[[#This Row],[Amount]]-sales[[#This Row],[cost]]</f>
        <v>-613.09999999999991</v>
      </c>
      <c r="I250">
        <f>sales[[#This Row],[cost]]/sales[[#This Row],[cost per unit]]</f>
        <v>234</v>
      </c>
      <c r="J250" s="16">
        <f>sales[[#This Row],[Profit]]/sales[[#This Row],[Amount]]</f>
        <v>-0.2488230519480519</v>
      </c>
    </row>
    <row r="251" spans="1:10" x14ac:dyDescent="0.25">
      <c r="A251" t="s">
        <v>27</v>
      </c>
      <c r="B251" t="s">
        <v>19</v>
      </c>
      <c r="C251" t="s">
        <v>11</v>
      </c>
      <c r="D251" s="5">
        <v>3556</v>
      </c>
      <c r="E251" s="6">
        <v>459</v>
      </c>
      <c r="F251" s="7">
        <f>INDEX(products[Cost per unit],MATCH(sales[[#This Row],[Product]],products[Product],0))</f>
        <v>10.38</v>
      </c>
      <c r="G251" s="8">
        <f>sales[[#This Row],[Units]]*sales[[#This Row],[cost per unit]]</f>
        <v>4764.42</v>
      </c>
      <c r="H251" s="6">
        <f>sales[[#This Row],[Amount]]-sales[[#This Row],[cost]]</f>
        <v>-1208.42</v>
      </c>
      <c r="I251">
        <f>sales[[#This Row],[cost]]/sales[[#This Row],[cost per unit]]</f>
        <v>459</v>
      </c>
      <c r="J251" s="16">
        <f>sales[[#This Row],[Profit]]/sales[[#This Row],[Amount]]</f>
        <v>-0.33982564679415073</v>
      </c>
    </row>
    <row r="252" spans="1:10" x14ac:dyDescent="0.25">
      <c r="A252" t="s">
        <v>6</v>
      </c>
      <c r="B252" t="s">
        <v>19</v>
      </c>
      <c r="C252" t="s">
        <v>36</v>
      </c>
      <c r="D252" s="5">
        <v>518</v>
      </c>
      <c r="E252" s="6">
        <v>75</v>
      </c>
      <c r="F252" s="7">
        <f>INDEX(products[Cost per unit],MATCH(sales[[#This Row],[Product]],products[Product],0))</f>
        <v>9.77</v>
      </c>
      <c r="G252" s="8">
        <f>sales[[#This Row],[Units]]*sales[[#This Row],[cost per unit]]</f>
        <v>732.75</v>
      </c>
      <c r="H252" s="6">
        <f>sales[[#This Row],[Amount]]-sales[[#This Row],[cost]]</f>
        <v>-214.75</v>
      </c>
      <c r="I252">
        <f>sales[[#This Row],[cost]]/sales[[#This Row],[cost per unit]]</f>
        <v>75</v>
      </c>
      <c r="J252" s="16">
        <f>sales[[#This Row],[Profit]]/sales[[#This Row],[Amount]]</f>
        <v>-0.41457528957528955</v>
      </c>
    </row>
    <row r="253" spans="1:10" x14ac:dyDescent="0.25">
      <c r="A253" t="s">
        <v>24</v>
      </c>
      <c r="B253" t="s">
        <v>17</v>
      </c>
      <c r="C253" t="s">
        <v>15</v>
      </c>
      <c r="D253" s="5">
        <v>2702</v>
      </c>
      <c r="E253" s="6">
        <v>363</v>
      </c>
      <c r="F253" s="7">
        <f>INDEX(products[Cost per unit],MATCH(sales[[#This Row],[Product]],products[Product],0))</f>
        <v>10.62</v>
      </c>
      <c r="G253" s="8">
        <f>sales[[#This Row],[Units]]*sales[[#This Row],[cost per unit]]</f>
        <v>3855.0599999999995</v>
      </c>
      <c r="H253" s="6">
        <f>sales[[#This Row],[Amount]]-sales[[#This Row],[cost]]</f>
        <v>-1153.0599999999995</v>
      </c>
      <c r="I253">
        <f>sales[[#This Row],[cost]]/sales[[#This Row],[cost per unit]]</f>
        <v>363</v>
      </c>
      <c r="J253" s="16">
        <f>sales[[#This Row],[Profit]]/sales[[#This Row],[Amount]]</f>
        <v>-0.42674315321983697</v>
      </c>
    </row>
    <row r="254" spans="1:10" x14ac:dyDescent="0.25">
      <c r="A254" t="s">
        <v>6</v>
      </c>
      <c r="B254" t="s">
        <v>19</v>
      </c>
      <c r="C254" t="s">
        <v>38</v>
      </c>
      <c r="D254" s="5">
        <v>182</v>
      </c>
      <c r="E254" s="6">
        <v>48</v>
      </c>
      <c r="F254" s="7">
        <f>INDEX(products[Cost per unit],MATCH(sales[[#This Row],[Product]],products[Product],0))</f>
        <v>5.79</v>
      </c>
      <c r="G254" s="8">
        <f>sales[[#This Row],[Units]]*sales[[#This Row],[cost per unit]]</f>
        <v>277.92</v>
      </c>
      <c r="H254" s="6">
        <f>sales[[#This Row],[Amount]]-sales[[#This Row],[cost]]</f>
        <v>-95.920000000000016</v>
      </c>
      <c r="I254">
        <f>sales[[#This Row],[cost]]/sales[[#This Row],[cost per unit]]</f>
        <v>48</v>
      </c>
      <c r="J254" s="16">
        <f>sales[[#This Row],[Profit]]/sales[[#This Row],[Amount]]</f>
        <v>-0.52703296703296709</v>
      </c>
    </row>
    <row r="255" spans="1:10" x14ac:dyDescent="0.25">
      <c r="A255" t="s">
        <v>23</v>
      </c>
      <c r="B255" t="s">
        <v>10</v>
      </c>
      <c r="C255" t="s">
        <v>8</v>
      </c>
      <c r="D255" s="5">
        <v>1274</v>
      </c>
      <c r="E255" s="6">
        <v>225</v>
      </c>
      <c r="F255" s="7">
        <f>INDEX(products[Cost per unit],MATCH(sales[[#This Row],[Product]],products[Product],0))</f>
        <v>8.7899999999999991</v>
      </c>
      <c r="G255" s="8">
        <f>sales[[#This Row],[Units]]*sales[[#This Row],[cost per unit]]</f>
        <v>1977.7499999999998</v>
      </c>
      <c r="H255" s="6">
        <f>sales[[#This Row],[Amount]]-sales[[#This Row],[cost]]</f>
        <v>-703.74999999999977</v>
      </c>
      <c r="I255">
        <f>sales[[#This Row],[cost]]/sales[[#This Row],[cost per unit]]</f>
        <v>225</v>
      </c>
      <c r="J255" s="16">
        <f>sales[[#This Row],[Profit]]/sales[[#This Row],[Amount]]</f>
        <v>-0.55239403453689151</v>
      </c>
    </row>
    <row r="256" spans="1:10" x14ac:dyDescent="0.25">
      <c r="A256" t="s">
        <v>27</v>
      </c>
      <c r="B256" t="s">
        <v>10</v>
      </c>
      <c r="C256" t="s">
        <v>32</v>
      </c>
      <c r="D256" s="5">
        <v>3402</v>
      </c>
      <c r="E256" s="6">
        <v>366</v>
      </c>
      <c r="F256" s="7">
        <f>INDEX(products[Cost per unit],MATCH(sales[[#This Row],[Product]],products[Product],0))</f>
        <v>14.49</v>
      </c>
      <c r="G256" s="8">
        <f>sales[[#This Row],[Units]]*sales[[#This Row],[cost per unit]]</f>
        <v>5303.34</v>
      </c>
      <c r="H256" s="6">
        <f>sales[[#This Row],[Amount]]-sales[[#This Row],[cost]]</f>
        <v>-1901.3400000000001</v>
      </c>
      <c r="I256">
        <f>sales[[#This Row],[cost]]/sales[[#This Row],[cost per unit]]</f>
        <v>366</v>
      </c>
      <c r="J256" s="16">
        <f>sales[[#This Row],[Profit]]/sales[[#This Row],[Amount]]</f>
        <v>-0.55888888888888888</v>
      </c>
    </row>
    <row r="257" spans="1:10" x14ac:dyDescent="0.25">
      <c r="A257" t="s">
        <v>21</v>
      </c>
      <c r="B257" t="s">
        <v>7</v>
      </c>
      <c r="C257" t="s">
        <v>34</v>
      </c>
      <c r="D257" s="5">
        <v>3164</v>
      </c>
      <c r="E257" s="6">
        <v>306</v>
      </c>
      <c r="F257" s="7">
        <f>INDEX(products[Cost per unit],MATCH(sales[[#This Row],[Product]],products[Product],0))</f>
        <v>16.73</v>
      </c>
      <c r="G257" s="8">
        <f>sales[[#This Row],[Units]]*sales[[#This Row],[cost per unit]]</f>
        <v>5119.38</v>
      </c>
      <c r="H257" s="6">
        <f>sales[[#This Row],[Amount]]-sales[[#This Row],[cost]]</f>
        <v>-1955.38</v>
      </c>
      <c r="I257">
        <f>sales[[#This Row],[cost]]/sales[[#This Row],[cost per unit]]</f>
        <v>306</v>
      </c>
      <c r="J257" s="16">
        <f>sales[[#This Row],[Profit]]/sales[[#This Row],[Amount]]</f>
        <v>-0.61800884955752211</v>
      </c>
    </row>
    <row r="258" spans="1:10" x14ac:dyDescent="0.25">
      <c r="A258" t="s">
        <v>6</v>
      </c>
      <c r="B258" t="s">
        <v>17</v>
      </c>
      <c r="C258" t="s">
        <v>36</v>
      </c>
      <c r="D258" s="5">
        <v>490</v>
      </c>
      <c r="E258" s="6">
        <v>84</v>
      </c>
      <c r="F258" s="7">
        <f>INDEX(products[Cost per unit],MATCH(sales[[#This Row],[Product]],products[Product],0))</f>
        <v>9.77</v>
      </c>
      <c r="G258" s="8">
        <f>sales[[#This Row],[Units]]*sales[[#This Row],[cost per unit]]</f>
        <v>820.68</v>
      </c>
      <c r="H258" s="6">
        <f>sales[[#This Row],[Amount]]-sales[[#This Row],[cost]]</f>
        <v>-330.67999999999995</v>
      </c>
      <c r="I258">
        <f>sales[[#This Row],[cost]]/sales[[#This Row],[cost per unit]]</f>
        <v>84</v>
      </c>
      <c r="J258" s="16">
        <f>sales[[#This Row],[Profit]]/sales[[#This Row],[Amount]]</f>
        <v>-0.67485714285714271</v>
      </c>
    </row>
    <row r="259" spans="1:10" x14ac:dyDescent="0.25">
      <c r="A259" t="s">
        <v>26</v>
      </c>
      <c r="B259" t="s">
        <v>7</v>
      </c>
      <c r="C259" t="s">
        <v>11</v>
      </c>
      <c r="D259" s="5">
        <v>973</v>
      </c>
      <c r="E259" s="6">
        <v>162</v>
      </c>
      <c r="F259" s="7">
        <f>INDEX(products[Cost per unit],MATCH(sales[[#This Row],[Product]],products[Product],0))</f>
        <v>10.38</v>
      </c>
      <c r="G259" s="8">
        <f>sales[[#This Row],[Units]]*sales[[#This Row],[cost per unit]]</f>
        <v>1681.5600000000002</v>
      </c>
      <c r="H259" s="6">
        <f>sales[[#This Row],[Amount]]-sales[[#This Row],[cost]]</f>
        <v>-708.56000000000017</v>
      </c>
      <c r="I259">
        <f>sales[[#This Row],[cost]]/sales[[#This Row],[cost per unit]]</f>
        <v>162</v>
      </c>
      <c r="J259" s="16">
        <f>sales[[#This Row],[Profit]]/sales[[#This Row],[Amount]]</f>
        <v>-0.72822199383350483</v>
      </c>
    </row>
    <row r="260" spans="1:10" x14ac:dyDescent="0.25">
      <c r="A260" t="s">
        <v>6</v>
      </c>
      <c r="B260" t="s">
        <v>10</v>
      </c>
      <c r="C260" t="s">
        <v>40</v>
      </c>
      <c r="D260" s="5">
        <v>861</v>
      </c>
      <c r="E260" s="6">
        <v>195</v>
      </c>
      <c r="F260" s="7">
        <f>INDEX(products[Cost per unit],MATCH(sales[[#This Row],[Product]],products[Product],0))</f>
        <v>7.64</v>
      </c>
      <c r="G260" s="8">
        <f>sales[[#This Row],[Units]]*sales[[#This Row],[cost per unit]]</f>
        <v>1489.8</v>
      </c>
      <c r="H260" s="6">
        <f>sales[[#This Row],[Amount]]-sales[[#This Row],[cost]]</f>
        <v>-628.79999999999995</v>
      </c>
      <c r="I260">
        <f>sales[[#This Row],[cost]]/sales[[#This Row],[cost per unit]]</f>
        <v>195</v>
      </c>
      <c r="J260" s="16">
        <f>sales[[#This Row],[Profit]]/sales[[#This Row],[Amount]]</f>
        <v>-0.73031358885017417</v>
      </c>
    </row>
    <row r="261" spans="1:10" x14ac:dyDescent="0.25">
      <c r="A261" t="s">
        <v>27</v>
      </c>
      <c r="B261" t="s">
        <v>31</v>
      </c>
      <c r="C261" t="s">
        <v>14</v>
      </c>
      <c r="D261" s="5">
        <v>959</v>
      </c>
      <c r="E261" s="6">
        <v>135</v>
      </c>
      <c r="F261" s="7">
        <f>INDEX(products[Cost per unit],MATCH(sales[[#This Row],[Product]],products[Product],0))</f>
        <v>12.37</v>
      </c>
      <c r="G261" s="8">
        <f>sales[[#This Row],[Units]]*sales[[#This Row],[cost per unit]]</f>
        <v>1669.9499999999998</v>
      </c>
      <c r="H261" s="6">
        <f>sales[[#This Row],[Amount]]-sales[[#This Row],[cost]]</f>
        <v>-710.94999999999982</v>
      </c>
      <c r="I261">
        <f>sales[[#This Row],[cost]]/sales[[#This Row],[cost per unit]]</f>
        <v>135</v>
      </c>
      <c r="J261" s="16">
        <f>sales[[#This Row],[Profit]]/sales[[#This Row],[Amount]]</f>
        <v>-0.74134515119916555</v>
      </c>
    </row>
    <row r="262" spans="1:10" x14ac:dyDescent="0.25">
      <c r="A262" t="s">
        <v>9</v>
      </c>
      <c r="B262" t="s">
        <v>10</v>
      </c>
      <c r="C262" t="s">
        <v>8</v>
      </c>
      <c r="D262" s="5">
        <v>938</v>
      </c>
      <c r="E262" s="6">
        <v>189</v>
      </c>
      <c r="F262" s="7">
        <f>INDEX(products[Cost per unit],MATCH(sales[[#This Row],[Product]],products[Product],0))</f>
        <v>8.7899999999999991</v>
      </c>
      <c r="G262" s="8">
        <f>sales[[#This Row],[Units]]*sales[[#This Row],[cost per unit]]</f>
        <v>1661.31</v>
      </c>
      <c r="H262" s="6">
        <f>sales[[#This Row],[Amount]]-sales[[#This Row],[cost]]</f>
        <v>-723.31</v>
      </c>
      <c r="I262">
        <f>sales[[#This Row],[cost]]/sales[[#This Row],[cost per unit]]</f>
        <v>189</v>
      </c>
      <c r="J262" s="16">
        <f>sales[[#This Row],[Profit]]/sales[[#This Row],[Amount]]</f>
        <v>-0.77111940298507453</v>
      </c>
    </row>
    <row r="263" spans="1:10" x14ac:dyDescent="0.25">
      <c r="A263" t="s">
        <v>23</v>
      </c>
      <c r="B263" t="s">
        <v>31</v>
      </c>
      <c r="C263" t="s">
        <v>29</v>
      </c>
      <c r="D263" s="5">
        <v>154</v>
      </c>
      <c r="E263" s="6">
        <v>21</v>
      </c>
      <c r="F263" s="7">
        <f>INDEX(products[Cost per unit],MATCH(sales[[#This Row],[Product]],products[Product],0))</f>
        <v>13.15</v>
      </c>
      <c r="G263" s="8">
        <f>sales[[#This Row],[Units]]*sales[[#This Row],[cost per unit]]</f>
        <v>276.15000000000003</v>
      </c>
      <c r="H263" s="6">
        <f>sales[[#This Row],[Amount]]-sales[[#This Row],[cost]]</f>
        <v>-122.15000000000003</v>
      </c>
      <c r="I263">
        <f>sales[[#This Row],[cost]]/sales[[#This Row],[cost per unit]]</f>
        <v>21.000000000000004</v>
      </c>
      <c r="J263" s="16">
        <f>sales[[#This Row],[Profit]]/sales[[#This Row],[Amount]]</f>
        <v>-0.79318181818181843</v>
      </c>
    </row>
    <row r="264" spans="1:10" x14ac:dyDescent="0.25">
      <c r="A264" t="s">
        <v>9</v>
      </c>
      <c r="B264" t="s">
        <v>19</v>
      </c>
      <c r="C264" t="s">
        <v>30</v>
      </c>
      <c r="D264" s="5">
        <v>1085</v>
      </c>
      <c r="E264" s="6">
        <v>273</v>
      </c>
      <c r="F264" s="7">
        <f>INDEX(products[Cost per unit],MATCH(sales[[#This Row],[Product]],products[Product],0))</f>
        <v>7.16</v>
      </c>
      <c r="G264" s="8">
        <f>sales[[#This Row],[Units]]*sales[[#This Row],[cost per unit]]</f>
        <v>1954.68</v>
      </c>
      <c r="H264" s="6">
        <f>sales[[#This Row],[Amount]]-sales[[#This Row],[cost]]</f>
        <v>-869.68000000000006</v>
      </c>
      <c r="I264">
        <f>sales[[#This Row],[cost]]/sales[[#This Row],[cost per unit]]</f>
        <v>273</v>
      </c>
      <c r="J264" s="16">
        <f>sales[[#This Row],[Profit]]/sales[[#This Row],[Amount]]</f>
        <v>-0.80154838709677423</v>
      </c>
    </row>
    <row r="265" spans="1:10" x14ac:dyDescent="0.25">
      <c r="A265" t="s">
        <v>24</v>
      </c>
      <c r="B265" t="s">
        <v>19</v>
      </c>
      <c r="C265" t="s">
        <v>42</v>
      </c>
      <c r="D265" s="5">
        <v>434</v>
      </c>
      <c r="E265" s="6">
        <v>87</v>
      </c>
      <c r="F265" s="7">
        <f>INDEX(products[Cost per unit],MATCH(sales[[#This Row],[Product]],products[Product],0))</f>
        <v>9</v>
      </c>
      <c r="G265" s="8">
        <f>sales[[#This Row],[Units]]*sales[[#This Row],[cost per unit]]</f>
        <v>783</v>
      </c>
      <c r="H265" s="6">
        <f>sales[[#This Row],[Amount]]-sales[[#This Row],[cost]]</f>
        <v>-349</v>
      </c>
      <c r="I265">
        <f>sales[[#This Row],[cost]]/sales[[#This Row],[cost per unit]]</f>
        <v>87</v>
      </c>
      <c r="J265" s="16">
        <f>sales[[#This Row],[Profit]]/sales[[#This Row],[Amount]]</f>
        <v>-0.80414746543778803</v>
      </c>
    </row>
    <row r="266" spans="1:10" x14ac:dyDescent="0.25">
      <c r="A266" t="s">
        <v>9</v>
      </c>
      <c r="B266" t="s">
        <v>17</v>
      </c>
      <c r="C266" t="s">
        <v>28</v>
      </c>
      <c r="D266" s="5">
        <v>959</v>
      </c>
      <c r="E266" s="6">
        <v>147</v>
      </c>
      <c r="F266" s="7">
        <f>INDEX(products[Cost per unit],MATCH(sales[[#This Row],[Product]],products[Product],0))</f>
        <v>11.88</v>
      </c>
      <c r="G266" s="8">
        <f>sales[[#This Row],[Units]]*sales[[#This Row],[cost per unit]]</f>
        <v>1746.3600000000001</v>
      </c>
      <c r="H266" s="6">
        <f>sales[[#This Row],[Amount]]-sales[[#This Row],[cost]]</f>
        <v>-787.36000000000013</v>
      </c>
      <c r="I266">
        <f>sales[[#This Row],[cost]]/sales[[#This Row],[cost per unit]]</f>
        <v>147</v>
      </c>
      <c r="J266" s="16">
        <f>sales[[#This Row],[Profit]]/sales[[#This Row],[Amount]]</f>
        <v>-0.82102189781021906</v>
      </c>
    </row>
    <row r="267" spans="1:10" x14ac:dyDescent="0.25">
      <c r="A267" t="s">
        <v>27</v>
      </c>
      <c r="B267" t="s">
        <v>19</v>
      </c>
      <c r="C267" t="s">
        <v>8</v>
      </c>
      <c r="D267" s="5">
        <v>1904</v>
      </c>
      <c r="E267" s="6">
        <v>405</v>
      </c>
      <c r="F267" s="7">
        <f>INDEX(products[Cost per unit],MATCH(sales[[#This Row],[Product]],products[Product],0))</f>
        <v>8.7899999999999991</v>
      </c>
      <c r="G267" s="8">
        <f>sales[[#This Row],[Units]]*sales[[#This Row],[cost per unit]]</f>
        <v>3559.95</v>
      </c>
      <c r="H267" s="6">
        <f>sales[[#This Row],[Amount]]-sales[[#This Row],[cost]]</f>
        <v>-1655.9499999999998</v>
      </c>
      <c r="I267">
        <f>sales[[#This Row],[cost]]/sales[[#This Row],[cost per unit]]</f>
        <v>405</v>
      </c>
      <c r="J267" s="16">
        <f>sales[[#This Row],[Profit]]/sales[[#This Row],[Amount]]</f>
        <v>-0.86972163865546204</v>
      </c>
    </row>
    <row r="268" spans="1:10" x14ac:dyDescent="0.25">
      <c r="A268" t="s">
        <v>21</v>
      </c>
      <c r="B268" t="s">
        <v>7</v>
      </c>
      <c r="C268" t="s">
        <v>28</v>
      </c>
      <c r="D268" s="5">
        <v>217</v>
      </c>
      <c r="E268" s="6">
        <v>36</v>
      </c>
      <c r="F268" s="7">
        <f>INDEX(products[Cost per unit],MATCH(sales[[#This Row],[Product]],products[Product],0))</f>
        <v>11.88</v>
      </c>
      <c r="G268" s="8">
        <f>sales[[#This Row],[Units]]*sales[[#This Row],[cost per unit]]</f>
        <v>427.68</v>
      </c>
      <c r="H268" s="6">
        <f>sales[[#This Row],[Amount]]-sales[[#This Row],[cost]]</f>
        <v>-210.68</v>
      </c>
      <c r="I268">
        <f>sales[[#This Row],[cost]]/sales[[#This Row],[cost per unit]]</f>
        <v>36</v>
      </c>
      <c r="J268" s="16">
        <f>sales[[#This Row],[Profit]]/sales[[#This Row],[Amount]]</f>
        <v>-0.97087557603686636</v>
      </c>
    </row>
    <row r="269" spans="1:10" x14ac:dyDescent="0.25">
      <c r="A269" t="s">
        <v>16</v>
      </c>
      <c r="B269" t="s">
        <v>10</v>
      </c>
      <c r="C269" t="s">
        <v>33</v>
      </c>
      <c r="D269" s="5">
        <v>252</v>
      </c>
      <c r="E269" s="6">
        <v>54</v>
      </c>
      <c r="F269" s="7">
        <f>INDEX(products[Cost per unit],MATCH(sales[[#This Row],[Product]],products[Product],0))</f>
        <v>9.33</v>
      </c>
      <c r="G269" s="8">
        <f>sales[[#This Row],[Units]]*sales[[#This Row],[cost per unit]]</f>
        <v>503.82</v>
      </c>
      <c r="H269" s="6">
        <f>sales[[#This Row],[Amount]]-sales[[#This Row],[cost]]</f>
        <v>-251.82</v>
      </c>
      <c r="I269">
        <f>sales[[#This Row],[cost]]/sales[[#This Row],[cost per unit]]</f>
        <v>54</v>
      </c>
      <c r="J269" s="16">
        <f>sales[[#This Row],[Profit]]/sales[[#This Row],[Amount]]</f>
        <v>-0.99928571428571422</v>
      </c>
    </row>
    <row r="270" spans="1:10" x14ac:dyDescent="0.25">
      <c r="A270" t="s">
        <v>27</v>
      </c>
      <c r="B270" t="s">
        <v>19</v>
      </c>
      <c r="C270" t="s">
        <v>32</v>
      </c>
      <c r="D270" s="5">
        <v>560</v>
      </c>
      <c r="E270" s="6">
        <v>81</v>
      </c>
      <c r="F270" s="7">
        <f>INDEX(products[Cost per unit],MATCH(sales[[#This Row],[Product]],products[Product],0))</f>
        <v>14.49</v>
      </c>
      <c r="G270" s="8">
        <f>sales[[#This Row],[Units]]*sales[[#This Row],[cost per unit]]</f>
        <v>1173.69</v>
      </c>
      <c r="H270" s="6">
        <f>sales[[#This Row],[Amount]]-sales[[#This Row],[cost]]</f>
        <v>-613.69000000000005</v>
      </c>
      <c r="I270">
        <f>sales[[#This Row],[cost]]/sales[[#This Row],[cost per unit]]</f>
        <v>81</v>
      </c>
      <c r="J270" s="16">
        <f>sales[[#This Row],[Profit]]/sales[[#This Row],[Amount]]</f>
        <v>-1.0958750000000002</v>
      </c>
    </row>
    <row r="271" spans="1:10" x14ac:dyDescent="0.25">
      <c r="A271" t="s">
        <v>27</v>
      </c>
      <c r="B271" t="s">
        <v>31</v>
      </c>
      <c r="C271" t="s">
        <v>29</v>
      </c>
      <c r="D271" s="5">
        <v>469</v>
      </c>
      <c r="E271" s="6">
        <v>75</v>
      </c>
      <c r="F271" s="7">
        <f>INDEX(products[Cost per unit],MATCH(sales[[#This Row],[Product]],products[Product],0))</f>
        <v>13.15</v>
      </c>
      <c r="G271" s="8">
        <f>sales[[#This Row],[Units]]*sales[[#This Row],[cost per unit]]</f>
        <v>986.25</v>
      </c>
      <c r="H271" s="6">
        <f>sales[[#This Row],[Amount]]-sales[[#This Row],[cost]]</f>
        <v>-517.25</v>
      </c>
      <c r="I271">
        <f>sales[[#This Row],[cost]]/sales[[#This Row],[cost per unit]]</f>
        <v>75</v>
      </c>
      <c r="J271" s="16">
        <f>sales[[#This Row],[Profit]]/sales[[#This Row],[Amount]]</f>
        <v>-1.1028784648187633</v>
      </c>
    </row>
    <row r="272" spans="1:10" x14ac:dyDescent="0.25">
      <c r="A272" t="s">
        <v>35</v>
      </c>
      <c r="B272" t="s">
        <v>10</v>
      </c>
      <c r="C272" t="s">
        <v>43</v>
      </c>
      <c r="D272" s="5">
        <v>1932</v>
      </c>
      <c r="E272" s="6">
        <v>369</v>
      </c>
      <c r="F272" s="7">
        <f>INDEX(products[Cost per unit],MATCH(sales[[#This Row],[Product]],products[Product],0))</f>
        <v>11.7</v>
      </c>
      <c r="G272" s="8">
        <f>sales[[#This Row],[Units]]*sales[[#This Row],[cost per unit]]</f>
        <v>4317.3</v>
      </c>
      <c r="H272" s="6">
        <f>sales[[#This Row],[Amount]]-sales[[#This Row],[cost]]</f>
        <v>-2385.3000000000002</v>
      </c>
      <c r="I272">
        <f>sales[[#This Row],[cost]]/sales[[#This Row],[cost per unit]]</f>
        <v>369.00000000000006</v>
      </c>
      <c r="J272" s="16">
        <f>sales[[#This Row],[Profit]]/sales[[#This Row],[Amount]]</f>
        <v>-1.2346273291925467</v>
      </c>
    </row>
    <row r="273" spans="1:10" x14ac:dyDescent="0.25">
      <c r="A273" t="s">
        <v>23</v>
      </c>
      <c r="B273" t="s">
        <v>19</v>
      </c>
      <c r="C273" t="s">
        <v>32</v>
      </c>
      <c r="D273" s="5">
        <v>1526</v>
      </c>
      <c r="E273" s="6">
        <v>240</v>
      </c>
      <c r="F273" s="7">
        <f>INDEX(products[Cost per unit],MATCH(sales[[#This Row],[Product]],products[Product],0))</f>
        <v>14.49</v>
      </c>
      <c r="G273" s="8">
        <f>sales[[#This Row],[Units]]*sales[[#This Row],[cost per unit]]</f>
        <v>3477.6</v>
      </c>
      <c r="H273" s="6">
        <f>sales[[#This Row],[Amount]]-sales[[#This Row],[cost]]</f>
        <v>-1951.6</v>
      </c>
      <c r="I273">
        <f>sales[[#This Row],[cost]]/sales[[#This Row],[cost per unit]]</f>
        <v>240</v>
      </c>
      <c r="J273" s="16">
        <f>sales[[#This Row],[Profit]]/sales[[#This Row],[Amount]]</f>
        <v>-1.2788990825688074</v>
      </c>
    </row>
    <row r="274" spans="1:10" x14ac:dyDescent="0.25">
      <c r="A274" t="s">
        <v>23</v>
      </c>
      <c r="B274" t="s">
        <v>17</v>
      </c>
      <c r="C274" t="s">
        <v>34</v>
      </c>
      <c r="D274" s="5">
        <v>847</v>
      </c>
      <c r="E274" s="6">
        <v>129</v>
      </c>
      <c r="F274" s="7">
        <f>INDEX(products[Cost per unit],MATCH(sales[[#This Row],[Product]],products[Product],0))</f>
        <v>16.73</v>
      </c>
      <c r="G274" s="8">
        <f>sales[[#This Row],[Units]]*sales[[#This Row],[cost per unit]]</f>
        <v>2158.17</v>
      </c>
      <c r="H274" s="6">
        <f>sales[[#This Row],[Amount]]-sales[[#This Row],[cost]]</f>
        <v>-1311.17</v>
      </c>
      <c r="I274">
        <f>sales[[#This Row],[cost]]/sales[[#This Row],[cost per unit]]</f>
        <v>129</v>
      </c>
      <c r="J274" s="16">
        <f>sales[[#This Row],[Profit]]/sales[[#This Row],[Amount]]</f>
        <v>-1.54801652892562</v>
      </c>
    </row>
    <row r="275" spans="1:10" x14ac:dyDescent="0.25">
      <c r="A275" t="s">
        <v>27</v>
      </c>
      <c r="B275" t="s">
        <v>13</v>
      </c>
      <c r="C275" t="s">
        <v>29</v>
      </c>
      <c r="D275" s="5">
        <v>2100</v>
      </c>
      <c r="E275" s="6">
        <v>414</v>
      </c>
      <c r="F275" s="7">
        <f>INDEX(products[Cost per unit],MATCH(sales[[#This Row],[Product]],products[Product],0))</f>
        <v>13.15</v>
      </c>
      <c r="G275" s="8">
        <f>sales[[#This Row],[Units]]*sales[[#This Row],[cost per unit]]</f>
        <v>5444.1</v>
      </c>
      <c r="H275" s="6">
        <f>sales[[#This Row],[Amount]]-sales[[#This Row],[cost]]</f>
        <v>-3344.1000000000004</v>
      </c>
      <c r="I275">
        <f>sales[[#This Row],[cost]]/sales[[#This Row],[cost per unit]]</f>
        <v>414</v>
      </c>
      <c r="J275" s="16">
        <f>sales[[#This Row],[Profit]]/sales[[#This Row],[Amount]]</f>
        <v>-1.5924285714285715</v>
      </c>
    </row>
    <row r="276" spans="1:10" x14ac:dyDescent="0.25">
      <c r="A276" t="s">
        <v>27</v>
      </c>
      <c r="B276" t="s">
        <v>17</v>
      </c>
      <c r="C276" t="s">
        <v>15</v>
      </c>
      <c r="D276" s="5">
        <v>1071</v>
      </c>
      <c r="E276" s="6">
        <v>270</v>
      </c>
      <c r="F276" s="7">
        <f>INDEX(products[Cost per unit],MATCH(sales[[#This Row],[Product]],products[Product],0))</f>
        <v>10.62</v>
      </c>
      <c r="G276" s="8">
        <f>sales[[#This Row],[Units]]*sales[[#This Row],[cost per unit]]</f>
        <v>2867.3999999999996</v>
      </c>
      <c r="H276" s="6">
        <f>sales[[#This Row],[Amount]]-sales[[#This Row],[cost]]</f>
        <v>-1796.3999999999996</v>
      </c>
      <c r="I276">
        <f>sales[[#This Row],[cost]]/sales[[#This Row],[cost per unit]]</f>
        <v>270</v>
      </c>
      <c r="J276" s="16">
        <f>sales[[#This Row],[Profit]]/sales[[#This Row],[Amount]]</f>
        <v>-1.6773109243697475</v>
      </c>
    </row>
    <row r="277" spans="1:10" x14ac:dyDescent="0.25">
      <c r="A277" t="s">
        <v>35</v>
      </c>
      <c r="B277" t="s">
        <v>7</v>
      </c>
      <c r="C277" t="s">
        <v>22</v>
      </c>
      <c r="D277" s="5">
        <v>280</v>
      </c>
      <c r="E277" s="6">
        <v>87</v>
      </c>
      <c r="F277" s="7">
        <f>INDEX(products[Cost per unit],MATCH(sales[[#This Row],[Product]],products[Product],0))</f>
        <v>8.65</v>
      </c>
      <c r="G277" s="8">
        <f>sales[[#This Row],[Units]]*sales[[#This Row],[cost per unit]]</f>
        <v>752.55000000000007</v>
      </c>
      <c r="H277" s="6">
        <f>sales[[#This Row],[Amount]]-sales[[#This Row],[cost]]</f>
        <v>-472.55000000000007</v>
      </c>
      <c r="I277">
        <f>sales[[#This Row],[cost]]/sales[[#This Row],[cost per unit]]</f>
        <v>87</v>
      </c>
      <c r="J277" s="16">
        <f>sales[[#This Row],[Profit]]/sales[[#This Row],[Amount]]</f>
        <v>-1.6876785714285716</v>
      </c>
    </row>
    <row r="278" spans="1:10" x14ac:dyDescent="0.25">
      <c r="A278" t="s">
        <v>21</v>
      </c>
      <c r="B278" t="s">
        <v>17</v>
      </c>
      <c r="C278" t="s">
        <v>32</v>
      </c>
      <c r="D278" s="5">
        <v>2275</v>
      </c>
      <c r="E278" s="6">
        <v>447</v>
      </c>
      <c r="F278" s="7">
        <f>INDEX(products[Cost per unit],MATCH(sales[[#This Row],[Product]],products[Product],0))</f>
        <v>14.49</v>
      </c>
      <c r="G278" s="8">
        <f>sales[[#This Row],[Units]]*sales[[#This Row],[cost per unit]]</f>
        <v>6477.03</v>
      </c>
      <c r="H278" s="6">
        <f>sales[[#This Row],[Amount]]-sales[[#This Row],[cost]]</f>
        <v>-4202.03</v>
      </c>
      <c r="I278">
        <f>sales[[#This Row],[cost]]/sales[[#This Row],[cost per unit]]</f>
        <v>447</v>
      </c>
      <c r="J278" s="16">
        <f>sales[[#This Row],[Profit]]/sales[[#This Row],[Amount]]</f>
        <v>-1.8470461538461538</v>
      </c>
    </row>
    <row r="279" spans="1:10" x14ac:dyDescent="0.25">
      <c r="A279" t="s">
        <v>16</v>
      </c>
      <c r="B279" t="s">
        <v>13</v>
      </c>
      <c r="C279" t="s">
        <v>29</v>
      </c>
      <c r="D279" s="5">
        <v>1785</v>
      </c>
      <c r="E279" s="6">
        <v>462</v>
      </c>
      <c r="F279" s="7">
        <f>INDEX(products[Cost per unit],MATCH(sales[[#This Row],[Product]],products[Product],0))</f>
        <v>13.15</v>
      </c>
      <c r="G279" s="8">
        <f>sales[[#This Row],[Units]]*sales[[#This Row],[cost per unit]]</f>
        <v>6075.3</v>
      </c>
      <c r="H279" s="6">
        <f>sales[[#This Row],[Amount]]-sales[[#This Row],[cost]]</f>
        <v>-4290.3</v>
      </c>
      <c r="I279">
        <f>sales[[#This Row],[cost]]/sales[[#This Row],[cost per unit]]</f>
        <v>462</v>
      </c>
      <c r="J279" s="16">
        <f>sales[[#This Row],[Profit]]/sales[[#This Row],[Amount]]</f>
        <v>-2.4035294117647061</v>
      </c>
    </row>
    <row r="280" spans="1:10" x14ac:dyDescent="0.25">
      <c r="A280" t="s">
        <v>35</v>
      </c>
      <c r="B280" t="s">
        <v>13</v>
      </c>
      <c r="C280" t="s">
        <v>34</v>
      </c>
      <c r="D280" s="5">
        <v>966</v>
      </c>
      <c r="E280" s="6">
        <v>198</v>
      </c>
      <c r="F280" s="7">
        <f>INDEX(products[Cost per unit],MATCH(sales[[#This Row],[Product]],products[Product],0))</f>
        <v>16.73</v>
      </c>
      <c r="G280" s="8">
        <f>sales[[#This Row],[Units]]*sales[[#This Row],[cost per unit]]</f>
        <v>3312.54</v>
      </c>
      <c r="H280" s="6">
        <f>sales[[#This Row],[Amount]]-sales[[#This Row],[cost]]</f>
        <v>-2346.54</v>
      </c>
      <c r="I280">
        <f>sales[[#This Row],[cost]]/sales[[#This Row],[cost per unit]]</f>
        <v>198</v>
      </c>
      <c r="J280" s="16">
        <f>sales[[#This Row],[Profit]]/sales[[#This Row],[Amount]]</f>
        <v>-2.4291304347826088</v>
      </c>
    </row>
    <row r="281" spans="1:10" x14ac:dyDescent="0.25">
      <c r="A281" t="s">
        <v>12</v>
      </c>
      <c r="B281" t="s">
        <v>17</v>
      </c>
      <c r="C281" t="s">
        <v>42</v>
      </c>
      <c r="D281" s="5">
        <v>567</v>
      </c>
      <c r="E281" s="6">
        <v>228</v>
      </c>
      <c r="F281" s="7">
        <f>INDEX(products[Cost per unit],MATCH(sales[[#This Row],[Product]],products[Product],0))</f>
        <v>9</v>
      </c>
      <c r="G281" s="8">
        <f>sales[[#This Row],[Units]]*sales[[#This Row],[cost per unit]]</f>
        <v>2052</v>
      </c>
      <c r="H281" s="6">
        <f>sales[[#This Row],[Amount]]-sales[[#This Row],[cost]]</f>
        <v>-1485</v>
      </c>
      <c r="I281">
        <f>sales[[#This Row],[cost]]/sales[[#This Row],[cost per unit]]</f>
        <v>228</v>
      </c>
      <c r="J281" s="16">
        <f>sales[[#This Row],[Profit]]/sales[[#This Row],[Amount]]</f>
        <v>-2.6190476190476191</v>
      </c>
    </row>
    <row r="282" spans="1:10" x14ac:dyDescent="0.25">
      <c r="A282" t="s">
        <v>27</v>
      </c>
      <c r="B282" t="s">
        <v>17</v>
      </c>
      <c r="C282" t="s">
        <v>28</v>
      </c>
      <c r="D282" s="5">
        <v>1302</v>
      </c>
      <c r="E282" s="6">
        <v>402</v>
      </c>
      <c r="F282" s="7">
        <f>INDEX(products[Cost per unit],MATCH(sales[[#This Row],[Product]],products[Product],0))</f>
        <v>11.88</v>
      </c>
      <c r="G282" s="8">
        <f>sales[[#This Row],[Units]]*sales[[#This Row],[cost per unit]]</f>
        <v>4775.76</v>
      </c>
      <c r="H282" s="6">
        <f>sales[[#This Row],[Amount]]-sales[[#This Row],[cost]]</f>
        <v>-3473.76</v>
      </c>
      <c r="I282">
        <f>sales[[#This Row],[cost]]/sales[[#This Row],[cost per unit]]</f>
        <v>402</v>
      </c>
      <c r="J282" s="16">
        <f>sales[[#This Row],[Profit]]/sales[[#This Row],[Amount]]</f>
        <v>-2.6680184331797236</v>
      </c>
    </row>
    <row r="283" spans="1:10" x14ac:dyDescent="0.25">
      <c r="A283" t="s">
        <v>23</v>
      </c>
      <c r="B283" t="s">
        <v>7</v>
      </c>
      <c r="C283" t="s">
        <v>11</v>
      </c>
      <c r="D283" s="5">
        <v>854</v>
      </c>
      <c r="E283" s="6">
        <v>309</v>
      </c>
      <c r="F283" s="7">
        <f>INDEX(products[Cost per unit],MATCH(sales[[#This Row],[Product]],products[Product],0))</f>
        <v>10.38</v>
      </c>
      <c r="G283" s="8">
        <f>sales[[#This Row],[Units]]*sales[[#This Row],[cost per unit]]</f>
        <v>3207.42</v>
      </c>
      <c r="H283" s="6">
        <f>sales[[#This Row],[Amount]]-sales[[#This Row],[cost]]</f>
        <v>-2353.42</v>
      </c>
      <c r="I283">
        <f>sales[[#This Row],[cost]]/sales[[#This Row],[cost per unit]]</f>
        <v>309</v>
      </c>
      <c r="J283" s="16">
        <f>sales[[#This Row],[Profit]]/sales[[#This Row],[Amount]]</f>
        <v>-2.7557611241217801</v>
      </c>
    </row>
    <row r="284" spans="1:10" x14ac:dyDescent="0.25">
      <c r="A284" t="s">
        <v>23</v>
      </c>
      <c r="B284" t="s">
        <v>19</v>
      </c>
      <c r="C284" t="s">
        <v>18</v>
      </c>
      <c r="D284" s="5">
        <v>714</v>
      </c>
      <c r="E284" s="6">
        <v>231</v>
      </c>
      <c r="F284" s="7">
        <f>INDEX(products[Cost per unit],MATCH(sales[[#This Row],[Product]],products[Product],0))</f>
        <v>11.73</v>
      </c>
      <c r="G284" s="8">
        <f>sales[[#This Row],[Units]]*sales[[#This Row],[cost per unit]]</f>
        <v>2709.63</v>
      </c>
      <c r="H284" s="6">
        <f>sales[[#This Row],[Amount]]-sales[[#This Row],[cost]]</f>
        <v>-1995.63</v>
      </c>
      <c r="I284">
        <f>sales[[#This Row],[cost]]/sales[[#This Row],[cost per unit]]</f>
        <v>231</v>
      </c>
      <c r="J284" s="16">
        <f>sales[[#This Row],[Profit]]/sales[[#This Row],[Amount]]</f>
        <v>-2.7950000000000004</v>
      </c>
    </row>
    <row r="285" spans="1:10" x14ac:dyDescent="0.25">
      <c r="A285" t="s">
        <v>27</v>
      </c>
      <c r="B285" t="s">
        <v>31</v>
      </c>
      <c r="C285" t="s">
        <v>34</v>
      </c>
      <c r="D285" s="5">
        <v>1134</v>
      </c>
      <c r="E285" s="6">
        <v>282</v>
      </c>
      <c r="F285" s="7">
        <f>INDEX(products[Cost per unit],MATCH(sales[[#This Row],[Product]],products[Product],0))</f>
        <v>16.73</v>
      </c>
      <c r="G285" s="8">
        <f>sales[[#This Row],[Units]]*sales[[#This Row],[cost per unit]]</f>
        <v>4717.8599999999997</v>
      </c>
      <c r="H285" s="6">
        <f>sales[[#This Row],[Amount]]-sales[[#This Row],[cost]]</f>
        <v>-3583.8599999999997</v>
      </c>
      <c r="I285">
        <f>sales[[#This Row],[cost]]/sales[[#This Row],[cost per unit]]</f>
        <v>282</v>
      </c>
      <c r="J285" s="16">
        <f>sales[[#This Row],[Profit]]/sales[[#This Row],[Amount]]</f>
        <v>-3.1603703703703703</v>
      </c>
    </row>
    <row r="286" spans="1:10" x14ac:dyDescent="0.25">
      <c r="A286" t="s">
        <v>6</v>
      </c>
      <c r="B286" t="s">
        <v>13</v>
      </c>
      <c r="C286" t="s">
        <v>20</v>
      </c>
      <c r="D286" s="5">
        <v>385</v>
      </c>
      <c r="E286" s="6">
        <v>249</v>
      </c>
      <c r="F286" s="7">
        <f>INDEX(products[Cost per unit],MATCH(sales[[#This Row],[Product]],products[Product],0))</f>
        <v>6.47</v>
      </c>
      <c r="G286" s="8">
        <f>sales[[#This Row],[Units]]*sales[[#This Row],[cost per unit]]</f>
        <v>1611.03</v>
      </c>
      <c r="H286" s="6">
        <f>sales[[#This Row],[Amount]]-sales[[#This Row],[cost]]</f>
        <v>-1226.03</v>
      </c>
      <c r="I286">
        <f>sales[[#This Row],[cost]]/sales[[#This Row],[cost per unit]]</f>
        <v>249</v>
      </c>
      <c r="J286" s="16">
        <f>sales[[#This Row],[Profit]]/sales[[#This Row],[Amount]]</f>
        <v>-3.1844935064935065</v>
      </c>
    </row>
    <row r="287" spans="1:10" x14ac:dyDescent="0.25">
      <c r="A287" t="s">
        <v>23</v>
      </c>
      <c r="B287" t="s">
        <v>10</v>
      </c>
      <c r="C287" t="s">
        <v>36</v>
      </c>
      <c r="D287" s="5">
        <v>336</v>
      </c>
      <c r="E287" s="6">
        <v>144</v>
      </c>
      <c r="F287" s="7">
        <f>INDEX(products[Cost per unit],MATCH(sales[[#This Row],[Product]],products[Product],0))</f>
        <v>9.77</v>
      </c>
      <c r="G287" s="8">
        <f>sales[[#This Row],[Units]]*sales[[#This Row],[cost per unit]]</f>
        <v>1406.8799999999999</v>
      </c>
      <c r="H287" s="6">
        <f>sales[[#This Row],[Amount]]-sales[[#This Row],[cost]]</f>
        <v>-1070.8799999999999</v>
      </c>
      <c r="I287">
        <f>sales[[#This Row],[cost]]/sales[[#This Row],[cost per unit]]</f>
        <v>144</v>
      </c>
      <c r="J287" s="16">
        <f>sales[[#This Row],[Profit]]/sales[[#This Row],[Amount]]</f>
        <v>-3.1871428571428568</v>
      </c>
    </row>
    <row r="288" spans="1:10" x14ac:dyDescent="0.25">
      <c r="A288" t="s">
        <v>24</v>
      </c>
      <c r="B288" t="s">
        <v>17</v>
      </c>
      <c r="C288" t="s">
        <v>14</v>
      </c>
      <c r="D288" s="5">
        <v>357</v>
      </c>
      <c r="E288" s="6">
        <v>126</v>
      </c>
      <c r="F288" s="7">
        <f>INDEX(products[Cost per unit],MATCH(sales[[#This Row],[Product]],products[Product],0))</f>
        <v>12.37</v>
      </c>
      <c r="G288" s="8">
        <f>sales[[#This Row],[Units]]*sales[[#This Row],[cost per unit]]</f>
        <v>1558.62</v>
      </c>
      <c r="H288" s="6">
        <f>sales[[#This Row],[Amount]]-sales[[#This Row],[cost]]</f>
        <v>-1201.6199999999999</v>
      </c>
      <c r="I288">
        <f>sales[[#This Row],[cost]]/sales[[#This Row],[cost per unit]]</f>
        <v>126</v>
      </c>
      <c r="J288" s="16">
        <f>sales[[#This Row],[Profit]]/sales[[#This Row],[Amount]]</f>
        <v>-3.3658823529411763</v>
      </c>
    </row>
    <row r="289" spans="1:10" x14ac:dyDescent="0.25">
      <c r="A289" t="s">
        <v>26</v>
      </c>
      <c r="B289" t="s">
        <v>17</v>
      </c>
      <c r="C289" t="s">
        <v>14</v>
      </c>
      <c r="D289" s="5">
        <v>819</v>
      </c>
      <c r="E289" s="6">
        <v>306</v>
      </c>
      <c r="F289" s="7">
        <f>INDEX(products[Cost per unit],MATCH(sales[[#This Row],[Product]],products[Product],0))</f>
        <v>12.37</v>
      </c>
      <c r="G289" s="8">
        <f>sales[[#This Row],[Units]]*sales[[#This Row],[cost per unit]]</f>
        <v>3785.22</v>
      </c>
      <c r="H289" s="6">
        <f>sales[[#This Row],[Amount]]-sales[[#This Row],[cost]]</f>
        <v>-2966.22</v>
      </c>
      <c r="I289">
        <f>sales[[#This Row],[cost]]/sales[[#This Row],[cost per unit]]</f>
        <v>306</v>
      </c>
      <c r="J289" s="16">
        <f>sales[[#This Row],[Profit]]/sales[[#This Row],[Amount]]</f>
        <v>-3.6217582417582417</v>
      </c>
    </row>
    <row r="290" spans="1:10" x14ac:dyDescent="0.25">
      <c r="A290" t="s">
        <v>26</v>
      </c>
      <c r="B290" t="s">
        <v>19</v>
      </c>
      <c r="C290" t="s">
        <v>28</v>
      </c>
      <c r="D290" s="5">
        <v>938</v>
      </c>
      <c r="E290" s="6">
        <v>366</v>
      </c>
      <c r="F290" s="7">
        <f>INDEX(products[Cost per unit],MATCH(sales[[#This Row],[Product]],products[Product],0))</f>
        <v>11.88</v>
      </c>
      <c r="G290" s="8">
        <f>sales[[#This Row],[Units]]*sales[[#This Row],[cost per unit]]</f>
        <v>4348.08</v>
      </c>
      <c r="H290" s="6">
        <f>sales[[#This Row],[Amount]]-sales[[#This Row],[cost]]</f>
        <v>-3410.08</v>
      </c>
      <c r="I290">
        <f>sales[[#This Row],[cost]]/sales[[#This Row],[cost per unit]]</f>
        <v>365.99999999999994</v>
      </c>
      <c r="J290" s="16">
        <f>sales[[#This Row],[Profit]]/sales[[#This Row],[Amount]]</f>
        <v>-3.6354797441364606</v>
      </c>
    </row>
    <row r="291" spans="1:10" x14ac:dyDescent="0.25">
      <c r="A291" t="s">
        <v>24</v>
      </c>
      <c r="B291" t="s">
        <v>31</v>
      </c>
      <c r="C291" t="s">
        <v>36</v>
      </c>
      <c r="D291" s="5">
        <v>168</v>
      </c>
      <c r="E291" s="6">
        <v>84</v>
      </c>
      <c r="F291" s="7">
        <f>INDEX(products[Cost per unit],MATCH(sales[[#This Row],[Product]],products[Product],0))</f>
        <v>9.77</v>
      </c>
      <c r="G291" s="8">
        <f>sales[[#This Row],[Units]]*sales[[#This Row],[cost per unit]]</f>
        <v>820.68</v>
      </c>
      <c r="H291" s="6">
        <f>sales[[#This Row],[Amount]]-sales[[#This Row],[cost]]</f>
        <v>-652.67999999999995</v>
      </c>
      <c r="I291">
        <f>sales[[#This Row],[cost]]/sales[[#This Row],[cost per unit]]</f>
        <v>84</v>
      </c>
      <c r="J291" s="16">
        <f>sales[[#This Row],[Profit]]/sales[[#This Row],[Amount]]</f>
        <v>-3.8849999999999998</v>
      </c>
    </row>
    <row r="292" spans="1:10" x14ac:dyDescent="0.25">
      <c r="A292" t="s">
        <v>24</v>
      </c>
      <c r="B292" t="s">
        <v>31</v>
      </c>
      <c r="C292" t="s">
        <v>33</v>
      </c>
      <c r="D292" s="5">
        <v>819</v>
      </c>
      <c r="E292" s="6">
        <v>510</v>
      </c>
      <c r="F292" s="7">
        <f>INDEX(products[Cost per unit],MATCH(sales[[#This Row],[Product]],products[Product],0))</f>
        <v>9.33</v>
      </c>
      <c r="G292" s="8">
        <f>sales[[#This Row],[Units]]*sales[[#This Row],[cost per unit]]</f>
        <v>4758.3</v>
      </c>
      <c r="H292" s="6">
        <f>sales[[#This Row],[Amount]]-sales[[#This Row],[cost]]</f>
        <v>-3939.3</v>
      </c>
      <c r="I292">
        <f>sales[[#This Row],[cost]]/sales[[#This Row],[cost per unit]]</f>
        <v>510</v>
      </c>
      <c r="J292" s="16">
        <f>sales[[#This Row],[Profit]]/sales[[#This Row],[Amount]]</f>
        <v>-4.8098901098901097</v>
      </c>
    </row>
    <row r="293" spans="1:10" x14ac:dyDescent="0.25">
      <c r="A293" t="s">
        <v>16</v>
      </c>
      <c r="B293" t="s">
        <v>31</v>
      </c>
      <c r="C293" t="s">
        <v>33</v>
      </c>
      <c r="D293" s="5">
        <v>56</v>
      </c>
      <c r="E293" s="6">
        <v>51</v>
      </c>
      <c r="F293" s="7">
        <f>INDEX(products[Cost per unit],MATCH(sales[[#This Row],[Product]],products[Product],0))</f>
        <v>9.33</v>
      </c>
      <c r="G293" s="8">
        <f>sales[[#This Row],[Units]]*sales[[#This Row],[cost per unit]]</f>
        <v>475.83</v>
      </c>
      <c r="H293" s="6">
        <f>sales[[#This Row],[Amount]]-sales[[#This Row],[cost]]</f>
        <v>-419.83</v>
      </c>
      <c r="I293">
        <f>sales[[#This Row],[cost]]/sales[[#This Row],[cost per unit]]</f>
        <v>51</v>
      </c>
      <c r="J293" s="16">
        <f>sales[[#This Row],[Profit]]/sales[[#This Row],[Amount]]</f>
        <v>-7.4969642857142853</v>
      </c>
    </row>
    <row r="294" spans="1:10" x14ac:dyDescent="0.25">
      <c r="A294" t="s">
        <v>9</v>
      </c>
      <c r="B294" t="s">
        <v>17</v>
      </c>
      <c r="C294" t="s">
        <v>41</v>
      </c>
      <c r="D294" s="5">
        <v>98</v>
      </c>
      <c r="E294" s="6">
        <v>159</v>
      </c>
      <c r="F294" s="7">
        <f>INDEX(products[Cost per unit],MATCH(sales[[#This Row],[Product]],products[Product],0))</f>
        <v>5.6</v>
      </c>
      <c r="G294" s="8">
        <f>sales[[#This Row],[Units]]*sales[[#This Row],[cost per unit]]</f>
        <v>890.4</v>
      </c>
      <c r="H294" s="6">
        <f>sales[[#This Row],[Amount]]-sales[[#This Row],[cost]]</f>
        <v>-792.4</v>
      </c>
      <c r="I294">
        <f>sales[[#This Row],[cost]]/sales[[#This Row],[cost per unit]]</f>
        <v>159</v>
      </c>
      <c r="J294" s="16">
        <f>sales[[#This Row],[Profit]]/sales[[#This Row],[Amount]]</f>
        <v>-8.0857142857142854</v>
      </c>
    </row>
    <row r="295" spans="1:10" x14ac:dyDescent="0.25">
      <c r="A295" t="s">
        <v>9</v>
      </c>
      <c r="B295" t="s">
        <v>19</v>
      </c>
      <c r="C295" t="s">
        <v>28</v>
      </c>
      <c r="D295" s="5">
        <v>259</v>
      </c>
      <c r="E295" s="6">
        <v>207</v>
      </c>
      <c r="F295" s="7">
        <f>INDEX(products[Cost per unit],MATCH(sales[[#This Row],[Product]],products[Product],0))</f>
        <v>11.88</v>
      </c>
      <c r="G295" s="8">
        <f>sales[[#This Row],[Units]]*sales[[#This Row],[cost per unit]]</f>
        <v>2459.1600000000003</v>
      </c>
      <c r="H295" s="6">
        <f>sales[[#This Row],[Amount]]-sales[[#This Row],[cost]]</f>
        <v>-2200.1600000000003</v>
      </c>
      <c r="I295">
        <f>sales[[#This Row],[cost]]/sales[[#This Row],[cost per unit]]</f>
        <v>207</v>
      </c>
      <c r="J295" s="16">
        <f>sales[[#This Row],[Profit]]/sales[[#This Row],[Amount]]</f>
        <v>-8.4948262548262559</v>
      </c>
    </row>
    <row r="296" spans="1:10" x14ac:dyDescent="0.25">
      <c r="A296" t="s">
        <v>12</v>
      </c>
      <c r="B296" t="s">
        <v>19</v>
      </c>
      <c r="C296" t="s">
        <v>42</v>
      </c>
      <c r="D296" s="5">
        <v>245</v>
      </c>
      <c r="E296" s="6">
        <v>288</v>
      </c>
      <c r="F296" s="7">
        <f>INDEX(products[Cost per unit],MATCH(sales[[#This Row],[Product]],products[Product],0))</f>
        <v>9</v>
      </c>
      <c r="G296" s="8">
        <f>sales[[#This Row],[Units]]*sales[[#This Row],[cost per unit]]</f>
        <v>2592</v>
      </c>
      <c r="H296" s="6">
        <f>sales[[#This Row],[Amount]]-sales[[#This Row],[cost]]</f>
        <v>-2347</v>
      </c>
      <c r="I296">
        <f>sales[[#This Row],[cost]]/sales[[#This Row],[cost per unit]]</f>
        <v>288</v>
      </c>
      <c r="J296" s="16">
        <f>sales[[#This Row],[Profit]]/sales[[#This Row],[Amount]]</f>
        <v>-9.5795918367346946</v>
      </c>
    </row>
    <row r="297" spans="1:10" x14ac:dyDescent="0.25">
      <c r="A297" t="s">
        <v>16</v>
      </c>
      <c r="B297" t="s">
        <v>7</v>
      </c>
      <c r="C297" t="s">
        <v>34</v>
      </c>
      <c r="D297" s="5">
        <v>798</v>
      </c>
      <c r="E297" s="6">
        <v>519</v>
      </c>
      <c r="F297" s="7">
        <f>INDEX(products[Cost per unit],MATCH(sales[[#This Row],[Product]],products[Product],0))</f>
        <v>16.73</v>
      </c>
      <c r="G297" s="8">
        <f>sales[[#This Row],[Units]]*sales[[#This Row],[cost per unit]]</f>
        <v>8682.8700000000008</v>
      </c>
      <c r="H297" s="6">
        <f>sales[[#This Row],[Amount]]-sales[[#This Row],[cost]]</f>
        <v>-7884.8700000000008</v>
      </c>
      <c r="I297">
        <f>sales[[#This Row],[cost]]/sales[[#This Row],[cost per unit]]</f>
        <v>519</v>
      </c>
      <c r="J297" s="16">
        <f>sales[[#This Row],[Profit]]/sales[[#This Row],[Amount]]</f>
        <v>-9.8807894736842119</v>
      </c>
    </row>
    <row r="298" spans="1:10" x14ac:dyDescent="0.25">
      <c r="A298" t="s">
        <v>23</v>
      </c>
      <c r="B298" t="s">
        <v>7</v>
      </c>
      <c r="C298" t="s">
        <v>41</v>
      </c>
      <c r="D298" s="5">
        <v>98</v>
      </c>
      <c r="E298" s="6">
        <v>204</v>
      </c>
      <c r="F298" s="7">
        <f>INDEX(products[Cost per unit],MATCH(sales[[#This Row],[Product]],products[Product],0))</f>
        <v>5.6</v>
      </c>
      <c r="G298" s="8">
        <f>sales[[#This Row],[Units]]*sales[[#This Row],[cost per unit]]</f>
        <v>1142.3999999999999</v>
      </c>
      <c r="H298" s="6">
        <f>sales[[#This Row],[Amount]]-sales[[#This Row],[cost]]</f>
        <v>-1044.3999999999999</v>
      </c>
      <c r="I298">
        <f>sales[[#This Row],[cost]]/sales[[#This Row],[cost per unit]]</f>
        <v>204</v>
      </c>
      <c r="J298" s="16">
        <f>sales[[#This Row],[Profit]]/sales[[#This Row],[Amount]]</f>
        <v>-10.657142857142857</v>
      </c>
    </row>
    <row r="299" spans="1:10" x14ac:dyDescent="0.25">
      <c r="A299" t="s">
        <v>12</v>
      </c>
      <c r="B299" t="s">
        <v>31</v>
      </c>
      <c r="C299" t="s">
        <v>33</v>
      </c>
      <c r="D299" s="5">
        <v>63</v>
      </c>
      <c r="E299" s="6">
        <v>123</v>
      </c>
      <c r="F299" s="7">
        <f>INDEX(products[Cost per unit],MATCH(sales[[#This Row],[Product]],products[Product],0))</f>
        <v>9.33</v>
      </c>
      <c r="G299" s="8">
        <f>sales[[#This Row],[Units]]*sales[[#This Row],[cost per unit]]</f>
        <v>1147.5899999999999</v>
      </c>
      <c r="H299" s="6">
        <f>sales[[#This Row],[Amount]]-sales[[#This Row],[cost]]</f>
        <v>-1084.5899999999999</v>
      </c>
      <c r="I299">
        <f>sales[[#This Row],[cost]]/sales[[#This Row],[cost per unit]]</f>
        <v>122.99999999999999</v>
      </c>
      <c r="J299" s="16">
        <f>sales[[#This Row],[Profit]]/sales[[#This Row],[Amount]]</f>
        <v>-17.215714285714284</v>
      </c>
    </row>
    <row r="300" spans="1:10" x14ac:dyDescent="0.25">
      <c r="A300" t="s">
        <v>24</v>
      </c>
      <c r="B300" t="s">
        <v>19</v>
      </c>
      <c r="C300" t="s">
        <v>32</v>
      </c>
      <c r="D300" s="5">
        <v>42</v>
      </c>
      <c r="E300" s="6">
        <v>150</v>
      </c>
      <c r="F300" s="7">
        <f>INDEX(products[Cost per unit],MATCH(sales[[#This Row],[Product]],products[Product],0))</f>
        <v>14.49</v>
      </c>
      <c r="G300" s="8">
        <f>sales[[#This Row],[Units]]*sales[[#This Row],[cost per unit]]</f>
        <v>2173.5</v>
      </c>
      <c r="H300" s="6">
        <f>sales[[#This Row],[Amount]]-sales[[#This Row],[cost]]</f>
        <v>-2131.5</v>
      </c>
      <c r="I300">
        <f>sales[[#This Row],[cost]]/sales[[#This Row],[cost per unit]]</f>
        <v>150</v>
      </c>
      <c r="J300" s="16">
        <f>sales[[#This Row],[Profit]]/sales[[#This Row],[Amount]]</f>
        <v>-50.75</v>
      </c>
    </row>
    <row r="301" spans="1:10" x14ac:dyDescent="0.25">
      <c r="A301" t="s">
        <v>26</v>
      </c>
      <c r="B301" t="s">
        <v>13</v>
      </c>
      <c r="C301" t="s">
        <v>8</v>
      </c>
      <c r="D301" s="5">
        <v>21</v>
      </c>
      <c r="E301" s="6">
        <v>168</v>
      </c>
      <c r="F301" s="7">
        <f>INDEX(products[Cost per unit],MATCH(sales[[#This Row],[Product]],products[Product],0))</f>
        <v>8.7899999999999991</v>
      </c>
      <c r="G301" s="8">
        <f>sales[[#This Row],[Units]]*sales[[#This Row],[cost per unit]]</f>
        <v>1476.7199999999998</v>
      </c>
      <c r="H301" s="6">
        <f>sales[[#This Row],[Amount]]-sales[[#This Row],[cost]]</f>
        <v>-1455.7199999999998</v>
      </c>
      <c r="I301">
        <f>sales[[#This Row],[cost]]/sales[[#This Row],[cost per unit]]</f>
        <v>168</v>
      </c>
      <c r="J301" s="16">
        <f>sales[[#This Row],[Profit]]/sales[[#This Row],[Amount]]</f>
        <v>-69.319999999999993</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8C50-067B-4C1C-9423-CC853FE507DA}">
  <dimension ref="B2:K43"/>
  <sheetViews>
    <sheetView topLeftCell="B15" zoomScale="98" zoomScaleNormal="98" workbookViewId="0">
      <selection activeCell="J31" sqref="J31"/>
    </sheetView>
  </sheetViews>
  <sheetFormatPr defaultRowHeight="15" x14ac:dyDescent="0.25"/>
  <cols>
    <col min="1" max="1" width="13.140625" bestFit="1" customWidth="1"/>
    <col min="2" max="2" width="21.85546875" style="7" bestFit="1" customWidth="1"/>
    <col min="3" max="3" width="19" style="7" bestFit="1" customWidth="1"/>
    <col min="4" max="4" width="15.42578125" bestFit="1" customWidth="1"/>
    <col min="5" max="5" width="21.85546875" bestFit="1" customWidth="1"/>
    <col min="6" max="6" width="14.140625" bestFit="1" customWidth="1"/>
    <col min="7" max="7" width="14.85546875" bestFit="1" customWidth="1"/>
    <col min="8" max="8" width="23.140625" bestFit="1" customWidth="1"/>
    <col min="9" max="9" width="14.85546875" bestFit="1" customWidth="1"/>
    <col min="10" max="10" width="29.7109375" customWidth="1"/>
    <col min="11" max="11" width="14.85546875" bestFit="1" customWidth="1"/>
  </cols>
  <sheetData>
    <row r="2" spans="2:10" x14ac:dyDescent="0.25">
      <c r="B2" s="11" t="s">
        <v>49</v>
      </c>
      <c r="C2" s="11"/>
      <c r="E2" s="12" t="s">
        <v>50</v>
      </c>
      <c r="F2" s="12"/>
      <c r="H2" s="12" t="s">
        <v>52</v>
      </c>
      <c r="I2" s="12"/>
      <c r="J2" s="12"/>
    </row>
    <row r="4" spans="2:10" x14ac:dyDescent="0.25">
      <c r="B4" s="9" t="s">
        <v>47</v>
      </c>
      <c r="C4" s="18" t="s">
        <v>48</v>
      </c>
      <c r="E4" s="9" t="s">
        <v>47</v>
      </c>
      <c r="F4" s="14" t="s">
        <v>51</v>
      </c>
      <c r="H4" s="9" t="s">
        <v>47</v>
      </c>
      <c r="I4" t="s">
        <v>48</v>
      </c>
      <c r="J4" t="s">
        <v>51</v>
      </c>
    </row>
    <row r="5" spans="2:10" x14ac:dyDescent="0.25">
      <c r="B5" s="10" t="s">
        <v>31</v>
      </c>
      <c r="C5" s="18">
        <v>168679</v>
      </c>
      <c r="E5" s="10" t="s">
        <v>18</v>
      </c>
      <c r="F5" s="13">
        <v>21859.24</v>
      </c>
      <c r="H5" s="10" t="s">
        <v>16</v>
      </c>
      <c r="I5">
        <v>2142</v>
      </c>
      <c r="J5">
        <v>1085.0700000000002</v>
      </c>
    </row>
    <row r="6" spans="2:10" x14ac:dyDescent="0.25">
      <c r="B6" s="10" t="s">
        <v>7</v>
      </c>
      <c r="C6" s="18">
        <v>237944</v>
      </c>
      <c r="E6" s="10" t="s">
        <v>22</v>
      </c>
      <c r="F6" s="13">
        <v>13059.55</v>
      </c>
      <c r="H6" s="10" t="s">
        <v>24</v>
      </c>
      <c r="I6">
        <v>25151</v>
      </c>
      <c r="J6">
        <v>6319.7000000000016</v>
      </c>
    </row>
    <row r="7" spans="2:10" x14ac:dyDescent="0.25">
      <c r="B7" s="10" t="s">
        <v>10</v>
      </c>
      <c r="C7" s="18">
        <v>252469</v>
      </c>
      <c r="E7" s="10" t="s">
        <v>11</v>
      </c>
      <c r="F7" s="13">
        <v>7417.48</v>
      </c>
      <c r="H7" s="10" t="s">
        <v>23</v>
      </c>
      <c r="I7">
        <v>15785</v>
      </c>
      <c r="J7">
        <v>7802.8399999999983</v>
      </c>
    </row>
    <row r="8" spans="2:10" x14ac:dyDescent="0.25">
      <c r="B8" s="10" t="s">
        <v>19</v>
      </c>
      <c r="C8" s="18">
        <v>218813</v>
      </c>
      <c r="E8" s="10" t="s">
        <v>36</v>
      </c>
      <c r="F8" s="13">
        <v>5848.18</v>
      </c>
      <c r="H8" s="10" t="s">
        <v>35</v>
      </c>
      <c r="I8">
        <v>28546</v>
      </c>
      <c r="J8">
        <v>18179.14</v>
      </c>
    </row>
    <row r="9" spans="2:10" x14ac:dyDescent="0.25">
      <c r="B9" s="10" t="s">
        <v>13</v>
      </c>
      <c r="C9" s="18">
        <v>178022.11940298509</v>
      </c>
      <c r="E9" s="10" t="s">
        <v>43</v>
      </c>
      <c r="F9" s="13">
        <v>5649.2000000000007</v>
      </c>
      <c r="H9" s="10" t="s">
        <v>27</v>
      </c>
      <c r="I9">
        <v>11018</v>
      </c>
      <c r="J9">
        <v>-1368.6399999999999</v>
      </c>
    </row>
    <row r="10" spans="2:10" x14ac:dyDescent="0.25">
      <c r="B10" s="10" t="s">
        <v>17</v>
      </c>
      <c r="C10" s="18">
        <v>189434</v>
      </c>
      <c r="E10" s="10" t="s">
        <v>30</v>
      </c>
      <c r="F10" s="13">
        <v>5100.2800000000007</v>
      </c>
      <c r="H10" s="10" t="s">
        <v>6</v>
      </c>
      <c r="I10">
        <v>28273</v>
      </c>
      <c r="J10">
        <v>20910.160000000003</v>
      </c>
    </row>
    <row r="11" spans="2:10" x14ac:dyDescent="0.25">
      <c r="E11" s="10" t="s">
        <v>8</v>
      </c>
      <c r="F11" s="13">
        <v>5093.21</v>
      </c>
      <c r="H11" s="10" t="s">
        <v>26</v>
      </c>
      <c r="I11">
        <v>16492</v>
      </c>
      <c r="J11">
        <v>2429.9199999999996</v>
      </c>
    </row>
    <row r="12" spans="2:10" x14ac:dyDescent="0.25">
      <c r="E12" s="10" t="s">
        <v>32</v>
      </c>
      <c r="F12" s="13">
        <v>4324.53</v>
      </c>
      <c r="H12" s="10" t="s">
        <v>9</v>
      </c>
      <c r="I12">
        <v>11319</v>
      </c>
      <c r="J12">
        <v>3422.7299999999991</v>
      </c>
    </row>
    <row r="13" spans="2:10" x14ac:dyDescent="0.25">
      <c r="E13" s="10" t="s">
        <v>20</v>
      </c>
      <c r="F13" s="13">
        <v>4320.82</v>
      </c>
      <c r="H13" s="10" t="s">
        <v>12</v>
      </c>
      <c r="I13">
        <v>12383</v>
      </c>
      <c r="J13">
        <v>5261.39</v>
      </c>
    </row>
    <row r="14" spans="2:10" x14ac:dyDescent="0.25">
      <c r="E14" s="10" t="s">
        <v>33</v>
      </c>
      <c r="F14" s="13">
        <v>4116.2299999999996</v>
      </c>
      <c r="H14" s="10" t="s">
        <v>21</v>
      </c>
      <c r="I14">
        <v>38325</v>
      </c>
      <c r="J14">
        <v>18175.410000000003</v>
      </c>
    </row>
    <row r="18" spans="2:11" ht="15" customHeight="1" x14ac:dyDescent="0.25">
      <c r="B18" s="11" t="s">
        <v>53</v>
      </c>
      <c r="C18" s="11"/>
      <c r="D18" s="12"/>
      <c r="F18" s="12" t="s">
        <v>56</v>
      </c>
      <c r="G18" s="12"/>
      <c r="J18" s="21" t="s">
        <v>60</v>
      </c>
    </row>
    <row r="20" spans="2:11" x14ac:dyDescent="0.25">
      <c r="B20" s="9" t="s">
        <v>47</v>
      </c>
      <c r="C20" t="s">
        <v>54</v>
      </c>
      <c r="D20" t="s">
        <v>55</v>
      </c>
      <c r="F20" s="9" t="s">
        <v>47</v>
      </c>
      <c r="G20" t="s">
        <v>48</v>
      </c>
      <c r="H20" t="s">
        <v>59</v>
      </c>
      <c r="J20" s="9" t="s">
        <v>47</v>
      </c>
      <c r="K20" t="s">
        <v>48</v>
      </c>
    </row>
    <row r="21" spans="2:11" x14ac:dyDescent="0.25">
      <c r="B21" s="10" t="s">
        <v>43</v>
      </c>
      <c r="C21">
        <v>3</v>
      </c>
      <c r="D21">
        <v>414</v>
      </c>
      <c r="F21" s="10" t="s">
        <v>18</v>
      </c>
      <c r="G21">
        <v>32557</v>
      </c>
      <c r="H21">
        <v>0.58283526891383697</v>
      </c>
      <c r="J21" s="10" t="s">
        <v>10</v>
      </c>
      <c r="K21" s="20">
        <v>0.20272754309290736</v>
      </c>
    </row>
    <row r="22" spans="2:11" x14ac:dyDescent="0.25">
      <c r="B22" s="10" t="s">
        <v>32</v>
      </c>
      <c r="C22">
        <v>4</v>
      </c>
      <c r="D22">
        <v>903</v>
      </c>
      <c r="F22" s="10" t="s">
        <v>22</v>
      </c>
      <c r="G22">
        <v>19054</v>
      </c>
      <c r="H22">
        <v>0.62200968368259912</v>
      </c>
      <c r="J22" s="10" t="s">
        <v>7</v>
      </c>
      <c r="K22" s="20">
        <v>0.19106425942867739</v>
      </c>
    </row>
    <row r="23" spans="2:11" x14ac:dyDescent="0.25">
      <c r="B23" s="10" t="s">
        <v>37</v>
      </c>
      <c r="C23">
        <v>2</v>
      </c>
      <c r="D23">
        <v>162</v>
      </c>
      <c r="F23" s="10" t="s">
        <v>32</v>
      </c>
      <c r="G23">
        <v>17409</v>
      </c>
      <c r="H23">
        <v>-2.164845245541458E-2</v>
      </c>
      <c r="J23" s="10" t="s">
        <v>19</v>
      </c>
      <c r="K23" s="20">
        <v>0.17570245014947711</v>
      </c>
    </row>
    <row r="24" spans="2:11" x14ac:dyDescent="0.25">
      <c r="B24" s="10" t="s">
        <v>40</v>
      </c>
      <c r="C24">
        <v>3</v>
      </c>
      <c r="D24">
        <v>354</v>
      </c>
      <c r="F24" s="10" t="s">
        <v>34</v>
      </c>
      <c r="G24">
        <v>14371</v>
      </c>
      <c r="H24">
        <v>-0.10078702029143907</v>
      </c>
      <c r="J24" s="10" t="s">
        <v>17</v>
      </c>
      <c r="K24" s="20">
        <v>0.15211170241994784</v>
      </c>
    </row>
    <row r="25" spans="2:11" x14ac:dyDescent="0.25">
      <c r="B25" s="10" t="s">
        <v>36</v>
      </c>
      <c r="C25">
        <v>3</v>
      </c>
      <c r="D25">
        <v>666</v>
      </c>
      <c r="F25" s="10" t="s">
        <v>11</v>
      </c>
      <c r="G25">
        <v>12649</v>
      </c>
      <c r="H25">
        <v>0.56184754890529165</v>
      </c>
      <c r="J25" s="10" t="s">
        <v>13</v>
      </c>
      <c r="K25" s="20">
        <v>0.1429481911947976</v>
      </c>
    </row>
    <row r="26" spans="2:11" x14ac:dyDescent="0.25">
      <c r="B26" s="10" t="s">
        <v>28</v>
      </c>
      <c r="C26">
        <v>3</v>
      </c>
      <c r="D26">
        <v>558</v>
      </c>
      <c r="F26" s="10" t="s">
        <v>36</v>
      </c>
      <c r="G26">
        <v>12355</v>
      </c>
      <c r="H26">
        <v>0.12848079991065375</v>
      </c>
      <c r="J26" s="10" t="s">
        <v>31</v>
      </c>
      <c r="K26" s="20">
        <v>0.13544585371419271</v>
      </c>
    </row>
    <row r="27" spans="2:11" x14ac:dyDescent="0.25">
      <c r="B27" s="10" t="s">
        <v>41</v>
      </c>
      <c r="C27">
        <v>1</v>
      </c>
      <c r="D27">
        <v>159</v>
      </c>
      <c r="F27" s="10" t="s">
        <v>43</v>
      </c>
      <c r="G27">
        <v>10493</v>
      </c>
      <c r="H27">
        <v>0.42702119133589395</v>
      </c>
    </row>
    <row r="28" spans="2:11" x14ac:dyDescent="0.25">
      <c r="B28" s="10" t="s">
        <v>11</v>
      </c>
      <c r="C28">
        <v>2</v>
      </c>
      <c r="D28">
        <v>504</v>
      </c>
      <c r="F28" s="10" t="s">
        <v>30</v>
      </c>
      <c r="G28">
        <v>10234</v>
      </c>
      <c r="H28">
        <v>0.51334375749117689</v>
      </c>
    </row>
    <row r="29" spans="2:11" x14ac:dyDescent="0.25">
      <c r="B29" s="10" t="s">
        <v>22</v>
      </c>
      <c r="C29">
        <v>2</v>
      </c>
      <c r="D29">
        <v>693</v>
      </c>
      <c r="F29" s="10" t="s">
        <v>14</v>
      </c>
      <c r="G29">
        <v>10045</v>
      </c>
      <c r="H29">
        <v>-2.196723585311728</v>
      </c>
    </row>
    <row r="30" spans="2:11" x14ac:dyDescent="0.25">
      <c r="B30" s="10" t="s">
        <v>20</v>
      </c>
      <c r="C30">
        <v>2</v>
      </c>
      <c r="D30">
        <v>294</v>
      </c>
      <c r="F30" s="10" t="s">
        <v>8</v>
      </c>
      <c r="G30">
        <v>6860</v>
      </c>
      <c r="H30">
        <v>0.78257158469945354</v>
      </c>
    </row>
    <row r="31" spans="2:11" x14ac:dyDescent="0.25">
      <c r="B31" s="10" t="s">
        <v>25</v>
      </c>
      <c r="C31">
        <v>1</v>
      </c>
      <c r="D31">
        <v>303</v>
      </c>
    </row>
    <row r="32" spans="2:11" x14ac:dyDescent="0.25">
      <c r="B32" s="10" t="s">
        <v>39</v>
      </c>
      <c r="C32">
        <v>1</v>
      </c>
      <c r="D32">
        <v>78</v>
      </c>
    </row>
    <row r="33" spans="2:4" x14ac:dyDescent="0.25">
      <c r="B33" s="10" t="s">
        <v>30</v>
      </c>
      <c r="C33">
        <v>4</v>
      </c>
      <c r="D33">
        <v>717</v>
      </c>
    </row>
    <row r="34" spans="2:4" x14ac:dyDescent="0.25">
      <c r="B34" s="10" t="s">
        <v>33</v>
      </c>
      <c r="C34">
        <v>1</v>
      </c>
      <c r="D34">
        <v>69</v>
      </c>
    </row>
    <row r="35" spans="2:4" x14ac:dyDescent="0.25">
      <c r="B35" s="10" t="s">
        <v>8</v>
      </c>
      <c r="C35">
        <v>2</v>
      </c>
      <c r="D35">
        <v>201</v>
      </c>
    </row>
    <row r="36" spans="2:4" x14ac:dyDescent="0.25">
      <c r="B36" s="10" t="s">
        <v>15</v>
      </c>
      <c r="C36">
        <v>3</v>
      </c>
      <c r="D36">
        <v>828</v>
      </c>
    </row>
    <row r="37" spans="2:4" x14ac:dyDescent="0.25">
      <c r="B37" s="10" t="s">
        <v>34</v>
      </c>
      <c r="C37">
        <v>5</v>
      </c>
      <c r="D37">
        <v>771</v>
      </c>
    </row>
    <row r="38" spans="2:4" x14ac:dyDescent="0.25">
      <c r="B38" s="10" t="s">
        <v>14</v>
      </c>
      <c r="C38">
        <v>3</v>
      </c>
      <c r="D38">
        <v>864</v>
      </c>
    </row>
    <row r="39" spans="2:4" x14ac:dyDescent="0.25">
      <c r="B39" s="10" t="s">
        <v>18</v>
      </c>
      <c r="C39">
        <v>5</v>
      </c>
      <c r="D39">
        <v>912</v>
      </c>
    </row>
    <row r="40" spans="2:4" x14ac:dyDescent="0.25">
      <c r="B40" s="10" t="s">
        <v>38</v>
      </c>
      <c r="C40">
        <v>1</v>
      </c>
      <c r="D40">
        <v>245.99999999999997</v>
      </c>
    </row>
    <row r="41" spans="2:4" x14ac:dyDescent="0.25">
      <c r="B41" s="10" t="s">
        <v>42</v>
      </c>
      <c r="C41">
        <v>1</v>
      </c>
      <c r="D41">
        <v>228</v>
      </c>
    </row>
    <row r="42" spans="2:4" x14ac:dyDescent="0.25">
      <c r="B42" s="10" t="s">
        <v>29</v>
      </c>
      <c r="C42">
        <v>1</v>
      </c>
      <c r="D42">
        <v>234</v>
      </c>
    </row>
    <row r="43" spans="2:4" x14ac:dyDescent="0.25">
      <c r="B43"/>
      <c r="C43"/>
    </row>
  </sheetData>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5E134-02CD-49FF-A443-0FD8A7995D0A}">
  <dimension ref="A1"/>
  <sheetViews>
    <sheetView showGridLines="0" showRowColHeaders="0" tabSelected="1" zoomScale="59" zoomScaleNormal="59" workbookViewId="0">
      <selection activeCell="U41" sqref="U41"/>
    </sheetView>
  </sheetViews>
  <sheetFormatPr defaultRowHeight="15" x14ac:dyDescent="0.25"/>
  <cols>
    <col min="15" max="15" width="10.85546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 SRIDHAR</dc:creator>
  <cp:lastModifiedBy>G SRIDHAR</cp:lastModifiedBy>
  <dcterms:created xsi:type="dcterms:W3CDTF">2025-08-15T08:44:48Z</dcterms:created>
  <dcterms:modified xsi:type="dcterms:W3CDTF">2025-08-15T15:37:57Z</dcterms:modified>
</cp:coreProperties>
</file>