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815" activeTab="2"/>
  </bookViews>
  <sheets>
    <sheet name="１．ディレクトリ構成" sheetId="2" r:id="rId1"/>
    <sheet name="２．テーブル定義" sheetId="1" r:id="rId2"/>
    <sheet name="データ" sheetId="3" r:id="rId3"/>
  </sheets>
  <definedNames>
    <definedName name="_xlnm._FilterDatabase" localSheetId="1" hidden="1">'２．テーブル定義'!$A$4:$D$15</definedName>
    <definedName name="AS2DocOpenMode" hidden="1">"AS2DocumentEdit"</definedName>
  </definedNames>
  <calcPr calcId="145621"/>
</workbook>
</file>

<file path=xl/calcChain.xml><?xml version="1.0" encoding="utf-8"?>
<calcChain xmlns="http://schemas.openxmlformats.org/spreadsheetml/2006/main">
  <c r="N46" i="3" l="1"/>
  <c r="M46" i="3"/>
  <c r="L46" i="3"/>
  <c r="N20" i="3"/>
  <c r="M20" i="3"/>
  <c r="L20" i="3"/>
  <c r="Q38" i="1"/>
  <c r="Q19" i="1"/>
  <c r="Q23" i="1" l="1"/>
  <c r="Q22" i="1"/>
  <c r="Q20" i="1"/>
  <c r="Q18" i="1"/>
  <c r="Q17" i="1"/>
  <c r="Q16" i="1"/>
  <c r="N35" i="3"/>
  <c r="M35" i="3"/>
  <c r="L35" i="3"/>
  <c r="N12" i="3" l="1"/>
  <c r="N11" i="3"/>
  <c r="N10" i="3"/>
  <c r="N9" i="3"/>
  <c r="N8" i="3"/>
  <c r="N7" i="3"/>
  <c r="N6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Q39" i="1"/>
  <c r="Q37" i="1"/>
  <c r="Q36" i="1"/>
  <c r="Q30" i="1"/>
  <c r="Q29" i="1"/>
  <c r="Q28" i="1"/>
  <c r="Q27" i="1"/>
  <c r="Q26" i="1"/>
  <c r="Q12" i="1"/>
  <c r="Q11" i="1"/>
  <c r="Q10" i="1"/>
  <c r="Q9" i="1"/>
  <c r="Q8" i="1"/>
  <c r="Q7" i="1"/>
  <c r="Q6" i="1"/>
  <c r="Q5" i="1"/>
  <c r="Q42" i="1" l="1"/>
  <c r="Q41" i="1"/>
  <c r="Q35" i="1"/>
  <c r="Q34" i="1"/>
  <c r="Q33" i="1"/>
  <c r="Q32" i="1"/>
  <c r="Q25" i="1"/>
  <c r="Q24" i="1"/>
  <c r="Q15" i="1" l="1"/>
  <c r="Q14" i="1" l="1"/>
  <c r="Q4" i="1"/>
  <c r="Q3" i="1"/>
</calcChain>
</file>

<file path=xl/sharedStrings.xml><?xml version="1.0" encoding="utf-8"?>
<sst xmlns="http://schemas.openxmlformats.org/spreadsheetml/2006/main" count="693" uniqueCount="158">
  <si>
    <t>MySQL定義</t>
    <rPh sb="5" eb="7">
      <t>テイギ</t>
    </rPh>
    <phoneticPr fontId="3"/>
  </si>
  <si>
    <t>MySQLコメント定義</t>
    <rPh sb="9" eb="11">
      <t>テイギ</t>
    </rPh>
    <phoneticPr fontId="3"/>
  </si>
  <si>
    <t>＊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</si>
  <si>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</si>
  <si>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</si>
  <si>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No</t>
    <phoneticPr fontId="6"/>
  </si>
  <si>
    <t>論理名称</t>
    <phoneticPr fontId="6"/>
  </si>
  <si>
    <t>物理名称</t>
    <phoneticPr fontId="6"/>
  </si>
  <si>
    <t>データ型</t>
  </si>
  <si>
    <t>桁数</t>
  </si>
  <si>
    <t>初期値</t>
  </si>
  <si>
    <t>PK</t>
  </si>
  <si>
    <t>IDX1</t>
  </si>
  <si>
    <t>IDX2</t>
  </si>
  <si>
    <t>NotNull</t>
    <phoneticPr fontId="6"/>
  </si>
  <si>
    <t>備考</t>
  </si>
  <si>
    <t>○</t>
    <phoneticPr fontId="6"/>
  </si>
  <si>
    <t>VARCHAR(45)</t>
    <phoneticPr fontId="6"/>
  </si>
  <si>
    <t>No</t>
  </si>
  <si>
    <t>制約名</t>
    <rPh sb="0" eb="2">
      <t>セイヤク</t>
    </rPh>
    <phoneticPr fontId="3"/>
  </si>
  <si>
    <t>カラムリスト</t>
  </si>
  <si>
    <t>データ型</t>
    <rPh sb="3" eb="4">
      <t>ガタ</t>
    </rPh>
    <phoneticPr fontId="3"/>
  </si>
  <si>
    <t>主キー</t>
  </si>
  <si>
    <t>ユニーク</t>
  </si>
  <si>
    <t>PRIMARY</t>
  </si>
  <si>
    <t>Yes</t>
  </si>
  <si>
    <t>テーブル定義</t>
    <rPh sb="4" eb="6">
      <t>テイギ</t>
    </rPh>
    <phoneticPr fontId="3"/>
  </si>
  <si>
    <t>WORD</t>
    <phoneticPr fontId="3"/>
  </si>
  <si>
    <t>カテゴリ名</t>
    <rPh sb="4" eb="5">
      <t>メイ</t>
    </rPh>
    <phoneticPr fontId="3"/>
  </si>
  <si>
    <t>COUNT</t>
    <phoneticPr fontId="6"/>
  </si>
  <si>
    <t>件数</t>
    <rPh sb="0" eb="2">
      <t>ケンスウ</t>
    </rPh>
    <phoneticPr fontId="3"/>
  </si>
  <si>
    <t>サイト名</t>
    <rPh sb="3" eb="4">
      <t>メイ</t>
    </rPh>
    <phoneticPr fontId="3"/>
  </si>
  <si>
    <t>SITE_NM</t>
    <phoneticPr fontId="3"/>
  </si>
  <si>
    <t>T_COUNT</t>
    <phoneticPr fontId="3"/>
  </si>
  <si>
    <t>件数テーブル</t>
    <rPh sb="0" eb="2">
      <t>ケンスウ</t>
    </rPh>
    <phoneticPr fontId="3"/>
  </si>
  <si>
    <t>日付</t>
    <rPh sb="0" eb="2">
      <t>ヒヅケ</t>
    </rPh>
    <phoneticPr fontId="3"/>
  </si>
  <si>
    <t>[/var/www/html]</t>
    <phoneticPr fontId="3"/>
  </si>
  <si>
    <t>│</t>
  </si>
  <si>
    <t>.htaccess</t>
  </si>
  <si>
    <t>…すべて禁止</t>
    <rPh sb="4" eb="6">
      <t>キンシ</t>
    </rPh>
    <phoneticPr fontId="3"/>
  </si>
  <si>
    <t>├</t>
    <phoneticPr fontId="3"/>
  </si>
  <si>
    <t>[project]</t>
    <phoneticPr fontId="3"/>
  </si>
  <si>
    <t>&lt;Files ~ "(^\.(htaccess|htpasswd)$|\.html$)"&gt;</t>
  </si>
  <si>
    <t>.htaccess</t>
    <phoneticPr fontId="3"/>
  </si>
  <si>
    <t>deny from all</t>
  </si>
  <si>
    <t>├</t>
    <phoneticPr fontId="3"/>
  </si>
  <si>
    <t>[app]</t>
    <phoneticPr fontId="3"/>
  </si>
  <si>
    <t>&lt;/Files&gt;</t>
  </si>
  <si>
    <t>Options -Indexes</t>
  </si>
  <si>
    <t>order deny,allow</t>
  </si>
  <si>
    <t>├</t>
    <phoneticPr fontId="3"/>
  </si>
  <si>
    <t>[batch]</t>
    <phoneticPr fontId="3"/>
  </si>
  <si>
    <t>.htaccess</t>
    <phoneticPr fontId="3"/>
  </si>
  <si>
    <t>*.sh</t>
    <phoneticPr fontId="3"/>
  </si>
  <si>
    <t>[conf]</t>
    <phoneticPr fontId="3"/>
  </si>
  <si>
    <t>*.conf</t>
    <phoneticPr fontId="3"/>
  </si>
  <si>
    <t>[data]</t>
    <phoneticPr fontId="3"/>
  </si>
  <si>
    <t>[db]</t>
    <phoneticPr fontId="3"/>
  </si>
  <si>
    <t>[doc]</t>
    <phoneticPr fontId="3"/>
  </si>
  <si>
    <t>[output]</t>
    <phoneticPr fontId="3"/>
  </si>
  <si>
    <t>[yyyymmdd].html</t>
    <phoneticPr fontId="3"/>
  </si>
  <si>
    <t>data.csv</t>
    <phoneticPr fontId="3"/>
  </si>
  <si>
    <t>.htpasswd</t>
  </si>
  <si>
    <t>func_webinfo.php</t>
  </si>
  <si>
    <t>get_wordlist.php</t>
  </si>
  <si>
    <t>.htaccess.basic</t>
  </si>
  <si>
    <t>sitelist.txt</t>
  </si>
  <si>
    <t>view_count_by_word.php</t>
  </si>
  <si>
    <t>view_count_list.php</t>
  </si>
  <si>
    <t>view_list.php</t>
  </si>
  <si>
    <t>wordlist.txt</t>
  </si>
  <si>
    <t>doc.xlsx</t>
    <phoneticPr fontId="3"/>
  </si>
  <si>
    <t>[controller]</t>
    <phoneticPr fontId="3"/>
  </si>
  <si>
    <t>[model]</t>
    <phoneticPr fontId="3"/>
  </si>
  <si>
    <t>[view]</t>
    <phoneticPr fontId="3"/>
  </si>
  <si>
    <t>[batch]</t>
    <phoneticPr fontId="3"/>
  </si>
  <si>
    <t>CountController.php</t>
    <phoneticPr fontId="3"/>
  </si>
  <si>
    <t>CountList.tmpl</t>
    <phoneticPr fontId="3"/>
  </si>
  <si>
    <t>Count.tmpl</t>
    <phoneticPr fontId="3"/>
  </si>
  <si>
    <t>CountListController.php</t>
    <phoneticPr fontId="3"/>
  </si>
  <si>
    <t>CurationBatch.php</t>
    <phoneticPr fontId="3"/>
  </si>
  <si>
    <t>[dao]</t>
    <phoneticPr fontId="3"/>
  </si>
  <si>
    <t>サイトマスタ</t>
  </si>
  <si>
    <t>サイトマスタ</t>
    <phoneticPr fontId="3"/>
  </si>
  <si>
    <t>M_SITE</t>
  </si>
  <si>
    <t>M_SITE</t>
    <phoneticPr fontId="3"/>
  </si>
  <si>
    <t>ワードマスタ</t>
    <phoneticPr fontId="3"/>
  </si>
  <si>
    <t>M_WORD</t>
    <phoneticPr fontId="3"/>
  </si>
  <si>
    <t>ID</t>
    <phoneticPr fontId="3"/>
  </si>
  <si>
    <t>ID</t>
    <phoneticPr fontId="3"/>
  </si>
  <si>
    <t>URL</t>
    <phoneticPr fontId="3"/>
  </si>
  <si>
    <t>メソッド</t>
    <phoneticPr fontId="3"/>
  </si>
  <si>
    <t>VARCHAR(255)</t>
    <phoneticPr fontId="6"/>
  </si>
  <si>
    <t>VARCHAR(10)</t>
    <phoneticPr fontId="6"/>
  </si>
  <si>
    <t>METHOD</t>
    <phoneticPr fontId="3"/>
  </si>
  <si>
    <t>件数置換文字列</t>
    <rPh sb="0" eb="2">
      <t>ケンスウ</t>
    </rPh>
    <rPh sb="2" eb="4">
      <t>チカン</t>
    </rPh>
    <rPh sb="4" eb="7">
      <t>モジレツ</t>
    </rPh>
    <phoneticPr fontId="3"/>
  </si>
  <si>
    <t>CNT_REPLACE_STRING</t>
    <phoneticPr fontId="3"/>
  </si>
  <si>
    <t>タイプ</t>
    <phoneticPr fontId="3"/>
  </si>
  <si>
    <t>TYPE</t>
    <phoneticPr fontId="6"/>
  </si>
  <si>
    <t>VARCHAR(20)</t>
    <phoneticPr fontId="6"/>
  </si>
  <si>
    <t>POSTワード</t>
    <phoneticPr fontId="3"/>
  </si>
  <si>
    <t>POST_WORD</t>
    <phoneticPr fontId="6"/>
  </si>
  <si>
    <t>削除フラグ</t>
    <rPh sb="0" eb="2">
      <t>サクジョ</t>
    </rPh>
    <phoneticPr fontId="3"/>
  </si>
  <si>
    <t>DELETE_FLG</t>
    <phoneticPr fontId="6"/>
  </si>
  <si>
    <t>BOOLEAN</t>
    <phoneticPr fontId="6"/>
  </si>
  <si>
    <t>WORD</t>
    <phoneticPr fontId="3"/>
  </si>
  <si>
    <t>INT(3)</t>
    <phoneticPr fontId="6"/>
  </si>
  <si>
    <t>INT(4)</t>
    <phoneticPr fontId="6"/>
  </si>
  <si>
    <t>タグ</t>
    <phoneticPr fontId="3"/>
  </si>
  <si>
    <t>リファクタリング後</t>
    <rPh sb="8" eb="9">
      <t>ゴ</t>
    </rPh>
    <phoneticPr fontId="3"/>
  </si>
  <si>
    <t>[css]</t>
    <phoneticPr fontId="3"/>
  </si>
  <si>
    <t>[api]</t>
    <phoneticPr fontId="3"/>
  </si>
  <si>
    <t>CountListJsonApi.php</t>
    <phoneticPr fontId="3"/>
  </si>
  <si>
    <t>CountListHtmlApi.php</t>
    <phoneticPr fontId="3"/>
  </si>
  <si>
    <t>TAGS</t>
    <phoneticPr fontId="3"/>
  </si>
  <si>
    <t>DELETE文</t>
    <rPh sb="6" eb="7">
      <t>ブン</t>
    </rPh>
    <phoneticPr fontId="3"/>
  </si>
  <si>
    <t>INSERT文</t>
    <rPh sb="6" eb="7">
      <t>ブン</t>
    </rPh>
    <phoneticPr fontId="3"/>
  </si>
  <si>
    <t>);</t>
    <phoneticPr fontId="3"/>
  </si>
  <si>
    <t>M_SITE</t>
    <phoneticPr fontId="3"/>
  </si>
  <si>
    <t>rikunabi</t>
    <phoneticPr fontId="3"/>
  </si>
  <si>
    <t>GET</t>
    <phoneticPr fontId="3"/>
  </si>
  <si>
    <t>en-japan</t>
    <phoneticPr fontId="3"/>
  </si>
  <si>
    <t>BOOLEAN</t>
    <phoneticPr fontId="6"/>
  </si>
  <si>
    <t>\&lt;em\&gt;[0-9]*\&lt;\/em\&gt;</t>
    <phoneticPr fontId="3"/>
  </si>
  <si>
    <t>\&lt;span class=\"hit_number\"\&gt;.*?\&lt;\/span\&gt;</t>
    <phoneticPr fontId="3"/>
  </si>
  <si>
    <t>POST</t>
    <phoneticPr fontId="3"/>
  </si>
  <si>
    <t>http://next.rikunabi.com/rnc/docs/cp_s00890.jsp?f=cp_s00010&amp;__m=1</t>
    <phoneticPr fontId="3"/>
  </si>
  <si>
    <t>hit</t>
    <phoneticPr fontId="3"/>
  </si>
  <si>
    <t>keyword</t>
    <phoneticPr fontId="3"/>
  </si>
  <si>
    <t>sr_free_search_keyword</t>
    <phoneticPr fontId="3"/>
  </si>
  <si>
    <t>MWordDao.php</t>
    <phoneticPr fontId="3"/>
  </si>
  <si>
    <t>MSiteDao.php</t>
    <phoneticPr fontId="3"/>
  </si>
  <si>
    <t>TCountListDao.php</t>
    <phoneticPr fontId="3"/>
  </si>
  <si>
    <t>TCountListModel.php</t>
    <phoneticPr fontId="3"/>
  </si>
  <si>
    <t>MwordModel.php</t>
    <phoneticPr fontId="3"/>
  </si>
  <si>
    <t>MSiteModel.php</t>
    <phoneticPr fontId="3"/>
  </si>
  <si>
    <t>https://employment.en-japan.com/search/search_list/?keywordtext=[word]</t>
    <phoneticPr fontId="3"/>
  </si>
  <si>
    <t>M_WORD</t>
    <phoneticPr fontId="3"/>
  </si>
  <si>
    <t>Java</t>
    <phoneticPr fontId="3"/>
  </si>
  <si>
    <t>a</t>
    <phoneticPr fontId="3"/>
  </si>
  <si>
    <t>カテゴリマスタ</t>
    <phoneticPr fontId="3"/>
  </si>
  <si>
    <t>M_CATEGORY</t>
    <phoneticPr fontId="3"/>
  </si>
  <si>
    <t>CATEGORY_NM</t>
    <phoneticPr fontId="3"/>
  </si>
  <si>
    <t>カテゴリID</t>
    <phoneticPr fontId="3"/>
  </si>
  <si>
    <t>CATEGORY_ID</t>
    <phoneticPr fontId="3"/>
  </si>
  <si>
    <t>INT(2)</t>
    <phoneticPr fontId="6"/>
  </si>
  <si>
    <t>ワード</t>
    <phoneticPr fontId="3"/>
  </si>
  <si>
    <t>ワードID</t>
    <phoneticPr fontId="3"/>
  </si>
  <si>
    <t>INT(4)</t>
    <phoneticPr fontId="6"/>
  </si>
  <si>
    <t>サイトID</t>
    <phoneticPr fontId="3"/>
  </si>
  <si>
    <t>SITE_ID</t>
    <phoneticPr fontId="3"/>
  </si>
  <si>
    <t>T_COUNT</t>
  </si>
  <si>
    <t>DATE</t>
    <phoneticPr fontId="3"/>
  </si>
  <si>
    <t>WORD_ID</t>
    <phoneticPr fontId="3"/>
  </si>
  <si>
    <t>DATE,WORD_ID,SITE_ID</t>
    <phoneticPr fontId="3"/>
  </si>
  <si>
    <t>INT(8)</t>
    <phoneticPr fontId="6"/>
  </si>
  <si>
    <t>DATE</t>
    <phoneticPr fontId="3"/>
  </si>
  <si>
    <t>M_CATEGORY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</si>
</sst>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32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0070C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8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i/>
      <sz val="11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>
      <alignment vertical="center"/>
    </xf>
    <xf numFmtId="0" fontId="5" fillId="0" borderId="0"/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5" applyNumberFormat="0" applyAlignment="0" applyProtection="0">
      <alignment horizontal="left" vertical="center"/>
    </xf>
    <xf numFmtId="0" fontId="13" fillId="0" borderId="6">
      <alignment horizontal="left"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8" fillId="9" borderId="7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6" fontId="20" fillId="0" borderId="0" applyFont="0" applyFill="0" applyBorder="0" applyAlignment="0" applyProtection="0"/>
    <xf numFmtId="0" fontId="2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5" fillId="0" borderId="0"/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6" fillId="21" borderId="8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7" fillId="0" borderId="1" xfId="1" applyFont="1" applyFill="1" applyBorder="1" applyAlignment="1">
      <alignment vertical="top"/>
    </xf>
    <xf numFmtId="0" fontId="2" fillId="0" borderId="1" xfId="1" applyFont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7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vertical="top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29" fillId="22" borderId="10" xfId="0" applyFont="1" applyFill="1" applyBorder="1">
      <alignment vertical="center"/>
    </xf>
    <xf numFmtId="0" fontId="29" fillId="22" borderId="11" xfId="0" applyFont="1" applyFill="1" applyBorder="1">
      <alignment vertical="center"/>
    </xf>
    <xf numFmtId="0" fontId="29" fillId="22" borderId="12" xfId="0" applyFont="1" applyFill="1" applyBorder="1">
      <alignment vertical="center"/>
    </xf>
    <xf numFmtId="0" fontId="29" fillId="22" borderId="0" xfId="0" applyFont="1" applyFill="1" applyBorder="1">
      <alignment vertical="center"/>
    </xf>
    <xf numFmtId="0" fontId="29" fillId="22" borderId="13" xfId="0" applyFont="1" applyFill="1" applyBorder="1">
      <alignment vertical="center"/>
    </xf>
    <xf numFmtId="0" fontId="29" fillId="22" borderId="14" xfId="0" applyFont="1" applyFill="1" applyBorder="1">
      <alignment vertical="center"/>
    </xf>
    <xf numFmtId="0" fontId="29" fillId="22" borderId="15" xfId="0" applyFont="1" applyFill="1" applyBorder="1">
      <alignment vertical="center"/>
    </xf>
    <xf numFmtId="0" fontId="29" fillId="22" borderId="16" xfId="0" applyFont="1" applyFill="1" applyBorder="1">
      <alignment vertical="center"/>
    </xf>
    <xf numFmtId="0" fontId="29" fillId="22" borderId="17" xfId="0" applyFont="1" applyFill="1" applyBorder="1">
      <alignment vertical="center"/>
    </xf>
    <xf numFmtId="0" fontId="29" fillId="23" borderId="0" xfId="0" applyFont="1" applyFill="1" applyAlignment="1">
      <alignment horizontal="center" vertical="center"/>
    </xf>
    <xf numFmtId="0" fontId="29" fillId="23" borderId="0" xfId="0" applyFont="1" applyFill="1">
      <alignment vertical="center"/>
    </xf>
    <xf numFmtId="0" fontId="0" fillId="0" borderId="1" xfId="0" applyBorder="1">
      <alignment vertical="center"/>
    </xf>
    <xf numFmtId="0" fontId="31" fillId="0" borderId="0" xfId="0" applyFont="1">
      <alignment vertical="center"/>
    </xf>
  </cellXfs>
  <cellStyles count="65">
    <cellStyle name="〰" xfId="2"/>
    <cellStyle name="〰〰" xfId="3"/>
    <cellStyle name="〰〰　0" xfId="4"/>
    <cellStyle name="〰_CVTEB4C (version 1)" xfId="5"/>
    <cellStyle name="〰0〰" xfId="6"/>
    <cellStyle name="〰〰0" xfId="7"/>
    <cellStyle name="〰〰〰0" xfId="8"/>
    <cellStyle name="〰0〰_CVTEB4C (version 1)" xfId="9"/>
    <cellStyle name="Header1" xfId="10"/>
    <cellStyle name="Header2" xfId="11"/>
    <cellStyle name="スタイル 1" xfId="12"/>
    <cellStyle name="スタイル 10" xfId="13"/>
    <cellStyle name="スタイル 11" xfId="14"/>
    <cellStyle name="スタイル 12" xfId="15"/>
    <cellStyle name="スタイル 13" xfId="16"/>
    <cellStyle name="スタイル 14" xfId="17"/>
    <cellStyle name="スタイル 15" xfId="18"/>
    <cellStyle name="スタイル 16" xfId="19"/>
    <cellStyle name="スタイル 17" xfId="20"/>
    <cellStyle name="スタイル 18" xfId="21"/>
    <cellStyle name="スタイル 2" xfId="22"/>
    <cellStyle name="スタイル 3" xfId="23"/>
    <cellStyle name="スタイル 4" xfId="24"/>
    <cellStyle name="スタイル 5" xfId="25"/>
    <cellStyle name="スタイル 6" xfId="26"/>
    <cellStyle name="スタイル 7" xfId="27"/>
    <cellStyle name="スタイル 8" xfId="28"/>
    <cellStyle name="スタイル 9" xfId="29"/>
    <cellStyle name="だ" xfId="30"/>
    <cellStyle name="の乺〰0" xfId="31"/>
    <cellStyle name="パーセント 2" xfId="32"/>
    <cellStyle name="パーセント 2 2" xfId="33"/>
    <cellStyle name="パーセント 3" xfId="34"/>
    <cellStyle name="パーセント 3 2" xfId="35"/>
    <cellStyle name="も" xfId="36"/>
    <cellStyle name="一覧表書式_タイトル" xfId="37"/>
    <cellStyle name="桁区切り 2" xfId="38"/>
    <cellStyle name="桁区切り 2 2" xfId="39"/>
    <cellStyle name="桁区切り 3" xfId="40"/>
    <cellStyle name="桁区切り 3 2" xfId="41"/>
    <cellStyle name="咋e" xfId="42"/>
    <cellStyle name="通貨 2" xfId="43"/>
    <cellStyle name="標準" xfId="0" builtinId="0"/>
    <cellStyle name="標準 2" xfId="44"/>
    <cellStyle name="標準 2 2" xfId="1"/>
    <cellStyle name="標準 2 3" xfId="45"/>
    <cellStyle name="標準 2_【XXXXX様】お見積＆作業項目" xfId="46"/>
    <cellStyle name="標準 3" xfId="47"/>
    <cellStyle name="標準 3 2" xfId="48"/>
    <cellStyle name="標準 3_課題一覧" xfId="49"/>
    <cellStyle name="標準 4" xfId="50"/>
    <cellStyle name="標準 5" xfId="51"/>
    <cellStyle name="標準 6" xfId="52"/>
    <cellStyle name="標準 7" xfId="53"/>
    <cellStyle name="標準 8" xfId="54"/>
    <cellStyle name="標準 9" xfId="55"/>
    <cellStyle name="冉0" xfId="56"/>
    <cellStyle name="剑" xfId="57"/>
    <cellStyle name="剑_CVTEB4C (version 1)" xfId="58"/>
    <cellStyle name="暊e" xfId="59"/>
    <cellStyle name="湪　窉书〰〰〰" xfId="60"/>
    <cellStyle name="箊" xfId="61"/>
    <cellStyle name="箊_CVTEB4C (version 1)" xfId="62"/>
    <cellStyle name="誖" xfId="63"/>
    <cellStyle name="誖_CVTEB4C (version 1)" xfId="64"/>
  </cellStyles>
  <dxfs count="3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2"/>
  <sheetViews>
    <sheetView topLeftCell="A10" zoomScale="85" zoomScaleNormal="85" workbookViewId="0">
      <selection activeCell="L31" sqref="L31"/>
    </sheetView>
  </sheetViews>
  <sheetFormatPr defaultRowHeight="13.5"/>
  <cols>
    <col min="1" max="16384" width="9" style="18"/>
  </cols>
  <sheetData>
    <row r="1" spans="2:21">
      <c r="H1" s="18" t="s">
        <v>109</v>
      </c>
    </row>
    <row r="2" spans="2:21">
      <c r="B2" s="18" t="s">
        <v>36</v>
      </c>
      <c r="H2" s="18" t="s">
        <v>36</v>
      </c>
    </row>
    <row r="3" spans="2:21">
      <c r="B3" s="19" t="s">
        <v>37</v>
      </c>
      <c r="H3" s="19" t="s">
        <v>37</v>
      </c>
      <c r="Q3" s="18" t="s">
        <v>38</v>
      </c>
      <c r="R3" s="18" t="s">
        <v>39</v>
      </c>
    </row>
    <row r="4" spans="2:21">
      <c r="B4" s="19" t="s">
        <v>40</v>
      </c>
      <c r="C4" s="20" t="s">
        <v>41</v>
      </c>
      <c r="H4" s="19" t="s">
        <v>40</v>
      </c>
      <c r="I4" s="20" t="s">
        <v>41</v>
      </c>
      <c r="Q4" s="21" t="s">
        <v>42</v>
      </c>
      <c r="R4" s="22"/>
      <c r="S4" s="22"/>
      <c r="T4" s="22"/>
      <c r="U4" s="27"/>
    </row>
    <row r="5" spans="2:21">
      <c r="B5" s="19" t="s">
        <v>37</v>
      </c>
      <c r="C5" s="19" t="s">
        <v>37</v>
      </c>
      <c r="D5" s="18" t="s">
        <v>43</v>
      </c>
      <c r="E5" s="18" t="s">
        <v>39</v>
      </c>
      <c r="H5" s="19" t="s">
        <v>37</v>
      </c>
      <c r="I5" s="19" t="s">
        <v>37</v>
      </c>
      <c r="Q5" s="23" t="s">
        <v>44</v>
      </c>
      <c r="R5" s="24"/>
      <c r="S5" s="24"/>
      <c r="T5" s="24"/>
      <c r="U5" s="28"/>
    </row>
    <row r="6" spans="2:21">
      <c r="B6" s="19" t="s">
        <v>37</v>
      </c>
      <c r="C6" s="19" t="s">
        <v>45</v>
      </c>
      <c r="D6" s="18" t="s">
        <v>46</v>
      </c>
      <c r="H6" s="19" t="s">
        <v>37</v>
      </c>
      <c r="I6" s="19" t="s">
        <v>40</v>
      </c>
      <c r="J6" s="18" t="s">
        <v>46</v>
      </c>
      <c r="Q6" s="23" t="s">
        <v>47</v>
      </c>
      <c r="R6" s="24"/>
      <c r="S6" s="24"/>
      <c r="T6" s="24"/>
      <c r="U6" s="28"/>
    </row>
    <row r="7" spans="2:21">
      <c r="B7" s="19" t="s">
        <v>37</v>
      </c>
      <c r="C7" s="19" t="s">
        <v>37</v>
      </c>
      <c r="D7" s="19" t="s">
        <v>45</v>
      </c>
      <c r="E7" s="18" t="s">
        <v>38</v>
      </c>
      <c r="F7" s="18" t="s">
        <v>39</v>
      </c>
      <c r="H7" s="19" t="s">
        <v>37</v>
      </c>
      <c r="I7" s="19" t="s">
        <v>37</v>
      </c>
      <c r="J7" s="19" t="s">
        <v>37</v>
      </c>
      <c r="K7" s="18" t="s">
        <v>38</v>
      </c>
      <c r="L7" s="18" t="s">
        <v>39</v>
      </c>
      <c r="Q7" s="23" t="s">
        <v>48</v>
      </c>
      <c r="R7" s="24"/>
      <c r="S7" s="24"/>
      <c r="T7" s="24"/>
      <c r="U7" s="28"/>
    </row>
    <row r="8" spans="2:21">
      <c r="B8" s="19" t="s">
        <v>37</v>
      </c>
      <c r="C8" s="19" t="s">
        <v>37</v>
      </c>
      <c r="D8" s="19" t="s">
        <v>45</v>
      </c>
      <c r="E8" s="18" t="s">
        <v>65</v>
      </c>
      <c r="H8" s="19" t="s">
        <v>37</v>
      </c>
      <c r="I8" s="19" t="s">
        <v>37</v>
      </c>
      <c r="J8" s="19" t="s">
        <v>37</v>
      </c>
      <c r="K8" s="18" t="s">
        <v>65</v>
      </c>
      <c r="Q8" s="23" t="s">
        <v>49</v>
      </c>
      <c r="R8" s="24"/>
      <c r="S8" s="24"/>
      <c r="T8" s="24"/>
      <c r="U8" s="28"/>
    </row>
    <row r="9" spans="2:21">
      <c r="B9" s="19" t="s">
        <v>37</v>
      </c>
      <c r="C9" s="19" t="s">
        <v>37</v>
      </c>
      <c r="D9" s="19" t="s">
        <v>45</v>
      </c>
      <c r="E9" s="18" t="s">
        <v>62</v>
      </c>
      <c r="H9" s="19" t="s">
        <v>37</v>
      </c>
      <c r="I9" s="19" t="s">
        <v>37</v>
      </c>
      <c r="J9" s="19" t="s">
        <v>37</v>
      </c>
      <c r="K9" s="18" t="s">
        <v>62</v>
      </c>
      <c r="Q9" s="25"/>
      <c r="R9" s="26"/>
      <c r="S9" s="26"/>
      <c r="T9" s="26"/>
      <c r="U9" s="29"/>
    </row>
    <row r="10" spans="2:21">
      <c r="B10" s="19" t="s">
        <v>37</v>
      </c>
      <c r="C10" s="19" t="s">
        <v>37</v>
      </c>
      <c r="D10" s="19" t="s">
        <v>45</v>
      </c>
      <c r="E10" s="18" t="s">
        <v>63</v>
      </c>
      <c r="H10" s="19" t="s">
        <v>37</v>
      </c>
      <c r="I10" s="19" t="s">
        <v>37</v>
      </c>
      <c r="J10" s="19" t="s">
        <v>40</v>
      </c>
      <c r="K10" s="18" t="s">
        <v>111</v>
      </c>
    </row>
    <row r="11" spans="2:21">
      <c r="B11" s="19" t="s">
        <v>37</v>
      </c>
      <c r="C11" s="19" t="s">
        <v>37</v>
      </c>
      <c r="D11" s="19" t="s">
        <v>50</v>
      </c>
      <c r="E11" s="18" t="s">
        <v>64</v>
      </c>
      <c r="H11" s="19" t="s">
        <v>37</v>
      </c>
      <c r="I11" s="19" t="s">
        <v>37</v>
      </c>
      <c r="J11" s="19" t="s">
        <v>37</v>
      </c>
      <c r="K11" s="19" t="s">
        <v>50</v>
      </c>
      <c r="L11" s="18" t="s">
        <v>112</v>
      </c>
    </row>
    <row r="12" spans="2:21">
      <c r="B12" s="19" t="s">
        <v>37</v>
      </c>
      <c r="C12" s="19" t="s">
        <v>37</v>
      </c>
      <c r="D12" s="19" t="s">
        <v>50</v>
      </c>
      <c r="E12" s="18" t="s">
        <v>66</v>
      </c>
      <c r="H12" s="19" t="s">
        <v>37</v>
      </c>
      <c r="I12" s="19" t="s">
        <v>37</v>
      </c>
      <c r="J12" s="19" t="s">
        <v>37</v>
      </c>
      <c r="K12" s="19" t="s">
        <v>50</v>
      </c>
      <c r="L12" s="18" t="s">
        <v>113</v>
      </c>
    </row>
    <row r="13" spans="2:21">
      <c r="B13" s="19" t="s">
        <v>37</v>
      </c>
      <c r="C13" s="19" t="s">
        <v>37</v>
      </c>
      <c r="D13" s="19" t="s">
        <v>50</v>
      </c>
      <c r="E13" s="18" t="s">
        <v>67</v>
      </c>
      <c r="H13" s="19" t="s">
        <v>37</v>
      </c>
      <c r="I13" s="19" t="s">
        <v>37</v>
      </c>
      <c r="J13" s="19" t="s">
        <v>40</v>
      </c>
      <c r="K13" s="18" t="s">
        <v>75</v>
      </c>
    </row>
    <row r="14" spans="2:21">
      <c r="B14" s="19" t="s">
        <v>37</v>
      </c>
      <c r="C14" s="19" t="s">
        <v>37</v>
      </c>
      <c r="D14" s="19" t="s">
        <v>50</v>
      </c>
      <c r="E14" s="18" t="s">
        <v>68</v>
      </c>
      <c r="H14" s="19" t="s">
        <v>37</v>
      </c>
      <c r="I14" s="19" t="s">
        <v>37</v>
      </c>
      <c r="J14" s="19" t="s">
        <v>37</v>
      </c>
      <c r="K14" s="19" t="s">
        <v>50</v>
      </c>
      <c r="L14" s="18" t="s">
        <v>80</v>
      </c>
    </row>
    <row r="15" spans="2:21">
      <c r="B15" s="19" t="s">
        <v>37</v>
      </c>
      <c r="C15" s="19" t="s">
        <v>37</v>
      </c>
      <c r="D15" s="19" t="s">
        <v>50</v>
      </c>
      <c r="E15" s="18" t="s">
        <v>69</v>
      </c>
      <c r="H15" s="19" t="s">
        <v>37</v>
      </c>
      <c r="I15" s="19" t="s">
        <v>37</v>
      </c>
      <c r="J15" s="19" t="s">
        <v>37</v>
      </c>
    </row>
    <row r="16" spans="2:21">
      <c r="B16" s="19" t="s">
        <v>37</v>
      </c>
      <c r="C16" s="19" t="s">
        <v>37</v>
      </c>
      <c r="D16" s="19" t="s">
        <v>50</v>
      </c>
      <c r="E16" s="18" t="s">
        <v>70</v>
      </c>
      <c r="H16" s="19" t="s">
        <v>37</v>
      </c>
      <c r="I16" s="19" t="s">
        <v>37</v>
      </c>
      <c r="J16" s="19" t="s">
        <v>50</v>
      </c>
      <c r="K16" s="18" t="s">
        <v>72</v>
      </c>
    </row>
    <row r="17" spans="2:12">
      <c r="B17" s="19" t="s">
        <v>37</v>
      </c>
      <c r="C17" s="19" t="s">
        <v>37</v>
      </c>
      <c r="H17" s="19" t="s">
        <v>37</v>
      </c>
      <c r="I17" s="19" t="s">
        <v>37</v>
      </c>
      <c r="J17" s="19" t="s">
        <v>37</v>
      </c>
      <c r="K17" s="19" t="s">
        <v>50</v>
      </c>
      <c r="L17" s="18" t="s">
        <v>76</v>
      </c>
    </row>
    <row r="18" spans="2:12">
      <c r="B18" s="30" t="s">
        <v>37</v>
      </c>
      <c r="C18" s="30" t="s">
        <v>50</v>
      </c>
      <c r="D18" s="31" t="s">
        <v>51</v>
      </c>
      <c r="E18" s="31"/>
      <c r="F18" s="31"/>
      <c r="H18" s="19" t="s">
        <v>37</v>
      </c>
      <c r="I18" s="19" t="s">
        <v>37</v>
      </c>
      <c r="J18" s="19" t="s">
        <v>37</v>
      </c>
      <c r="K18" s="19" t="s">
        <v>50</v>
      </c>
      <c r="L18" s="18" t="s">
        <v>79</v>
      </c>
    </row>
    <row r="19" spans="2:12">
      <c r="B19" s="30" t="s">
        <v>37</v>
      </c>
      <c r="C19" s="30" t="s">
        <v>37</v>
      </c>
      <c r="D19" s="30" t="s">
        <v>50</v>
      </c>
      <c r="E19" s="31" t="s">
        <v>52</v>
      </c>
      <c r="F19" s="31" t="s">
        <v>39</v>
      </c>
      <c r="H19" s="19" t="s">
        <v>37</v>
      </c>
      <c r="I19" s="19" t="s">
        <v>37</v>
      </c>
      <c r="J19" s="19" t="s">
        <v>37</v>
      </c>
    </row>
    <row r="20" spans="2:12">
      <c r="B20" s="30" t="s">
        <v>37</v>
      </c>
      <c r="C20" s="30" t="s">
        <v>37</v>
      </c>
      <c r="D20" s="30" t="s">
        <v>50</v>
      </c>
      <c r="E20" s="31" t="s">
        <v>53</v>
      </c>
      <c r="F20" s="31"/>
      <c r="H20" s="19" t="s">
        <v>37</v>
      </c>
      <c r="I20" s="19" t="s">
        <v>37</v>
      </c>
      <c r="J20" s="19" t="s">
        <v>50</v>
      </c>
      <c r="K20" s="18" t="s">
        <v>81</v>
      </c>
    </row>
    <row r="21" spans="2:12">
      <c r="B21" s="19" t="s">
        <v>37</v>
      </c>
      <c r="C21" s="19" t="s">
        <v>37</v>
      </c>
      <c r="H21" s="19" t="s">
        <v>37</v>
      </c>
      <c r="I21" s="19" t="s">
        <v>37</v>
      </c>
      <c r="J21" s="19" t="s">
        <v>37</v>
      </c>
      <c r="K21" s="19" t="s">
        <v>50</v>
      </c>
      <c r="L21" s="18" t="s">
        <v>131</v>
      </c>
    </row>
    <row r="22" spans="2:12">
      <c r="B22" s="30" t="s">
        <v>37</v>
      </c>
      <c r="C22" s="30" t="s">
        <v>50</v>
      </c>
      <c r="D22" s="31" t="s">
        <v>54</v>
      </c>
      <c r="E22" s="31"/>
      <c r="F22" s="31"/>
      <c r="H22" s="19" t="s">
        <v>37</v>
      </c>
      <c r="I22" s="19" t="s">
        <v>37</v>
      </c>
      <c r="J22" s="19" t="s">
        <v>37</v>
      </c>
      <c r="K22" s="19" t="s">
        <v>50</v>
      </c>
      <c r="L22" s="18" t="s">
        <v>130</v>
      </c>
    </row>
    <row r="23" spans="2:12">
      <c r="B23" s="30" t="s">
        <v>37</v>
      </c>
      <c r="C23" s="30" t="s">
        <v>37</v>
      </c>
      <c r="D23" s="30" t="s">
        <v>50</v>
      </c>
      <c r="E23" s="31" t="s">
        <v>52</v>
      </c>
      <c r="F23" s="31" t="s">
        <v>39</v>
      </c>
      <c r="H23" s="19" t="s">
        <v>37</v>
      </c>
      <c r="I23" s="19" t="s">
        <v>37</v>
      </c>
      <c r="J23" s="19" t="s">
        <v>37</v>
      </c>
      <c r="K23" s="19" t="s">
        <v>50</v>
      </c>
      <c r="L23" s="18" t="s">
        <v>132</v>
      </c>
    </row>
    <row r="24" spans="2:12">
      <c r="B24" s="30" t="s">
        <v>37</v>
      </c>
      <c r="C24" s="30" t="s">
        <v>37</v>
      </c>
      <c r="D24" s="30" t="s">
        <v>50</v>
      </c>
      <c r="E24" s="31" t="s">
        <v>55</v>
      </c>
      <c r="F24" s="31"/>
      <c r="H24" s="19" t="s">
        <v>37</v>
      </c>
      <c r="I24" s="19" t="s">
        <v>37</v>
      </c>
      <c r="J24" s="19" t="s">
        <v>50</v>
      </c>
      <c r="K24" s="18" t="s">
        <v>73</v>
      </c>
    </row>
    <row r="25" spans="2:12">
      <c r="B25" s="19" t="s">
        <v>37</v>
      </c>
      <c r="C25" s="19" t="s">
        <v>37</v>
      </c>
      <c r="H25" s="19" t="s">
        <v>37</v>
      </c>
      <c r="I25" s="19" t="s">
        <v>37</v>
      </c>
      <c r="J25" s="19" t="s">
        <v>37</v>
      </c>
      <c r="K25" s="19" t="s">
        <v>50</v>
      </c>
      <c r="L25" s="18" t="s">
        <v>135</v>
      </c>
    </row>
    <row r="26" spans="2:12">
      <c r="B26" s="30" t="s">
        <v>37</v>
      </c>
      <c r="C26" s="30" t="s">
        <v>50</v>
      </c>
      <c r="D26" s="31" t="s">
        <v>56</v>
      </c>
      <c r="E26" s="31"/>
      <c r="F26" s="31"/>
      <c r="H26" s="19" t="s">
        <v>37</v>
      </c>
      <c r="I26" s="19" t="s">
        <v>37</v>
      </c>
      <c r="J26" s="19" t="s">
        <v>37</v>
      </c>
      <c r="K26" s="19" t="s">
        <v>50</v>
      </c>
      <c r="L26" s="18" t="s">
        <v>134</v>
      </c>
    </row>
    <row r="27" spans="2:12">
      <c r="B27" s="30" t="s">
        <v>37</v>
      </c>
      <c r="C27" s="30" t="s">
        <v>37</v>
      </c>
      <c r="D27" s="30" t="s">
        <v>50</v>
      </c>
      <c r="E27" s="31"/>
      <c r="F27" s="31"/>
      <c r="H27" s="19" t="s">
        <v>37</v>
      </c>
      <c r="I27" s="19" t="s">
        <v>37</v>
      </c>
      <c r="J27" s="19" t="s">
        <v>37</v>
      </c>
      <c r="K27" s="19" t="s">
        <v>50</v>
      </c>
      <c r="L27" s="18" t="s">
        <v>133</v>
      </c>
    </row>
    <row r="28" spans="2:12">
      <c r="B28" s="19" t="s">
        <v>37</v>
      </c>
      <c r="C28" s="19" t="s">
        <v>37</v>
      </c>
      <c r="H28" s="19" t="s">
        <v>37</v>
      </c>
      <c r="I28" s="19" t="s">
        <v>37</v>
      </c>
      <c r="J28" s="19" t="s">
        <v>37</v>
      </c>
    </row>
    <row r="29" spans="2:12">
      <c r="B29" s="30" t="s">
        <v>37</v>
      </c>
      <c r="C29" s="30" t="s">
        <v>50</v>
      </c>
      <c r="D29" s="31" t="s">
        <v>57</v>
      </c>
      <c r="E29" s="31"/>
      <c r="F29" s="31"/>
      <c r="H29" s="19" t="s">
        <v>37</v>
      </c>
      <c r="I29" s="19" t="s">
        <v>37</v>
      </c>
      <c r="J29" s="19" t="s">
        <v>50</v>
      </c>
      <c r="K29" s="18" t="s">
        <v>74</v>
      </c>
    </row>
    <row r="30" spans="2:12">
      <c r="B30" s="30" t="s">
        <v>37</v>
      </c>
      <c r="C30" s="30" t="s">
        <v>37</v>
      </c>
      <c r="D30" s="30" t="s">
        <v>50</v>
      </c>
      <c r="E30" s="31" t="s">
        <v>52</v>
      </c>
      <c r="F30" s="31" t="s">
        <v>39</v>
      </c>
      <c r="H30" s="19" t="s">
        <v>37</v>
      </c>
      <c r="I30" s="19" t="s">
        <v>37</v>
      </c>
      <c r="K30" s="19" t="s">
        <v>50</v>
      </c>
      <c r="L30" s="18" t="s">
        <v>78</v>
      </c>
    </row>
    <row r="31" spans="2:12">
      <c r="B31" s="30" t="s">
        <v>37</v>
      </c>
      <c r="C31" s="30" t="s">
        <v>37</v>
      </c>
      <c r="D31" s="30" t="s">
        <v>50</v>
      </c>
      <c r="E31" s="31"/>
      <c r="F31" s="31"/>
      <c r="H31" s="19" t="s">
        <v>37</v>
      </c>
      <c r="I31" s="19" t="s">
        <v>37</v>
      </c>
      <c r="K31" s="19" t="s">
        <v>50</v>
      </c>
      <c r="L31" s="18" t="s">
        <v>77</v>
      </c>
    </row>
    <row r="32" spans="2:12">
      <c r="B32" s="30" t="s">
        <v>37</v>
      </c>
      <c r="C32" s="30" t="s">
        <v>37</v>
      </c>
      <c r="D32" s="30" t="s">
        <v>50</v>
      </c>
      <c r="E32" s="31"/>
      <c r="F32" s="31"/>
      <c r="K32" s="19" t="s">
        <v>50</v>
      </c>
      <c r="L32" s="18" t="s">
        <v>110</v>
      </c>
    </row>
    <row r="33" spans="2:12">
      <c r="B33" s="19" t="s">
        <v>37</v>
      </c>
      <c r="C33" s="19" t="s">
        <v>37</v>
      </c>
      <c r="K33" s="19" t="s">
        <v>37</v>
      </c>
      <c r="L33" s="19" t="s">
        <v>50</v>
      </c>
    </row>
    <row r="34" spans="2:12">
      <c r="B34" s="19" t="s">
        <v>37</v>
      </c>
      <c r="C34" s="19" t="s">
        <v>50</v>
      </c>
      <c r="D34" s="18" t="s">
        <v>58</v>
      </c>
      <c r="K34" s="19" t="s">
        <v>37</v>
      </c>
    </row>
    <row r="35" spans="2:12">
      <c r="B35" s="19" t="s">
        <v>37</v>
      </c>
      <c r="C35" s="19" t="s">
        <v>37</v>
      </c>
      <c r="D35" s="19" t="s">
        <v>50</v>
      </c>
      <c r="E35" s="18" t="s">
        <v>52</v>
      </c>
      <c r="F35" s="18" t="s">
        <v>39</v>
      </c>
      <c r="K35" s="19" t="s">
        <v>50</v>
      </c>
      <c r="L35" s="18" t="s">
        <v>110</v>
      </c>
    </row>
    <row r="36" spans="2:12">
      <c r="B36" s="19" t="s">
        <v>37</v>
      </c>
      <c r="C36" s="19" t="s">
        <v>37</v>
      </c>
      <c r="D36" s="19" t="s">
        <v>50</v>
      </c>
      <c r="E36" s="18" t="s">
        <v>71</v>
      </c>
      <c r="K36" s="19" t="s">
        <v>37</v>
      </c>
      <c r="L36" s="19" t="s">
        <v>50</v>
      </c>
    </row>
    <row r="37" spans="2:12">
      <c r="B37" s="19" t="s">
        <v>37</v>
      </c>
      <c r="C37" s="19" t="s">
        <v>37</v>
      </c>
    </row>
    <row r="38" spans="2:12">
      <c r="B38" s="19" t="s">
        <v>37</v>
      </c>
      <c r="C38" s="19" t="s">
        <v>37</v>
      </c>
    </row>
    <row r="39" spans="2:12">
      <c r="B39" s="19" t="s">
        <v>37</v>
      </c>
      <c r="C39" s="19" t="s">
        <v>50</v>
      </c>
      <c r="D39" s="18" t="s">
        <v>59</v>
      </c>
    </row>
    <row r="40" spans="2:12">
      <c r="B40" s="19" t="s">
        <v>37</v>
      </c>
      <c r="C40" s="19" t="s">
        <v>37</v>
      </c>
      <c r="D40" s="19" t="s">
        <v>50</v>
      </c>
      <c r="E40" s="18" t="s">
        <v>60</v>
      </c>
    </row>
    <row r="41" spans="2:12">
      <c r="B41" s="19" t="s">
        <v>37</v>
      </c>
      <c r="D41" s="19" t="s">
        <v>50</v>
      </c>
      <c r="E41" s="18" t="s">
        <v>61</v>
      </c>
    </row>
    <row r="42" spans="2:12">
      <c r="B42" s="19" t="s">
        <v>37</v>
      </c>
      <c r="D42" s="19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Normal="100" workbookViewId="0">
      <pane ySplit="4" topLeftCell="A5" activePane="bottomLeft" state="frozen"/>
      <selection pane="bottomLeft" activeCell="N29" sqref="N29"/>
    </sheetView>
  </sheetViews>
  <sheetFormatPr defaultRowHeight="10.5"/>
  <cols>
    <col min="1" max="1" width="2.625" style="1" customWidth="1"/>
    <col min="2" max="2" width="2.75" style="1" customWidth="1"/>
    <col min="3" max="3" width="23.875" style="1" bestFit="1" customWidth="1"/>
    <col min="4" max="4" width="12.625" style="1" customWidth="1"/>
    <col min="5" max="5" width="4" style="1" customWidth="1"/>
    <col min="6" max="7" width="12.625" style="1" customWidth="1"/>
    <col min="8" max="8" width="9.75" style="1" bestFit="1" customWidth="1"/>
    <col min="9" max="9" width="4.25" style="1" bestFit="1" customWidth="1"/>
    <col min="10" max="10" width="5.625" style="1" bestFit="1" customWidth="1"/>
    <col min="11" max="11" width="3.25" style="1" bestFit="1" customWidth="1"/>
    <col min="12" max="13" width="4.375" style="1" bestFit="1" customWidth="1"/>
    <col min="14" max="14" width="5.75" style="1" bestFit="1" customWidth="1"/>
    <col min="15" max="15" width="17.625" style="1" customWidth="1"/>
    <col min="16" max="16" width="4.75" style="1" customWidth="1"/>
    <col min="17" max="17" width="32.625" style="2" customWidth="1"/>
    <col min="18" max="18" width="17.625" style="2" customWidth="1"/>
    <col min="19" max="19" width="2.625" style="1" customWidth="1"/>
    <col min="20" max="16384" width="9" style="1"/>
  </cols>
  <sheetData>
    <row r="1" spans="1:18">
      <c r="A1" s="17" t="s">
        <v>26</v>
      </c>
    </row>
    <row r="2" spans="1:18">
      <c r="Q2" s="2" t="s">
        <v>0</v>
      </c>
      <c r="R2" s="2" t="s">
        <v>1</v>
      </c>
    </row>
    <row r="3" spans="1:18">
      <c r="Q3" s="2" t="str">
        <f>"DROP TABLE " &amp; $D5 &amp; ";"</f>
        <v>DROP TABLE M_SITE;</v>
      </c>
    </row>
    <row r="4" spans="1:18">
      <c r="A4" s="1" t="s">
        <v>2</v>
      </c>
      <c r="B4" s="3"/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6"/>
      <c r="Q4" s="2" t="str">
        <f>"CREATE TABLE " &amp; $D5 &amp; " ("</f>
        <v>CREATE TABLE M_SITE (</v>
      </c>
      <c r="R4" s="7"/>
    </row>
    <row r="5" spans="1:18">
      <c r="A5" s="1" t="s">
        <v>2</v>
      </c>
      <c r="B5" s="8">
        <v>1</v>
      </c>
      <c r="C5" s="8" t="s">
        <v>83</v>
      </c>
      <c r="D5" s="8" t="s">
        <v>85</v>
      </c>
      <c r="E5" s="9">
        <v>1</v>
      </c>
      <c r="F5" s="10" t="s">
        <v>88</v>
      </c>
      <c r="G5" s="10" t="s">
        <v>88</v>
      </c>
      <c r="H5" s="11" t="s">
        <v>106</v>
      </c>
      <c r="I5" s="12"/>
      <c r="J5" s="12"/>
      <c r="K5" s="11" t="s">
        <v>16</v>
      </c>
      <c r="L5" s="12"/>
      <c r="M5" s="12"/>
      <c r="N5" s="11" t="s">
        <v>16</v>
      </c>
      <c r="O5" s="11"/>
      <c r="P5" s="13"/>
      <c r="Q5" s="2" t="str">
        <f t="shared" ref="Q5:Q12" si="0">$G5 &amp; " " &amp; $H5 &amp; " " &amp; IF($N5="○","NOT NULL","") &amp; IF($B6="",""," ,")</f>
        <v>ID INT(3) NOT NULL ,</v>
      </c>
      <c r="R5" s="14"/>
    </row>
    <row r="6" spans="1:18">
      <c r="A6" s="1" t="s">
        <v>2</v>
      </c>
      <c r="B6" s="8">
        <v>1</v>
      </c>
      <c r="C6" s="8" t="s">
        <v>82</v>
      </c>
      <c r="D6" s="8" t="s">
        <v>84</v>
      </c>
      <c r="E6" s="9">
        <v>2</v>
      </c>
      <c r="F6" s="10" t="s">
        <v>31</v>
      </c>
      <c r="G6" s="10" t="s">
        <v>32</v>
      </c>
      <c r="H6" s="11" t="s">
        <v>17</v>
      </c>
      <c r="I6" s="12"/>
      <c r="J6" s="12"/>
      <c r="K6" s="11" t="s">
        <v>16</v>
      </c>
      <c r="L6" s="12"/>
      <c r="M6" s="12"/>
      <c r="N6" s="11" t="s">
        <v>16</v>
      </c>
      <c r="O6" s="11"/>
      <c r="P6" s="13"/>
      <c r="Q6" s="2" t="str">
        <f t="shared" si="0"/>
        <v>SITE_NM VARCHAR(45) NOT NULL ,</v>
      </c>
      <c r="R6" s="14"/>
    </row>
    <row r="7" spans="1:18">
      <c r="A7" s="1" t="s">
        <v>2</v>
      </c>
      <c r="B7" s="8">
        <v>1</v>
      </c>
      <c r="C7" s="8" t="s">
        <v>82</v>
      </c>
      <c r="D7" s="8" t="s">
        <v>84</v>
      </c>
      <c r="E7" s="9">
        <v>3</v>
      </c>
      <c r="F7" s="10" t="s">
        <v>90</v>
      </c>
      <c r="G7" s="10" t="s">
        <v>90</v>
      </c>
      <c r="H7" s="11" t="s">
        <v>92</v>
      </c>
      <c r="I7" s="12"/>
      <c r="J7" s="12"/>
      <c r="K7" s="11" t="s">
        <v>16</v>
      </c>
      <c r="L7" s="12"/>
      <c r="M7" s="12"/>
      <c r="N7" s="11" t="s">
        <v>16</v>
      </c>
      <c r="O7" s="11"/>
      <c r="P7" s="13"/>
      <c r="Q7" s="2" t="str">
        <f t="shared" si="0"/>
        <v>URL VARCHAR(255) NOT NULL ,</v>
      </c>
      <c r="R7" s="14"/>
    </row>
    <row r="8" spans="1:18">
      <c r="A8" s="1" t="s">
        <v>2</v>
      </c>
      <c r="B8" s="8">
        <v>1</v>
      </c>
      <c r="C8" s="8" t="s">
        <v>82</v>
      </c>
      <c r="D8" s="8" t="s">
        <v>84</v>
      </c>
      <c r="E8" s="9">
        <v>4</v>
      </c>
      <c r="F8" s="10" t="s">
        <v>91</v>
      </c>
      <c r="G8" s="10" t="s">
        <v>94</v>
      </c>
      <c r="H8" s="11" t="s">
        <v>93</v>
      </c>
      <c r="I8" s="12"/>
      <c r="J8" s="12"/>
      <c r="K8" s="11" t="s">
        <v>16</v>
      </c>
      <c r="L8" s="12"/>
      <c r="M8" s="12"/>
      <c r="N8" s="11" t="s">
        <v>16</v>
      </c>
      <c r="O8" s="11"/>
      <c r="P8" s="13"/>
      <c r="Q8" s="2" t="str">
        <f t="shared" si="0"/>
        <v>METHOD VARCHAR(10) NOT NULL ,</v>
      </c>
      <c r="R8" s="14"/>
    </row>
    <row r="9" spans="1:18">
      <c r="A9" s="1" t="s">
        <v>2</v>
      </c>
      <c r="B9" s="8">
        <v>1</v>
      </c>
      <c r="C9" s="8" t="s">
        <v>82</v>
      </c>
      <c r="D9" s="8" t="s">
        <v>84</v>
      </c>
      <c r="E9" s="9">
        <v>5</v>
      </c>
      <c r="F9" s="10" t="s">
        <v>95</v>
      </c>
      <c r="G9" s="10" t="s">
        <v>96</v>
      </c>
      <c r="H9" s="11" t="s">
        <v>92</v>
      </c>
      <c r="I9" s="12"/>
      <c r="J9" s="12"/>
      <c r="K9" s="12"/>
      <c r="L9" s="12"/>
      <c r="M9" s="12"/>
      <c r="N9" s="11" t="s">
        <v>16</v>
      </c>
      <c r="O9" s="11"/>
      <c r="P9" s="13"/>
      <c r="Q9" s="2" t="str">
        <f t="shared" si="0"/>
        <v>CNT_REPLACE_STRING VARCHAR(255) NOT NULL ,</v>
      </c>
      <c r="R9" s="14"/>
    </row>
    <row r="10" spans="1:18">
      <c r="A10" s="1" t="s">
        <v>2</v>
      </c>
      <c r="B10" s="8">
        <v>1</v>
      </c>
      <c r="C10" s="8" t="s">
        <v>82</v>
      </c>
      <c r="D10" s="8" t="s">
        <v>84</v>
      </c>
      <c r="E10" s="9">
        <v>6</v>
      </c>
      <c r="F10" s="10" t="s">
        <v>97</v>
      </c>
      <c r="G10" s="10" t="s">
        <v>98</v>
      </c>
      <c r="H10" s="11" t="s">
        <v>99</v>
      </c>
      <c r="I10" s="12"/>
      <c r="J10" s="12"/>
      <c r="K10" s="12"/>
      <c r="L10" s="12"/>
      <c r="M10" s="12"/>
      <c r="N10" s="11"/>
      <c r="O10" s="11"/>
      <c r="P10" s="13"/>
      <c r="Q10" s="2" t="str">
        <f t="shared" si="0"/>
        <v>TYPE VARCHAR(20)  ,</v>
      </c>
      <c r="R10" s="14"/>
    </row>
    <row r="11" spans="1:18">
      <c r="A11" s="1" t="s">
        <v>2</v>
      </c>
      <c r="B11" s="8">
        <v>1</v>
      </c>
      <c r="C11" s="8" t="s">
        <v>82</v>
      </c>
      <c r="D11" s="8" t="s">
        <v>84</v>
      </c>
      <c r="E11" s="9">
        <v>7</v>
      </c>
      <c r="F11" s="10" t="s">
        <v>100</v>
      </c>
      <c r="G11" s="10" t="s">
        <v>101</v>
      </c>
      <c r="H11" s="11" t="s">
        <v>99</v>
      </c>
      <c r="I11" s="12"/>
      <c r="J11" s="12"/>
      <c r="K11" s="12"/>
      <c r="L11" s="12"/>
      <c r="M11" s="12"/>
      <c r="N11" s="11"/>
      <c r="O11" s="11"/>
      <c r="P11" s="13"/>
      <c r="Q11" s="2" t="str">
        <f t="shared" si="0"/>
        <v>POST_WORD VARCHAR(20)  ,</v>
      </c>
      <c r="R11" s="14"/>
    </row>
    <row r="12" spans="1:18">
      <c r="A12" s="1" t="s">
        <v>2</v>
      </c>
      <c r="B12" s="8">
        <v>1</v>
      </c>
      <c r="C12" s="8" t="s">
        <v>82</v>
      </c>
      <c r="D12" s="8" t="s">
        <v>84</v>
      </c>
      <c r="E12" s="9">
        <v>8</v>
      </c>
      <c r="F12" s="10" t="s">
        <v>102</v>
      </c>
      <c r="G12" s="10" t="s">
        <v>103</v>
      </c>
      <c r="H12" s="11" t="s">
        <v>104</v>
      </c>
      <c r="I12" s="12"/>
      <c r="J12" s="12"/>
      <c r="K12" s="12"/>
      <c r="L12" s="12"/>
      <c r="M12" s="12"/>
      <c r="N12" s="11"/>
      <c r="O12" s="11"/>
      <c r="P12" s="13"/>
      <c r="Q12" s="2" t="str">
        <f t="shared" si="0"/>
        <v>DELETE_FLG BOOLEAN  ,</v>
      </c>
      <c r="R12" s="14"/>
    </row>
    <row r="13" spans="1:18">
      <c r="A13" s="1" t="s">
        <v>2</v>
      </c>
      <c r="B13" s="8">
        <v>1</v>
      </c>
      <c r="C13" s="8" t="s">
        <v>82</v>
      </c>
      <c r="D13" s="8" t="s">
        <v>84</v>
      </c>
      <c r="E13" s="3" t="s">
        <v>18</v>
      </c>
      <c r="F13" s="3" t="s">
        <v>19</v>
      </c>
      <c r="G13" s="3" t="s">
        <v>20</v>
      </c>
      <c r="H13" s="15" t="s">
        <v>21</v>
      </c>
      <c r="I13" s="16" t="s">
        <v>22</v>
      </c>
      <c r="J13" s="16" t="s">
        <v>23</v>
      </c>
      <c r="K13" s="16" t="s">
        <v>15</v>
      </c>
      <c r="L13" s="15"/>
      <c r="M13" s="15"/>
      <c r="N13" s="16"/>
      <c r="O13" s="16"/>
      <c r="P13" s="13"/>
      <c r="Q13" s="14"/>
      <c r="R13" s="14"/>
    </row>
    <row r="14" spans="1:18">
      <c r="A14" s="1" t="s">
        <v>2</v>
      </c>
      <c r="B14" s="8">
        <v>1</v>
      </c>
      <c r="C14" s="8" t="s">
        <v>82</v>
      </c>
      <c r="D14" s="8" t="s">
        <v>84</v>
      </c>
      <c r="E14" s="8">
        <v>1</v>
      </c>
      <c r="F14" s="8" t="s">
        <v>24</v>
      </c>
      <c r="G14" s="8" t="s">
        <v>89</v>
      </c>
      <c r="H14" s="9"/>
      <c r="I14" s="10" t="s">
        <v>25</v>
      </c>
      <c r="J14" s="10" t="s">
        <v>25</v>
      </c>
      <c r="K14" s="11"/>
      <c r="L14" s="12"/>
      <c r="M14" s="12"/>
      <c r="N14" s="11"/>
      <c r="O14" s="11"/>
      <c r="P14" s="13"/>
      <c r="Q14" s="2" t="str">
        <f>IF(F14="PRIMARY","  PRIMARY KEY (" &amp; G14 &amp; ")","")</f>
        <v xml:space="preserve">  PRIMARY KEY (ID)</v>
      </c>
      <c r="R14" s="14"/>
    </row>
    <row r="15" spans="1:18">
      <c r="A15" s="1" t="s">
        <v>2</v>
      </c>
      <c r="Q15" s="2" t="str">
        <f>") ENGINE=InnoDB DEFAULT CHARSET=utf8 " &amp; IF(TRIM(C14)="","","COMMENT '" &amp; C14 &amp; "'") &amp;";"</f>
        <v>) ENGINE=InnoDB DEFAULT CHARSET=utf8 COMMENT 'サイトマスタ';</v>
      </c>
    </row>
    <row r="16" spans="1:18">
      <c r="Q16" s="2" t="str">
        <f>"DROP TABLE " &amp; $D18 &amp; ";"</f>
        <v>DROP TABLE M_CATEGORY;</v>
      </c>
    </row>
    <row r="17" spans="1:18">
      <c r="A17" s="1" t="s">
        <v>2</v>
      </c>
      <c r="B17" s="3"/>
      <c r="C17" s="3" t="s">
        <v>3</v>
      </c>
      <c r="D17" s="3" t="s">
        <v>4</v>
      </c>
      <c r="E17" s="4" t="s">
        <v>5</v>
      </c>
      <c r="F17" s="4" t="s">
        <v>6</v>
      </c>
      <c r="G17" s="4" t="s">
        <v>7</v>
      </c>
      <c r="H17" s="5" t="s">
        <v>8</v>
      </c>
      <c r="I17" s="5" t="s">
        <v>9</v>
      </c>
      <c r="J17" s="5" t="s">
        <v>10</v>
      </c>
      <c r="K17" s="5" t="s">
        <v>11</v>
      </c>
      <c r="L17" s="5" t="s">
        <v>12</v>
      </c>
      <c r="M17" s="5" t="s">
        <v>13</v>
      </c>
      <c r="N17" s="5" t="s">
        <v>14</v>
      </c>
      <c r="O17" s="5" t="s">
        <v>15</v>
      </c>
      <c r="P17" s="6"/>
      <c r="Q17" s="2" t="str">
        <f>"CREATE TABLE " &amp; $D18 &amp; " ("</f>
        <v>CREATE TABLE M_CATEGORY (</v>
      </c>
      <c r="R17" s="7"/>
    </row>
    <row r="18" spans="1:18">
      <c r="A18" s="1" t="s">
        <v>2</v>
      </c>
      <c r="B18" s="8">
        <v>2</v>
      </c>
      <c r="C18" s="8" t="s">
        <v>140</v>
      </c>
      <c r="D18" s="8" t="s">
        <v>141</v>
      </c>
      <c r="E18" s="9">
        <v>1</v>
      </c>
      <c r="F18" s="10" t="s">
        <v>88</v>
      </c>
      <c r="G18" s="10" t="s">
        <v>88</v>
      </c>
      <c r="H18" s="11" t="s">
        <v>145</v>
      </c>
      <c r="I18" s="12"/>
      <c r="J18" s="12"/>
      <c r="K18" s="11" t="s">
        <v>16</v>
      </c>
      <c r="L18" s="12"/>
      <c r="M18" s="12"/>
      <c r="N18" s="11" t="s">
        <v>16</v>
      </c>
      <c r="O18" s="11"/>
      <c r="P18" s="13"/>
      <c r="Q18" s="2" t="str">
        <f t="shared" ref="Q18:Q20" si="1">$G18 &amp; " " &amp; $H18 &amp; " " &amp; IF($N18="○","NOT NULL","") &amp; IF($B19="",""," ,")</f>
        <v>ID INT(2) NOT NULL ,</v>
      </c>
      <c r="R18" s="14"/>
    </row>
    <row r="19" spans="1:18">
      <c r="A19" s="1" t="s">
        <v>2</v>
      </c>
      <c r="B19" s="8">
        <v>2</v>
      </c>
      <c r="C19" s="8" t="s">
        <v>140</v>
      </c>
      <c r="D19" s="8" t="s">
        <v>141</v>
      </c>
      <c r="E19" s="9">
        <v>2</v>
      </c>
      <c r="F19" s="10" t="s">
        <v>28</v>
      </c>
      <c r="G19" s="10" t="s">
        <v>142</v>
      </c>
      <c r="H19" s="11" t="s">
        <v>17</v>
      </c>
      <c r="I19" s="12"/>
      <c r="J19" s="12"/>
      <c r="K19" s="11" t="s">
        <v>16</v>
      </c>
      <c r="L19" s="12"/>
      <c r="M19" s="12"/>
      <c r="N19" s="11" t="s">
        <v>16</v>
      </c>
      <c r="O19" s="11"/>
      <c r="P19" s="13"/>
      <c r="Q19" s="2" t="str">
        <f t="shared" si="1"/>
        <v>CATEGORY_NM VARCHAR(45) NOT NULL ,</v>
      </c>
      <c r="R19" s="14"/>
    </row>
    <row r="20" spans="1:18">
      <c r="A20" s="1" t="s">
        <v>2</v>
      </c>
      <c r="B20" s="8">
        <v>2</v>
      </c>
      <c r="C20" s="8" t="s">
        <v>140</v>
      </c>
      <c r="D20" s="8" t="s">
        <v>141</v>
      </c>
      <c r="E20" s="9">
        <v>3</v>
      </c>
      <c r="F20" s="10" t="s">
        <v>102</v>
      </c>
      <c r="G20" s="10" t="s">
        <v>103</v>
      </c>
      <c r="H20" s="11" t="s">
        <v>104</v>
      </c>
      <c r="I20" s="12"/>
      <c r="J20" s="12"/>
      <c r="K20" s="12"/>
      <c r="L20" s="12"/>
      <c r="M20" s="12"/>
      <c r="N20" s="11"/>
      <c r="O20" s="11"/>
      <c r="P20" s="13"/>
      <c r="Q20" s="2" t="str">
        <f t="shared" si="1"/>
        <v>DELETE_FLG BOOLEAN  ,</v>
      </c>
      <c r="R20" s="14"/>
    </row>
    <row r="21" spans="1:18">
      <c r="A21" s="1" t="s">
        <v>2</v>
      </c>
      <c r="B21" s="8">
        <v>2</v>
      </c>
      <c r="C21" s="8" t="s">
        <v>140</v>
      </c>
      <c r="D21" s="8" t="s">
        <v>141</v>
      </c>
      <c r="E21" s="3" t="s">
        <v>18</v>
      </c>
      <c r="F21" s="3" t="s">
        <v>19</v>
      </c>
      <c r="G21" s="3" t="s">
        <v>20</v>
      </c>
      <c r="H21" s="15" t="s">
        <v>21</v>
      </c>
      <c r="I21" s="16" t="s">
        <v>22</v>
      </c>
      <c r="J21" s="16" t="s">
        <v>23</v>
      </c>
      <c r="K21" s="16" t="s">
        <v>15</v>
      </c>
      <c r="L21" s="15"/>
      <c r="M21" s="15"/>
      <c r="N21" s="16"/>
      <c r="O21" s="16"/>
      <c r="P21" s="13"/>
      <c r="Q21" s="14"/>
      <c r="R21" s="14"/>
    </row>
    <row r="22" spans="1:18">
      <c r="A22" s="1" t="s">
        <v>2</v>
      </c>
      <c r="B22" s="8">
        <v>2</v>
      </c>
      <c r="C22" s="8" t="s">
        <v>140</v>
      </c>
      <c r="D22" s="8" t="s">
        <v>141</v>
      </c>
      <c r="E22" s="8">
        <v>1</v>
      </c>
      <c r="F22" s="8" t="s">
        <v>24</v>
      </c>
      <c r="G22" s="8" t="s">
        <v>88</v>
      </c>
      <c r="H22" s="9"/>
      <c r="I22" s="10" t="s">
        <v>25</v>
      </c>
      <c r="J22" s="10" t="s">
        <v>25</v>
      </c>
      <c r="K22" s="11"/>
      <c r="L22" s="12"/>
      <c r="M22" s="12"/>
      <c r="N22" s="11"/>
      <c r="O22" s="11"/>
      <c r="P22" s="13"/>
      <c r="Q22" s="2" t="str">
        <f>IF(F22="PRIMARY","  PRIMARY KEY (" &amp; G22 &amp; ")","")</f>
        <v xml:space="preserve">  PRIMARY KEY (ID)</v>
      </c>
      <c r="R22" s="14"/>
    </row>
    <row r="23" spans="1:18">
      <c r="A23" s="1" t="s">
        <v>2</v>
      </c>
      <c r="Q23" s="2" t="str">
        <f>") ENGINE=InnoDB DEFAULT CHARSET=utf8 " &amp; IF(TRIM(C22)="","","COMMENT '" &amp; C22 &amp; "'") &amp;";"</f>
        <v>) ENGINE=InnoDB DEFAULT CHARSET=utf8 COMMENT 'カテゴリマスタ';</v>
      </c>
    </row>
    <row r="24" spans="1:18">
      <c r="Q24" s="2" t="str">
        <f>"DROP TABLE " &amp; $D26 &amp; ";"</f>
        <v>DROP TABLE M_WORD;</v>
      </c>
    </row>
    <row r="25" spans="1:18">
      <c r="A25" s="1" t="s">
        <v>2</v>
      </c>
      <c r="B25" s="3"/>
      <c r="C25" s="3" t="s">
        <v>3</v>
      </c>
      <c r="D25" s="3" t="s">
        <v>4</v>
      </c>
      <c r="E25" s="4" t="s">
        <v>5</v>
      </c>
      <c r="F25" s="4" t="s">
        <v>6</v>
      </c>
      <c r="G25" s="4" t="s">
        <v>7</v>
      </c>
      <c r="H25" s="5" t="s">
        <v>8</v>
      </c>
      <c r="I25" s="5" t="s">
        <v>9</v>
      </c>
      <c r="J25" s="5" t="s">
        <v>10</v>
      </c>
      <c r="K25" s="5" t="s">
        <v>11</v>
      </c>
      <c r="L25" s="5" t="s">
        <v>12</v>
      </c>
      <c r="M25" s="5" t="s">
        <v>13</v>
      </c>
      <c r="N25" s="5" t="s">
        <v>14</v>
      </c>
      <c r="O25" s="5" t="s">
        <v>15</v>
      </c>
      <c r="P25" s="6"/>
      <c r="Q25" s="2" t="str">
        <f>"CREATE TABLE " &amp; $D26 &amp; " ("</f>
        <v>CREATE TABLE M_WORD (</v>
      </c>
      <c r="R25" s="7"/>
    </row>
    <row r="26" spans="1:18">
      <c r="A26" s="1" t="s">
        <v>2</v>
      </c>
      <c r="B26" s="8">
        <v>3</v>
      </c>
      <c r="C26" s="8" t="s">
        <v>86</v>
      </c>
      <c r="D26" s="8" t="s">
        <v>87</v>
      </c>
      <c r="E26" s="9">
        <v>1</v>
      </c>
      <c r="F26" s="10" t="s">
        <v>89</v>
      </c>
      <c r="G26" s="10" t="s">
        <v>88</v>
      </c>
      <c r="H26" s="11" t="s">
        <v>107</v>
      </c>
      <c r="I26" s="12"/>
      <c r="J26" s="12"/>
      <c r="K26" s="11" t="s">
        <v>16</v>
      </c>
      <c r="L26" s="12"/>
      <c r="M26" s="12"/>
      <c r="N26" s="11" t="s">
        <v>16</v>
      </c>
      <c r="O26" s="11"/>
      <c r="P26" s="13"/>
      <c r="Q26" s="2" t="str">
        <f t="shared" ref="Q26:Q30" si="2">$G26 &amp; " " &amp; $H26 &amp; " " &amp; IF($N26="○","NOT NULL","") &amp; IF($B27="",""," ,")</f>
        <v>ID INT(4) NOT NULL ,</v>
      </c>
      <c r="R26" s="14"/>
    </row>
    <row r="27" spans="1:18">
      <c r="A27" s="1" t="s">
        <v>2</v>
      </c>
      <c r="B27" s="8">
        <v>3</v>
      </c>
      <c r="C27" s="8" t="s">
        <v>86</v>
      </c>
      <c r="D27" s="8" t="s">
        <v>87</v>
      </c>
      <c r="E27" s="9">
        <v>2</v>
      </c>
      <c r="F27" s="10" t="s">
        <v>146</v>
      </c>
      <c r="G27" s="10" t="s">
        <v>105</v>
      </c>
      <c r="H27" s="11" t="s">
        <v>17</v>
      </c>
      <c r="I27" s="12"/>
      <c r="J27" s="12"/>
      <c r="K27" s="11" t="s">
        <v>16</v>
      </c>
      <c r="L27" s="12"/>
      <c r="M27" s="12"/>
      <c r="N27" s="11" t="s">
        <v>16</v>
      </c>
      <c r="O27" s="11"/>
      <c r="P27" s="13"/>
      <c r="Q27" s="2" t="str">
        <f t="shared" si="2"/>
        <v>WORD VARCHAR(45) NOT NULL ,</v>
      </c>
      <c r="R27" s="14"/>
    </row>
    <row r="28" spans="1:18">
      <c r="A28" s="1" t="s">
        <v>2</v>
      </c>
      <c r="B28" s="8">
        <v>3</v>
      </c>
      <c r="C28" s="8" t="s">
        <v>86</v>
      </c>
      <c r="D28" s="8" t="s">
        <v>87</v>
      </c>
      <c r="E28" s="9">
        <v>3</v>
      </c>
      <c r="F28" s="10" t="s">
        <v>143</v>
      </c>
      <c r="G28" s="10" t="s">
        <v>144</v>
      </c>
      <c r="H28" s="11" t="s">
        <v>107</v>
      </c>
      <c r="I28" s="12"/>
      <c r="J28" s="12"/>
      <c r="K28" s="11" t="s">
        <v>16</v>
      </c>
      <c r="L28" s="12"/>
      <c r="M28" s="12"/>
      <c r="N28" s="11"/>
      <c r="O28" s="11"/>
      <c r="P28" s="13"/>
      <c r="Q28" s="2" t="str">
        <f t="shared" si="2"/>
        <v>CATEGORY_ID INT(4)  ,</v>
      </c>
      <c r="R28" s="14"/>
    </row>
    <row r="29" spans="1:18">
      <c r="A29" s="1" t="s">
        <v>2</v>
      </c>
      <c r="B29" s="8">
        <v>3</v>
      </c>
      <c r="C29" s="8" t="s">
        <v>86</v>
      </c>
      <c r="D29" s="8" t="s">
        <v>87</v>
      </c>
      <c r="E29" s="9">
        <v>4</v>
      </c>
      <c r="F29" s="10" t="s">
        <v>108</v>
      </c>
      <c r="G29" s="10" t="s">
        <v>114</v>
      </c>
      <c r="H29" s="11" t="s">
        <v>17</v>
      </c>
      <c r="I29" s="12"/>
      <c r="J29" s="12"/>
      <c r="K29" s="11" t="s">
        <v>16</v>
      </c>
      <c r="L29" s="12"/>
      <c r="M29" s="12"/>
      <c r="N29" s="11"/>
      <c r="O29" s="11"/>
      <c r="P29" s="13"/>
      <c r="Q29" s="2" t="str">
        <f t="shared" si="2"/>
        <v>TAGS VARCHAR(45)  ,</v>
      </c>
      <c r="R29" s="14"/>
    </row>
    <row r="30" spans="1:18">
      <c r="A30" s="1" t="s">
        <v>2</v>
      </c>
      <c r="B30" s="8">
        <v>3</v>
      </c>
      <c r="C30" s="8" t="s">
        <v>86</v>
      </c>
      <c r="D30" s="8" t="s">
        <v>87</v>
      </c>
      <c r="E30" s="9">
        <v>5</v>
      </c>
      <c r="F30" s="10" t="s">
        <v>102</v>
      </c>
      <c r="G30" s="10" t="s">
        <v>103</v>
      </c>
      <c r="H30" s="11" t="s">
        <v>104</v>
      </c>
      <c r="I30" s="12"/>
      <c r="J30" s="12"/>
      <c r="K30" s="12"/>
      <c r="L30" s="12"/>
      <c r="M30" s="12"/>
      <c r="N30" s="11"/>
      <c r="O30" s="11"/>
      <c r="P30" s="13"/>
      <c r="Q30" s="2" t="str">
        <f t="shared" si="2"/>
        <v>DELETE_FLG BOOLEAN  ,</v>
      </c>
      <c r="R30" s="14"/>
    </row>
    <row r="31" spans="1:18">
      <c r="A31" s="1" t="s">
        <v>2</v>
      </c>
      <c r="B31" s="8">
        <v>3</v>
      </c>
      <c r="C31" s="8" t="s">
        <v>86</v>
      </c>
      <c r="D31" s="8" t="s">
        <v>87</v>
      </c>
      <c r="E31" s="3" t="s">
        <v>18</v>
      </c>
      <c r="F31" s="3" t="s">
        <v>19</v>
      </c>
      <c r="G31" s="3" t="s">
        <v>20</v>
      </c>
      <c r="H31" s="15" t="s">
        <v>21</v>
      </c>
      <c r="I31" s="16" t="s">
        <v>22</v>
      </c>
      <c r="J31" s="16" t="s">
        <v>23</v>
      </c>
      <c r="K31" s="16" t="s">
        <v>15</v>
      </c>
      <c r="L31" s="15"/>
      <c r="M31" s="15"/>
      <c r="N31" s="16"/>
      <c r="O31" s="16"/>
      <c r="P31" s="13"/>
      <c r="Q31" s="14"/>
      <c r="R31" s="14"/>
    </row>
    <row r="32" spans="1:18">
      <c r="A32" s="1" t="s">
        <v>2</v>
      </c>
      <c r="B32" s="8">
        <v>3</v>
      </c>
      <c r="C32" s="8" t="s">
        <v>86</v>
      </c>
      <c r="D32" s="8" t="s">
        <v>87</v>
      </c>
      <c r="E32" s="8">
        <v>1</v>
      </c>
      <c r="F32" s="8" t="s">
        <v>24</v>
      </c>
      <c r="G32" s="8" t="s">
        <v>89</v>
      </c>
      <c r="H32" s="9"/>
      <c r="I32" s="10" t="s">
        <v>25</v>
      </c>
      <c r="J32" s="10" t="s">
        <v>25</v>
      </c>
      <c r="K32" s="11"/>
      <c r="L32" s="12"/>
      <c r="M32" s="12"/>
      <c r="N32" s="11"/>
      <c r="O32" s="11"/>
      <c r="P32" s="13"/>
      <c r="Q32" s="2" t="str">
        <f>IF(F32="PRIMARY","  PRIMARY KEY (" &amp; G32 &amp; ")","")</f>
        <v xml:space="preserve">  PRIMARY KEY (ID)</v>
      </c>
      <c r="R32" s="14"/>
    </row>
    <row r="33" spans="1:18">
      <c r="A33" s="1" t="s">
        <v>2</v>
      </c>
      <c r="Q33" s="2" t="str">
        <f>") ENGINE=InnoDB DEFAULT CHARSET=utf8 " &amp; IF(TRIM(C32)="","","COMMENT '" &amp; C32 &amp; "'") &amp;";"</f>
        <v>) ENGINE=InnoDB DEFAULT CHARSET=utf8 COMMENT 'ワードマスタ';</v>
      </c>
    </row>
    <row r="34" spans="1:18">
      <c r="Q34" s="2" t="str">
        <f>"DROP TABLE " &amp; $D36 &amp; ";"</f>
        <v>DROP TABLE T_COUNT;</v>
      </c>
    </row>
    <row r="35" spans="1:18">
      <c r="A35" s="1" t="s">
        <v>2</v>
      </c>
      <c r="B35" s="3"/>
      <c r="C35" s="3" t="s">
        <v>3</v>
      </c>
      <c r="D35" s="3" t="s">
        <v>4</v>
      </c>
      <c r="E35" s="4" t="s">
        <v>5</v>
      </c>
      <c r="F35" s="4" t="s">
        <v>6</v>
      </c>
      <c r="G35" s="4" t="s">
        <v>7</v>
      </c>
      <c r="H35" s="5" t="s">
        <v>8</v>
      </c>
      <c r="I35" s="5" t="s">
        <v>9</v>
      </c>
      <c r="J35" s="5" t="s">
        <v>10</v>
      </c>
      <c r="K35" s="5" t="s">
        <v>11</v>
      </c>
      <c r="L35" s="5" t="s">
        <v>12</v>
      </c>
      <c r="M35" s="5" t="s">
        <v>13</v>
      </c>
      <c r="N35" s="5" t="s">
        <v>14</v>
      </c>
      <c r="O35" s="5" t="s">
        <v>15</v>
      </c>
      <c r="P35" s="6"/>
      <c r="Q35" s="2" t="str">
        <f>"CREATE TABLE " &amp; $D36 &amp; " ("</f>
        <v>CREATE TABLE T_COUNT (</v>
      </c>
      <c r="R35" s="7"/>
    </row>
    <row r="36" spans="1:18">
      <c r="A36" s="1" t="s">
        <v>2</v>
      </c>
      <c r="B36" s="8">
        <v>4</v>
      </c>
      <c r="C36" s="8" t="s">
        <v>34</v>
      </c>
      <c r="D36" s="8" t="s">
        <v>33</v>
      </c>
      <c r="E36" s="9">
        <v>1</v>
      </c>
      <c r="F36" s="10" t="s">
        <v>35</v>
      </c>
      <c r="G36" s="10" t="s">
        <v>152</v>
      </c>
      <c r="H36" s="11" t="s">
        <v>156</v>
      </c>
      <c r="I36" s="12"/>
      <c r="J36" s="12"/>
      <c r="K36" s="11" t="s">
        <v>16</v>
      </c>
      <c r="L36" s="12"/>
      <c r="M36" s="12"/>
      <c r="N36" s="11" t="s">
        <v>16</v>
      </c>
      <c r="O36" s="11"/>
      <c r="P36" s="13"/>
      <c r="Q36" s="2" t="str">
        <f t="shared" ref="Q36:Q39" si="3">$G36 &amp; " " &amp; $H36 &amp; " " &amp; IF($N36="○","NOT NULL","") &amp; IF($B37="",""," ,")</f>
        <v>DATE DATE NOT NULL ,</v>
      </c>
      <c r="R36" s="14"/>
    </row>
    <row r="37" spans="1:18">
      <c r="A37" s="1" t="s">
        <v>2</v>
      </c>
      <c r="B37" s="8">
        <v>4</v>
      </c>
      <c r="C37" s="8" t="s">
        <v>34</v>
      </c>
      <c r="D37" s="8" t="s">
        <v>151</v>
      </c>
      <c r="E37" s="9">
        <v>2</v>
      </c>
      <c r="F37" s="10" t="s">
        <v>147</v>
      </c>
      <c r="G37" s="10" t="s">
        <v>153</v>
      </c>
      <c r="H37" s="11" t="s">
        <v>148</v>
      </c>
      <c r="I37" s="12"/>
      <c r="J37" s="12"/>
      <c r="K37" s="11" t="s">
        <v>16</v>
      </c>
      <c r="L37" s="12"/>
      <c r="M37" s="12"/>
      <c r="N37" s="11" t="s">
        <v>16</v>
      </c>
      <c r="O37" s="11"/>
      <c r="P37" s="13"/>
      <c r="Q37" s="2" t="str">
        <f t="shared" si="3"/>
        <v>WORD_ID INT(4) NOT NULL ,</v>
      </c>
      <c r="R37" s="14"/>
    </row>
    <row r="38" spans="1:18">
      <c r="A38" s="1" t="s">
        <v>2</v>
      </c>
      <c r="B38" s="8">
        <v>4</v>
      </c>
      <c r="C38" s="8" t="s">
        <v>34</v>
      </c>
      <c r="D38" s="8" t="s">
        <v>151</v>
      </c>
      <c r="E38" s="9">
        <v>3</v>
      </c>
      <c r="F38" s="10" t="s">
        <v>149</v>
      </c>
      <c r="G38" s="10" t="s">
        <v>150</v>
      </c>
      <c r="H38" s="11" t="s">
        <v>106</v>
      </c>
      <c r="I38" s="12"/>
      <c r="J38" s="12"/>
      <c r="K38" s="11" t="s">
        <v>16</v>
      </c>
      <c r="L38" s="12"/>
      <c r="M38" s="12"/>
      <c r="N38" s="11" t="s">
        <v>16</v>
      </c>
      <c r="O38" s="11"/>
      <c r="P38" s="13"/>
      <c r="Q38" s="2" t="str">
        <f t="shared" si="3"/>
        <v>SITE_ID INT(3) NOT NULL ,</v>
      </c>
      <c r="R38" s="14"/>
    </row>
    <row r="39" spans="1:18">
      <c r="A39" s="1" t="s">
        <v>2</v>
      </c>
      <c r="B39" s="8">
        <v>4</v>
      </c>
      <c r="C39" s="8" t="s">
        <v>34</v>
      </c>
      <c r="D39" s="8" t="s">
        <v>151</v>
      </c>
      <c r="E39" s="9">
        <v>4</v>
      </c>
      <c r="F39" s="10" t="s">
        <v>30</v>
      </c>
      <c r="G39" s="10" t="s">
        <v>29</v>
      </c>
      <c r="H39" s="11" t="s">
        <v>155</v>
      </c>
      <c r="I39" s="12"/>
      <c r="J39" s="12"/>
      <c r="K39" s="12"/>
      <c r="L39" s="12"/>
      <c r="M39" s="12"/>
      <c r="N39" s="11" t="s">
        <v>16</v>
      </c>
      <c r="O39" s="11"/>
      <c r="P39" s="13"/>
      <c r="Q39" s="2" t="str">
        <f t="shared" si="3"/>
        <v>COUNT INT(8) NOT NULL ,</v>
      </c>
      <c r="R39" s="14"/>
    </row>
    <row r="40" spans="1:18">
      <c r="A40" s="1" t="s">
        <v>2</v>
      </c>
      <c r="B40" s="8">
        <v>4</v>
      </c>
      <c r="C40" s="8" t="s">
        <v>34</v>
      </c>
      <c r="D40" s="8" t="s">
        <v>151</v>
      </c>
      <c r="E40" s="3" t="s">
        <v>18</v>
      </c>
      <c r="F40" s="3" t="s">
        <v>19</v>
      </c>
      <c r="G40" s="3" t="s">
        <v>20</v>
      </c>
      <c r="H40" s="15" t="s">
        <v>21</v>
      </c>
      <c r="I40" s="16" t="s">
        <v>22</v>
      </c>
      <c r="J40" s="16" t="s">
        <v>23</v>
      </c>
      <c r="K40" s="16" t="s">
        <v>15</v>
      </c>
      <c r="L40" s="15"/>
      <c r="M40" s="15"/>
      <c r="N40" s="16"/>
      <c r="O40" s="16"/>
      <c r="P40" s="13"/>
      <c r="Q40" s="14"/>
      <c r="R40" s="14"/>
    </row>
    <row r="41" spans="1:18">
      <c r="A41" s="1" t="s">
        <v>2</v>
      </c>
      <c r="B41" s="8">
        <v>4</v>
      </c>
      <c r="C41" s="8" t="s">
        <v>34</v>
      </c>
      <c r="D41" s="8" t="s">
        <v>151</v>
      </c>
      <c r="E41" s="8">
        <v>1</v>
      </c>
      <c r="F41" s="8" t="s">
        <v>24</v>
      </c>
      <c r="G41" s="8" t="s">
        <v>154</v>
      </c>
      <c r="H41" s="9"/>
      <c r="I41" s="10" t="s">
        <v>25</v>
      </c>
      <c r="J41" s="10" t="s">
        <v>25</v>
      </c>
      <c r="K41" s="11"/>
      <c r="L41" s="12"/>
      <c r="M41" s="12"/>
      <c r="N41" s="11"/>
      <c r="O41" s="11"/>
      <c r="P41" s="13"/>
      <c r="Q41" s="2" t="str">
        <f>IF(F41="PRIMARY","  PRIMARY KEY (" &amp; G41 &amp; ")","")</f>
        <v xml:space="preserve">  PRIMARY KEY (DATE,WORD_ID,SITE_ID)</v>
      </c>
      <c r="R41" s="14"/>
    </row>
    <row r="42" spans="1:18">
      <c r="A42" s="1" t="s">
        <v>2</v>
      </c>
      <c r="Q42" s="2" t="str">
        <f>") ENGINE=InnoDB DEFAULT CHARSET=utf8 " &amp; IF(TRIM(C41)="","","COMMENT '" &amp; C41 &amp; "'") &amp;";"</f>
        <v>) ENGINE=InnoDB DEFAULT CHARSET=utf8 COMMENT '件数テーブル';</v>
      </c>
    </row>
  </sheetData>
  <autoFilter ref="A4:D15"/>
  <phoneticPr fontId="3"/>
  <conditionalFormatting sqref="B5:D5 B8:D10 B14:D14 B27:D27 C28:D29 B19:D19 D21:D22 B37:D37">
    <cfRule type="expression" dxfId="24" priority="52">
      <formula>B4=B5</formula>
    </cfRule>
  </conditionalFormatting>
  <conditionalFormatting sqref="E14:G14">
    <cfRule type="expression" dxfId="23" priority="53">
      <formula>E13=E14</formula>
    </cfRule>
  </conditionalFormatting>
  <conditionalFormatting sqref="E13:G13">
    <cfRule type="expression" dxfId="22" priority="54">
      <formula>#REF!=E13</formula>
    </cfRule>
  </conditionalFormatting>
  <conditionalFormatting sqref="B7:D7">
    <cfRule type="expression" dxfId="21" priority="57">
      <formula>B5=B7</formula>
    </cfRule>
  </conditionalFormatting>
  <conditionalFormatting sqref="B6:D6">
    <cfRule type="expression" dxfId="20" priority="28">
      <formula>B5=B6</formula>
    </cfRule>
  </conditionalFormatting>
  <conditionalFormatting sqref="B26:D26">
    <cfRule type="expression" dxfId="19" priority="24">
      <formula>B25=B26</formula>
    </cfRule>
  </conditionalFormatting>
  <conditionalFormatting sqref="E32:F32">
    <cfRule type="expression" dxfId="18" priority="25">
      <formula>E31=E32</formula>
    </cfRule>
  </conditionalFormatting>
  <conditionalFormatting sqref="E31:G31">
    <cfRule type="expression" dxfId="17" priority="26">
      <formula>#REF!=E31</formula>
    </cfRule>
  </conditionalFormatting>
  <conditionalFormatting sqref="B36:D36">
    <cfRule type="expression" dxfId="16" priority="19">
      <formula>B35=B36</formula>
    </cfRule>
  </conditionalFormatting>
  <conditionalFormatting sqref="E41:G41">
    <cfRule type="expression" dxfId="15" priority="20">
      <formula>E40=E41</formula>
    </cfRule>
  </conditionalFormatting>
  <conditionalFormatting sqref="E40:G40">
    <cfRule type="expression" dxfId="14" priority="21">
      <formula>#REF!=E40</formula>
    </cfRule>
  </conditionalFormatting>
  <conditionalFormatting sqref="B11:D11">
    <cfRule type="expression" dxfId="13" priority="15">
      <formula>B10=B11</formula>
    </cfRule>
  </conditionalFormatting>
  <conditionalFormatting sqref="B13:D13">
    <cfRule type="expression" dxfId="12" priority="58">
      <formula>B10=B13</formula>
    </cfRule>
  </conditionalFormatting>
  <conditionalFormatting sqref="B12:D12">
    <cfRule type="expression" dxfId="11" priority="14">
      <formula>B11=B12</formula>
    </cfRule>
  </conditionalFormatting>
  <conditionalFormatting sqref="C30:D32">
    <cfRule type="expression" dxfId="10" priority="13">
      <formula>C29=C30</formula>
    </cfRule>
  </conditionalFormatting>
  <conditionalFormatting sqref="G32">
    <cfRule type="expression" dxfId="9" priority="12">
      <formula>G31=G32</formula>
    </cfRule>
  </conditionalFormatting>
  <conditionalFormatting sqref="B18:D18">
    <cfRule type="expression" dxfId="8" priority="8">
      <formula>B17=B18</formula>
    </cfRule>
  </conditionalFormatting>
  <conditionalFormatting sqref="E22:F22">
    <cfRule type="expression" dxfId="7" priority="9">
      <formula>E21=E22</formula>
    </cfRule>
  </conditionalFormatting>
  <conditionalFormatting sqref="E21:G21">
    <cfRule type="expression" dxfId="6" priority="10">
      <formula>#REF!=E21</formula>
    </cfRule>
  </conditionalFormatting>
  <conditionalFormatting sqref="G22">
    <cfRule type="expression" dxfId="5" priority="6">
      <formula>G21=G22</formula>
    </cfRule>
  </conditionalFormatting>
  <conditionalFormatting sqref="B28:B32">
    <cfRule type="expression" dxfId="4" priority="5">
      <formula>B27=B28</formula>
    </cfRule>
  </conditionalFormatting>
  <conditionalFormatting sqref="B20:C22">
    <cfRule type="expression" dxfId="2" priority="3">
      <formula>B19=B20</formula>
    </cfRule>
  </conditionalFormatting>
  <conditionalFormatting sqref="D20">
    <cfRule type="expression" dxfId="1" priority="2">
      <formula>D19=D20</formula>
    </cfRule>
  </conditionalFormatting>
  <conditionalFormatting sqref="B38:D41">
    <cfRule type="expression" dxfId="0" priority="1">
      <formula>B37=B38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zoomScale="85" zoomScaleNormal="85" workbookViewId="0">
      <selection activeCell="E51" sqref="E51"/>
    </sheetView>
  </sheetViews>
  <sheetFormatPr defaultRowHeight="13.5"/>
  <cols>
    <col min="11" max="11" width="4" customWidth="1"/>
    <col min="12" max="12" width="28.25" bestFit="1" customWidth="1"/>
    <col min="13" max="13" width="22.75" bestFit="1" customWidth="1"/>
    <col min="14" max="14" width="49.375" bestFit="1" customWidth="1"/>
  </cols>
  <sheetData>
    <row r="1" spans="2:16">
      <c r="L1" s="18"/>
      <c r="M1" s="18"/>
      <c r="N1" s="18"/>
      <c r="O1" s="18"/>
      <c r="P1" s="18"/>
    </row>
    <row r="2" spans="2:16">
      <c r="B2" s="4" t="s">
        <v>5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L2" s="18"/>
      <c r="M2" s="18"/>
      <c r="N2" s="18"/>
      <c r="O2" s="18"/>
      <c r="P2" s="18"/>
    </row>
    <row r="3" spans="2:16">
      <c r="B3" s="4" t="s">
        <v>6</v>
      </c>
      <c r="C3" s="16" t="s">
        <v>88</v>
      </c>
      <c r="D3" s="16" t="s">
        <v>31</v>
      </c>
      <c r="E3" s="16" t="s">
        <v>90</v>
      </c>
      <c r="F3" s="16" t="s">
        <v>91</v>
      </c>
      <c r="G3" s="16" t="s">
        <v>95</v>
      </c>
      <c r="H3" s="16" t="s">
        <v>97</v>
      </c>
      <c r="I3" s="16" t="s">
        <v>100</v>
      </c>
      <c r="J3" s="16" t="s">
        <v>102</v>
      </c>
      <c r="L3" s="33"/>
      <c r="M3" s="33"/>
      <c r="N3" s="33"/>
      <c r="O3" s="33"/>
    </row>
    <row r="4" spans="2:16">
      <c r="B4" s="4" t="s">
        <v>7</v>
      </c>
      <c r="C4" s="16" t="s">
        <v>88</v>
      </c>
      <c r="D4" s="16" t="s">
        <v>32</v>
      </c>
      <c r="E4" s="16" t="s">
        <v>90</v>
      </c>
      <c r="F4" s="16" t="s">
        <v>94</v>
      </c>
      <c r="G4" s="16" t="s">
        <v>96</v>
      </c>
      <c r="H4" s="16" t="s">
        <v>98</v>
      </c>
      <c r="I4" s="16" t="s">
        <v>101</v>
      </c>
      <c r="J4" s="16" t="s">
        <v>103</v>
      </c>
    </row>
    <row r="5" spans="2:16">
      <c r="B5" s="5" t="s">
        <v>8</v>
      </c>
      <c r="C5" s="16" t="s">
        <v>106</v>
      </c>
      <c r="D5" s="16" t="s">
        <v>17</v>
      </c>
      <c r="E5" s="16" t="s">
        <v>92</v>
      </c>
      <c r="F5" s="16" t="s">
        <v>93</v>
      </c>
      <c r="G5" s="16" t="s">
        <v>92</v>
      </c>
      <c r="H5" s="16" t="s">
        <v>99</v>
      </c>
      <c r="I5" s="16" t="s">
        <v>99</v>
      </c>
      <c r="J5" s="16" t="s">
        <v>122</v>
      </c>
      <c r="L5" s="18" t="s">
        <v>115</v>
      </c>
      <c r="M5" s="18" t="s">
        <v>116</v>
      </c>
    </row>
    <row r="6" spans="2:16">
      <c r="B6" s="32" t="s">
        <v>118</v>
      </c>
      <c r="C6" s="32">
        <v>1</v>
      </c>
      <c r="D6" s="32" t="s">
        <v>119</v>
      </c>
      <c r="E6" s="32" t="s">
        <v>126</v>
      </c>
      <c r="F6" s="32" t="s">
        <v>125</v>
      </c>
      <c r="G6" s="32" t="s">
        <v>124</v>
      </c>
      <c r="H6" s="32" t="s">
        <v>127</v>
      </c>
      <c r="I6" s="32" t="s">
        <v>128</v>
      </c>
      <c r="J6" s="32" t="b">
        <v>0</v>
      </c>
      <c r="L6" s="33" t="str">
        <f>"DELETE FROM " &amp; $B6 &amp; " WHERE ID = " &amp; C6 &amp; ";"</f>
        <v>DELETE FROM M_SITE WHERE ID = 1;</v>
      </c>
      <c r="M6" s="33" t="str">
        <f>"INSERT INTO " &amp; $B6 &amp; " VALUES("</f>
        <v>INSERT INTO M_SITE VALUES(</v>
      </c>
      <c r="N6" s="33" t="str">
        <f xml:space="preserve"> IF(IFERROR(FIND("VAR",C$5),0)&gt;0,""""&amp; C6 &amp; """",C6) &amp; "," &amp; IF(IFERROR(FIND("VAR",D$5),0)&gt;0,""""&amp; D6 &amp; """",D6) &amp; "," &amp; IF(IFERROR(FIND("VAR",E$5),0)&gt;0,""""&amp; E6 &amp; """",E6) &amp; "," &amp;  IF(IFERROR(FIND("VAR",F$5),0)&gt;0,""""&amp; F6 &amp; """",F6)&amp; "," &amp;  IF(IFERROR(FIND("VAR",G$5),0)&gt;0,""""&amp; G6 &amp; """",G6) &amp; "," &amp; IF(IFERROR(FIND("VAR",H$5),0)&gt;0,""""&amp; H6 &amp; """",H6) &amp; "," &amp;  IF(IFERROR(FIND("VAR",I$5),0)&gt;0,""""&amp; I6 &amp; """",G6) &amp; "," &amp; IF(IFERROR(FIND("VAR",J$5),0)&gt;0,""""&amp; J6 &amp; """",J6)</f>
        <v>1,"rikunabi","http://next.rikunabi.com/rnc/docs/cp_s00890.jsp?f=cp_s00010&amp;__m=1","POST","\&lt;span class=\"hit_number\"\&gt;.*?\&lt;\/span\&gt;","hit","keyword",FALSE</v>
      </c>
      <c r="O6" s="18" t="s">
        <v>117</v>
      </c>
      <c r="P6" s="18"/>
    </row>
    <row r="7" spans="2:16">
      <c r="B7" s="32" t="s">
        <v>118</v>
      </c>
      <c r="C7" s="32">
        <v>2</v>
      </c>
      <c r="D7" s="32" t="s">
        <v>121</v>
      </c>
      <c r="E7" s="32" t="s">
        <v>136</v>
      </c>
      <c r="F7" s="32" t="s">
        <v>120</v>
      </c>
      <c r="G7" s="32" t="s">
        <v>123</v>
      </c>
      <c r="H7" s="32" t="s">
        <v>127</v>
      </c>
      <c r="I7" s="32"/>
      <c r="J7" s="32" t="b">
        <v>0</v>
      </c>
      <c r="L7" s="33" t="str">
        <f t="shared" ref="L7:L12" si="0">"DELETE FROM " &amp; $B7 &amp; " WHERE ID = " &amp; C7 &amp; ";"</f>
        <v>DELETE FROM M_SITE WHERE ID = 2;</v>
      </c>
      <c r="M7" s="33" t="str">
        <f t="shared" ref="M7:M12" si="1">"INSERT INTO " &amp; $B7 &amp; " VALUES("</f>
        <v>INSERT INTO M_SITE VALUES(</v>
      </c>
      <c r="N7" s="33" t="str">
        <f t="shared" ref="N7:N12" si="2" xml:space="preserve"> IF(IFERROR(FIND("VAR",C$5),0)&gt;0,""""&amp; C7 &amp; """",C7) &amp; "," &amp; IF(IFERROR(FIND("VAR",D$5),0)&gt;0,""""&amp; D7 &amp; """",D7) &amp; "," &amp; IF(IFERROR(FIND("VAR",E$5),0)&gt;0,""""&amp; E7 &amp; """",E7) &amp; "," &amp;  IF(IFERROR(FIND("VAR",F$5),0)&gt;0,""""&amp; F7 &amp; """",F7)&amp; "," &amp;  IF(IFERROR(FIND("VAR",G$5),0)&gt;0,""""&amp; G7 &amp; """",G7) &amp; "," &amp; IF(IFERROR(FIND("VAR",H$5),0)&gt;0,""""&amp; H7 &amp; """",H7) &amp; "," &amp;  IF(IFERROR(FIND("VAR",I$5),0)&gt;0,""""&amp; I7 &amp; """",G7) &amp; "," &amp; IF(IFERROR(FIND("VAR",J$5),0)&gt;0,""""&amp; J7 &amp; """",J7)</f>
        <v>2,"en-japan","https://employment.en-japan.com/search/search_list/?keywordtext=[word]","GET","\&lt;em\&gt;[0-9]*\&lt;\/em\&gt;","hit","",FALSE</v>
      </c>
      <c r="O7" s="18" t="s">
        <v>117</v>
      </c>
    </row>
    <row r="8" spans="2:16">
      <c r="B8" s="32"/>
      <c r="C8" s="32"/>
      <c r="D8" s="32"/>
      <c r="E8" s="32"/>
      <c r="F8" s="32"/>
      <c r="G8" s="32"/>
      <c r="H8" s="32"/>
      <c r="I8" s="32" t="s">
        <v>129</v>
      </c>
      <c r="J8" s="32" t="b">
        <v>0</v>
      </c>
      <c r="L8" s="33" t="str">
        <f t="shared" si="0"/>
        <v>DELETE FROM  WHERE ID = ;</v>
      </c>
      <c r="M8" s="33" t="str">
        <f t="shared" si="1"/>
        <v>INSERT INTO  VALUES(</v>
      </c>
      <c r="N8" s="33" t="str">
        <f t="shared" si="2"/>
        <v>,"","","","","","sr_free_search_keyword",FALSE</v>
      </c>
      <c r="O8" s="18" t="s">
        <v>117</v>
      </c>
    </row>
    <row r="9" spans="2:16">
      <c r="B9" s="32"/>
      <c r="C9" s="32"/>
      <c r="D9" s="32"/>
      <c r="E9" s="32"/>
      <c r="F9" s="32"/>
      <c r="G9" s="32"/>
      <c r="H9" s="32"/>
      <c r="I9" s="32"/>
      <c r="J9" s="32"/>
      <c r="L9" s="33" t="str">
        <f t="shared" si="0"/>
        <v>DELETE FROM  WHERE ID = ;</v>
      </c>
      <c r="M9" s="33" t="str">
        <f t="shared" si="1"/>
        <v>INSERT INTO  VALUES(</v>
      </c>
      <c r="N9" s="33" t="str">
        <f t="shared" si="2"/>
        <v>,"","","","","","",</v>
      </c>
      <c r="O9" s="18" t="s">
        <v>117</v>
      </c>
    </row>
    <row r="10" spans="2:16">
      <c r="B10" s="32"/>
      <c r="C10" s="32"/>
      <c r="D10" s="32"/>
      <c r="E10" s="32"/>
      <c r="F10" s="32"/>
      <c r="G10" s="32"/>
      <c r="H10" s="32"/>
      <c r="I10" s="32"/>
      <c r="J10" s="32"/>
      <c r="L10" s="33" t="str">
        <f t="shared" si="0"/>
        <v>DELETE FROM  WHERE ID = ;</v>
      </c>
      <c r="M10" s="33" t="str">
        <f t="shared" si="1"/>
        <v>INSERT INTO  VALUES(</v>
      </c>
      <c r="N10" s="33" t="str">
        <f t="shared" si="2"/>
        <v>,"","","","","","",</v>
      </c>
      <c r="O10" s="18" t="s">
        <v>117</v>
      </c>
    </row>
    <row r="11" spans="2:16">
      <c r="B11" s="32"/>
      <c r="C11" s="32"/>
      <c r="D11" s="32"/>
      <c r="E11" s="32"/>
      <c r="F11" s="32"/>
      <c r="G11" s="32"/>
      <c r="H11" s="32"/>
      <c r="I11" s="32"/>
      <c r="J11" s="32"/>
      <c r="L11" s="33" t="str">
        <f t="shared" si="0"/>
        <v>DELETE FROM  WHERE ID = ;</v>
      </c>
      <c r="M11" s="33" t="str">
        <f t="shared" si="1"/>
        <v>INSERT INTO  VALUES(</v>
      </c>
      <c r="N11" s="33" t="str">
        <f t="shared" si="2"/>
        <v>,"","","","","","",</v>
      </c>
      <c r="O11" s="18" t="s">
        <v>117</v>
      </c>
    </row>
    <row r="12" spans="2:16">
      <c r="B12" s="32"/>
      <c r="C12" s="32"/>
      <c r="D12" s="32"/>
      <c r="E12" s="32"/>
      <c r="F12" s="32"/>
      <c r="G12" s="32"/>
      <c r="H12" s="32"/>
      <c r="I12" s="32"/>
      <c r="J12" s="32"/>
      <c r="L12" s="33" t="str">
        <f t="shared" si="0"/>
        <v>DELETE FROM  WHERE ID = ;</v>
      </c>
      <c r="M12" s="33" t="str">
        <f t="shared" si="1"/>
        <v>INSERT INTO  VALUES(</v>
      </c>
      <c r="N12" s="33" t="str">
        <f t="shared" si="2"/>
        <v>,"","","","","","",</v>
      </c>
      <c r="O12" s="18" t="s">
        <v>117</v>
      </c>
    </row>
    <row r="13" spans="2:16">
      <c r="B13" s="32"/>
      <c r="C13" s="32"/>
      <c r="D13" s="32"/>
      <c r="E13" s="32"/>
      <c r="F13" s="32"/>
      <c r="G13" s="32"/>
      <c r="H13" s="32"/>
      <c r="I13" s="32"/>
      <c r="J13" s="32"/>
    </row>
    <row r="14" spans="2:16">
      <c r="B14" s="32"/>
      <c r="C14" s="32"/>
      <c r="D14" s="32"/>
      <c r="E14" s="32"/>
      <c r="F14" s="32"/>
      <c r="G14" s="32"/>
      <c r="H14" s="32"/>
      <c r="I14" s="32"/>
      <c r="J14" s="32"/>
    </row>
    <row r="16" spans="2:16">
      <c r="B16" s="4" t="s">
        <v>5</v>
      </c>
      <c r="C16" s="15">
        <v>1</v>
      </c>
      <c r="D16" s="15">
        <v>2</v>
      </c>
      <c r="E16" s="15">
        <v>3</v>
      </c>
    </row>
    <row r="17" spans="2:14">
      <c r="B17" s="4" t="s">
        <v>6</v>
      </c>
      <c r="C17" s="16" t="s">
        <v>88</v>
      </c>
      <c r="D17" s="16" t="s">
        <v>28</v>
      </c>
      <c r="E17" s="16" t="s">
        <v>102</v>
      </c>
    </row>
    <row r="18" spans="2:14">
      <c r="B18" s="4" t="s">
        <v>7</v>
      </c>
      <c r="C18" s="16" t="s">
        <v>88</v>
      </c>
      <c r="D18" s="16" t="s">
        <v>142</v>
      </c>
      <c r="E18" s="16" t="s">
        <v>103</v>
      </c>
    </row>
    <row r="19" spans="2:14">
      <c r="B19" s="5" t="s">
        <v>8</v>
      </c>
      <c r="C19" s="16" t="s">
        <v>145</v>
      </c>
      <c r="D19" s="16" t="s">
        <v>17</v>
      </c>
      <c r="E19" s="16" t="s">
        <v>104</v>
      </c>
      <c r="L19" s="18" t="s">
        <v>115</v>
      </c>
      <c r="M19" s="18" t="s">
        <v>116</v>
      </c>
    </row>
    <row r="20" spans="2:14">
      <c r="B20" s="32" t="s">
        <v>157</v>
      </c>
      <c r="C20" s="32"/>
      <c r="D20" s="32"/>
      <c r="E20" s="32" t="b">
        <v>0</v>
      </c>
      <c r="L20" s="33" t="str">
        <f>"DELETE FROM " &amp; $B20 &amp; " WHERE ID = " &amp; C20 &amp; ";"</f>
        <v>DELETE FROM M_CATEGORY WHERE ID = ;</v>
      </c>
      <c r="M20" s="33" t="str">
        <f>"INSERT INTO " &amp; $B20 &amp; " VALUES("</f>
        <v>INSERT INTO M_CATEGORY VALUES(</v>
      </c>
      <c r="N20" s="33" t="str">
        <f xml:space="preserve"> IF(IFERROR(FIND("VAR",C$5),0)&gt;0,""""&amp; C20 &amp; """",C20) &amp; "," &amp; IF(IFERROR(FIND("VAR",D$5),0)&gt;0,""""&amp; D20 &amp; """",D20) &amp; "," &amp; IF(IFERROR(FIND("VAR",E$5),0)&gt;0,""""&amp; E20 &amp; """",E20) &amp; "," &amp;  IF(IFERROR(FIND("VAR",F$5),0)&gt;0,""""&amp; F20 &amp; """",F20)&amp; "," &amp;  IF(IFERROR(FIND("VAR",G$5),0)&gt;0,""""&amp; G20 &amp; """",G20) &amp; "," &amp; IF(IFERROR(FIND("VAR",H$5),0)&gt;0,""""&amp; H20 &amp; """",H20) &amp; "," &amp;  IF(IFERROR(FIND("VAR",I$5),0)&gt;0,""""&amp; I20 &amp; """",G20) &amp; "," &amp; IF(IFERROR(FIND("VAR",J$5),0)&gt;0,""""&amp; J20 &amp; """",J20)</f>
        <v>,"","FALSE","","","","",</v>
      </c>
    </row>
    <row r="21" spans="2:14">
      <c r="B21" s="32" t="s">
        <v>157</v>
      </c>
      <c r="C21" s="32"/>
      <c r="D21" s="32"/>
      <c r="E21" s="32" t="b">
        <v>0</v>
      </c>
    </row>
    <row r="22" spans="2:14">
      <c r="B22" s="32" t="s">
        <v>157</v>
      </c>
      <c r="C22" s="32"/>
      <c r="D22" s="32"/>
      <c r="E22" s="32" t="b">
        <v>0</v>
      </c>
    </row>
    <row r="23" spans="2:14">
      <c r="B23" s="32" t="s">
        <v>157</v>
      </c>
      <c r="C23" s="32"/>
      <c r="D23" s="32"/>
      <c r="E23" s="32" t="b">
        <v>0</v>
      </c>
    </row>
    <row r="24" spans="2:14">
      <c r="B24" s="32" t="s">
        <v>157</v>
      </c>
      <c r="C24" s="32"/>
      <c r="D24" s="32"/>
      <c r="E24" s="32" t="b">
        <v>0</v>
      </c>
    </row>
    <row r="25" spans="2:14">
      <c r="B25" s="32" t="s">
        <v>157</v>
      </c>
      <c r="C25" s="32"/>
      <c r="D25" s="32"/>
      <c r="E25" s="32" t="b">
        <v>0</v>
      </c>
    </row>
    <row r="26" spans="2:14">
      <c r="B26" s="32" t="s">
        <v>157</v>
      </c>
      <c r="C26" s="32"/>
      <c r="D26" s="32"/>
      <c r="E26" s="32" t="b">
        <v>0</v>
      </c>
    </row>
    <row r="27" spans="2:14">
      <c r="B27" s="32" t="s">
        <v>157</v>
      </c>
      <c r="C27" s="32"/>
      <c r="D27" s="32"/>
      <c r="E27" s="32" t="b">
        <v>0</v>
      </c>
    </row>
    <row r="28" spans="2:14">
      <c r="B28" s="32" t="s">
        <v>157</v>
      </c>
      <c r="C28" s="32"/>
      <c r="D28" s="32"/>
      <c r="E28" s="32" t="b">
        <v>0</v>
      </c>
    </row>
    <row r="31" spans="2:14">
      <c r="B31" s="4" t="s">
        <v>5</v>
      </c>
      <c r="C31" s="15">
        <v>1</v>
      </c>
      <c r="D31" s="15">
        <v>2</v>
      </c>
      <c r="E31" s="15">
        <v>3</v>
      </c>
      <c r="F31" s="15">
        <v>4</v>
      </c>
      <c r="G31" s="15">
        <v>5</v>
      </c>
    </row>
    <row r="32" spans="2:14">
      <c r="B32" s="4" t="s">
        <v>6</v>
      </c>
      <c r="C32" s="16" t="s">
        <v>88</v>
      </c>
      <c r="D32" s="16" t="s">
        <v>146</v>
      </c>
      <c r="E32" s="16" t="s">
        <v>143</v>
      </c>
      <c r="F32" s="16" t="s">
        <v>108</v>
      </c>
      <c r="G32" s="16" t="s">
        <v>102</v>
      </c>
    </row>
    <row r="33" spans="2:15">
      <c r="B33" s="4" t="s">
        <v>7</v>
      </c>
      <c r="C33" s="16" t="s">
        <v>88</v>
      </c>
      <c r="D33" s="16" t="s">
        <v>27</v>
      </c>
      <c r="E33" s="16" t="s">
        <v>144</v>
      </c>
      <c r="F33" s="16" t="s">
        <v>114</v>
      </c>
      <c r="G33" s="16" t="s">
        <v>103</v>
      </c>
    </row>
    <row r="34" spans="2:15">
      <c r="B34" s="5" t="s">
        <v>8</v>
      </c>
      <c r="C34" s="16" t="s">
        <v>107</v>
      </c>
      <c r="D34" s="16" t="s">
        <v>17</v>
      </c>
      <c r="E34" s="16" t="s">
        <v>17</v>
      </c>
      <c r="F34" s="16" t="s">
        <v>17</v>
      </c>
      <c r="G34" s="16" t="s">
        <v>104</v>
      </c>
      <c r="L34" s="18" t="s">
        <v>115</v>
      </c>
      <c r="M34" s="18" t="s">
        <v>116</v>
      </c>
    </row>
    <row r="35" spans="2:15">
      <c r="B35" s="32" t="s">
        <v>137</v>
      </c>
      <c r="C35" s="32">
        <v>1</v>
      </c>
      <c r="D35" s="32" t="s">
        <v>138</v>
      </c>
      <c r="E35" s="32">
        <v>1</v>
      </c>
      <c r="F35" s="32" t="s">
        <v>139</v>
      </c>
      <c r="G35" s="32" t="b">
        <v>0</v>
      </c>
      <c r="L35" s="33" t="str">
        <f>"DELETE FROM " &amp; $B35 &amp; " WHERE ID = " &amp; C35 &amp; ";"</f>
        <v>DELETE FROM M_WORD WHERE ID = 1;</v>
      </c>
      <c r="M35" s="33" t="str">
        <f>"INSERT INTO " &amp; $B35 &amp; " VALUES("</f>
        <v>INSERT INTO M_WORD VALUES(</v>
      </c>
      <c r="N35" s="33" t="str">
        <f xml:space="preserve"> IF(IFERROR(FIND("VAR",C$5),0)&gt;0,""""&amp; C35 &amp; """",C35) &amp; "," &amp; IF(IFERROR(FIND("VAR",D$5),0)&gt;0,""""&amp; D35 &amp; """",D35) &amp; "," &amp; IF(IFERROR(FIND("VAR",E$5),0)&gt;0,""""&amp; E35 &amp; """",E35) &amp; "," &amp;  IF(IFERROR(FIND("VAR",F$5),0)&gt;0,""""&amp; F35 &amp; """",F35)&amp; "," &amp;  IF(IFERROR(FIND("VAR",G$5),0)&gt;0,""""&amp; G35 &amp; """",G35) &amp; "," &amp; IF(IFERROR(FIND("VAR",H$5),0)&gt;0,""""&amp; H35 &amp; """",H35) &amp; "," &amp;  IF(IFERROR(FIND("VAR",I$5),0)&gt;0,""""&amp; I35 &amp; """",G35) &amp; "," &amp; IF(IFERROR(FIND("VAR",J$5),0)&gt;0,""""&amp; J35 &amp; """",J35)</f>
        <v>1,"Java","1","a","FALSE","","",</v>
      </c>
      <c r="O35" s="18" t="s">
        <v>117</v>
      </c>
    </row>
    <row r="36" spans="2:15">
      <c r="B36" s="32" t="s">
        <v>137</v>
      </c>
      <c r="C36" s="32"/>
      <c r="D36" s="32"/>
      <c r="E36" s="32"/>
      <c r="F36" s="32"/>
      <c r="G36" s="32"/>
    </row>
    <row r="37" spans="2:15">
      <c r="B37" s="32" t="s">
        <v>137</v>
      </c>
      <c r="C37" s="32"/>
      <c r="D37" s="32"/>
      <c r="E37" s="32"/>
      <c r="F37" s="32"/>
      <c r="G37" s="32"/>
    </row>
    <row r="38" spans="2:15">
      <c r="B38" s="32" t="s">
        <v>137</v>
      </c>
      <c r="C38" s="32"/>
      <c r="D38" s="32"/>
      <c r="E38" s="32"/>
      <c r="F38" s="32"/>
      <c r="G38" s="32"/>
    </row>
    <row r="39" spans="2:15">
      <c r="B39" s="32" t="s">
        <v>137</v>
      </c>
      <c r="C39" s="32"/>
      <c r="D39" s="32"/>
      <c r="E39" s="32"/>
      <c r="F39" s="32"/>
      <c r="G39" s="32"/>
    </row>
    <row r="42" spans="2:15">
      <c r="B42" s="4" t="s">
        <v>5</v>
      </c>
      <c r="C42" s="15">
        <v>1</v>
      </c>
      <c r="D42" s="15">
        <v>2</v>
      </c>
      <c r="E42" s="15">
        <v>3</v>
      </c>
      <c r="F42" s="15">
        <v>4</v>
      </c>
      <c r="G42" s="15">
        <v>5</v>
      </c>
    </row>
    <row r="43" spans="2:15">
      <c r="B43" s="4" t="s">
        <v>6</v>
      </c>
      <c r="C43" s="16" t="s">
        <v>88</v>
      </c>
      <c r="D43" s="16" t="s">
        <v>146</v>
      </c>
      <c r="E43" s="16" t="s">
        <v>143</v>
      </c>
      <c r="F43" s="16" t="s">
        <v>108</v>
      </c>
      <c r="G43" s="16" t="s">
        <v>102</v>
      </c>
    </row>
    <row r="44" spans="2:15">
      <c r="B44" s="4" t="s">
        <v>7</v>
      </c>
      <c r="C44" s="16" t="s">
        <v>88</v>
      </c>
      <c r="D44" s="16" t="s">
        <v>27</v>
      </c>
      <c r="E44" s="16" t="s">
        <v>144</v>
      </c>
      <c r="F44" s="16" t="s">
        <v>114</v>
      </c>
      <c r="G44" s="16" t="s">
        <v>103</v>
      </c>
    </row>
    <row r="45" spans="2:15">
      <c r="B45" s="5" t="s">
        <v>8</v>
      </c>
      <c r="C45" s="16" t="s">
        <v>107</v>
      </c>
      <c r="D45" s="16" t="s">
        <v>17</v>
      </c>
      <c r="E45" s="16" t="s">
        <v>17</v>
      </c>
      <c r="F45" s="16" t="s">
        <v>17</v>
      </c>
      <c r="G45" s="16" t="s">
        <v>104</v>
      </c>
      <c r="L45" s="18" t="s">
        <v>115</v>
      </c>
      <c r="M45" s="18" t="s">
        <v>116</v>
      </c>
    </row>
    <row r="46" spans="2:15">
      <c r="B46" s="32" t="s">
        <v>137</v>
      </c>
      <c r="C46" s="32">
        <v>1</v>
      </c>
      <c r="D46" s="32" t="s">
        <v>138</v>
      </c>
      <c r="E46" s="32">
        <v>1</v>
      </c>
      <c r="F46" s="32" t="s">
        <v>139</v>
      </c>
      <c r="G46" s="32" t="b">
        <v>0</v>
      </c>
      <c r="L46" s="33" t="str">
        <f>"DELETE FROM " &amp; $B46 &amp; " WHERE ID = " &amp; C46 &amp; ";"</f>
        <v>DELETE FROM M_WORD WHERE ID = 1;</v>
      </c>
      <c r="M46" s="33" t="str">
        <f>"INSERT INTO " &amp; $B46 &amp; " VALUES("</f>
        <v>INSERT INTO M_WORD VALUES(</v>
      </c>
      <c r="N46" s="33" t="str">
        <f xml:space="preserve"> IF(IFERROR(FIND("VAR",C$5),0)&gt;0,""""&amp; C46 &amp; """",C46) &amp; "," &amp; IF(IFERROR(FIND("VAR",D$5),0)&gt;0,""""&amp; D46 &amp; """",D46) &amp; "," &amp; IF(IFERROR(FIND("VAR",E$5),0)&gt;0,""""&amp; E46 &amp; """",E46) &amp; "," &amp;  IF(IFERROR(FIND("VAR",F$5),0)&gt;0,""""&amp; F46 &amp; """",F46)&amp; "," &amp;  IF(IFERROR(FIND("VAR",G$5),0)&gt;0,""""&amp; G46 &amp; """",G46) &amp; "," &amp; IF(IFERROR(FIND("VAR",H$5),0)&gt;0,""""&amp; H46 &amp; """",H46) &amp; "," &amp;  IF(IFERROR(FIND("VAR",I$5),0)&gt;0,""""&amp; I46 &amp; """",G46) &amp; "," &amp; IF(IFERROR(FIND("VAR",J$5),0)&gt;0,""""&amp; J46 &amp; """",J46)</f>
        <v>1,"Java","1","a","FALSE","","",</v>
      </c>
    </row>
    <row r="47" spans="2:15">
      <c r="B47" s="32" t="s">
        <v>137</v>
      </c>
      <c r="C47" s="32"/>
      <c r="D47" s="32"/>
      <c r="E47" s="32"/>
      <c r="F47" s="32"/>
      <c r="G47" s="32"/>
    </row>
    <row r="48" spans="2:15">
      <c r="B48" s="32" t="s">
        <v>137</v>
      </c>
      <c r="C48" s="32"/>
      <c r="D48" s="32"/>
      <c r="E48" s="32"/>
      <c r="F48" s="32"/>
      <c r="G48" s="32"/>
    </row>
    <row r="49" spans="2:7">
      <c r="B49" s="32" t="s">
        <v>137</v>
      </c>
      <c r="C49" s="32"/>
      <c r="D49" s="32"/>
      <c r="E49" s="32"/>
      <c r="F49" s="32"/>
      <c r="G49" s="32"/>
    </row>
    <row r="50" spans="2:7">
      <c r="B50" s="32" t="s">
        <v>137</v>
      </c>
      <c r="C50" s="32"/>
      <c r="D50" s="32"/>
      <c r="E50" s="32"/>
      <c r="F50" s="32"/>
      <c r="G50" s="32"/>
    </row>
    <row r="52" spans="2:7">
      <c r="B52" s="4" t="s">
        <v>5</v>
      </c>
      <c r="C52" s="15">
        <v>1</v>
      </c>
      <c r="D52" s="15">
        <v>2</v>
      </c>
      <c r="E52" s="15">
        <v>3</v>
      </c>
      <c r="F52" s="15">
        <v>4</v>
      </c>
    </row>
    <row r="53" spans="2:7">
      <c r="B53" s="4" t="s">
        <v>6</v>
      </c>
      <c r="C53" s="16" t="s">
        <v>35</v>
      </c>
      <c r="D53" s="16" t="s">
        <v>147</v>
      </c>
      <c r="E53" s="16" t="s">
        <v>149</v>
      </c>
      <c r="F53" s="16" t="s">
        <v>30</v>
      </c>
    </row>
    <row r="54" spans="2:7">
      <c r="B54" s="4" t="s">
        <v>7</v>
      </c>
      <c r="C54" s="16" t="s">
        <v>152</v>
      </c>
      <c r="D54" s="16" t="s">
        <v>153</v>
      </c>
      <c r="E54" s="16" t="s">
        <v>150</v>
      </c>
      <c r="F54" s="16" t="s">
        <v>29</v>
      </c>
    </row>
    <row r="55" spans="2:7">
      <c r="B55" s="5" t="s">
        <v>8</v>
      </c>
      <c r="C55" s="16" t="s">
        <v>156</v>
      </c>
      <c r="D55" s="16" t="s">
        <v>148</v>
      </c>
      <c r="E55" s="16" t="s">
        <v>106</v>
      </c>
      <c r="F55" s="16" t="s">
        <v>155</v>
      </c>
    </row>
    <row r="56" spans="2:7">
      <c r="B56" s="32"/>
      <c r="C56" s="32"/>
      <c r="D56" s="32"/>
      <c r="E56" s="32"/>
      <c r="F56" s="32"/>
    </row>
    <row r="57" spans="2:7">
      <c r="B57" s="32"/>
      <c r="C57" s="32"/>
      <c r="D57" s="32"/>
      <c r="E57" s="32"/>
      <c r="F57" s="32"/>
    </row>
    <row r="58" spans="2:7">
      <c r="B58" s="32"/>
      <c r="C58" s="32"/>
      <c r="D58" s="32"/>
      <c r="E58" s="32"/>
      <c r="F58" s="32"/>
    </row>
    <row r="59" spans="2:7">
      <c r="B59" s="32"/>
      <c r="C59" s="32"/>
      <c r="D59" s="32"/>
      <c r="E59" s="32"/>
      <c r="F59" s="32"/>
    </row>
    <row r="60" spans="2:7">
      <c r="B60" s="32"/>
      <c r="C60" s="32"/>
      <c r="D60" s="32"/>
      <c r="E60" s="32"/>
      <c r="F60" s="32"/>
    </row>
    <row r="61" spans="2:7">
      <c r="B61" s="32"/>
      <c r="C61" s="32"/>
      <c r="D61" s="32"/>
      <c r="E61" s="32"/>
      <c r="F61" s="32"/>
    </row>
    <row r="62" spans="2:7">
      <c r="B62" s="32"/>
      <c r="C62" s="32"/>
      <c r="D62" s="32"/>
      <c r="E62" s="32"/>
      <c r="F62" s="32"/>
    </row>
    <row r="63" spans="2:7">
      <c r="B63" s="32"/>
      <c r="C63" s="32"/>
      <c r="D63" s="32"/>
      <c r="E63" s="32"/>
      <c r="F63" s="32"/>
    </row>
    <row r="64" spans="2:7">
      <c r="B64" s="32"/>
      <c r="C64" s="32"/>
      <c r="D64" s="32"/>
      <c r="E64" s="32"/>
      <c r="F64" s="32"/>
    </row>
    <row r="65" spans="2:6">
      <c r="B65" s="32"/>
      <c r="C65" s="32"/>
      <c r="D65" s="32"/>
      <c r="E65" s="32"/>
      <c r="F65" s="32"/>
    </row>
    <row r="66" spans="2:6">
      <c r="B66" s="32"/>
      <c r="C66" s="32"/>
      <c r="D66" s="32"/>
      <c r="E66" s="32"/>
      <c r="F66" s="32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１．ディレクトリ構成</vt:lpstr>
      <vt:lpstr>２．テーブル定義</vt:lpstr>
      <vt:lpstr>データ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RD10PC066N-user</dc:creator>
  <cp:lastModifiedBy>RD10PC066N-user</cp:lastModifiedBy>
  <dcterms:created xsi:type="dcterms:W3CDTF">2016-01-14T02:02:42Z</dcterms:created>
  <dcterms:modified xsi:type="dcterms:W3CDTF">2016-02-01T04:45:48Z</dcterms:modified>
</cp:coreProperties>
</file>