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<sst xmlns="http://schemas.openxmlformats.org/spreadsheetml/2006/main" count="12" uniqueCount="12">
  <si>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Al</t>
  </si>
  <si>
    <t>N0</t>
  </si>
  <si>
    <t>t0</t>
  </si>
  <si>
    <t xml:space="preserve">plates number</t>
  </si>
  <si>
    <t xml:space="preserve">length, mm</t>
  </si>
  <si>
    <t xml:space="preserve">time, s</t>
  </si>
  <si>
    <t xml:space="preserve">particles number</t>
  </si>
  <si>
    <t xml:space="preserve">\mu, mm^{-1}</t>
  </si>
  <si>
    <t>error</t>
  </si>
  <si>
    <t>Fe</t>
  </si>
  <si>
    <t xml:space="preserve">relative error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</si>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</sst>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2" borderId="1" numFmtId="0" xfId="0" applyFill="1" applyBorder="1" applyAlignment="1">
      <alignment horizontal="center"/>
    </xf>
    <xf fontId="0" fillId="0" borderId="0" numFmtId="0" xfId="0" applyAlignment="1">
      <alignment horizontal="center"/>
    </xf>
    <xf fontId="0" fillId="2" borderId="1" numFmtId="160" xfId="0" applyNumberFormat="1" applyFill="1" applyBorder="1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0" borderId="0" numFmtId="160" xfId="0" applyNumberFormat="1" applyAlignment="1">
      <alignment horizontal="center"/>
    </xf>
    <xf fontId="0" fillId="0" borderId="1" numFmtId="0" xfId="0" applyBorder="1" applyAlignment="1">
      <alignment horizontal="center"/>
    </xf>
    <xf fontId="0" fillId="0" borderId="1" numFmtId="16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" max="1" width="15.421875"/>
  </cols>
  <sheetData>
    <row r="1" ht="14.25">
      <c r="A1" s="1" t="s">
        <v>0</v>
      </c>
      <c r="B1" s="2"/>
      <c r="C1" s="2"/>
      <c r="D1" s="2"/>
      <c r="E1" s="2"/>
      <c r="F1" s="2"/>
      <c r="G1" s="3"/>
      <c r="I1" t="s">
        <v>1</v>
      </c>
      <c r="J1" t="s">
        <v>2</v>
      </c>
      <c r="N1" s="3"/>
      <c r="O1" s="3"/>
      <c r="P1" s="3"/>
      <c r="Q1" s="3"/>
    </row>
    <row r="2" ht="14.25">
      <c r="A2" s="1" t="s">
        <v>3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3"/>
      <c r="I2">
        <v>168687</v>
      </c>
      <c r="J2">
        <v>20</v>
      </c>
      <c r="N2" s="3"/>
      <c r="O2" s="3"/>
      <c r="P2" s="3"/>
      <c r="Q2" s="3"/>
    </row>
    <row r="3" ht="14.25">
      <c r="A3" s="1" t="s">
        <v>4</v>
      </c>
      <c r="B3" s="2">
        <v>20</v>
      </c>
      <c r="C3" s="2">
        <v>40</v>
      </c>
      <c r="D3" s="2">
        <v>60</v>
      </c>
      <c r="E3" s="2">
        <v>80</v>
      </c>
      <c r="F3" s="2">
        <v>100</v>
      </c>
      <c r="G3" s="3"/>
      <c r="N3" s="3"/>
      <c r="O3" s="3"/>
      <c r="P3" s="3"/>
      <c r="Q3" s="3"/>
    </row>
    <row r="4" ht="14.25">
      <c r="A4" s="4" t="s">
        <v>5</v>
      </c>
      <c r="B4" s="4">
        <v>25</v>
      </c>
      <c r="C4" s="4">
        <v>36</v>
      </c>
      <c r="D4" s="4">
        <v>60</v>
      </c>
      <c r="E4" s="4">
        <v>60</v>
      </c>
      <c r="F4" s="4">
        <v>90</v>
      </c>
      <c r="G4" s="5"/>
      <c r="N4" s="3"/>
      <c r="O4" s="3"/>
      <c r="P4" s="3"/>
      <c r="Q4" s="3"/>
      <c r="R4" s="5"/>
      <c r="S4" s="5"/>
    </row>
    <row r="5" ht="14.25">
      <c r="A5" s="1" t="s">
        <v>6</v>
      </c>
      <c r="B5" s="2">
        <v>139143</v>
      </c>
      <c r="C5" s="2">
        <v>130440</v>
      </c>
      <c r="D5" s="4">
        <v>145021</v>
      </c>
      <c r="E5" s="4">
        <v>97203</v>
      </c>
      <c r="F5" s="4">
        <v>100231</v>
      </c>
      <c r="N5" s="3"/>
      <c r="O5" s="3"/>
      <c r="P5" s="3"/>
      <c r="Q5" s="3"/>
    </row>
    <row r="6" ht="14.25">
      <c r="A6" s="1" t="s">
        <v>7</v>
      </c>
      <c r="B6" s="6">
        <f>(1/B3)*LN(($I$2*B4/$J$2)/(B5))</f>
        <v>0.020784314837326859</v>
      </c>
      <c r="C6" s="6">
        <f>(1/C3)*LN(($I$2*C4/$J$2)/(C5))</f>
        <v>0.021122956017351702</v>
      </c>
      <c r="D6" s="6">
        <f>(1/D3)*LN(($I$2*D4/$J$2)/(D5))</f>
        <v>0.020829644264348302</v>
      </c>
      <c r="E6" s="6">
        <f>(1/E3)*LN(($I$2*E4/$J$2)/(E5))</f>
        <v>0.02062319550241928</v>
      </c>
      <c r="F6" s="6">
        <f>(1/F3)*LN(($I$2*F4/$J$2)/(F5))</f>
        <v>0.020246448014495582</v>
      </c>
      <c r="G6" s="3"/>
      <c r="H6" s="7">
        <f>AVERAGE(B6:F6)</f>
        <v>0.020721311727188347</v>
      </c>
      <c r="I6" s="3"/>
      <c r="J6" s="3"/>
      <c r="K6" s="3"/>
      <c r="L6" s="3"/>
      <c r="M6" s="3"/>
      <c r="N6" s="3"/>
      <c r="O6" s="3"/>
      <c r="P6" s="3"/>
      <c r="Q6" s="3"/>
    </row>
    <row r="7" ht="14.25">
      <c r="A7" s="5" t="s">
        <v>8</v>
      </c>
      <c r="B7" s="8">
        <f>1/SQRT(B5)</f>
        <v>0.0026808302701821136</v>
      </c>
      <c r="C7" s="8">
        <f>1/SQRT(C5)</f>
        <v>0.0027688192451415412</v>
      </c>
      <c r="D7" s="8">
        <f>1/SQRT(D5)</f>
        <v>0.0026259385099108861</v>
      </c>
      <c r="E7" s="8">
        <f>1/SQRT(E5)</f>
        <v>0.0032074519981638207</v>
      </c>
      <c r="F7" s="8">
        <f>1/SQRT(F5)</f>
        <v>0.0031586315451505535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25"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25"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14.25">
      <c r="A11" s="1" t="s">
        <v>9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14.25">
      <c r="A12" s="1" t="s">
        <v>3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14.25">
      <c r="A13" s="2" t="s">
        <v>4</v>
      </c>
      <c r="B13" s="2">
        <v>10</v>
      </c>
      <c r="C13" s="2">
        <f>B13+10.1</f>
        <v>20.100000000000001</v>
      </c>
      <c r="D13" s="2">
        <f>C13+10.2</f>
        <v>30.300000000000001</v>
      </c>
      <c r="E13" s="2">
        <f>D13+10.1</f>
        <v>40.399999999999999</v>
      </c>
      <c r="F13" s="2">
        <f>E13+10.2</f>
        <v>50.599999999999994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14.25">
      <c r="A14" s="4" t="s">
        <v>5</v>
      </c>
      <c r="B14" s="4">
        <v>20</v>
      </c>
      <c r="C14" s="4">
        <v>36</v>
      </c>
      <c r="D14" s="4">
        <v>60</v>
      </c>
      <c r="E14" s="4">
        <v>110</v>
      </c>
      <c r="F14" s="4">
        <v>150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14.25">
      <c r="A15" s="1" t="s">
        <v>6</v>
      </c>
      <c r="B15" s="2">
        <v>95194</v>
      </c>
      <c r="C15" s="2">
        <v>93169</v>
      </c>
      <c r="D15" s="4">
        <v>90875</v>
      </c>
      <c r="E15" s="4">
        <v>98769</v>
      </c>
      <c r="F15" s="4">
        <v>82301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14.25">
      <c r="A16" s="1" t="s">
        <v>7</v>
      </c>
      <c r="B16" s="6">
        <f>(1/B13)*LN(($I$2*B14/$J$2)/(B15))</f>
        <v>0.05721280121120037</v>
      </c>
      <c r="C16" s="6">
        <f>(1/C13)*LN(($I$2*C14/$J$2)/(C15))</f>
        <v>0.058776942451693376</v>
      </c>
      <c r="D16" s="6">
        <f>(1/D13)*LN(($I$2*D14/$J$2)/(D15))</f>
        <v>0.056672352459653248</v>
      </c>
      <c r="E16" s="6">
        <f>(1/E13)*LN(($I$2*E14/$J$2)/(E15))</f>
        <v>0.055445772985506209</v>
      </c>
      <c r="F16" s="6">
        <f>(1/F13)*LN(($I$2*F14/$J$2)/(F15))</f>
        <v>0.054003254722882227</v>
      </c>
      <c r="G16" s="3"/>
      <c r="H16" s="7">
        <f>AVERAGE(B16:F16)</f>
        <v>0.056422224766187079</v>
      </c>
      <c r="I16" s="3"/>
      <c r="J16" s="3"/>
      <c r="K16" s="3"/>
      <c r="L16" s="3"/>
      <c r="M16" s="3"/>
      <c r="N16" s="3"/>
      <c r="O16" s="3"/>
      <c r="P16" s="3"/>
      <c r="Q16" s="3"/>
    </row>
    <row r="17" ht="14.25">
      <c r="A17" s="9" t="s">
        <v>10</v>
      </c>
      <c r="B17" s="10">
        <f>1/SQRT(B15)</f>
        <v>0.0032411207555284234</v>
      </c>
      <c r="C17" s="10">
        <f>1/SQRT(C15)</f>
        <v>0.0032761538096227928</v>
      </c>
      <c r="D17" s="10">
        <f>1/SQRT(D15)</f>
        <v>0.0033172468324584006</v>
      </c>
      <c r="E17" s="10">
        <f>1/SQRT(E15)</f>
        <v>0.0031819230423735588</v>
      </c>
      <c r="F17" s="10">
        <f>1/SQRT(F15)</f>
        <v>0.0034857596947881881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14.25">
      <c r="A18" s="1" t="s">
        <v>11</v>
      </c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14.25">
      <c r="A19" s="1" t="s">
        <v>3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4.25">
      <c r="A20" s="2" t="s">
        <v>4</v>
      </c>
      <c r="B20" s="2">
        <v>5.2000000000000002</v>
      </c>
      <c r="C20" s="2">
        <f>B20+4.7</f>
        <v>9.9000000000000004</v>
      </c>
      <c r="D20" s="2">
        <f>C20+4.9</f>
        <v>14.800000000000001</v>
      </c>
      <c r="E20" s="2">
        <f>D20+4.8</f>
        <v>19.600000000000001</v>
      </c>
      <c r="F20" s="2">
        <f>E20+4.3</f>
        <v>23.900000000000002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4.25">
      <c r="A21" s="4" t="s">
        <v>5</v>
      </c>
      <c r="B21" s="4">
        <v>29</v>
      </c>
      <c r="C21" s="4">
        <v>46</v>
      </c>
      <c r="D21" s="4">
        <v>60</v>
      </c>
      <c r="E21" s="4">
        <v>81</v>
      </c>
      <c r="F21" s="4">
        <v>120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4.25">
      <c r="A22" s="1" t="s">
        <v>6</v>
      </c>
      <c r="B22" s="2">
        <v>128147</v>
      </c>
      <c r="C22" s="2">
        <v>121544</v>
      </c>
      <c r="D22" s="4">
        <v>92433</v>
      </c>
      <c r="E22" s="4">
        <v>77973</v>
      </c>
      <c r="F22" s="4">
        <v>83105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4.25">
      <c r="A23" s="2" t="s">
        <v>7</v>
      </c>
      <c r="B23" s="6">
        <f>(1/B20)*LN(($I$2*B21/$J$2)/(B22))</f>
        <v>0.12431354628381128</v>
      </c>
      <c r="C23" s="6">
        <f>(1/C20)*LN(($I$2*C21/$J$2)/(C22))</f>
        <v>0.11724017298047533</v>
      </c>
      <c r="D23" s="6">
        <f>(1/D20)*LN(($I$2*D21/$J$2)/(D22))</f>
        <v>0.11487656470518413</v>
      </c>
      <c r="E23" s="6">
        <f>(1/E20)*LN(($I$2*E21/$J$2)/(E22))</f>
        <v>0.11073465280169126</v>
      </c>
      <c r="F23" s="6">
        <f>(1/F20)*LN(($I$2*F21/$J$2)/(F22))</f>
        <v>0.10458993838569242</v>
      </c>
      <c r="G23" s="3"/>
      <c r="H23" s="7">
        <f>AVERAGE(B23:F23)</f>
        <v>0.11435097503137089</v>
      </c>
      <c r="I23" s="3"/>
      <c r="J23" s="3"/>
      <c r="K23" s="3"/>
      <c r="L23" s="3"/>
      <c r="M23" s="3"/>
      <c r="N23" s="3"/>
      <c r="O23" s="3"/>
      <c r="P23" s="3"/>
      <c r="Q23" s="3"/>
    </row>
    <row r="24" ht="14.25">
      <c r="A24" s="9" t="s">
        <v>10</v>
      </c>
      <c r="B24" s="10">
        <f>1/SQRT(B22)</f>
        <v>0.0027934813627775476</v>
      </c>
      <c r="C24" s="10">
        <f>1/SQRT(C22)</f>
        <v>0.0028683572264342249</v>
      </c>
      <c r="D24" s="10">
        <f>1/SQRT(D22)</f>
        <v>0.003289171175236047</v>
      </c>
      <c r="E24" s="10">
        <f>1/SQRT(E22)</f>
        <v>0.0035811942459259248</v>
      </c>
      <c r="F24" s="10">
        <f>1/SQRT(F22)</f>
        <v>0.0034688572093310665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4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mergeCells count="3">
    <mergeCell ref="A1:F1"/>
    <mergeCell ref="A11:F11"/>
    <mergeCell ref="A18:F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2023-10-29T08:54:51Z</dcterms:modified>
</cp:coreProperties>
</file>