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кси от частоты (0.01 - 0.05)" sheetId="1" state="visible" r:id="rId1"/>
    <sheet name="Обработка H1H0" sheetId="2" state="visible" r:id="rId2"/>
    <sheet name="xi и psi от частоты(0.05 - 0.5)" sheetId="3" state="visible" r:id="rId3"/>
    <sheet name="xi и psi от частоты (0.5-15)" sheetId="4" state="visible" r:id="rId4"/>
    <sheet name="L от частоты" sheetId="5" state="visible" r:id="rId5"/>
  </sheets>
  <calcPr/>
</workbook>
</file>

<file path=xl/sharedStrings.xml><?xml version="1.0" encoding="utf-8"?>
<sst xmlns="http://schemas.openxmlformats.org/spreadsheetml/2006/main" count="15" uniqueCount="15">
  <si>
    <t xml:space="preserve">\nu, Hz</t>
  </si>
  <si>
    <t xml:space="preserve">U, V</t>
  </si>
  <si>
    <t xml:space="preserve">I, A</t>
  </si>
  <si>
    <t xml:space="preserve">\Xi = U/(\nu I)</t>
  </si>
  <si>
    <t xml:space="preserve">1/\nu 1/Hz</t>
  </si>
  <si>
    <t>H1/H0</t>
  </si>
  <si>
    <t xml:space="preserve">H1/H0 theoretical</t>
  </si>
  <si>
    <t>X</t>
  </si>
  <si>
    <t>X0</t>
  </si>
  <si>
    <t xml:space="preserve">\psi, rad</t>
  </si>
  <si>
    <t xml:space="preserve">\nu^2, Hz^2</t>
  </si>
  <si>
    <t>1/\xi^2</t>
  </si>
  <si>
    <t>#</t>
  </si>
  <si>
    <t xml:space="preserve">L, мкГн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</si>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</sst>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000"/>
    <numFmt numFmtId="161" formatCode="0.000"/>
    <numFmt numFmtId="162" formatCode="0.00000"/>
    <numFmt numFmtId="163" formatCode="0.0E+0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49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0" borderId="0" numFmtId="0" xfId="0"/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160" xfId="0" applyNumberFormat="1" applyBorder="1" applyAlignment="1">
      <alignment horizontal="center" vertical="center"/>
    </xf>
    <xf fontId="0" fillId="0" borderId="0" numFmtId="161" xfId="0" applyNumberFormat="1"/>
    <xf fontId="0" fillId="0" borderId="7" numFmtId="0" xfId="0" applyBorder="1" applyAlignment="1">
      <alignment horizontal="center" vertical="center"/>
    </xf>
    <xf fontId="0" fillId="0" borderId="0" numFmtId="160" xfId="0" applyNumberFormat="1"/>
    <xf fontId="0" fillId="0" borderId="0" numFmtId="2" xfId="0" applyNumberFormat="1"/>
    <xf fontId="0" fillId="2" borderId="8" numFmtId="0" xfId="0" applyFill="1" applyBorder="1"/>
    <xf fontId="0" fillId="0" borderId="6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  <protection hidden="0" locked="1"/>
    </xf>
    <xf fontId="0" fillId="0" borderId="6" numFmtId="11" xfId="0" applyNumberFormat="1" applyBorder="1" applyAlignment="1">
      <alignment horizontal="center" vertical="center"/>
    </xf>
    <xf fontId="0" fillId="0" borderId="9" numFmtId="0" xfId="0" applyBorder="1" applyAlignment="1">
      <alignment horizontal="center" vertical="center"/>
      <protection hidden="0" locked="1"/>
    </xf>
    <xf fontId="0" fillId="0" borderId="10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2" borderId="11" numFmtId="0" xfId="0" applyFill="1" applyBorder="1" applyAlignment="1">
      <alignment horizontal="center" vertical="center"/>
    </xf>
    <xf fontId="0" fillId="2" borderId="12" numFmtId="0" xfId="0" applyFill="1" applyBorder="1" applyAlignment="1">
      <alignment horizontal="center" vertical="center"/>
    </xf>
    <xf fontId="0" fillId="2" borderId="0" numFmtId="0" xfId="0" applyFill="1" applyAlignment="1">
      <alignment horizontal="center" vertical="center"/>
    </xf>
    <xf fontId="0" fillId="2" borderId="13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3" numFmtId="160" xfId="0" applyNumberFormat="1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7" numFmtId="2" xfId="0" applyNumberFormat="1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2" xfId="0" applyNumberFormat="1" applyBorder="1" applyAlignment="1">
      <alignment horizontal="center" vertical="center"/>
    </xf>
    <xf fontId="0" fillId="0" borderId="20" numFmtId="160" xfId="0" applyNumberFormat="1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center" vertical="center"/>
    </xf>
    <xf fontId="0" fillId="0" borderId="23" numFmtId="2" xfId="0" applyNumberFormat="1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2" borderId="25" numFmtId="0" xfId="0" applyFill="1" applyBorder="1" applyAlignment="1">
      <alignment horizontal="center" vertical="center"/>
    </xf>
    <xf fontId="0" fillId="2" borderId="26" numFmtId="0" xfId="0" applyFill="1" applyBorder="1" applyAlignment="1">
      <alignment horizontal="center" vertical="center"/>
    </xf>
    <xf fontId="0" fillId="2" borderId="0" numFmtId="0" xfId="0" applyFill="1" applyAlignment="1">
      <alignment horizontal="center"/>
    </xf>
    <xf fontId="0" fillId="0" borderId="0" numFmtId="0" xfId="0" applyAlignment="1">
      <alignment horizontal="center"/>
    </xf>
    <xf fontId="0" fillId="2" borderId="27" numFmtId="0" xfId="0" applyFill="1" applyBorder="1" applyAlignment="1">
      <alignment horizontal="center" vertical="center"/>
    </xf>
    <xf fontId="0" fillId="2" borderId="28" numFmtId="0" xfId="0" applyFill="1" applyBorder="1" applyAlignment="1">
      <alignment horizontal="center" vertical="center"/>
    </xf>
    <xf fontId="0" fillId="2" borderId="20" numFmtId="0" xfId="0" applyFill="1" applyBorder="1" applyAlignment="1">
      <alignment horizontal="center" vertical="center"/>
    </xf>
    <xf fontId="0" fillId="0" borderId="0" numFmtId="162" xfId="0" applyNumberFormat="1"/>
    <xf fontId="0" fillId="0" borderId="0" numFmtId="163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421875"/>
    <col customWidth="1" min="2" max="2" width="18.28125"/>
    <col customWidth="1" min="3" max="3" width="18.421875"/>
    <col customWidth="1" min="4" max="4" width="18.28125"/>
    <col bestFit="1" min="7" max="7" width="9.28125"/>
  </cols>
  <sheetData>
    <row r="1" ht="14.25">
      <c r="A1" s="1" t="s">
        <v>0</v>
      </c>
      <c r="B1" s="2" t="s">
        <v>1</v>
      </c>
      <c r="C1" s="2" t="s">
        <v>2</v>
      </c>
      <c r="D1" s="3" t="s">
        <v>3</v>
      </c>
      <c r="E1" s="1" t="s">
        <v>0</v>
      </c>
      <c r="F1" s="4" t="s">
        <v>4</v>
      </c>
      <c r="G1" s="2" t="s">
        <v>1</v>
      </c>
      <c r="H1" s="2" t="s">
        <v>2</v>
      </c>
      <c r="I1" s="3" t="s">
        <v>3</v>
      </c>
    </row>
    <row r="2" ht="14.25">
      <c r="A2" s="5">
        <v>22.5</v>
      </c>
      <c r="B2" s="6">
        <v>0.19500000000000001</v>
      </c>
      <c r="C2" s="6">
        <v>0.46100000000000002</v>
      </c>
      <c r="D2" s="7">
        <f t="shared" ref="D2:D9" si="0">B2/(A2*C2)</f>
        <v>0.018799710773680405</v>
      </c>
      <c r="E2">
        <f t="shared" ref="E2:E9" si="1">A2</f>
        <v>22.5</v>
      </c>
      <c r="F2" s="8">
        <f t="shared" ref="F2:F9" si="2">1/A2</f>
        <v>0.044444444444444446</v>
      </c>
      <c r="G2" s="6">
        <v>0.19500000000000001</v>
      </c>
      <c r="H2" s="6">
        <v>0.46100000000000002</v>
      </c>
      <c r="I2" s="7">
        <f t="shared" ref="I2:I9" si="3">G2/(H2*E2)</f>
        <v>0.018799710773680405</v>
      </c>
    </row>
    <row r="3" ht="14.25">
      <c r="A3" s="5">
        <v>31.5</v>
      </c>
      <c r="B3" s="6">
        <v>0.26900000000000002</v>
      </c>
      <c r="C3" s="6">
        <v>0.45700000000000002</v>
      </c>
      <c r="D3" s="7">
        <f t="shared" si="0"/>
        <v>0.018686395054009933</v>
      </c>
      <c r="E3">
        <f t="shared" si="1"/>
        <v>31.5</v>
      </c>
      <c r="F3" s="8">
        <f t="shared" si="2"/>
        <v>0.031746031746031744</v>
      </c>
      <c r="G3" s="6">
        <v>0.26900000000000002</v>
      </c>
      <c r="H3" s="6">
        <v>0.45700000000000002</v>
      </c>
      <c r="I3" s="7">
        <f t="shared" si="3"/>
        <v>0.018686395054009933</v>
      </c>
    </row>
    <row r="4" ht="14.25">
      <c r="A4" s="5">
        <v>40.5</v>
      </c>
      <c r="B4" s="6">
        <v>0.33800000000000002</v>
      </c>
      <c r="C4" s="6">
        <v>0.45300000000000001</v>
      </c>
      <c r="D4" s="7">
        <f t="shared" si="0"/>
        <v>0.018423132477584283</v>
      </c>
      <c r="E4">
        <f t="shared" si="1"/>
        <v>40.5</v>
      </c>
      <c r="F4" s="8">
        <f t="shared" si="2"/>
        <v>0.024691358024691357</v>
      </c>
      <c r="G4" s="6">
        <v>0.33800000000000002</v>
      </c>
      <c r="H4" s="6">
        <v>0.45300000000000001</v>
      </c>
      <c r="I4" s="7">
        <f t="shared" si="3"/>
        <v>0.018423132477584283</v>
      </c>
    </row>
    <row r="5" ht="14.25">
      <c r="A5" s="5">
        <v>49.5</v>
      </c>
      <c r="B5" s="6">
        <v>0.40300000000000002</v>
      </c>
      <c r="C5" s="6">
        <v>0.44800000000000001</v>
      </c>
      <c r="D5" s="7">
        <f t="shared" si="0"/>
        <v>0.018172799422799424</v>
      </c>
      <c r="E5">
        <f t="shared" si="1"/>
        <v>49.5</v>
      </c>
      <c r="F5" s="8">
        <f t="shared" si="2"/>
        <v>0.020202020202020204</v>
      </c>
      <c r="G5" s="6">
        <v>0.40300000000000002</v>
      </c>
      <c r="H5" s="6">
        <v>0.44800000000000001</v>
      </c>
      <c r="I5" s="7">
        <f t="shared" si="3"/>
        <v>0.018172799422799424</v>
      </c>
    </row>
    <row r="6" ht="14.25">
      <c r="A6" s="5">
        <v>58.5</v>
      </c>
      <c r="B6" s="6">
        <v>0.46300000000000002</v>
      </c>
      <c r="C6" s="6">
        <v>0.442</v>
      </c>
      <c r="D6" s="7">
        <f t="shared" si="0"/>
        <v>0.017906176277217002</v>
      </c>
      <c r="E6">
        <f t="shared" si="1"/>
        <v>58.5</v>
      </c>
      <c r="F6" s="8">
        <f t="shared" si="2"/>
        <v>0.017094017094017096</v>
      </c>
      <c r="G6" s="6">
        <v>0.46300000000000002</v>
      </c>
      <c r="H6" s="6">
        <v>0.442</v>
      </c>
      <c r="I6" s="7">
        <f t="shared" si="3"/>
        <v>0.017906176277217002</v>
      </c>
    </row>
    <row r="7" ht="14.25">
      <c r="A7" s="5">
        <v>67.5</v>
      </c>
      <c r="B7" s="6">
        <v>0.51800000000000002</v>
      </c>
      <c r="C7" s="6">
        <v>0.436</v>
      </c>
      <c r="D7" s="7">
        <f t="shared" si="0"/>
        <v>0.01760108732585797</v>
      </c>
      <c r="E7">
        <f t="shared" si="1"/>
        <v>67.5</v>
      </c>
      <c r="F7" s="8">
        <f t="shared" si="2"/>
        <v>0.014814814814814815</v>
      </c>
      <c r="G7" s="6">
        <v>0.51800000000000002</v>
      </c>
      <c r="H7" s="6">
        <v>0.436</v>
      </c>
      <c r="I7" s="7">
        <f t="shared" si="3"/>
        <v>0.01760108732585797</v>
      </c>
    </row>
    <row r="8" ht="14.25">
      <c r="A8" s="5">
        <v>76.5</v>
      </c>
      <c r="B8" s="6">
        <v>0.56899999999999995</v>
      </c>
      <c r="C8" s="6">
        <v>0.42999999999999999</v>
      </c>
      <c r="D8" s="7">
        <f t="shared" si="0"/>
        <v>0.017297461620307038</v>
      </c>
      <c r="E8">
        <f t="shared" si="1"/>
        <v>76.5</v>
      </c>
      <c r="F8" s="8">
        <f t="shared" si="2"/>
        <v>0.013071895424836602</v>
      </c>
      <c r="G8" s="6">
        <v>0.56899999999999995</v>
      </c>
      <c r="H8" s="6">
        <v>0.42999999999999999</v>
      </c>
      <c r="I8" s="7">
        <f t="shared" si="3"/>
        <v>0.017297461620307038</v>
      </c>
    </row>
    <row r="9" ht="14.25">
      <c r="A9" s="5">
        <v>85.5</v>
      </c>
      <c r="B9" s="6">
        <v>0.61399999999999999</v>
      </c>
      <c r="C9" s="6">
        <v>0.42299999999999999</v>
      </c>
      <c r="D9" s="7">
        <f t="shared" si="0"/>
        <v>0.016977036760538067</v>
      </c>
      <c r="E9">
        <f t="shared" si="1"/>
        <v>85.5</v>
      </c>
      <c r="F9" s="8">
        <f t="shared" si="2"/>
        <v>0.011695906432748537</v>
      </c>
      <c r="G9" s="6">
        <v>0.61399999999999999</v>
      </c>
      <c r="H9" s="6">
        <v>0.42299999999999999</v>
      </c>
      <c r="I9" s="7">
        <f t="shared" si="3"/>
        <v>0.016977036760538067</v>
      </c>
    </row>
    <row r="10" ht="14.25">
      <c r="A10" s="5">
        <v>94.5</v>
      </c>
      <c r="B10" s="6">
        <v>0.65400000000000003</v>
      </c>
      <c r="C10" s="6">
        <v>0.41799999999999998</v>
      </c>
      <c r="D10" s="7">
        <f t="shared" ref="D10:D12" si="4">B10/(A10*C10)</f>
        <v>0.016556542872332349</v>
      </c>
      <c r="E10">
        <f t="shared" ref="E10:E12" si="5">A10</f>
        <v>94.5</v>
      </c>
      <c r="F10" s="8">
        <f t="shared" ref="F10:F12" si="6">1/A10</f>
        <v>0.010582010582010581</v>
      </c>
      <c r="G10" s="6">
        <v>0.65400000000000003</v>
      </c>
      <c r="H10" s="6">
        <v>0.41799999999999998</v>
      </c>
      <c r="I10" s="7">
        <f t="shared" ref="I10:I12" si="7">G10/(H10*E10)</f>
        <v>0.016556542872332349</v>
      </c>
    </row>
    <row r="11" ht="14.25">
      <c r="A11" s="5">
        <v>103.5</v>
      </c>
      <c r="B11" s="6">
        <v>0.68999999999999995</v>
      </c>
      <c r="C11" s="6">
        <v>0.41199999999999998</v>
      </c>
      <c r="D11" s="7">
        <f t="shared" si="4"/>
        <v>0.016181229773462782</v>
      </c>
      <c r="E11">
        <f t="shared" si="5"/>
        <v>103.5</v>
      </c>
      <c r="F11" s="8">
        <f t="shared" si="6"/>
        <v>0.0096618357487922701</v>
      </c>
      <c r="G11" s="6">
        <v>0.68999999999999995</v>
      </c>
      <c r="H11" s="6">
        <v>0.41199999999999998</v>
      </c>
      <c r="I11" s="7">
        <f t="shared" si="7"/>
        <v>0.016181229773462782</v>
      </c>
    </row>
    <row r="12" ht="14.25">
      <c r="A12" s="5">
        <v>112.5</v>
      </c>
      <c r="B12" s="9">
        <v>0.72299999999999998</v>
      </c>
      <c r="C12" s="9">
        <v>0.40600000000000003</v>
      </c>
      <c r="D12" s="7">
        <f t="shared" si="4"/>
        <v>0.015829228243021343</v>
      </c>
      <c r="E12">
        <f t="shared" si="5"/>
        <v>112.5</v>
      </c>
      <c r="F12" s="8">
        <f t="shared" si="6"/>
        <v>0.0088888888888888889</v>
      </c>
      <c r="G12" s="9">
        <v>0.72299999999999998</v>
      </c>
      <c r="H12" s="9">
        <v>0.40600000000000003</v>
      </c>
      <c r="I12" s="7">
        <f t="shared" si="7"/>
        <v>0.015829228243021343</v>
      </c>
    </row>
    <row r="16" ht="14.25">
      <c r="F16" s="8">
        <f t="shared" ref="F16:F23" si="8">A2*A2</f>
        <v>506.25</v>
      </c>
      <c r="G16" s="10">
        <f t="shared" ref="G16:G23" si="9">1/(D2*D2)</f>
        <v>2829.4215976331361</v>
      </c>
    </row>
    <row r="17" ht="14.25">
      <c r="F17" s="8">
        <f t="shared" si="8"/>
        <v>992.25</v>
      </c>
      <c r="G17" s="10">
        <f t="shared" si="9"/>
        <v>2863.841299180498</v>
      </c>
    </row>
    <row r="18" ht="14.25">
      <c r="F18" s="8">
        <f t="shared" si="8"/>
        <v>1640.25</v>
      </c>
      <c r="G18" s="10">
        <f t="shared" si="9"/>
        <v>2946.2734344910882</v>
      </c>
    </row>
    <row r="19" ht="14.25">
      <c r="F19" s="8">
        <f t="shared" si="8"/>
        <v>2450.25</v>
      </c>
      <c r="G19" s="10">
        <f t="shared" si="9"/>
        <v>3028.0032264221809</v>
      </c>
    </row>
    <row r="20" ht="14.25">
      <c r="F20" s="8">
        <f t="shared" si="8"/>
        <v>3422.25</v>
      </c>
      <c r="G20" s="10">
        <f t="shared" si="9"/>
        <v>3118.848569522645</v>
      </c>
    </row>
    <row r="21" ht="14.25">
      <c r="F21" s="8">
        <f t="shared" si="8"/>
        <v>4556.25</v>
      </c>
      <c r="G21" s="10">
        <f t="shared" si="9"/>
        <v>3227.9069334088626</v>
      </c>
    </row>
    <row r="22" ht="14.25">
      <c r="F22" s="8">
        <f t="shared" si="8"/>
        <v>5852.25</v>
      </c>
      <c r="G22" s="10">
        <f t="shared" si="9"/>
        <v>3342.2216542449519</v>
      </c>
    </row>
    <row r="23" ht="14.25">
      <c r="F23" s="8">
        <f t="shared" si="8"/>
        <v>7310.25</v>
      </c>
      <c r="G23" s="10">
        <f t="shared" si="9"/>
        <v>3469.5745372629945</v>
      </c>
    </row>
    <row r="24" ht="14.25">
      <c r="F24" s="8">
        <f t="shared" ref="F24:F26" si="10">A10*A10</f>
        <v>8930.25</v>
      </c>
      <c r="G24" s="10">
        <f t="shared" ref="G24:G26" si="11">1/(D10*D10)</f>
        <v>3648.0491751536056</v>
      </c>
    </row>
    <row r="25" ht="14.25">
      <c r="F25" s="11">
        <f t="shared" si="10"/>
        <v>10712.25</v>
      </c>
      <c r="G25" s="10">
        <f t="shared" si="11"/>
        <v>3819.2400000000007</v>
      </c>
    </row>
    <row r="26" ht="14.25">
      <c r="F26" s="11">
        <f t="shared" si="10"/>
        <v>12656.25</v>
      </c>
      <c r="G26" s="10">
        <f t="shared" si="11"/>
        <v>3990.9888776019711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zoomScale="100" workbookViewId="0">
      <selection activeCell="A1" activeCellId="0" sqref="A1"/>
    </sheetView>
  </sheetViews>
  <sheetFormatPr defaultRowHeight="14.25"/>
  <cols>
    <col customWidth="1" min="1" max="1" width="18.00390625"/>
    <col customWidth="1" min="2" max="2" width="18.140625"/>
    <col customWidth="1" min="3" max="3" width="18.421875"/>
    <col customWidth="1" min="4" max="4" width="18.00390625"/>
    <col customWidth="1" min="5" max="5" width="18.140625"/>
    <col customWidth="1" min="8" max="9" width="18.28125"/>
  </cols>
  <sheetData>
    <row r="1" ht="14.25">
      <c r="A1" s="1" t="s">
        <v>0</v>
      </c>
      <c r="B1" s="2" t="s">
        <v>5</v>
      </c>
      <c r="C1" s="3" t="s">
        <v>3</v>
      </c>
      <c r="D1" s="12">
        <v>53</v>
      </c>
      <c r="E1" t="s">
        <v>6</v>
      </c>
      <c r="H1" t="str">
        <f>A1</f>
        <v xml:space="preserve">\nu, Hz</v>
      </c>
      <c r="I1" t="str">
        <f>E1</f>
        <v xml:space="preserve">H1/H0 theoretical</v>
      </c>
    </row>
    <row r="2" ht="14.25">
      <c r="A2" s="5">
        <v>22.5</v>
      </c>
      <c r="B2" s="6">
        <f t="shared" ref="B2:B9" si="12">C2*$D$1</f>
        <v>0.99640000000000006</v>
      </c>
      <c r="C2" s="13">
        <v>0.018800000000000001</v>
      </c>
      <c r="E2">
        <f>1/(COSH(SQRT(2*3.14*A2*5*4*3.14)*COS(45)*0.0015)+0.5*0.045*SQRT(2*3.14*A2*5*4*3.14)*COS(45)*SINH(SQRT(2*3.14*A2*5*4*3.14)*COS(45)*0.0015))</f>
        <v>0.92125226682896111</v>
      </c>
      <c r="H2">
        <f>A2</f>
        <v>22.5</v>
      </c>
      <c r="I2">
        <f>E2</f>
        <v>0.92125226682896111</v>
      </c>
    </row>
    <row r="3" ht="14.25">
      <c r="A3" s="5">
        <v>31.5</v>
      </c>
      <c r="B3" s="6">
        <f t="shared" si="12"/>
        <v>0.99110000000000009</v>
      </c>
      <c r="C3" s="13">
        <v>0.018700000000000001</v>
      </c>
      <c r="E3">
        <f>1/(COSH(SQRT(2*3.14*A3*5*4*3.14)*COS(45)*0.0015)+0.5*0.045*SQRT(2*3.14*A3*5*4*3.14)*COS(45)*SINH(SQRT(2*3.14*A3*5*4*3.14)*COS(45)*0.0015))</f>
        <v>0.89308531503401933</v>
      </c>
      <c r="H3">
        <f>A3</f>
        <v>31.5</v>
      </c>
      <c r="I3">
        <f>E3</f>
        <v>0.89308531503401933</v>
      </c>
    </row>
    <row r="4" ht="14.25">
      <c r="A4" s="5">
        <v>40.5</v>
      </c>
      <c r="B4" s="6">
        <f t="shared" si="12"/>
        <v>0.97519999999999996</v>
      </c>
      <c r="C4" s="13">
        <v>0.0184</v>
      </c>
      <c r="E4">
        <f>1/(COSH(SQRT(2*3.14*A4*5*4*3.14)*COS(45)*0.0015)+0.5*0.045*SQRT(2*3.14*A4*5*4*3.14)*COS(45)*SINH(SQRT(2*3.14*A4*5*4*3.14)*COS(45)*0.0015))</f>
        <v>0.8665710893405304</v>
      </c>
      <c r="H4">
        <f>A4</f>
        <v>40.5</v>
      </c>
      <c r="I4">
        <f>E4</f>
        <v>0.8665710893405304</v>
      </c>
    </row>
    <row r="5" ht="14.25">
      <c r="A5" s="5">
        <v>49.5</v>
      </c>
      <c r="B5" s="6">
        <f t="shared" si="12"/>
        <v>0.96460000000000001</v>
      </c>
      <c r="C5" s="13">
        <v>0.018200000000000001</v>
      </c>
      <c r="E5">
        <f>1/(COSH(SQRT(2*3.14*A5*5*4*3.14)*COS(45)*0.0015)+0.5*0.045*SQRT(2*3.14*A5*5*4*3.14)*COS(45)*SINH(SQRT(2*3.14*A5*5*4*3.14)*COS(45)*0.0015))</f>
        <v>0.84156828571886921</v>
      </c>
      <c r="H5">
        <f>A5</f>
        <v>49.5</v>
      </c>
      <c r="I5">
        <f>E5</f>
        <v>0.84156828571886921</v>
      </c>
    </row>
    <row r="6" ht="14.25">
      <c r="A6" s="5">
        <v>58.5</v>
      </c>
      <c r="B6" s="6">
        <f t="shared" si="12"/>
        <v>0.94869999999999999</v>
      </c>
      <c r="C6" s="13">
        <v>0.017899999999999999</v>
      </c>
      <c r="E6">
        <f>1/(COSH(SQRT(2*3.14*A6*5*4*3.14)*COS(45)*0.0015)+0.5*0.045*SQRT(2*3.14*A6*5*4*3.14)*COS(45)*SINH(SQRT(2*3.14*A6*5*4*3.14)*COS(45)*0.0015))</f>
        <v>0.81795126197555379</v>
      </c>
      <c r="H6">
        <f>A6</f>
        <v>58.5</v>
      </c>
      <c r="I6">
        <f>E6</f>
        <v>0.81795126197555379</v>
      </c>
    </row>
    <row r="7" ht="14.25">
      <c r="A7" s="5">
        <v>67.5</v>
      </c>
      <c r="B7" s="6">
        <f t="shared" si="12"/>
        <v>0.93280000000000007</v>
      </c>
      <c r="C7" s="13">
        <v>0.017600000000000001</v>
      </c>
      <c r="E7">
        <f>1/(COSH(SQRT(2*3.14*A7*5*4*3.14)*COS(45)*0.0015)+0.5*0.045*SQRT(2*3.14*A7*5*4*3.14)*COS(45)*SINH(SQRT(2*3.14*A7*5*4*3.14)*COS(45)*0.0015))</f>
        <v>0.79560792635352873</v>
      </c>
      <c r="H7">
        <f>A7</f>
        <v>67.5</v>
      </c>
      <c r="I7">
        <f>E7</f>
        <v>0.79560792635352873</v>
      </c>
    </row>
    <row r="8" ht="14.25">
      <c r="A8" s="5">
        <v>76.5</v>
      </c>
      <c r="B8" s="6">
        <f t="shared" si="12"/>
        <v>0.91689999999999994</v>
      </c>
      <c r="C8" s="13">
        <v>0.017299999999999999</v>
      </c>
      <c r="E8">
        <f>1/(COSH(SQRT(2*3.14*A8*5*4*3.14)*COS(45)*0.0015)+0.5*0.045*SQRT(2*3.14*A8*5*4*3.14)*COS(45)*SINH(SQRT(2*3.14*A8*5*4*3.14)*COS(45)*0.0015))</f>
        <v>0.77443795873452836</v>
      </c>
      <c r="H8">
        <f>A8</f>
        <v>76.5</v>
      </c>
      <c r="I8">
        <f>E8</f>
        <v>0.77443795873452836</v>
      </c>
    </row>
    <row r="9" ht="14.25">
      <c r="A9" s="5">
        <v>85.5</v>
      </c>
      <c r="B9" s="6">
        <f t="shared" si="12"/>
        <v>0.90100000000000002</v>
      </c>
      <c r="C9" s="13">
        <v>0.017000000000000001</v>
      </c>
      <c r="E9">
        <f>1/(COSH(SQRT(2*3.14*A9*5*4*3.14)*COS(45)*0.0015)+0.5*0.045*SQRT(2*3.14*A9*5*4*3.14)*COS(45)*SINH(SQRT(2*3.14*A9*5*4*3.14)*COS(45)*0.0015))</f>
        <v>0.75435130488126245</v>
      </c>
      <c r="H9">
        <f>A9</f>
        <v>85.5</v>
      </c>
      <c r="I9">
        <f>E9</f>
        <v>0.75435130488126245</v>
      </c>
    </row>
    <row r="10" ht="14.25">
      <c r="A10" s="5">
        <v>94.5</v>
      </c>
      <c r="B10" s="6">
        <f t="shared" ref="B10:B44" si="13">C10*$D$1</f>
        <v>0.87980000000000003</v>
      </c>
      <c r="C10" s="13">
        <v>0.0166</v>
      </c>
      <c r="E10">
        <f>1/(COSH(SQRT(2*3.14*A10*5*4*3.14)*COS(45)*0.0015)+0.5*0.045*SQRT(2*3.14*A10*5*4*3.14)*COS(45)*SINH(SQRT(2*3.14*A10*5*4*3.14)*COS(45)*0.0015))</f>
        <v>0.7352668960432347</v>
      </c>
      <c r="H10">
        <f>A10</f>
        <v>94.5</v>
      </c>
      <c r="I10">
        <f>E10</f>
        <v>0.7352668960432347</v>
      </c>
    </row>
    <row r="11" ht="14.25">
      <c r="A11" s="5">
        <v>103.5</v>
      </c>
      <c r="B11" s="6">
        <f t="shared" si="13"/>
        <v>0.85859999999999992</v>
      </c>
      <c r="C11" s="13">
        <v>0.016199999999999999</v>
      </c>
      <c r="E11">
        <f>1/(COSH(SQRT(2*3.14*A11*5*4*3.14)*COS(45)*0.0015)+0.5*0.045*SQRT(2*3.14*A11*5*4*3.14)*COS(45)*SINH(SQRT(2*3.14*A11*5*4*3.14)*COS(45)*0.0015))</f>
        <v>0.71711155553259032</v>
      </c>
      <c r="H11">
        <f>A11</f>
        <v>103.5</v>
      </c>
      <c r="I11">
        <f>E11</f>
        <v>0.71711155553259032</v>
      </c>
    </row>
    <row r="12" ht="14.25">
      <c r="A12" s="5">
        <v>112.5</v>
      </c>
      <c r="B12" s="6">
        <f t="shared" si="13"/>
        <v>0.83740000000000003</v>
      </c>
      <c r="C12" s="13">
        <v>0.015800000000000002</v>
      </c>
      <c r="E12">
        <f>1/(COSH(SQRT(2*3.14*A12*5*4*3.14)*COS(45)*0.0015)+0.5*0.045*SQRT(2*3.14*A12*5*4*3.14)*COS(45)*SINH(SQRT(2*3.14*A12*5*4*3.14)*COS(45)*0.0015))</f>
        <v>0.69981906117402704</v>
      </c>
      <c r="H12">
        <f>A12</f>
        <v>112.5</v>
      </c>
      <c r="I12">
        <f>E12</f>
        <v>0.69981906117402704</v>
      </c>
    </row>
    <row r="13" ht="14.25">
      <c r="A13" s="5">
        <v>112.5</v>
      </c>
      <c r="B13" s="6">
        <f t="shared" si="13"/>
        <v>0.8427</v>
      </c>
      <c r="C13" s="13">
        <v>0.015900000000000001</v>
      </c>
      <c r="E13">
        <f>1/(COSH(SQRT(2*3.14*A13*5*4*3.14)*COS(45)*0.0015)+0.5*0.045*SQRT(2*3.14*A13*5*4*3.14)*COS(45)*SINH(SQRT(2*3.14*A13*5*4*3.14)*COS(45)*0.0015))</f>
        <v>0.69981906117402704</v>
      </c>
      <c r="H13">
        <f>A13</f>
        <v>112.5</v>
      </c>
      <c r="I13">
        <f>E13</f>
        <v>0.69981906117402704</v>
      </c>
    </row>
    <row r="14" ht="14.25">
      <c r="A14" s="5">
        <v>128.5</v>
      </c>
      <c r="B14" s="6">
        <f t="shared" si="13"/>
        <v>0.80559999999999998</v>
      </c>
      <c r="C14" s="13">
        <v>0.0152</v>
      </c>
      <c r="E14">
        <f>1/(COSH(SQRT(2*3.14*A14*5*4*3.14)*COS(45)*0.0015)+0.5*0.045*SQRT(2*3.14*A14*5*4*3.14)*COS(45)*SINH(SQRT(2*3.14*A14*5*4*3.14)*COS(45)*0.0015))</f>
        <v>0.67102385610997239</v>
      </c>
      <c r="H14">
        <f>A14</f>
        <v>128.5</v>
      </c>
      <c r="I14">
        <f>E14</f>
        <v>0.67102385610997239</v>
      </c>
    </row>
    <row r="15" ht="14.25">
      <c r="A15" s="5">
        <v>144.5</v>
      </c>
      <c r="B15" s="6">
        <f t="shared" si="13"/>
        <v>0.76850000000000007</v>
      </c>
      <c r="C15" s="13">
        <v>0.014500000000000001</v>
      </c>
      <c r="E15">
        <f>1/(COSH(SQRT(2*3.14*A15*5*4*3.14)*COS(45)*0.0015)+0.5*0.045*SQRT(2*3.14*A15*5*4*3.14)*COS(45)*SINH(SQRT(2*3.14*A15*5*4*3.14)*COS(45)*0.0015))</f>
        <v>0.64447208745089501</v>
      </c>
      <c r="H15">
        <f>A15</f>
        <v>144.5</v>
      </c>
      <c r="I15">
        <f>E15</f>
        <v>0.64447208745089501</v>
      </c>
    </row>
    <row r="16" ht="14.25">
      <c r="A16" s="5">
        <v>160.5</v>
      </c>
      <c r="B16" s="6">
        <f t="shared" si="13"/>
        <v>0.73669999999999991</v>
      </c>
      <c r="C16" s="13">
        <v>0.013899999999999999</v>
      </c>
      <c r="E16">
        <f>1/(COSH(SQRT(2*3.14*A16*5*4*3.14)*COS(45)*0.0015)+0.5*0.045*SQRT(2*3.14*A16*5*4*3.14)*COS(45)*SINH(SQRT(2*3.14*A16*5*4*3.14)*COS(45)*0.0015))</f>
        <v>0.61991144627844763</v>
      </c>
      <c r="H16">
        <f>A16</f>
        <v>160.5</v>
      </c>
      <c r="I16">
        <f>E16</f>
        <v>0.61991144627844763</v>
      </c>
    </row>
    <row r="17" ht="14.25">
      <c r="A17" s="5">
        <v>176.5</v>
      </c>
      <c r="B17" s="6">
        <f t="shared" si="13"/>
        <v>0.70489999999999997</v>
      </c>
      <c r="C17" s="13">
        <v>0.013299999999999999</v>
      </c>
      <c r="E17">
        <f>1/(COSH(SQRT(2*3.14*A17*5*4*3.14)*COS(45)*0.0015)+0.5*0.045*SQRT(2*3.14*A17*5*4*3.14)*COS(45)*SINH(SQRT(2*3.14*A17*5*4*3.14)*COS(45)*0.0015))</f>
        <v>0.59712609119002413</v>
      </c>
      <c r="H17">
        <f>A17</f>
        <v>176.5</v>
      </c>
      <c r="I17">
        <f>E17</f>
        <v>0.59712609119002413</v>
      </c>
    </row>
    <row r="18" ht="14.25">
      <c r="A18" s="5">
        <v>192.5</v>
      </c>
      <c r="B18" s="6">
        <f t="shared" si="13"/>
        <v>0.66779999999999995</v>
      </c>
      <c r="C18" s="13">
        <v>0.0126</v>
      </c>
      <c r="E18">
        <f>1/(COSH(SQRT(2*3.14*A18*5*4*3.14)*COS(45)*0.0015)+0.5*0.045*SQRT(2*3.14*A18*5*4*3.14)*COS(45)*SINH(SQRT(2*3.14*A18*5*4*3.14)*COS(45)*0.0015))</f>
        <v>0.57593028951696268</v>
      </c>
      <c r="H18">
        <f>A18</f>
        <v>192.5</v>
      </c>
      <c r="I18">
        <f>E18</f>
        <v>0.57593028951696268</v>
      </c>
    </row>
    <row r="19" ht="14.25">
      <c r="A19" s="5">
        <v>208.5</v>
      </c>
      <c r="B19" s="6">
        <f t="shared" si="13"/>
        <v>0.64129999999999998</v>
      </c>
      <c r="C19" s="13">
        <v>0.0121</v>
      </c>
      <c r="E19">
        <f>1/(COSH(SQRT(2*3.14*A19*5*4*3.14)*COS(45)*0.0015)+0.5*0.045*SQRT(2*3.14*A19*5*4*3.14)*COS(45)*SINH(SQRT(2*3.14*A19*5*4*3.14)*COS(45)*0.0015))</f>
        <v>0.55616334423068936</v>
      </c>
      <c r="H19">
        <f>A19</f>
        <v>208.5</v>
      </c>
      <c r="I19">
        <f>E19</f>
        <v>0.55616334423068936</v>
      </c>
    </row>
    <row r="20" ht="14.25">
      <c r="A20" s="5">
        <v>225</v>
      </c>
      <c r="B20" s="6">
        <f t="shared" si="13"/>
        <v>0.60950000000000004</v>
      </c>
      <c r="C20" s="13">
        <v>0.0115</v>
      </c>
      <c r="E20">
        <f>1/(COSH(SQRT(2*3.14*A20*5*4*3.14)*COS(45)*0.0015)+0.5*0.045*SQRT(2*3.14*A20*5*4*3.14)*COS(45)*SINH(SQRT(2*3.14*A20*5*4*3.14)*COS(45)*0.0015))</f>
        <v>0.53712747869427335</v>
      </c>
      <c r="H20">
        <f>A20</f>
        <v>225</v>
      </c>
      <c r="I20">
        <f>E20</f>
        <v>0.53712747869427335</v>
      </c>
    </row>
    <row r="21" ht="14.25">
      <c r="A21" s="5">
        <v>315</v>
      </c>
      <c r="B21" s="6">
        <f t="shared" si="13"/>
        <v>0.48230000000000001</v>
      </c>
      <c r="C21" s="13">
        <v>0.0091000000000000004</v>
      </c>
      <c r="E21">
        <f>1/(COSH(SQRT(2*3.14*A21*5*4*3.14)*COS(45)*0.0015)+0.5*0.045*SQRT(2*3.14*A21*5*4*3.14)*COS(45)*SINH(SQRT(2*3.14*A21*5*4*3.14)*COS(45)*0.0015))</f>
        <v>0.45232351482428274</v>
      </c>
      <c r="H21">
        <f>A21</f>
        <v>315</v>
      </c>
      <c r="I21">
        <f>E21</f>
        <v>0.45232351482428274</v>
      </c>
    </row>
    <row r="22" ht="14.25">
      <c r="A22" s="5">
        <v>405</v>
      </c>
      <c r="B22" s="6">
        <f t="shared" si="13"/>
        <v>0.39219999999999999</v>
      </c>
      <c r="C22" s="13">
        <v>0.0074000000000000003</v>
      </c>
      <c r="E22">
        <f>1/(COSH(SQRT(2*3.14*A22*5*4*3.14)*COS(45)*0.0015)+0.5*0.045*SQRT(2*3.14*A22*5*4*3.14)*COS(45)*SINH(SQRT(2*3.14*A22*5*4*3.14)*COS(45)*0.0015))</f>
        <v>0.39026579917707316</v>
      </c>
      <c r="H22">
        <f>A22</f>
        <v>405</v>
      </c>
      <c r="I22">
        <f>E22</f>
        <v>0.39026579917707316</v>
      </c>
    </row>
    <row r="23" ht="14.25">
      <c r="A23" s="5">
        <v>495</v>
      </c>
      <c r="B23" s="6">
        <f t="shared" si="13"/>
        <v>0.3286</v>
      </c>
      <c r="C23" s="13">
        <v>0.0061999999999999998</v>
      </c>
      <c r="E23">
        <f>1/(COSH(SQRT(2*3.14*A23*5*4*3.14)*COS(45)*0.0015)+0.5*0.045*SQRT(2*3.14*A23*5*4*3.14)*COS(45)*SINH(SQRT(2*3.14*A23*5*4*3.14)*COS(45)*0.0015))</f>
        <v>0.34288717067135854</v>
      </c>
      <c r="H23">
        <f>A23</f>
        <v>495</v>
      </c>
      <c r="I23">
        <f>E23</f>
        <v>0.34288717067135854</v>
      </c>
    </row>
    <row r="24" ht="14.25">
      <c r="A24" s="5">
        <v>585</v>
      </c>
      <c r="B24" s="6">
        <f t="shared" si="13"/>
        <v>0.28089999999999998</v>
      </c>
      <c r="C24" s="13">
        <v>0.0053</v>
      </c>
      <c r="E24">
        <f>1/(COSH(SQRT(2*3.14*A24*5*4*3.14)*COS(45)*0.0015)+0.5*0.045*SQRT(2*3.14*A24*5*4*3.14)*COS(45)*SINH(SQRT(2*3.14*A24*5*4*3.14)*COS(45)*0.0015))</f>
        <v>0.30553193595470907</v>
      </c>
      <c r="H24">
        <f>A24</f>
        <v>585</v>
      </c>
      <c r="I24">
        <f>E24</f>
        <v>0.30553193595470907</v>
      </c>
    </row>
    <row r="25" ht="14.25">
      <c r="A25" s="5">
        <v>675</v>
      </c>
      <c r="B25" s="6">
        <f t="shared" si="13"/>
        <v>0.24910000000000002</v>
      </c>
      <c r="C25" s="13">
        <v>0.0047000000000000002</v>
      </c>
      <c r="E25">
        <f>1/(COSH(SQRT(2*3.14*A25*5*4*3.14)*COS(45)*0.0015)+0.5*0.045*SQRT(2*3.14*A25*5*4*3.14)*COS(45)*SINH(SQRT(2*3.14*A25*5*4*3.14)*COS(45)*0.0015))</f>
        <v>0.27532497331400718</v>
      </c>
      <c r="H25">
        <f>A25</f>
        <v>675</v>
      </c>
      <c r="I25">
        <f>E25</f>
        <v>0.27532497331400718</v>
      </c>
    </row>
    <row r="26" ht="14.25">
      <c r="A26" s="5">
        <v>765</v>
      </c>
      <c r="B26" s="6">
        <f t="shared" si="13"/>
        <v>0.22259999999999999</v>
      </c>
      <c r="C26" s="13">
        <v>0.0041999999999999997</v>
      </c>
      <c r="E26">
        <f>1/(COSH(SQRT(2*3.14*A26*5*4*3.14)*COS(45)*0.0015)+0.5*0.045*SQRT(2*3.14*A26*5*4*3.14)*COS(45)*SINH(SQRT(2*3.14*A26*5*4*3.14)*COS(45)*0.0015))</f>
        <v>0.25039479269934428</v>
      </c>
      <c r="H26">
        <f>A26</f>
        <v>765</v>
      </c>
      <c r="I26">
        <f>E26</f>
        <v>0.25039479269934428</v>
      </c>
    </row>
    <row r="27" ht="14.25">
      <c r="A27" s="5">
        <v>855</v>
      </c>
      <c r="B27" s="6">
        <f t="shared" si="13"/>
        <v>0.1961</v>
      </c>
      <c r="C27" s="13">
        <v>0.0037000000000000002</v>
      </c>
      <c r="E27">
        <f>1/(COSH(SQRT(2*3.14*A27*5*4*3.14)*COS(45)*0.0015)+0.5*0.045*SQRT(2*3.14*A27*5*4*3.14)*COS(45)*SINH(SQRT(2*3.14*A27*5*4*3.14)*COS(45)*0.0015))</f>
        <v>0.22947075792379026</v>
      </c>
      <c r="H27">
        <f>A27</f>
        <v>855</v>
      </c>
      <c r="I27">
        <f>E27</f>
        <v>0.22947075792379026</v>
      </c>
    </row>
    <row r="28" ht="14.25">
      <c r="A28" s="5">
        <v>945</v>
      </c>
      <c r="B28" s="6">
        <f t="shared" si="13"/>
        <v>0.1802</v>
      </c>
      <c r="C28" s="13">
        <v>0.0033999999999999998</v>
      </c>
      <c r="E28">
        <f>1/(COSH(SQRT(2*3.14*A28*5*4*3.14)*COS(45)*0.0015)+0.5*0.045*SQRT(2*3.14*A28*5*4*3.14)*COS(45)*SINH(SQRT(2*3.14*A28*5*4*3.14)*COS(45)*0.0015))</f>
        <v>0.21165986820704122</v>
      </c>
      <c r="H28">
        <f>A28</f>
        <v>945</v>
      </c>
      <c r="I28">
        <f>E28</f>
        <v>0.21165986820704122</v>
      </c>
    </row>
    <row r="29" ht="14.25">
      <c r="A29" s="5">
        <v>1035</v>
      </c>
      <c r="B29" s="6">
        <f t="shared" si="13"/>
        <v>0.1643</v>
      </c>
      <c r="C29" s="13">
        <v>0.0030999999999999999</v>
      </c>
      <c r="E29">
        <f>1/(COSH(SQRT(2*3.14*A29*5*4*3.14)*COS(45)*0.0015)+0.5*0.045*SQRT(2*3.14*A29*5*4*3.14)*COS(45)*SINH(SQRT(2*3.14*A29*5*4*3.14)*COS(45)*0.0015))</f>
        <v>0.19631616869049068</v>
      </c>
      <c r="H29">
        <f>A29</f>
        <v>1035</v>
      </c>
      <c r="I29">
        <f>E29</f>
        <v>0.19631616869049068</v>
      </c>
    </row>
    <row r="30" ht="14.25">
      <c r="A30" s="14">
        <v>1125</v>
      </c>
      <c r="B30" s="6">
        <f t="shared" si="13"/>
        <v>0.15052000000000001</v>
      </c>
      <c r="C30" s="13">
        <v>0.0028400000000000001</v>
      </c>
      <c r="E30">
        <f>1/(COSH(SQRT(2*3.14*A30*5*4*3.14)*COS(45)*0.0015)+0.5*0.045*SQRT(2*3.14*A30*5*4*3.14)*COS(45)*SINH(SQRT(2*3.14*A30*5*4*3.14)*COS(45)*0.0015))</f>
        <v>0.18296084619941169</v>
      </c>
      <c r="H30">
        <f>A30</f>
        <v>1125</v>
      </c>
      <c r="I30">
        <f>E30</f>
        <v>0.18296084619941169</v>
      </c>
    </row>
    <row r="31" ht="14.25">
      <c r="A31" s="14">
        <v>3330</v>
      </c>
      <c r="B31" s="6">
        <f t="shared" si="13"/>
        <v>0.047699999999999999</v>
      </c>
      <c r="C31" s="13">
        <v>0.00089999999999999998</v>
      </c>
      <c r="E31">
        <f>1/(COSH(SQRT(2*3.14*A31*5*4*3.14)*COS(45)*0.0015)+0.5*0.045*SQRT(2*3.14*A31*5*4*3.14)*COS(45)*SINH(SQRT(2*3.14*A31*5*4*3.14)*COS(45)*0.0015))</f>
        <v>0.064937390684852866</v>
      </c>
      <c r="H31">
        <f>A31</f>
        <v>3330</v>
      </c>
      <c r="I31">
        <f>E31</f>
        <v>0.064937390684852866</v>
      </c>
    </row>
    <row r="32" ht="14.25">
      <c r="A32" s="14">
        <v>5535</v>
      </c>
      <c r="B32" s="6">
        <f t="shared" si="13"/>
        <v>0.029150000000000002</v>
      </c>
      <c r="C32" s="13">
        <v>0.00055000000000000003</v>
      </c>
      <c r="E32">
        <f>1/(COSH(SQRT(2*3.14*A32*5*4*3.14)*COS(45)*0.0015)+0.5*0.045*SQRT(2*3.14*A32*5*4*3.14)*COS(45)*SINH(SQRT(2*3.14*A32*5*4*3.14)*COS(45)*0.0015))</f>
        <v>0.037032545161364915</v>
      </c>
      <c r="H32">
        <f>A32</f>
        <v>5535</v>
      </c>
      <c r="I32">
        <f>E32</f>
        <v>0.037032545161364915</v>
      </c>
    </row>
    <row r="33" ht="14.25">
      <c r="A33" s="14">
        <v>7740</v>
      </c>
      <c r="B33" s="6">
        <f t="shared" si="13"/>
        <v>0.0212</v>
      </c>
      <c r="C33" s="13">
        <v>0.00040000000000000002</v>
      </c>
      <c r="E33">
        <f>1/(COSH(SQRT(2*3.14*A33*5*4*3.14)*COS(45)*0.0015)+0.5*0.045*SQRT(2*3.14*A33*5*4*3.14)*COS(45)*SINH(SQRT(2*3.14*A33*5*4*3.14)*COS(45)*0.0015))</f>
        <v>0.024746764193695727</v>
      </c>
      <c r="H33">
        <f>A33</f>
        <v>7740</v>
      </c>
      <c r="I33">
        <f>E33</f>
        <v>0.024746764193695727</v>
      </c>
    </row>
    <row r="34" ht="14.25">
      <c r="A34" s="14">
        <v>9945</v>
      </c>
      <c r="B34" s="6">
        <f t="shared" si="13"/>
        <v>0.015899999999999997</v>
      </c>
      <c r="C34" s="13">
        <v>0.00029999999999999997</v>
      </c>
      <c r="E34">
        <f>1/(COSH(SQRT(2*3.14*A34*5*4*3.14)*COS(45)*0.0015)+0.5*0.045*SQRT(2*3.14*A34*5*4*3.14)*COS(45)*SINH(SQRT(2*3.14*A34*5*4*3.14)*COS(45)*0.0015))</f>
        <v>0.017935125976682939</v>
      </c>
      <c r="H34">
        <f>A34</f>
        <v>9945</v>
      </c>
      <c r="I34">
        <f>E34</f>
        <v>0.017935125976682939</v>
      </c>
    </row>
    <row r="35" ht="14.25">
      <c r="A35" s="14">
        <v>12150</v>
      </c>
      <c r="B35" s="6">
        <f t="shared" si="13"/>
        <v>0.011130000000000001</v>
      </c>
      <c r="C35" s="13">
        <v>0.00021000000000000001</v>
      </c>
      <c r="E35">
        <f>1/(COSH(SQRT(2*3.14*A35*5*4*3.14)*COS(45)*0.0015)+0.5*0.045*SQRT(2*3.14*A35*5*4*3.14)*COS(45)*SINH(SQRT(2*3.14*A35*5*4*3.14)*COS(45)*0.0015))</f>
        <v>0.013662935357539742</v>
      </c>
      <c r="H35">
        <f>A35</f>
        <v>12150</v>
      </c>
      <c r="I35">
        <f>E35</f>
        <v>0.013662935357539742</v>
      </c>
    </row>
    <row r="36" ht="14.25">
      <c r="A36" s="14">
        <v>14355</v>
      </c>
      <c r="B36" s="6">
        <f t="shared" si="13"/>
        <v>0.0090100000000000006</v>
      </c>
      <c r="C36" s="13">
        <v>0.00017000000000000001</v>
      </c>
      <c r="E36">
        <f>1/(COSH(SQRT(2*3.14*A36*5*4*3.14)*COS(45)*0.0015)+0.5*0.045*SQRT(2*3.14*A36*5*4*3.14)*COS(45)*SINH(SQRT(2*3.14*A36*5*4*3.14)*COS(45)*0.0015))</f>
        <v>0.010768313157478499</v>
      </c>
      <c r="H36">
        <f>A36</f>
        <v>14355</v>
      </c>
      <c r="I36">
        <f>E36</f>
        <v>0.010768313157478499</v>
      </c>
    </row>
    <row r="37" ht="14.25">
      <c r="A37" s="14">
        <v>16560</v>
      </c>
      <c r="B37" s="6">
        <f t="shared" si="13"/>
        <v>0.0068899999999999994</v>
      </c>
      <c r="C37" s="13">
        <v>0.00012999999999999999</v>
      </c>
      <c r="E37">
        <f>1/(COSH(SQRT(2*3.14*A37*5*4*3.14)*COS(45)*0.0015)+0.5*0.045*SQRT(2*3.14*A37*5*4*3.14)*COS(45)*SINH(SQRT(2*3.14*A37*5*4*3.14)*COS(45)*0.0015))</f>
        <v>0.0087001808787162231</v>
      </c>
      <c r="H37">
        <f>A37</f>
        <v>16560</v>
      </c>
      <c r="I37">
        <f>E37</f>
        <v>0.0087001808787162231</v>
      </c>
    </row>
    <row r="38" ht="14.25">
      <c r="A38" s="14">
        <v>18765</v>
      </c>
      <c r="B38" s="6">
        <f t="shared" si="13"/>
        <v>0.0058300000000000001</v>
      </c>
      <c r="C38" s="13">
        <v>0.00011</v>
      </c>
      <c r="E38">
        <f>1/(COSH(SQRT(2*3.14*A38*5*4*3.14)*COS(45)*0.0015)+0.5*0.045*SQRT(2*3.14*A38*5*4*3.14)*COS(45)*SINH(SQRT(2*3.14*A38*5*4*3.14)*COS(45)*0.0015))</f>
        <v>0.0071641275103502154</v>
      </c>
      <c r="H38">
        <f>A38</f>
        <v>18765</v>
      </c>
      <c r="I38">
        <f>E38</f>
        <v>0.0071641275103502154</v>
      </c>
    </row>
    <row r="39" ht="14.25">
      <c r="A39" s="14">
        <v>20970</v>
      </c>
      <c r="B39" s="6">
        <f t="shared" si="13"/>
        <v>0.0051939999999999998</v>
      </c>
      <c r="C39" s="15">
        <v>9.7999999999999997e-05</v>
      </c>
      <c r="E39">
        <f>1/(COSH(SQRT(2*3.14*A39*5*4*3.14)*COS(45)*0.0015)+0.5*0.045*SQRT(2*3.14*A39*5*4*3.14)*COS(45)*SINH(SQRT(2*3.14*A39*5*4*3.14)*COS(45)*0.0015))</f>
        <v>0.0059889536708287996</v>
      </c>
      <c r="H39">
        <f>A39</f>
        <v>20970</v>
      </c>
      <c r="I39">
        <f>E39</f>
        <v>0.0059889536708287996</v>
      </c>
    </row>
    <row r="40" ht="14.25">
      <c r="A40" s="14">
        <v>23175</v>
      </c>
      <c r="B40" s="6">
        <f t="shared" si="13"/>
        <v>0.0047169999999999998</v>
      </c>
      <c r="C40" s="15">
        <v>8.8999999999999995e-05</v>
      </c>
      <c r="E40">
        <f>1/(COSH(SQRT(2*3.14*A40*5*4*3.14)*COS(45)*0.0015)+0.5*0.045*SQRT(2*3.14*A40*5*4*3.14)*COS(45)*SINH(SQRT(2*3.14*A40*5*4*3.14)*COS(45)*0.0015))</f>
        <v>0.0050685751470180831</v>
      </c>
      <c r="H40">
        <f>A40</f>
        <v>23175</v>
      </c>
      <c r="I40">
        <f>E40</f>
        <v>0.0050685751470180831</v>
      </c>
    </row>
    <row r="41" ht="14.25">
      <c r="A41" s="14">
        <v>25380</v>
      </c>
      <c r="B41" s="6">
        <f t="shared" si="13"/>
        <v>0.0045050000000000003</v>
      </c>
      <c r="C41" s="15">
        <v>8.5000000000000006e-05</v>
      </c>
      <c r="E41">
        <f>1/(COSH(SQRT(2*3.14*A41*5*4*3.14)*COS(45)*0.0015)+0.5*0.045*SQRT(2*3.14*A41*5*4*3.14)*COS(45)*SINH(SQRT(2*3.14*A41*5*4*3.14)*COS(45)*0.0015))</f>
        <v>0.0043339232413809143</v>
      </c>
      <c r="H41">
        <f>A41</f>
        <v>25380</v>
      </c>
      <c r="I41">
        <f>E41</f>
        <v>0.0043339232413809143</v>
      </c>
    </row>
    <row r="42" ht="14.25">
      <c r="A42" s="14">
        <v>27585</v>
      </c>
      <c r="B42" s="6">
        <f t="shared" si="13"/>
        <v>0.0053</v>
      </c>
      <c r="C42" s="13">
        <v>0.0001</v>
      </c>
      <c r="E42">
        <f>1/(COSH(SQRT(2*3.14*A42*5*4*3.14)*COS(45)*0.0015)+0.5*0.045*SQRT(2*3.14*A42*5*4*3.14)*COS(45)*SINH(SQRT(2*3.14*A42*5*4*3.14)*COS(45)*0.0015))</f>
        <v>0.0037382122992084491</v>
      </c>
      <c r="H42">
        <f>A42</f>
        <v>27585</v>
      </c>
      <c r="I42">
        <f>E42</f>
        <v>0.0037382122992084491</v>
      </c>
    </row>
    <row r="43" ht="14.25">
      <c r="A43" s="14">
        <v>29790</v>
      </c>
      <c r="B43" s="6">
        <f t="shared" si="13"/>
        <v>0.0063600000000000002</v>
      </c>
      <c r="C43" s="13">
        <v>0.00012</v>
      </c>
      <c r="E43">
        <f>1/(COSH(SQRT(2*3.14*A43*5*4*3.14)*COS(45)*0.0015)+0.5*0.045*SQRT(2*3.14*A43*5*4*3.14)*COS(45)*SINH(SQRT(2*3.14*A43*5*4*3.14)*COS(45)*0.0015))</f>
        <v>0.0032487059901619209</v>
      </c>
      <c r="H43">
        <f>A43</f>
        <v>29790</v>
      </c>
      <c r="I43">
        <f>E43</f>
        <v>0.0032487059901619209</v>
      </c>
    </row>
    <row r="44" ht="14.25">
      <c r="A44" s="16">
        <v>31995</v>
      </c>
      <c r="B44" s="6">
        <f t="shared" si="13"/>
        <v>0.01272</v>
      </c>
      <c r="C44" s="17">
        <v>0.00024000000000000001</v>
      </c>
      <c r="E44">
        <f>1/(COSH(SQRT(2*3.14*A44*5*4*3.14)*COS(45)*0.0015)+0.5*0.045*SQRT(2*3.14*A44*5*4*3.14)*COS(45)*SINH(SQRT(2*3.14*A44*5*4*3.14)*COS(45)*0.0015))</f>
        <v>0.002841870350679677</v>
      </c>
      <c r="H44">
        <f>A44</f>
        <v>31995</v>
      </c>
      <c r="I44">
        <f>E44</f>
        <v>0.002841870350679677</v>
      </c>
    </row>
    <row r="45" ht="14.25">
      <c r="A45" s="18"/>
    </row>
    <row r="46" ht="14.25">
      <c r="A46" s="18"/>
    </row>
    <row r="47" ht="14.25">
      <c r="A47" s="18"/>
    </row>
    <row r="48" ht="14.25">
      <c r="A48" s="18"/>
    </row>
    <row r="49" ht="14.25">
      <c r="A49" s="18"/>
    </row>
    <row r="50" ht="14.25">
      <c r="A50" s="18"/>
    </row>
    <row r="51" ht="14.25">
      <c r="A51" s="18"/>
    </row>
    <row r="52" ht="14.25">
      <c r="A52" s="18"/>
    </row>
    <row r="53" ht="14.25">
      <c r="A53" s="18"/>
    </row>
    <row r="54" ht="14.25">
      <c r="A54" s="18"/>
    </row>
    <row r="55" ht="14.25">
      <c r="A55" s="18"/>
    </row>
    <row r="56" ht="14.25">
      <c r="A56" s="18"/>
    </row>
    <row r="57" ht="14.25">
      <c r="A57" s="18"/>
    </row>
    <row r="58" ht="14.25">
      <c r="A58" s="18"/>
    </row>
    <row r="59" ht="14.25">
      <c r="A59" s="18"/>
    </row>
    <row r="60" ht="14.25">
      <c r="A60" s="18"/>
    </row>
    <row r="61" ht="14.25">
      <c r="A61" s="18"/>
    </row>
    <row r="62" ht="14.25">
      <c r="A62" s="18"/>
    </row>
    <row r="63" ht="14.25">
      <c r="A63" s="18"/>
    </row>
    <row r="64" ht="14.25">
      <c r="A64" s="18"/>
    </row>
    <row r="65" ht="14.25">
      <c r="A65" s="18"/>
    </row>
    <row r="66" ht="14.25">
      <c r="A66" s="18"/>
    </row>
    <row r="67" ht="14.25">
      <c r="A67" s="18"/>
    </row>
    <row r="68" ht="14.25">
      <c r="A68" s="18"/>
    </row>
    <row r="69" ht="14.25">
      <c r="A69" s="18"/>
    </row>
    <row r="70" ht="14.25">
      <c r="A70" s="18"/>
    </row>
    <row r="71" ht="14.25">
      <c r="A71" s="18"/>
    </row>
    <row r="72" ht="14.25">
      <c r="A72" s="18"/>
    </row>
    <row r="73" ht="14.25">
      <c r="A73" s="18"/>
    </row>
    <row r="74" ht="14.25">
      <c r="A74" s="18"/>
    </row>
    <row r="75" ht="14.25">
      <c r="A75" s="18"/>
    </row>
    <row r="76" ht="14.25">
      <c r="A76" s="18"/>
    </row>
    <row r="77" ht="14.25">
      <c r="A77" s="18"/>
    </row>
    <row r="78" ht="14.25">
      <c r="A78" s="18"/>
    </row>
    <row r="79" ht="14.25">
      <c r="A79" s="18"/>
    </row>
    <row r="80" ht="14.25">
      <c r="A80" s="18"/>
    </row>
    <row r="81" ht="14.25">
      <c r="A81" s="18"/>
    </row>
    <row r="82" ht="14.25">
      <c r="A82" s="18"/>
    </row>
    <row r="83" ht="14.25">
      <c r="A83" s="18"/>
    </row>
    <row r="84" ht="14.25">
      <c r="A84" s="18"/>
    </row>
    <row r="85" ht="14.25">
      <c r="A85" s="18"/>
    </row>
    <row r="86" ht="14.25">
      <c r="A86" s="18"/>
    </row>
    <row r="87" ht="14.25">
      <c r="A87" s="18"/>
    </row>
    <row r="88" ht="14.25">
      <c r="A88" s="18"/>
    </row>
    <row r="89" ht="14.25">
      <c r="A89" s="18"/>
    </row>
    <row r="90" ht="14.25">
      <c r="A90" s="18"/>
    </row>
    <row r="91" ht="14.25">
      <c r="A91" s="18"/>
    </row>
    <row r="92" ht="14.25">
      <c r="A92" s="18"/>
    </row>
    <row r="93" ht="14.25">
      <c r="A93" s="18"/>
    </row>
    <row r="94" ht="14.25">
      <c r="A94" s="18"/>
    </row>
    <row r="95" ht="14.25">
      <c r="A95" s="18"/>
    </row>
    <row r="96" ht="14.25">
      <c r="A96" s="18"/>
    </row>
    <row r="97" ht="14.25">
      <c r="A97" s="18"/>
    </row>
    <row r="98" ht="14.25">
      <c r="A98" s="18"/>
    </row>
    <row r="99" ht="14.25">
      <c r="A99" s="18"/>
    </row>
    <row r="100" ht="14.25">
      <c r="A100" s="18"/>
    </row>
    <row r="101" ht="14.25">
      <c r="A101" s="18"/>
    </row>
    <row r="102" ht="14.25">
      <c r="A102" s="18"/>
    </row>
    <row r="103" ht="14.25">
      <c r="A103" s="18"/>
    </row>
    <row r="104" ht="14.25">
      <c r="A104" s="18"/>
    </row>
    <row r="105" ht="14.25">
      <c r="A105" s="18"/>
    </row>
    <row r="106" ht="14.25">
      <c r="A106" s="18"/>
    </row>
    <row r="107" ht="14.25">
      <c r="A107" s="18"/>
    </row>
    <row r="108" ht="14.25">
      <c r="A108" s="18"/>
    </row>
    <row r="109" ht="14.25">
      <c r="A109" s="18"/>
    </row>
    <row r="110" ht="14.25">
      <c r="A110" s="18"/>
    </row>
    <row r="111" ht="14.25">
      <c r="A111" s="18"/>
    </row>
    <row r="112" ht="14.25">
      <c r="A112" s="18"/>
    </row>
    <row r="113" ht="14.25">
      <c r="A113" s="18"/>
    </row>
    <row r="114" ht="14.25">
      <c r="A114" s="18"/>
    </row>
    <row r="115" ht="14.25">
      <c r="A115" s="18"/>
    </row>
    <row r="116" ht="14.25">
      <c r="A116" s="18"/>
    </row>
    <row r="117" ht="14.25">
      <c r="A117" s="18"/>
    </row>
    <row r="118" ht="14.25">
      <c r="A118" s="18"/>
    </row>
    <row r="119" ht="14.25">
      <c r="A119" s="18"/>
    </row>
    <row r="120" ht="14.25">
      <c r="A120" s="18"/>
    </row>
    <row r="121" ht="14.25">
      <c r="A121" s="18"/>
    </row>
    <row r="122" ht="14.25">
      <c r="A122" s="18"/>
    </row>
    <row r="123" ht="14.25">
      <c r="A123" s="18"/>
    </row>
    <row r="124" ht="14.25">
      <c r="A124" s="18"/>
    </row>
    <row r="125" ht="14.25">
      <c r="A125" s="18"/>
    </row>
    <row r="126" ht="14.25">
      <c r="A126" s="18"/>
    </row>
    <row r="127" ht="14.25">
      <c r="A127" s="18"/>
    </row>
    <row r="128" ht="14.25">
      <c r="A128" s="18"/>
    </row>
    <row r="129" ht="14.25">
      <c r="A129" s="18"/>
    </row>
    <row r="130" ht="14.25">
      <c r="A130" s="18"/>
    </row>
    <row r="131" ht="14.25">
      <c r="A131" s="18"/>
    </row>
    <row r="132" ht="14.25">
      <c r="A132" s="18"/>
    </row>
    <row r="133" ht="14.25">
      <c r="A133" s="18"/>
    </row>
    <row r="134" ht="14.25">
      <c r="A134" s="18"/>
    </row>
    <row r="135" ht="14.25">
      <c r="A135" s="18"/>
    </row>
    <row r="136" ht="14.25">
      <c r="A136" s="18"/>
    </row>
    <row r="137" ht="14.25">
      <c r="A137" s="18"/>
    </row>
    <row r="138" ht="14.25">
      <c r="A138" s="18"/>
    </row>
    <row r="139" ht="14.25">
      <c r="A139" s="18"/>
    </row>
    <row r="140" ht="14.25">
      <c r="A140" s="18"/>
    </row>
    <row r="141" ht="14.25">
      <c r="A141" s="18"/>
    </row>
    <row r="142" ht="14.25">
      <c r="A142" s="18"/>
    </row>
    <row r="143" ht="14.25">
      <c r="A143" s="18"/>
    </row>
    <row r="144" ht="14.25">
      <c r="A144" s="18"/>
    </row>
    <row r="145" ht="14.25">
      <c r="A145" s="18"/>
    </row>
    <row r="146" ht="14.25">
      <c r="A146" s="18"/>
    </row>
    <row r="147" ht="14.25">
      <c r="A147" s="18"/>
    </row>
    <row r="148" ht="14.25">
      <c r="A148" s="18"/>
    </row>
    <row r="149" ht="14.25">
      <c r="A149" s="18"/>
    </row>
    <row r="150" ht="14.25">
      <c r="A150" s="18"/>
    </row>
    <row r="151" ht="14.25">
      <c r="A151" s="18"/>
    </row>
    <row r="152" ht="14.25">
      <c r="A152" s="18"/>
    </row>
    <row r="153" ht="14.25">
      <c r="A153" s="18"/>
    </row>
    <row r="154" ht="14.25">
      <c r="A154" s="18"/>
    </row>
    <row r="155" ht="14.25">
      <c r="A155" s="18"/>
    </row>
    <row r="156" ht="14.25">
      <c r="A156" s="18"/>
    </row>
    <row r="157" ht="14.25">
      <c r="A157" s="18"/>
    </row>
    <row r="158" ht="14.25">
      <c r="A158" s="18"/>
    </row>
    <row r="159" ht="14.25">
      <c r="A159" s="18"/>
    </row>
    <row r="160" ht="14.25">
      <c r="A160" s="18"/>
    </row>
    <row r="161" ht="14.25">
      <c r="A161" s="18"/>
    </row>
    <row r="162" ht="14.25">
      <c r="A162" s="18"/>
    </row>
    <row r="163" ht="14.25">
      <c r="A163" s="18"/>
    </row>
    <row r="164" ht="14.25">
      <c r="A164" s="18"/>
    </row>
    <row r="165" ht="14.25">
      <c r="A165" s="18"/>
    </row>
    <row r="166" ht="14.25">
      <c r="A166" s="18"/>
    </row>
    <row r="167" ht="14.25">
      <c r="A167" s="18"/>
    </row>
    <row r="168" ht="14.25">
      <c r="A168" s="18"/>
    </row>
    <row r="169" ht="14.25">
      <c r="A169" s="18"/>
    </row>
    <row r="170" ht="14.25">
      <c r="A170" s="18"/>
    </row>
    <row r="171" ht="14.25">
      <c r="A171" s="18"/>
    </row>
    <row r="172" ht="14.25">
      <c r="A172" s="18"/>
    </row>
    <row r="173" ht="14.25">
      <c r="A173" s="18"/>
    </row>
    <row r="174" ht="14.25">
      <c r="A174" s="18"/>
    </row>
    <row r="175" ht="14.25">
      <c r="A175" s="18"/>
    </row>
    <row r="176" ht="14.25">
      <c r="A176" s="18"/>
    </row>
    <row r="177" ht="14.25">
      <c r="A177" s="18"/>
    </row>
    <row r="178" ht="14.25">
      <c r="A178" s="18"/>
    </row>
    <row r="179" ht="14.25">
      <c r="A179" s="18"/>
    </row>
    <row r="180" ht="14.25">
      <c r="A180" s="18"/>
    </row>
    <row r="181" ht="14.25">
      <c r="A181" s="18"/>
    </row>
    <row r="182" ht="14.25">
      <c r="A182" s="18"/>
    </row>
    <row r="183" ht="14.25">
      <c r="A183" s="18"/>
    </row>
    <row r="184" ht="14.25">
      <c r="A184" s="18"/>
    </row>
    <row r="185" ht="14.25">
      <c r="A185" s="18"/>
    </row>
    <row r="186" ht="14.25">
      <c r="A186" s="18"/>
    </row>
    <row r="187" ht="14.25">
      <c r="A187" s="18"/>
    </row>
    <row r="188" ht="14.25">
      <c r="A188" s="18"/>
    </row>
    <row r="189" ht="14.25">
      <c r="A189" s="18"/>
    </row>
    <row r="190" ht="14.25">
      <c r="A190" s="18"/>
    </row>
    <row r="191" ht="14.25">
      <c r="A191" s="18"/>
    </row>
    <row r="192" ht="14.25">
      <c r="A192" s="18"/>
    </row>
    <row r="193" ht="14.25">
      <c r="A193" s="18"/>
    </row>
    <row r="194" ht="14.25">
      <c r="A194" s="18"/>
    </row>
    <row r="195" ht="14.25">
      <c r="A195" s="18"/>
    </row>
    <row r="196" ht="14.25">
      <c r="A196" s="18"/>
    </row>
    <row r="197" ht="14.25">
      <c r="A197" s="18"/>
    </row>
    <row r="198" ht="14.25">
      <c r="A198" s="18"/>
    </row>
    <row r="199" ht="14.25">
      <c r="A199" s="18"/>
    </row>
    <row r="200" ht="14.25">
      <c r="A200" s="18"/>
    </row>
    <row r="201" ht="14.25">
      <c r="A201" s="18"/>
    </row>
    <row r="202" ht="14.25">
      <c r="A202" s="18"/>
    </row>
    <row r="203" ht="14.25">
      <c r="A203" s="18"/>
    </row>
    <row r="204" ht="14.25">
      <c r="A204" s="18"/>
    </row>
    <row r="205" ht="14.25">
      <c r="A205" s="18"/>
    </row>
    <row r="206" ht="14.25">
      <c r="A206" s="18"/>
    </row>
    <row r="207" ht="14.25">
      <c r="A207" s="18"/>
    </row>
    <row r="208" ht="14.25">
      <c r="A208" s="18"/>
    </row>
    <row r="209" ht="14.25">
      <c r="A209" s="18"/>
    </row>
    <row r="210" ht="14.25">
      <c r="A210" s="18"/>
    </row>
    <row r="211" ht="14.25">
      <c r="A211" s="18"/>
    </row>
    <row r="212" ht="14.25">
      <c r="A212" s="18"/>
    </row>
    <row r="213" ht="14.25">
      <c r="A213" s="18"/>
    </row>
    <row r="214" ht="14.25">
      <c r="A214" s="18"/>
    </row>
    <row r="215" ht="14.25">
      <c r="A215" s="18"/>
    </row>
    <row r="216" ht="14.25">
      <c r="A216" s="18"/>
    </row>
    <row r="217" ht="14.25">
      <c r="A217" s="18"/>
    </row>
    <row r="218" ht="14.25">
      <c r="A218" s="18"/>
    </row>
    <row r="219" ht="14.25">
      <c r="A219" s="18"/>
    </row>
    <row r="220" ht="14.25">
      <c r="A220" s="18"/>
    </row>
    <row r="221" ht="14.25">
      <c r="A221" s="18"/>
    </row>
    <row r="222" ht="14.25">
      <c r="A222" s="18"/>
    </row>
    <row r="223" ht="14.25">
      <c r="A223" s="18"/>
    </row>
    <row r="224" ht="14.25">
      <c r="A224" s="18"/>
    </row>
    <row r="225" ht="14.25">
      <c r="A225" s="1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140625"/>
    <col customWidth="1" min="2" max="2" width="17.8515625"/>
    <col customWidth="1" min="3" max="7" width="18.28125"/>
  </cols>
  <sheetData>
    <row r="1" ht="14.25">
      <c r="A1" s="19" t="s">
        <v>0</v>
      </c>
      <c r="B1" s="20" t="s">
        <v>1</v>
      </c>
      <c r="C1" s="20" t="s">
        <v>2</v>
      </c>
      <c r="D1" s="21" t="s">
        <v>7</v>
      </c>
      <c r="E1" s="21" t="s">
        <v>8</v>
      </c>
      <c r="F1" s="20" t="s">
        <v>9</v>
      </c>
      <c r="G1" s="22" t="s">
        <v>3</v>
      </c>
    </row>
    <row r="2" ht="14.25">
      <c r="A2" s="23">
        <v>112.5</v>
      </c>
      <c r="B2" s="24">
        <v>0.72099999999999997</v>
      </c>
      <c r="C2" s="25">
        <v>0.40400000000000003</v>
      </c>
      <c r="D2" s="23"/>
      <c r="E2" s="26"/>
      <c r="F2" s="27">
        <v>3.7000000000000002</v>
      </c>
      <c r="G2" s="28">
        <f t="shared" ref="G2:G9" si="14">B2/(A2*C2)</f>
        <v>0.015863586358635863</v>
      </c>
    </row>
    <row r="3" ht="14.25">
      <c r="A3" s="5">
        <v>128.5</v>
      </c>
      <c r="B3" s="6">
        <v>0.76900000000000002</v>
      </c>
      <c r="C3" s="29">
        <v>0.39400000000000002</v>
      </c>
      <c r="D3" s="5"/>
      <c r="E3" s="13"/>
      <c r="F3" s="30">
        <v>3.8700000000000001</v>
      </c>
      <c r="G3" s="28">
        <f t="shared" si="14"/>
        <v>0.015188923344328349</v>
      </c>
    </row>
    <row r="4" ht="14.25">
      <c r="A4" s="5">
        <v>144.5</v>
      </c>
      <c r="B4" s="6">
        <v>0.80900000000000005</v>
      </c>
      <c r="C4" s="29">
        <v>0.38600000000000001</v>
      </c>
      <c r="D4" s="5">
        <v>17</v>
      </c>
      <c r="E4" s="13">
        <v>11</v>
      </c>
      <c r="F4" s="31">
        <f t="shared" ref="F4:F9" si="15">2*3.14*E4/D4</f>
        <v>4.0635294117647058</v>
      </c>
      <c r="G4" s="28">
        <f t="shared" si="14"/>
        <v>0.014504186313354967</v>
      </c>
    </row>
    <row r="5" ht="14.25">
      <c r="A5" s="5">
        <v>160.5</v>
      </c>
      <c r="B5" s="6">
        <v>0.84099999999999997</v>
      </c>
      <c r="C5" s="29">
        <v>0.378</v>
      </c>
      <c r="D5" s="5">
        <v>15.5</v>
      </c>
      <c r="E5" s="13">
        <v>10</v>
      </c>
      <c r="F5" s="31">
        <f t="shared" si="15"/>
        <v>4.0516129032258066</v>
      </c>
      <c r="G5" s="28">
        <f t="shared" si="14"/>
        <v>0.013862104204783333</v>
      </c>
    </row>
    <row r="6" ht="14.25">
      <c r="A6" s="5">
        <v>176.5</v>
      </c>
      <c r="B6" s="6">
        <v>0.86799999999999999</v>
      </c>
      <c r="C6" s="29">
        <v>0.371</v>
      </c>
      <c r="D6" s="5">
        <v>14</v>
      </c>
      <c r="E6" s="13">
        <v>9</v>
      </c>
      <c r="F6" s="31">
        <f t="shared" si="15"/>
        <v>4.0371428571428574</v>
      </c>
      <c r="G6" s="28">
        <f t="shared" si="14"/>
        <v>0.013255652359826823</v>
      </c>
    </row>
    <row r="7" ht="14.25">
      <c r="A7" s="5">
        <v>192.5</v>
      </c>
      <c r="B7" s="6">
        <v>0.89000000000000001</v>
      </c>
      <c r="C7" s="29">
        <v>0.36599999999999999</v>
      </c>
      <c r="D7" s="5">
        <v>13</v>
      </c>
      <c r="E7" s="13">
        <v>8.5</v>
      </c>
      <c r="F7" s="31">
        <f t="shared" si="15"/>
        <v>4.1061538461538465</v>
      </c>
      <c r="G7" s="28">
        <f t="shared" si="14"/>
        <v>0.012632176566602796</v>
      </c>
    </row>
    <row r="8" ht="14.25">
      <c r="A8" s="32">
        <v>208.5</v>
      </c>
      <c r="B8" s="9">
        <v>0.90800000000000003</v>
      </c>
      <c r="C8" s="33">
        <v>0.36099999999999999</v>
      </c>
      <c r="D8" s="32">
        <v>24</v>
      </c>
      <c r="E8" s="17">
        <v>15.5</v>
      </c>
      <c r="F8" s="34">
        <f t="shared" si="15"/>
        <v>4.0558333333333332</v>
      </c>
      <c r="G8" s="35">
        <f t="shared" si="14"/>
        <v>0.012063479410377515</v>
      </c>
    </row>
    <row r="9" ht="14.25">
      <c r="A9" s="23">
        <v>225</v>
      </c>
      <c r="B9" s="24">
        <v>0.92300000000000004</v>
      </c>
      <c r="C9" s="25">
        <v>0.35599999999999998</v>
      </c>
      <c r="D9" s="36">
        <v>22.5</v>
      </c>
      <c r="E9" s="37">
        <v>14.5</v>
      </c>
      <c r="F9" s="38">
        <f t="shared" si="15"/>
        <v>4.0471111111111115</v>
      </c>
      <c r="G9" s="28">
        <f t="shared" si="14"/>
        <v>0.011523096129837705</v>
      </c>
    </row>
    <row r="10" ht="14.25">
      <c r="A10" s="5">
        <v>315</v>
      </c>
      <c r="B10" s="6">
        <v>0.96699999999999997</v>
      </c>
      <c r="C10" s="29">
        <v>0.33800000000000002</v>
      </c>
      <c r="D10" s="5">
        <v>16</v>
      </c>
      <c r="E10" s="13">
        <v>11</v>
      </c>
      <c r="F10" s="31">
        <f t="shared" ref="F10:F18" si="16">2*3.14*E10/D10</f>
        <v>4.3174999999999999</v>
      </c>
      <c r="G10" s="28">
        <f t="shared" ref="G10:G18" si="17">B10/(A10*C10)</f>
        <v>0.0090823706208321576</v>
      </c>
    </row>
    <row r="11" ht="14.25">
      <c r="A11" s="36">
        <v>405</v>
      </c>
      <c r="B11" s="6">
        <v>0.97999999999999998</v>
      </c>
      <c r="C11" s="29">
        <v>0.32700000000000001</v>
      </c>
      <c r="D11" s="5">
        <v>25</v>
      </c>
      <c r="E11" s="13">
        <v>17</v>
      </c>
      <c r="F11" s="31">
        <f t="shared" si="16"/>
        <v>4.2704000000000004</v>
      </c>
      <c r="G11" s="28">
        <f t="shared" si="17"/>
        <v>0.0073998565333937404</v>
      </c>
    </row>
    <row r="12" ht="14.25">
      <c r="A12" s="5">
        <v>495</v>
      </c>
      <c r="B12" s="6">
        <v>0.97899999999999998</v>
      </c>
      <c r="C12" s="29">
        <v>0.318</v>
      </c>
      <c r="D12" s="5">
        <v>20.5</v>
      </c>
      <c r="E12" s="13">
        <v>14</v>
      </c>
      <c r="F12" s="31">
        <f t="shared" si="16"/>
        <v>4.2887804878048783</v>
      </c>
      <c r="G12" s="28">
        <f t="shared" si="17"/>
        <v>0.0062194269741439549</v>
      </c>
    </row>
    <row r="13" ht="14.25">
      <c r="A13" s="36">
        <v>585</v>
      </c>
      <c r="B13" s="6">
        <v>0.97099999999999997</v>
      </c>
      <c r="C13" s="29">
        <v>0.311</v>
      </c>
      <c r="D13" s="5">
        <v>17</v>
      </c>
      <c r="E13" s="13">
        <v>12</v>
      </c>
      <c r="F13" s="31">
        <f t="shared" si="16"/>
        <v>4.4329411764705879</v>
      </c>
      <c r="G13" s="28">
        <f t="shared" si="17"/>
        <v>0.0053370709319262369</v>
      </c>
    </row>
    <row r="14" ht="14.25">
      <c r="A14" s="5">
        <v>675</v>
      </c>
      <c r="B14" s="6">
        <v>0.95899999999999996</v>
      </c>
      <c r="C14" s="29">
        <v>0.30399999999999999</v>
      </c>
      <c r="D14" s="5">
        <v>15</v>
      </c>
      <c r="E14" s="13">
        <v>11</v>
      </c>
      <c r="F14" s="31">
        <f t="shared" si="16"/>
        <v>4.6053333333333333</v>
      </c>
      <c r="G14" s="28">
        <f t="shared" si="17"/>
        <v>0.0046734892787524364</v>
      </c>
    </row>
    <row r="15" ht="14.25">
      <c r="A15" s="36">
        <v>765</v>
      </c>
      <c r="B15" s="6">
        <v>0.94299999999999995</v>
      </c>
      <c r="C15" s="29">
        <v>0.29699999999999999</v>
      </c>
      <c r="D15" s="5">
        <v>13</v>
      </c>
      <c r="E15" s="13">
        <v>9.5</v>
      </c>
      <c r="F15" s="31">
        <f t="shared" si="16"/>
        <v>4.5892307692307694</v>
      </c>
      <c r="G15" s="28">
        <f t="shared" si="17"/>
        <v>0.0041504368301753924</v>
      </c>
    </row>
    <row r="16" ht="14.25">
      <c r="A16" s="5">
        <v>855</v>
      </c>
      <c r="B16" s="6">
        <v>0.92700000000000005</v>
      </c>
      <c r="C16" s="29">
        <v>0.29099999999999998</v>
      </c>
      <c r="D16" s="5">
        <v>29.5</v>
      </c>
      <c r="E16" s="13">
        <v>22</v>
      </c>
      <c r="F16" s="31">
        <f t="shared" si="16"/>
        <v>4.6833898305084745</v>
      </c>
      <c r="G16" s="28">
        <f t="shared" si="17"/>
        <v>0.0037258093687827822</v>
      </c>
    </row>
    <row r="17" ht="14.25">
      <c r="A17" s="36">
        <v>945</v>
      </c>
      <c r="B17" s="6">
        <v>0.90800000000000003</v>
      </c>
      <c r="C17" s="29">
        <v>0.28399999999999997</v>
      </c>
      <c r="D17" s="5">
        <v>26.5</v>
      </c>
      <c r="E17" s="13">
        <v>19.5</v>
      </c>
      <c r="F17" s="31">
        <f t="shared" si="16"/>
        <v>4.6211320754716985</v>
      </c>
      <c r="G17" s="28">
        <f t="shared" si="17"/>
        <v>0.003383262538192116</v>
      </c>
    </row>
    <row r="18" ht="14.25">
      <c r="A18" s="32">
        <v>1035</v>
      </c>
      <c r="B18" s="9">
        <v>0.88800000000000001</v>
      </c>
      <c r="C18" s="33">
        <v>0.27800000000000002</v>
      </c>
      <c r="D18" s="32">
        <v>24</v>
      </c>
      <c r="E18" s="17">
        <v>18</v>
      </c>
      <c r="F18" s="31">
        <f t="shared" si="16"/>
        <v>4.71</v>
      </c>
      <c r="G18" s="28">
        <f t="shared" si="17"/>
        <v>0.003086226670837243</v>
      </c>
    </row>
    <row r="19" ht="14.25">
      <c r="A19" s="36"/>
      <c r="B19" s="39"/>
      <c r="C19" s="39"/>
      <c r="D19" s="39"/>
      <c r="E19" s="37"/>
    </row>
    <row r="20" ht="14.25">
      <c r="A20" s="32"/>
      <c r="B20" s="9"/>
      <c r="C20" s="9"/>
      <c r="D20" s="9"/>
      <c r="E20" s="17"/>
    </row>
    <row r="25" ht="14.25">
      <c r="A25" s="40" t="s">
        <v>0</v>
      </c>
      <c r="B25" s="41" t="s">
        <v>1</v>
      </c>
      <c r="C25" s="41" t="s">
        <v>2</v>
      </c>
      <c r="D25" t="str">
        <f t="shared" ref="D25:D33" si="18">F1</f>
        <v xml:space="preserve">\psi, rad</v>
      </c>
      <c r="E25" t="str">
        <f t="shared" ref="E25:E33" si="19">G1</f>
        <v xml:space="preserve">\Xi = U/(\nu I)</v>
      </c>
      <c r="J25" t="s">
        <v>0</v>
      </c>
      <c r="K25" t="s">
        <v>9</v>
      </c>
    </row>
    <row r="26" ht="14.25">
      <c r="A26" s="23">
        <v>112.5</v>
      </c>
      <c r="B26" s="24">
        <v>0.72099999999999997</v>
      </c>
      <c r="C26" s="25">
        <v>0.40400000000000003</v>
      </c>
      <c r="D26" s="11">
        <f t="shared" si="18"/>
        <v>3.7000000000000002</v>
      </c>
      <c r="E26" s="10">
        <f t="shared" si="19"/>
        <v>0.015863586358635863</v>
      </c>
      <c r="G26">
        <f t="shared" ref="G26:G42" si="20">A26</f>
        <v>112.5</v>
      </c>
      <c r="H26" s="10">
        <f t="shared" ref="H26:H42" si="21">E26</f>
        <v>0.015863586358635863</v>
      </c>
      <c r="J26">
        <f t="shared" ref="J26:J42" si="22">A26</f>
        <v>112.5</v>
      </c>
      <c r="K26" s="11">
        <f t="shared" ref="K26:K42" si="23">D26</f>
        <v>3.7000000000000002</v>
      </c>
      <c r="M26" s="11">
        <f t="shared" ref="M26:M42" si="24">SQRT(J26)</f>
        <v>10.606601717798213</v>
      </c>
      <c r="N26" s="11">
        <f t="shared" ref="N26:N42" si="25">K26-0.785</f>
        <v>2.915</v>
      </c>
    </row>
    <row r="27" ht="14.25">
      <c r="A27" s="5">
        <v>128.5</v>
      </c>
      <c r="B27" s="6">
        <v>0.76900000000000002</v>
      </c>
      <c r="C27" s="29">
        <v>0.39400000000000002</v>
      </c>
      <c r="D27" s="11">
        <f t="shared" si="18"/>
        <v>3.8700000000000001</v>
      </c>
      <c r="E27" s="10">
        <f t="shared" si="19"/>
        <v>0.015188923344328349</v>
      </c>
      <c r="G27">
        <f t="shared" si="20"/>
        <v>128.5</v>
      </c>
      <c r="H27" s="10">
        <f t="shared" si="21"/>
        <v>0.015188923344328349</v>
      </c>
      <c r="J27">
        <f t="shared" si="22"/>
        <v>128.5</v>
      </c>
      <c r="K27" s="11">
        <f t="shared" si="23"/>
        <v>3.8700000000000001</v>
      </c>
      <c r="M27" s="11">
        <f t="shared" si="24"/>
        <v>11.335784048754634</v>
      </c>
      <c r="N27" s="11">
        <f t="shared" si="25"/>
        <v>3.085</v>
      </c>
    </row>
    <row r="28" ht="14.25">
      <c r="A28" s="5">
        <v>144.5</v>
      </c>
      <c r="B28" s="6">
        <v>0.80900000000000005</v>
      </c>
      <c r="C28" s="29">
        <v>0.38600000000000001</v>
      </c>
      <c r="D28" s="11">
        <f t="shared" si="18"/>
        <v>4.0635294117647058</v>
      </c>
      <c r="E28" s="10">
        <f t="shared" si="19"/>
        <v>0.014504186313354967</v>
      </c>
      <c r="G28">
        <f t="shared" si="20"/>
        <v>144.5</v>
      </c>
      <c r="H28" s="10">
        <f t="shared" si="21"/>
        <v>0.014504186313354967</v>
      </c>
      <c r="J28">
        <f t="shared" si="22"/>
        <v>144.5</v>
      </c>
      <c r="K28" s="11">
        <f t="shared" si="23"/>
        <v>4.0635294117647058</v>
      </c>
      <c r="M28" s="11">
        <f t="shared" si="24"/>
        <v>12.020815280171307</v>
      </c>
      <c r="N28" s="11">
        <f t="shared" si="25"/>
        <v>3.2785294117647057</v>
      </c>
    </row>
    <row r="29" ht="14.25">
      <c r="A29" s="5">
        <v>160.5</v>
      </c>
      <c r="B29" s="6">
        <v>0.84099999999999997</v>
      </c>
      <c r="C29" s="29">
        <v>0.378</v>
      </c>
      <c r="D29" s="11">
        <f t="shared" si="18"/>
        <v>4.0516129032258066</v>
      </c>
      <c r="E29" s="10">
        <f t="shared" si="19"/>
        <v>0.013862104204783333</v>
      </c>
      <c r="G29">
        <f t="shared" si="20"/>
        <v>160.5</v>
      </c>
      <c r="H29" s="10">
        <f t="shared" si="21"/>
        <v>0.013862104204783333</v>
      </c>
      <c r="J29">
        <f t="shared" si="22"/>
        <v>160.5</v>
      </c>
      <c r="K29" s="11">
        <f t="shared" si="23"/>
        <v>4.0516129032258066</v>
      </c>
      <c r="M29" s="11">
        <f t="shared" si="24"/>
        <v>12.668859459319927</v>
      </c>
      <c r="N29" s="11">
        <f t="shared" si="25"/>
        <v>3.2666129032258064</v>
      </c>
    </row>
    <row r="30" ht="14.25">
      <c r="A30" s="5">
        <v>176.5</v>
      </c>
      <c r="B30" s="6">
        <v>0.86799999999999999</v>
      </c>
      <c r="C30" s="29">
        <v>0.371</v>
      </c>
      <c r="D30" s="11">
        <f t="shared" si="18"/>
        <v>4.0371428571428574</v>
      </c>
      <c r="E30" s="10">
        <f t="shared" si="19"/>
        <v>0.013255652359826823</v>
      </c>
      <c r="G30">
        <f t="shared" si="20"/>
        <v>176.5</v>
      </c>
      <c r="H30" s="10">
        <f t="shared" si="21"/>
        <v>0.013255652359826823</v>
      </c>
      <c r="J30">
        <f t="shared" si="22"/>
        <v>176.5</v>
      </c>
      <c r="K30" s="11">
        <f t="shared" si="23"/>
        <v>4.0371428571428574</v>
      </c>
      <c r="M30" s="11">
        <f t="shared" si="24"/>
        <v>13.285330255586423</v>
      </c>
      <c r="N30" s="11">
        <f t="shared" si="25"/>
        <v>3.2521428571428572</v>
      </c>
    </row>
    <row r="31" ht="14.25">
      <c r="A31" s="5">
        <v>192.5</v>
      </c>
      <c r="B31" s="6">
        <v>0.89000000000000001</v>
      </c>
      <c r="C31" s="29">
        <v>0.36599999999999999</v>
      </c>
      <c r="D31" s="11">
        <f t="shared" si="18"/>
        <v>4.1061538461538465</v>
      </c>
      <c r="E31" s="10">
        <f t="shared" si="19"/>
        <v>0.012632176566602796</v>
      </c>
      <c r="G31">
        <f t="shared" si="20"/>
        <v>192.5</v>
      </c>
      <c r="H31" s="10">
        <f t="shared" si="21"/>
        <v>0.012632176566602796</v>
      </c>
      <c r="J31">
        <f t="shared" si="22"/>
        <v>192.5</v>
      </c>
      <c r="K31" s="11">
        <f t="shared" si="23"/>
        <v>4.1061538461538465</v>
      </c>
      <c r="M31" s="11">
        <f t="shared" si="24"/>
        <v>13.874436925511608</v>
      </c>
      <c r="N31" s="11">
        <f t="shared" si="25"/>
        <v>3.3211538461538463</v>
      </c>
    </row>
    <row r="32" ht="14.25">
      <c r="A32" s="32">
        <v>208.5</v>
      </c>
      <c r="B32" s="9">
        <v>0.90800000000000003</v>
      </c>
      <c r="C32" s="33">
        <v>0.36099999999999999</v>
      </c>
      <c r="D32" s="11">
        <f t="shared" si="18"/>
        <v>4.0558333333333332</v>
      </c>
      <c r="E32" s="10">
        <f t="shared" si="19"/>
        <v>0.012063479410377515</v>
      </c>
      <c r="G32">
        <f t="shared" si="20"/>
        <v>208.5</v>
      </c>
      <c r="H32" s="10">
        <f t="shared" si="21"/>
        <v>0.012063479410377515</v>
      </c>
      <c r="J32">
        <f t="shared" si="22"/>
        <v>208.5</v>
      </c>
      <c r="K32" s="11">
        <f t="shared" si="23"/>
        <v>4.0558333333333332</v>
      </c>
      <c r="M32" s="11">
        <f t="shared" si="24"/>
        <v>14.439529078193651</v>
      </c>
      <c r="N32" s="11">
        <f t="shared" si="25"/>
        <v>3.270833333333333</v>
      </c>
    </row>
    <row r="33" ht="14.25">
      <c r="A33" s="23">
        <v>225</v>
      </c>
      <c r="B33" s="24">
        <v>0.92300000000000004</v>
      </c>
      <c r="C33" s="25">
        <v>0.35599999999999998</v>
      </c>
      <c r="D33" s="11">
        <f t="shared" si="18"/>
        <v>4.0471111111111115</v>
      </c>
      <c r="E33" s="10">
        <f t="shared" si="19"/>
        <v>0.011523096129837705</v>
      </c>
      <c r="G33">
        <f t="shared" si="20"/>
        <v>225</v>
      </c>
      <c r="H33" s="10">
        <f t="shared" si="21"/>
        <v>0.011523096129837705</v>
      </c>
      <c r="J33">
        <f t="shared" si="22"/>
        <v>225</v>
      </c>
      <c r="K33" s="11">
        <f t="shared" si="23"/>
        <v>4.0471111111111115</v>
      </c>
      <c r="M33" s="11">
        <f t="shared" si="24"/>
        <v>15</v>
      </c>
      <c r="N33" s="11">
        <f t="shared" si="25"/>
        <v>3.2621111111111114</v>
      </c>
    </row>
    <row r="34" ht="14.25">
      <c r="A34" s="5">
        <v>315</v>
      </c>
      <c r="B34" s="6">
        <v>0.96699999999999997</v>
      </c>
      <c r="C34" s="29">
        <v>0.33800000000000002</v>
      </c>
      <c r="D34" s="11">
        <f t="shared" ref="D34:D42" si="26">F10</f>
        <v>4.3174999999999999</v>
      </c>
      <c r="E34" s="10">
        <f t="shared" ref="E34:E42" si="27">G10</f>
        <v>0.0090823706208321576</v>
      </c>
      <c r="G34">
        <f t="shared" si="20"/>
        <v>315</v>
      </c>
      <c r="H34" s="10">
        <f t="shared" si="21"/>
        <v>0.0090823706208321576</v>
      </c>
      <c r="J34">
        <f t="shared" si="22"/>
        <v>315</v>
      </c>
      <c r="K34" s="11">
        <f t="shared" si="23"/>
        <v>4.3174999999999999</v>
      </c>
      <c r="M34" s="11">
        <f t="shared" si="24"/>
        <v>17.748239349298849</v>
      </c>
      <c r="N34" s="11">
        <f t="shared" si="25"/>
        <v>3.5324999999999998</v>
      </c>
    </row>
    <row r="35" ht="14.25">
      <c r="A35" s="5">
        <v>405</v>
      </c>
      <c r="B35" s="6">
        <v>0.97999999999999998</v>
      </c>
      <c r="C35" s="29">
        <v>0.32700000000000001</v>
      </c>
      <c r="D35" s="11">
        <f t="shared" si="26"/>
        <v>4.2704000000000004</v>
      </c>
      <c r="E35" s="10">
        <f t="shared" si="27"/>
        <v>0.0073998565333937404</v>
      </c>
      <c r="G35">
        <f t="shared" si="20"/>
        <v>405</v>
      </c>
      <c r="H35" s="10">
        <f t="shared" si="21"/>
        <v>0.0073998565333937404</v>
      </c>
      <c r="J35">
        <f t="shared" si="22"/>
        <v>405</v>
      </c>
      <c r="K35" s="11">
        <f t="shared" si="23"/>
        <v>4.2704000000000004</v>
      </c>
      <c r="M35" s="11">
        <f t="shared" si="24"/>
        <v>20.124611797498108</v>
      </c>
      <c r="N35" s="11">
        <f t="shared" si="25"/>
        <v>3.4854000000000003</v>
      </c>
    </row>
    <row r="36" ht="14.25">
      <c r="A36" s="5">
        <v>495</v>
      </c>
      <c r="B36" s="6">
        <v>0.97899999999999998</v>
      </c>
      <c r="C36" s="29">
        <v>0.318</v>
      </c>
      <c r="D36" s="11">
        <f t="shared" si="26"/>
        <v>4.2887804878048783</v>
      </c>
      <c r="E36" s="10">
        <f t="shared" si="27"/>
        <v>0.0062194269741439549</v>
      </c>
      <c r="G36">
        <f t="shared" si="20"/>
        <v>495</v>
      </c>
      <c r="H36" s="10">
        <f t="shared" si="21"/>
        <v>0.0062194269741439549</v>
      </c>
      <c r="J36">
        <f t="shared" si="22"/>
        <v>495</v>
      </c>
      <c r="K36" s="11">
        <f t="shared" si="23"/>
        <v>4.2887804878048783</v>
      </c>
      <c r="M36" s="11">
        <f t="shared" si="24"/>
        <v>22.248595461286989</v>
      </c>
      <c r="N36" s="11">
        <f t="shared" si="25"/>
        <v>3.5037804878048782</v>
      </c>
    </row>
    <row r="37" ht="14.25">
      <c r="A37" s="5">
        <v>585</v>
      </c>
      <c r="B37" s="6">
        <v>0.97099999999999997</v>
      </c>
      <c r="C37" s="29">
        <v>0.311</v>
      </c>
      <c r="D37" s="11">
        <f t="shared" si="26"/>
        <v>4.4329411764705879</v>
      </c>
      <c r="E37" s="10">
        <f t="shared" si="27"/>
        <v>0.0053370709319262369</v>
      </c>
      <c r="G37">
        <f t="shared" si="20"/>
        <v>585</v>
      </c>
      <c r="H37" s="10">
        <f t="shared" si="21"/>
        <v>0.0053370709319262369</v>
      </c>
      <c r="J37">
        <f t="shared" si="22"/>
        <v>585</v>
      </c>
      <c r="K37" s="11">
        <f t="shared" si="23"/>
        <v>4.4329411764705879</v>
      </c>
      <c r="M37" s="11">
        <f t="shared" si="24"/>
        <v>24.186773244895647</v>
      </c>
      <c r="N37" s="11">
        <f t="shared" si="25"/>
        <v>3.6479411764705878</v>
      </c>
    </row>
    <row r="38" ht="14.25">
      <c r="A38" s="5">
        <v>675</v>
      </c>
      <c r="B38" s="6">
        <v>0.95899999999999996</v>
      </c>
      <c r="C38" s="29">
        <v>0.30399999999999999</v>
      </c>
      <c r="D38" s="11">
        <f t="shared" si="26"/>
        <v>4.6053333333333333</v>
      </c>
      <c r="E38" s="10">
        <f t="shared" si="27"/>
        <v>0.0046734892787524364</v>
      </c>
      <c r="G38">
        <f t="shared" si="20"/>
        <v>675</v>
      </c>
      <c r="H38" s="10">
        <f t="shared" si="21"/>
        <v>0.0046734892787524364</v>
      </c>
      <c r="J38">
        <f t="shared" si="22"/>
        <v>675</v>
      </c>
      <c r="K38" s="11">
        <f t="shared" si="23"/>
        <v>4.6053333333333333</v>
      </c>
      <c r="M38" s="11">
        <f t="shared" si="24"/>
        <v>25.98076211353316</v>
      </c>
      <c r="N38" s="11">
        <f t="shared" si="25"/>
        <v>3.8203333333333331</v>
      </c>
    </row>
    <row r="39" ht="14.25">
      <c r="A39" s="5">
        <v>765</v>
      </c>
      <c r="B39" s="6">
        <v>0.94299999999999995</v>
      </c>
      <c r="C39" s="29">
        <v>0.29699999999999999</v>
      </c>
      <c r="D39" s="11">
        <f t="shared" si="26"/>
        <v>4.5892307692307694</v>
      </c>
      <c r="E39" s="10">
        <f t="shared" si="27"/>
        <v>0.0041504368301753924</v>
      </c>
      <c r="G39">
        <f t="shared" si="20"/>
        <v>765</v>
      </c>
      <c r="H39" s="10">
        <f t="shared" si="21"/>
        <v>0.0041504368301753924</v>
      </c>
      <c r="J39">
        <f t="shared" si="22"/>
        <v>765</v>
      </c>
      <c r="K39" s="11">
        <f t="shared" si="23"/>
        <v>4.5892307692307694</v>
      </c>
      <c r="M39" s="11">
        <f t="shared" si="24"/>
        <v>27.658633371878661</v>
      </c>
      <c r="N39" s="11">
        <f t="shared" si="25"/>
        <v>3.8042307692307693</v>
      </c>
    </row>
    <row r="40" ht="14.25">
      <c r="A40" s="5">
        <v>855</v>
      </c>
      <c r="B40" s="6">
        <v>0.92700000000000005</v>
      </c>
      <c r="C40" s="29">
        <v>0.29099999999999998</v>
      </c>
      <c r="D40" s="11">
        <f t="shared" si="26"/>
        <v>4.6833898305084745</v>
      </c>
      <c r="E40" s="10">
        <f t="shared" si="27"/>
        <v>0.0037258093687827822</v>
      </c>
      <c r="G40">
        <f t="shared" si="20"/>
        <v>855</v>
      </c>
      <c r="H40" s="10">
        <f t="shared" si="21"/>
        <v>0.0037258093687827822</v>
      </c>
      <c r="J40">
        <f t="shared" si="22"/>
        <v>855</v>
      </c>
      <c r="K40" s="11">
        <f t="shared" si="23"/>
        <v>4.6833898305084745</v>
      </c>
      <c r="M40" s="11">
        <f t="shared" si="24"/>
        <v>29.240383034426891</v>
      </c>
      <c r="N40" s="11">
        <f t="shared" si="25"/>
        <v>3.8983898305084743</v>
      </c>
    </row>
    <row r="41" ht="14.25">
      <c r="A41" s="5">
        <v>945</v>
      </c>
      <c r="B41" s="6">
        <v>0.90800000000000003</v>
      </c>
      <c r="C41" s="29">
        <v>0.28399999999999997</v>
      </c>
      <c r="D41" s="11">
        <f t="shared" si="26"/>
        <v>4.6211320754716985</v>
      </c>
      <c r="E41" s="10">
        <f t="shared" si="27"/>
        <v>0.003383262538192116</v>
      </c>
      <c r="G41">
        <f t="shared" si="20"/>
        <v>945</v>
      </c>
      <c r="H41" s="10">
        <f t="shared" si="21"/>
        <v>0.003383262538192116</v>
      </c>
      <c r="J41">
        <f t="shared" si="22"/>
        <v>945</v>
      </c>
      <c r="K41" s="11">
        <f t="shared" si="23"/>
        <v>4.6211320754716985</v>
      </c>
      <c r="M41" s="11">
        <f t="shared" si="24"/>
        <v>30.740852297878796</v>
      </c>
      <c r="N41" s="11">
        <f t="shared" si="25"/>
        <v>3.8361320754716983</v>
      </c>
    </row>
    <row r="42" ht="14.25">
      <c r="A42" s="32">
        <v>1035</v>
      </c>
      <c r="B42" s="9">
        <v>0.88800000000000001</v>
      </c>
      <c r="C42" s="33">
        <v>0.27800000000000002</v>
      </c>
      <c r="D42" s="11">
        <f t="shared" si="26"/>
        <v>4.71</v>
      </c>
      <c r="E42" s="10">
        <f t="shared" si="27"/>
        <v>0.003086226670837243</v>
      </c>
      <c r="G42">
        <f t="shared" si="20"/>
        <v>1035</v>
      </c>
      <c r="H42" s="10">
        <f t="shared" si="21"/>
        <v>0.003086226670837243</v>
      </c>
      <c r="J42">
        <f t="shared" si="22"/>
        <v>1035</v>
      </c>
      <c r="K42" s="11">
        <f t="shared" si="23"/>
        <v>4.71</v>
      </c>
      <c r="M42" s="11">
        <f t="shared" si="24"/>
        <v>32.171415884290823</v>
      </c>
      <c r="N42" s="11">
        <f t="shared" si="25"/>
        <v>3.9249999999999998</v>
      </c>
    </row>
    <row r="48" ht="14.25">
      <c r="A48" s="42" t="s">
        <v>10</v>
      </c>
      <c r="B48" s="42" t="s">
        <v>11</v>
      </c>
      <c r="D48" s="42" t="s">
        <v>10</v>
      </c>
      <c r="E48" s="42" t="s">
        <v>9</v>
      </c>
    </row>
    <row r="49" ht="14.25">
      <c r="A49" s="43">
        <f t="shared" ref="A49:A58" si="28">A26*A26</f>
        <v>12656.25</v>
      </c>
      <c r="B49" s="43">
        <f t="shared" ref="B49:B58" si="29">1/(E26*E26)</f>
        <v>3973.719848953815</v>
      </c>
      <c r="D49">
        <f t="shared" ref="D49:D58" si="30">A26</f>
        <v>112.5</v>
      </c>
      <c r="E49" s="11">
        <f t="shared" ref="E49:E58" si="31">D26</f>
        <v>3.7000000000000002</v>
      </c>
      <c r="G49">
        <f t="shared" ref="G49:G65" si="32">1/G26</f>
        <v>0.0088888888888888889</v>
      </c>
      <c r="H49" s="10">
        <f t="shared" ref="H49:H65" si="33">H26</f>
        <v>0.015863586358635863</v>
      </c>
    </row>
    <row r="50" ht="14.25">
      <c r="A50" s="43">
        <f t="shared" si="28"/>
        <v>16512.25</v>
      </c>
      <c r="B50" s="43">
        <f t="shared" si="29"/>
        <v>4334.5699851698037</v>
      </c>
      <c r="D50">
        <f t="shared" si="30"/>
        <v>128.5</v>
      </c>
      <c r="E50" s="11">
        <f t="shared" si="31"/>
        <v>3.8700000000000001</v>
      </c>
      <c r="G50">
        <f t="shared" si="32"/>
        <v>0.0077821011673151752</v>
      </c>
      <c r="H50" s="10">
        <f t="shared" si="33"/>
        <v>0.015188923344328349</v>
      </c>
    </row>
    <row r="51" ht="14.25">
      <c r="A51" s="43">
        <f t="shared" si="28"/>
        <v>20880.25</v>
      </c>
      <c r="B51" s="43">
        <f t="shared" si="29"/>
        <v>4753.4973956463209</v>
      </c>
      <c r="D51">
        <f t="shared" si="30"/>
        <v>144.5</v>
      </c>
      <c r="E51" s="11">
        <f t="shared" si="31"/>
        <v>4.0635294117647058</v>
      </c>
      <c r="G51">
        <f t="shared" si="32"/>
        <v>0.006920415224913495</v>
      </c>
      <c r="H51" s="10">
        <f t="shared" si="33"/>
        <v>0.014504186313354967</v>
      </c>
    </row>
    <row r="52" ht="14.25">
      <c r="A52" s="43">
        <f t="shared" si="28"/>
        <v>25760.25</v>
      </c>
      <c r="B52" s="43">
        <f t="shared" si="29"/>
        <v>5204.0526480988465</v>
      </c>
      <c r="D52">
        <f t="shared" si="30"/>
        <v>160.5</v>
      </c>
      <c r="E52" s="11">
        <f t="shared" si="31"/>
        <v>4.0516129032258066</v>
      </c>
      <c r="G52">
        <f t="shared" si="32"/>
        <v>0.0062305295950155761</v>
      </c>
      <c r="H52" s="10">
        <f t="shared" si="33"/>
        <v>0.013862104204783333</v>
      </c>
    </row>
    <row r="53" ht="14.25">
      <c r="A53" s="43">
        <f t="shared" si="28"/>
        <v>31152.25</v>
      </c>
      <c r="B53" s="43">
        <f t="shared" si="29"/>
        <v>5691.1205937825171</v>
      </c>
      <c r="D53">
        <f t="shared" si="30"/>
        <v>176.5</v>
      </c>
      <c r="E53" s="11">
        <f t="shared" si="31"/>
        <v>4.0371428571428574</v>
      </c>
      <c r="G53">
        <f t="shared" si="32"/>
        <v>0.0056657223796033997</v>
      </c>
      <c r="H53" s="10">
        <f t="shared" si="33"/>
        <v>0.013255652359826823</v>
      </c>
    </row>
    <row r="54" ht="14.25">
      <c r="A54" s="43">
        <f t="shared" si="28"/>
        <v>37056.25</v>
      </c>
      <c r="B54" s="43">
        <f t="shared" si="29"/>
        <v>6266.7681163994448</v>
      </c>
      <c r="D54">
        <f t="shared" si="30"/>
        <v>192.5</v>
      </c>
      <c r="E54" s="11">
        <f t="shared" si="31"/>
        <v>4.1061538461538465</v>
      </c>
      <c r="G54">
        <f t="shared" si="32"/>
        <v>0.0051948051948051948</v>
      </c>
      <c r="H54" s="10">
        <f t="shared" si="33"/>
        <v>0.012632176566602796</v>
      </c>
    </row>
    <row r="55" ht="14.25">
      <c r="A55" s="43">
        <f t="shared" si="28"/>
        <v>43472.25</v>
      </c>
      <c r="B55" s="43">
        <f t="shared" si="29"/>
        <v>6871.5518109341338</v>
      </c>
      <c r="D55">
        <f t="shared" si="30"/>
        <v>208.5</v>
      </c>
      <c r="E55" s="11">
        <f t="shared" si="31"/>
        <v>4.0558333333333332</v>
      </c>
      <c r="G55">
        <f t="shared" si="32"/>
        <v>0.0047961630695443642</v>
      </c>
      <c r="H55" s="10">
        <f t="shared" si="33"/>
        <v>0.012063479410377515</v>
      </c>
    </row>
    <row r="56" ht="14.25">
      <c r="A56" s="43">
        <f t="shared" si="28"/>
        <v>50625</v>
      </c>
      <c r="B56" s="43">
        <f t="shared" si="29"/>
        <v>7531.1557653278587</v>
      </c>
      <c r="D56">
        <f t="shared" si="30"/>
        <v>225</v>
      </c>
      <c r="E56" s="11">
        <f t="shared" si="31"/>
        <v>4.0471111111111115</v>
      </c>
      <c r="G56">
        <f t="shared" si="32"/>
        <v>0.0044444444444444444</v>
      </c>
      <c r="H56" s="10">
        <f t="shared" si="33"/>
        <v>0.011523096129837705</v>
      </c>
    </row>
    <row r="57" ht="14.25">
      <c r="A57" s="43">
        <f t="shared" si="28"/>
        <v>99225</v>
      </c>
      <c r="B57" s="43">
        <f t="shared" si="29"/>
        <v>12122.761469763846</v>
      </c>
      <c r="D57">
        <f t="shared" si="30"/>
        <v>315</v>
      </c>
      <c r="E57" s="11">
        <f t="shared" si="31"/>
        <v>4.3174999999999999</v>
      </c>
      <c r="G57">
        <f t="shared" si="32"/>
        <v>0.0031746031746031746</v>
      </c>
      <c r="H57" s="10">
        <f t="shared" si="33"/>
        <v>0.0090823706208321576</v>
      </c>
    </row>
    <row r="58" ht="14.25">
      <c r="A58" s="43">
        <f t="shared" si="28"/>
        <v>164025</v>
      </c>
      <c r="B58" s="43">
        <f t="shared" si="29"/>
        <v>18262.212854019159</v>
      </c>
      <c r="D58">
        <f t="shared" si="30"/>
        <v>405</v>
      </c>
      <c r="E58" s="11">
        <f t="shared" si="31"/>
        <v>4.2704000000000004</v>
      </c>
      <c r="G58">
        <f t="shared" si="32"/>
        <v>0.0024691358024691358</v>
      </c>
      <c r="H58" s="10">
        <f t="shared" si="33"/>
        <v>0.0073998565333937404</v>
      </c>
    </row>
    <row r="59" ht="14.25">
      <c r="G59">
        <f t="shared" si="32"/>
        <v>0.0020202020202020202</v>
      </c>
      <c r="H59" s="10">
        <f t="shared" si="33"/>
        <v>0.0062194269741439549</v>
      </c>
    </row>
    <row r="60" ht="14.25">
      <c r="G60">
        <f t="shared" si="32"/>
        <v>0.0017094017094017094</v>
      </c>
      <c r="H60" s="10">
        <f t="shared" si="33"/>
        <v>0.0053370709319262369</v>
      </c>
    </row>
    <row r="61" ht="14.25">
      <c r="G61">
        <f t="shared" si="32"/>
        <v>0.0014814814814814814</v>
      </c>
      <c r="H61" s="10">
        <f t="shared" si="33"/>
        <v>0.0046734892787524364</v>
      </c>
    </row>
    <row r="62" ht="14.25">
      <c r="G62">
        <f t="shared" si="32"/>
        <v>0.00130718954248366</v>
      </c>
      <c r="H62" s="10">
        <f t="shared" si="33"/>
        <v>0.0041504368301753924</v>
      </c>
    </row>
    <row r="63" ht="14.25">
      <c r="G63">
        <f t="shared" si="32"/>
        <v>0.0011695906432748538</v>
      </c>
      <c r="H63" s="10">
        <f t="shared" si="33"/>
        <v>0.0037258093687827822</v>
      </c>
    </row>
    <row r="64" ht="14.25">
      <c r="G64">
        <f t="shared" si="32"/>
        <v>0.0010582010582010583</v>
      </c>
      <c r="H64" s="10">
        <f t="shared" si="33"/>
        <v>0.003383262538192116</v>
      </c>
    </row>
    <row r="65" ht="14.25">
      <c r="G65">
        <f t="shared" si="32"/>
        <v>0.00096618357487922703</v>
      </c>
      <c r="H65" s="10">
        <f t="shared" si="33"/>
        <v>0.003086226670837243</v>
      </c>
    </row>
    <row r="66" ht="14.25"/>
    <row r="67" ht="14.25"/>
    <row r="6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zoomScale="100" workbookViewId="0">
      <selection activeCell="A1" activeCellId="0" sqref="A1"/>
    </sheetView>
  </sheetViews>
  <sheetFormatPr defaultRowHeight="14.25"/>
  <cols>
    <col customWidth="1" min="1" max="1" width="18.140625"/>
    <col customWidth="1" min="2" max="2" width="18.28125"/>
    <col customWidth="1" min="3" max="3" width="18.140625"/>
    <col customWidth="1" min="4" max="4" width="18.28125"/>
    <col customWidth="1" min="5" max="5" width="18.140625"/>
    <col customWidth="1" min="6" max="7" width="18.28125"/>
    <col customWidth="1" min="8" max="8" width="18.140625"/>
    <col bestFit="1" min="14" max="14" width="10.8515625"/>
  </cols>
  <sheetData>
    <row r="1">
      <c r="A1" s="12" t="s">
        <v>12</v>
      </c>
      <c r="B1" s="40" t="s">
        <v>0</v>
      </c>
      <c r="C1" s="41" t="s">
        <v>1</v>
      </c>
      <c r="D1" s="41" t="s">
        <v>2</v>
      </c>
      <c r="E1" s="44" t="s">
        <v>7</v>
      </c>
      <c r="F1" s="45" t="s">
        <v>8</v>
      </c>
      <c r="G1" s="41" t="s">
        <v>9</v>
      </c>
      <c r="H1" s="46" t="s">
        <v>3</v>
      </c>
      <c r="J1" t="str">
        <f t="shared" ref="J1:J9" si="34">B1</f>
        <v xml:space="preserve">\nu, Hz</v>
      </c>
      <c r="K1" t="str">
        <f t="shared" ref="K1:K9" si="35">C1</f>
        <v xml:space="preserve">U, V</v>
      </c>
      <c r="L1" t="str">
        <f t="shared" ref="L1:L9" si="36">D1</f>
        <v xml:space="preserve">I, A</v>
      </c>
      <c r="M1" t="str">
        <f t="shared" ref="M1:M9" si="37">G1</f>
        <v xml:space="preserve">\psi, rad</v>
      </c>
      <c r="N1" t="str">
        <f t="shared" ref="N1:N9" si="38">H1</f>
        <v xml:space="preserve">\Xi = U/(\nu I)</v>
      </c>
    </row>
    <row r="2">
      <c r="A2" s="21">
        <v>0</v>
      </c>
      <c r="B2" s="23">
        <f t="shared" ref="B2:B9" si="39">10^(LOG(1125+A2*0.98*2250))</f>
        <v>1124.9999999999993</v>
      </c>
      <c r="C2" s="23">
        <v>0.86699999999999999</v>
      </c>
      <c r="D2" s="23">
        <v>0.27100000000000002</v>
      </c>
      <c r="E2" s="23">
        <v>22</v>
      </c>
      <c r="F2" s="23">
        <v>16.5</v>
      </c>
      <c r="G2" s="23">
        <f t="shared" ref="G2:G9" si="40">2*3.14*F2/E2</f>
        <v>4.71</v>
      </c>
      <c r="H2" s="23">
        <f t="shared" ref="H2:H9" si="41">C2/(B2*D2)</f>
        <v>0.0028437884378843805</v>
      </c>
      <c r="J2">
        <f t="shared" si="34"/>
        <v>1124.9999999999993</v>
      </c>
      <c r="K2">
        <f t="shared" si="35"/>
        <v>0.86699999999999999</v>
      </c>
      <c r="L2">
        <f t="shared" si="36"/>
        <v>0.27100000000000002</v>
      </c>
      <c r="M2" s="11">
        <f t="shared" si="37"/>
        <v>4.71</v>
      </c>
      <c r="N2" s="47">
        <f t="shared" si="38"/>
        <v>0.0028437884378843805</v>
      </c>
      <c r="Q2">
        <f t="shared" ref="Q2:Q9" si="42">B2</f>
        <v>1124.9999999999993</v>
      </c>
      <c r="R2">
        <f t="shared" ref="R2:R9" si="43">H2*10000</f>
        <v>28.437884378843805</v>
      </c>
      <c r="T2">
        <f t="shared" ref="T2:T9" si="44">J2</f>
        <v>1124.9999999999993</v>
      </c>
      <c r="U2" s="11">
        <f t="shared" ref="U2:U9" si="45">M2</f>
        <v>4.71</v>
      </c>
    </row>
    <row r="3">
      <c r="A3" s="21">
        <v>1</v>
      </c>
      <c r="B3" s="23">
        <f t="shared" si="39"/>
        <v>3329.9999999999955</v>
      </c>
      <c r="C3" s="5">
        <v>0.46800000000000003</v>
      </c>
      <c r="D3" s="5">
        <v>0.14799999999999999</v>
      </c>
      <c r="E3" s="5">
        <v>15</v>
      </c>
      <c r="F3" s="5">
        <v>12</v>
      </c>
      <c r="G3" s="23">
        <f t="shared" si="40"/>
        <v>5.024</v>
      </c>
      <c r="H3" s="23">
        <f t="shared" si="41"/>
        <v>0.00094959824689554563</v>
      </c>
      <c r="J3">
        <f t="shared" si="34"/>
        <v>3329.9999999999955</v>
      </c>
      <c r="K3">
        <f t="shared" si="35"/>
        <v>0.46800000000000003</v>
      </c>
      <c r="L3">
        <f t="shared" si="36"/>
        <v>0.14799999999999999</v>
      </c>
      <c r="M3" s="11">
        <f t="shared" si="37"/>
        <v>5.024</v>
      </c>
      <c r="N3" s="10">
        <f t="shared" si="38"/>
        <v>0.00094959824689554563</v>
      </c>
      <c r="Q3">
        <f t="shared" si="42"/>
        <v>3329.9999999999955</v>
      </c>
      <c r="R3" s="4">
        <f t="shared" si="43"/>
        <v>9.4959824689554555</v>
      </c>
      <c r="T3">
        <f t="shared" si="44"/>
        <v>3329.9999999999955</v>
      </c>
      <c r="U3" s="11">
        <f t="shared" si="45"/>
        <v>5.024</v>
      </c>
    </row>
    <row r="4">
      <c r="A4" s="21">
        <v>2</v>
      </c>
      <c r="B4" s="23">
        <f t="shared" si="39"/>
        <v>5534.9999999999991</v>
      </c>
      <c r="C4" s="5">
        <v>0.28799999999999998</v>
      </c>
      <c r="D4" s="5">
        <v>0.095000000000000001</v>
      </c>
      <c r="E4" s="5">
        <v>18</v>
      </c>
      <c r="F4" s="5">
        <v>15.5</v>
      </c>
      <c r="G4" s="23">
        <f t="shared" si="40"/>
        <v>5.4077777777777776</v>
      </c>
      <c r="H4" s="23">
        <f t="shared" si="41"/>
        <v>0.00054771074026529738</v>
      </c>
      <c r="J4">
        <f t="shared" si="34"/>
        <v>5534.9999999999991</v>
      </c>
      <c r="K4">
        <f t="shared" si="35"/>
        <v>0.28799999999999998</v>
      </c>
      <c r="L4">
        <f t="shared" si="36"/>
        <v>0.095000000000000001</v>
      </c>
      <c r="M4" s="11">
        <f t="shared" si="37"/>
        <v>5.4077777777777776</v>
      </c>
      <c r="N4" s="47">
        <f t="shared" si="38"/>
        <v>0.00054771074026529738</v>
      </c>
      <c r="Q4">
        <f t="shared" si="42"/>
        <v>5534.9999999999991</v>
      </c>
      <c r="R4" s="4">
        <f t="shared" si="43"/>
        <v>5.4771074026529742</v>
      </c>
      <c r="T4">
        <f t="shared" si="44"/>
        <v>5534.9999999999991</v>
      </c>
      <c r="U4" s="11">
        <f t="shared" si="45"/>
        <v>5.4077777777777776</v>
      </c>
    </row>
    <row r="5">
      <c r="A5" s="21">
        <v>3</v>
      </c>
      <c r="B5" s="23">
        <f t="shared" si="39"/>
        <v>7739.9999999999927</v>
      </c>
      <c r="C5" s="5">
        <v>0.19700000000000001</v>
      </c>
      <c r="D5" s="5">
        <v>0.068000000000000005</v>
      </c>
      <c r="E5" s="5">
        <v>13</v>
      </c>
      <c r="F5" s="5">
        <v>12</v>
      </c>
      <c r="G5" s="23">
        <f t="shared" si="40"/>
        <v>5.7969230769230773</v>
      </c>
      <c r="H5" s="23">
        <f t="shared" si="41"/>
        <v>0.00037429700562395529</v>
      </c>
      <c r="J5">
        <f t="shared" si="34"/>
        <v>7739.9999999999927</v>
      </c>
      <c r="K5">
        <f t="shared" si="35"/>
        <v>0.19700000000000001</v>
      </c>
      <c r="L5">
        <f t="shared" si="36"/>
        <v>0.068000000000000005</v>
      </c>
      <c r="M5" s="11">
        <f t="shared" si="37"/>
        <v>5.7969230769230773</v>
      </c>
      <c r="N5" s="10">
        <f t="shared" si="38"/>
        <v>0.00037429700562395529</v>
      </c>
      <c r="Q5">
        <f t="shared" si="42"/>
        <v>7739.9999999999927</v>
      </c>
      <c r="R5" s="4">
        <f t="shared" si="43"/>
        <v>3.7429700562395531</v>
      </c>
      <c r="T5">
        <f t="shared" si="44"/>
        <v>7739.9999999999927</v>
      </c>
      <c r="U5" s="11">
        <f t="shared" si="45"/>
        <v>5.7969230769230773</v>
      </c>
    </row>
    <row r="6">
      <c r="A6" s="21">
        <v>4</v>
      </c>
      <c r="B6" s="23">
        <f t="shared" si="39"/>
        <v>9944.9999999999945</v>
      </c>
      <c r="C6" s="5">
        <v>0.14299999999999999</v>
      </c>
      <c r="D6" s="5">
        <v>0.052999999999999999</v>
      </c>
      <c r="E6" s="5">
        <v>25</v>
      </c>
      <c r="F6" s="5">
        <v>24</v>
      </c>
      <c r="G6" s="23">
        <f t="shared" si="40"/>
        <v>6.0288000000000004</v>
      </c>
      <c r="H6" s="23">
        <f t="shared" si="41"/>
        <v>0.00027130348994943901</v>
      </c>
      <c r="J6">
        <f t="shared" si="34"/>
        <v>9944.9999999999945</v>
      </c>
      <c r="K6">
        <f t="shared" si="35"/>
        <v>0.14299999999999999</v>
      </c>
      <c r="L6">
        <f t="shared" si="36"/>
        <v>0.052999999999999999</v>
      </c>
      <c r="M6" s="11">
        <f t="shared" si="37"/>
        <v>6.0288000000000004</v>
      </c>
      <c r="N6" s="10">
        <f t="shared" si="38"/>
        <v>0.00027130348994943901</v>
      </c>
      <c r="Q6">
        <f t="shared" si="42"/>
        <v>9944.9999999999945</v>
      </c>
      <c r="R6" s="4">
        <f t="shared" si="43"/>
        <v>2.71303489949439</v>
      </c>
      <c r="T6">
        <f t="shared" si="44"/>
        <v>9944.9999999999945</v>
      </c>
      <c r="U6" s="11">
        <f t="shared" si="45"/>
        <v>6.0288000000000004</v>
      </c>
    </row>
    <row r="7">
      <c r="A7" s="21">
        <v>5</v>
      </c>
      <c r="B7" s="23">
        <f t="shared" si="39"/>
        <v>12149.999999999971</v>
      </c>
      <c r="C7" s="5">
        <v>0.106</v>
      </c>
      <c r="D7" s="5">
        <v>0.041000000000000002</v>
      </c>
      <c r="E7" s="5">
        <v>20.5</v>
      </c>
      <c r="F7" s="5">
        <v>20</v>
      </c>
      <c r="G7" s="23">
        <f t="shared" si="40"/>
        <v>6.126829268292683</v>
      </c>
      <c r="H7" s="23">
        <f t="shared" si="41"/>
        <v>0.00021278731305831626</v>
      </c>
      <c r="J7">
        <f t="shared" si="34"/>
        <v>12149.999999999971</v>
      </c>
      <c r="K7">
        <f t="shared" si="35"/>
        <v>0.106</v>
      </c>
      <c r="L7">
        <f t="shared" si="36"/>
        <v>0.041000000000000002</v>
      </c>
      <c r="M7" s="11">
        <f t="shared" si="37"/>
        <v>6.126829268292683</v>
      </c>
      <c r="N7" s="47">
        <f t="shared" si="38"/>
        <v>0.00021278731305831626</v>
      </c>
      <c r="Q7">
        <f t="shared" si="42"/>
        <v>12149.999999999971</v>
      </c>
      <c r="R7" s="4">
        <f t="shared" si="43"/>
        <v>2.1278731305831626</v>
      </c>
      <c r="T7">
        <f t="shared" si="44"/>
        <v>12149.999999999971</v>
      </c>
      <c r="U7" s="11">
        <f t="shared" si="45"/>
        <v>6.126829268292683</v>
      </c>
    </row>
    <row r="8">
      <c r="A8" s="21">
        <v>6</v>
      </c>
      <c r="B8" s="23">
        <f t="shared" si="39"/>
        <v>14355.000000000004</v>
      </c>
      <c r="C8" s="32">
        <v>0.081000000000000003</v>
      </c>
      <c r="D8" s="32">
        <v>0.034000000000000002</v>
      </c>
      <c r="E8" s="32">
        <v>17.5</v>
      </c>
      <c r="F8" s="32">
        <v>17.5</v>
      </c>
      <c r="G8" s="23">
        <f t="shared" si="40"/>
        <v>6.2800000000000002</v>
      </c>
      <c r="H8" s="23">
        <f t="shared" si="41"/>
        <v>0.00016595980084823894</v>
      </c>
      <c r="J8">
        <f t="shared" si="34"/>
        <v>14355.000000000004</v>
      </c>
      <c r="K8">
        <f t="shared" si="35"/>
        <v>0.081000000000000003</v>
      </c>
      <c r="L8">
        <f t="shared" si="36"/>
        <v>0.034000000000000002</v>
      </c>
      <c r="M8" s="11">
        <f t="shared" si="37"/>
        <v>6.2800000000000002</v>
      </c>
      <c r="N8" s="47">
        <f t="shared" si="38"/>
        <v>0.00016595980084823894</v>
      </c>
      <c r="Q8">
        <f t="shared" si="42"/>
        <v>14355.000000000004</v>
      </c>
      <c r="R8" s="4">
        <f t="shared" si="43"/>
        <v>1.6595980084823894</v>
      </c>
      <c r="T8">
        <f t="shared" si="44"/>
        <v>14355.000000000004</v>
      </c>
      <c r="U8" s="11">
        <f t="shared" si="45"/>
        <v>6.2800000000000002</v>
      </c>
    </row>
    <row r="9">
      <c r="A9" s="21">
        <v>7</v>
      </c>
      <c r="B9" s="23">
        <f t="shared" si="39"/>
        <v>16559.999999999993</v>
      </c>
      <c r="C9" s="23">
        <v>0.062</v>
      </c>
      <c r="D9" s="23">
        <v>0.028000000000000001</v>
      </c>
      <c r="E9" s="23">
        <v>15</v>
      </c>
      <c r="F9" s="23">
        <v>16</v>
      </c>
      <c r="G9" s="23">
        <f t="shared" si="40"/>
        <v>6.698666666666667</v>
      </c>
      <c r="H9" s="23">
        <f t="shared" si="41"/>
        <v>0.00013371290545203594</v>
      </c>
      <c r="J9">
        <f t="shared" si="34"/>
        <v>16559.999999999993</v>
      </c>
      <c r="K9">
        <f t="shared" si="35"/>
        <v>0.062</v>
      </c>
      <c r="L9">
        <f t="shared" si="36"/>
        <v>0.028000000000000001</v>
      </c>
      <c r="M9" s="11">
        <f t="shared" si="37"/>
        <v>6.698666666666667</v>
      </c>
      <c r="N9" s="47">
        <f t="shared" si="38"/>
        <v>0.00013371290545203594</v>
      </c>
      <c r="Q9">
        <f t="shared" si="42"/>
        <v>16559.999999999993</v>
      </c>
      <c r="R9" s="4">
        <f t="shared" si="43"/>
        <v>1.3371290545203594</v>
      </c>
      <c r="T9">
        <f t="shared" si="44"/>
        <v>16559.999999999993</v>
      </c>
      <c r="U9" s="11">
        <f t="shared" si="45"/>
        <v>6.698666666666667</v>
      </c>
    </row>
    <row r="10">
      <c r="A10" s="21">
        <v>8</v>
      </c>
      <c r="B10" s="23">
        <f t="shared" ref="B10:B16" si="46">10^(LOG(1125+A10*0.98*2250))</f>
        <v>18765.000000000015</v>
      </c>
      <c r="C10" s="5">
        <v>0.049000000000000002</v>
      </c>
      <c r="D10" s="5">
        <v>0.023</v>
      </c>
      <c r="E10" s="5">
        <v>13.5</v>
      </c>
      <c r="F10" s="5">
        <v>14.5</v>
      </c>
      <c r="G10" s="23">
        <f t="shared" ref="G10:G18" si="47">2*3.14*F10/E10</f>
        <v>6.7451851851851856</v>
      </c>
      <c r="H10" s="23">
        <f t="shared" ref="H10:H18" si="48">C10/(B10*D10)</f>
        <v>0.0001135323625157844</v>
      </c>
      <c r="J10">
        <f t="shared" ref="J10:J16" si="49">B10</f>
        <v>18765.000000000015</v>
      </c>
      <c r="K10">
        <f t="shared" ref="K10:K16" si="50">C10</f>
        <v>0.049000000000000002</v>
      </c>
      <c r="L10">
        <f t="shared" ref="L10:L16" si="51">D10</f>
        <v>0.023</v>
      </c>
      <c r="M10" s="11">
        <f t="shared" ref="M10:M16" si="52">G10</f>
        <v>6.7451851851851856</v>
      </c>
      <c r="N10" s="47">
        <f t="shared" ref="N10:N16" si="53">H10</f>
        <v>0.0001135323625157844</v>
      </c>
      <c r="Q10">
        <f t="shared" ref="Q10:Q16" si="54">B10</f>
        <v>18765.000000000015</v>
      </c>
      <c r="R10" s="4">
        <f t="shared" ref="R10:R16" si="55">H10*10000</f>
        <v>1.135323625157844</v>
      </c>
      <c r="T10">
        <f t="shared" ref="T10:T16" si="56">J10</f>
        <v>18765.000000000015</v>
      </c>
      <c r="U10" s="11">
        <f t="shared" ref="U10:U16" si="57">M10</f>
        <v>6.7451851851851856</v>
      </c>
    </row>
    <row r="11">
      <c r="A11" s="21">
        <v>9</v>
      </c>
      <c r="B11" s="23">
        <f t="shared" si="46"/>
        <v>20969.999999999971</v>
      </c>
      <c r="C11" s="5">
        <v>0.039</v>
      </c>
      <c r="D11" s="5">
        <v>0.019</v>
      </c>
      <c r="E11" s="5">
        <v>12</v>
      </c>
      <c r="F11" s="5">
        <v>13.5</v>
      </c>
      <c r="G11" s="23">
        <f t="shared" si="47"/>
        <v>7.0650000000000004</v>
      </c>
      <c r="H11" s="23">
        <f t="shared" si="48"/>
        <v>9.7884195467208934e-05</v>
      </c>
      <c r="J11">
        <f t="shared" si="49"/>
        <v>20969.999999999971</v>
      </c>
      <c r="K11">
        <f t="shared" si="50"/>
        <v>0.039</v>
      </c>
      <c r="L11">
        <f t="shared" si="51"/>
        <v>0.019</v>
      </c>
      <c r="M11" s="11">
        <f t="shared" si="52"/>
        <v>7.0650000000000004</v>
      </c>
      <c r="N11" s="48">
        <f t="shared" si="53"/>
        <v>9.7884195467208934e-05</v>
      </c>
      <c r="Q11">
        <f t="shared" si="54"/>
        <v>20969.999999999971</v>
      </c>
      <c r="R11" s="4">
        <f t="shared" si="55"/>
        <v>0.97884195467208934</v>
      </c>
      <c r="T11">
        <f t="shared" si="56"/>
        <v>20969.999999999971</v>
      </c>
      <c r="U11" s="11">
        <f t="shared" si="57"/>
        <v>7.0650000000000004</v>
      </c>
    </row>
    <row r="12">
      <c r="A12" s="21">
        <v>10</v>
      </c>
      <c r="B12" s="23">
        <f t="shared" si="46"/>
        <v>23174.999999999953</v>
      </c>
      <c r="C12" s="5">
        <v>0.031</v>
      </c>
      <c r="D12" s="5">
        <v>0.014999999999999999</v>
      </c>
      <c r="E12" s="5">
        <v>22</v>
      </c>
      <c r="F12" s="5">
        <v>25</v>
      </c>
      <c r="G12" s="23">
        <f t="shared" si="47"/>
        <v>7.1363636363636367</v>
      </c>
      <c r="H12" s="23">
        <f t="shared" si="48"/>
        <v>8.9176555195972856e-05</v>
      </c>
      <c r="J12">
        <f t="shared" si="49"/>
        <v>23174.999999999953</v>
      </c>
      <c r="K12">
        <f t="shared" si="50"/>
        <v>0.031</v>
      </c>
      <c r="L12">
        <f t="shared" si="51"/>
        <v>0.014999999999999999</v>
      </c>
      <c r="M12" s="11">
        <f t="shared" si="52"/>
        <v>7.1363636363636367</v>
      </c>
      <c r="N12" s="48">
        <f t="shared" si="53"/>
        <v>8.9176555195972856e-05</v>
      </c>
      <c r="Q12">
        <f t="shared" si="54"/>
        <v>23174.999999999953</v>
      </c>
      <c r="R12" s="4">
        <f t="shared" si="55"/>
        <v>0.89176555195972851</v>
      </c>
      <c r="T12">
        <f t="shared" si="56"/>
        <v>23174.999999999953</v>
      </c>
      <c r="U12" s="11">
        <f t="shared" si="57"/>
        <v>7.1363636363636367</v>
      </c>
    </row>
    <row r="13">
      <c r="A13" s="21">
        <v>11</v>
      </c>
      <c r="B13" s="23">
        <f t="shared" si="46"/>
        <v>25379.999999999956</v>
      </c>
      <c r="C13" s="5">
        <v>0.025999999999999999</v>
      </c>
      <c r="D13" s="5">
        <v>0.012</v>
      </c>
      <c r="E13" s="5">
        <v>20</v>
      </c>
      <c r="F13" s="5">
        <v>14.5</v>
      </c>
      <c r="G13" s="23">
        <f t="shared" si="47"/>
        <v>4.5529999999999999</v>
      </c>
      <c r="H13" s="23">
        <f t="shared" si="48"/>
        <v>8.5369057000262815e-05</v>
      </c>
      <c r="J13">
        <f t="shared" si="49"/>
        <v>25379.999999999956</v>
      </c>
      <c r="K13">
        <f t="shared" si="50"/>
        <v>0.025999999999999999</v>
      </c>
      <c r="L13">
        <f t="shared" si="51"/>
        <v>0.012</v>
      </c>
      <c r="M13" s="11">
        <f t="shared" si="52"/>
        <v>4.5529999999999999</v>
      </c>
      <c r="N13" s="48">
        <f t="shared" si="53"/>
        <v>8.5369057000262815e-05</v>
      </c>
      <c r="Q13">
        <f t="shared" si="54"/>
        <v>25379.999999999956</v>
      </c>
      <c r="R13" s="4">
        <f t="shared" si="55"/>
        <v>0.85369057000262816</v>
      </c>
      <c r="T13">
        <f t="shared" si="56"/>
        <v>25379.999999999956</v>
      </c>
      <c r="U13" s="11">
        <f t="shared" si="57"/>
        <v>4.5529999999999999</v>
      </c>
    </row>
    <row r="14">
      <c r="A14" s="21">
        <v>12</v>
      </c>
      <c r="B14" s="23">
        <f t="shared" si="46"/>
        <v>27584.999999999964</v>
      </c>
      <c r="C14" s="5">
        <v>0.023</v>
      </c>
      <c r="D14" s="5">
        <v>0.0080000000000000002</v>
      </c>
      <c r="E14" s="5">
        <v>18</v>
      </c>
      <c r="F14" s="5">
        <v>24</v>
      </c>
      <c r="G14" s="23">
        <f t="shared" si="47"/>
        <v>8.3733333333333331</v>
      </c>
      <c r="H14" s="23">
        <f t="shared" si="48"/>
        <v>0.00010422330976980256</v>
      </c>
      <c r="J14">
        <f t="shared" si="49"/>
        <v>27584.999999999964</v>
      </c>
      <c r="K14">
        <f t="shared" si="50"/>
        <v>0.023</v>
      </c>
      <c r="L14">
        <f t="shared" si="51"/>
        <v>0.0080000000000000002</v>
      </c>
      <c r="M14" s="11">
        <f t="shared" si="52"/>
        <v>8.3733333333333331</v>
      </c>
      <c r="N14" s="47">
        <f t="shared" si="53"/>
        <v>0.00010422330976980256</v>
      </c>
      <c r="Q14">
        <f t="shared" si="54"/>
        <v>27584.999999999964</v>
      </c>
      <c r="R14" s="4">
        <f t="shared" si="55"/>
        <v>1.0422330976980256</v>
      </c>
      <c r="T14">
        <f t="shared" si="56"/>
        <v>27584.999999999964</v>
      </c>
      <c r="U14" s="11">
        <f t="shared" si="57"/>
        <v>8.3733333333333331</v>
      </c>
    </row>
    <row r="15">
      <c r="A15" s="21">
        <v>13</v>
      </c>
      <c r="B15" s="23">
        <f t="shared" si="46"/>
        <v>29789.999999999971</v>
      </c>
      <c r="C15" s="5">
        <v>0.021999999999999999</v>
      </c>
      <c r="D15" s="5">
        <v>0.0060000000000000001</v>
      </c>
      <c r="E15" s="5">
        <v>17</v>
      </c>
      <c r="F15" s="5">
        <v>23</v>
      </c>
      <c r="G15" s="23">
        <f t="shared" si="47"/>
        <v>8.4964705882352938</v>
      </c>
      <c r="H15" s="23">
        <f t="shared" si="48"/>
        <v>0.00012308380888441321</v>
      </c>
      <c r="J15">
        <f t="shared" si="49"/>
        <v>29789.999999999971</v>
      </c>
      <c r="K15">
        <f t="shared" si="50"/>
        <v>0.021999999999999999</v>
      </c>
      <c r="L15">
        <f t="shared" si="51"/>
        <v>0.0060000000000000001</v>
      </c>
      <c r="M15" s="11">
        <f t="shared" si="52"/>
        <v>8.4964705882352938</v>
      </c>
      <c r="N15" s="47">
        <f t="shared" si="53"/>
        <v>0.00012308380888441321</v>
      </c>
      <c r="Q15">
        <f t="shared" si="54"/>
        <v>29789.999999999971</v>
      </c>
      <c r="R15" s="4">
        <f t="shared" si="55"/>
        <v>1.2308380888441321</v>
      </c>
      <c r="T15">
        <f t="shared" si="56"/>
        <v>29789.999999999971</v>
      </c>
      <c r="U15" s="11">
        <f t="shared" si="57"/>
        <v>8.4964705882352938</v>
      </c>
    </row>
    <row r="16">
      <c r="A16" s="21">
        <v>14</v>
      </c>
      <c r="B16" s="23">
        <f t="shared" si="46"/>
        <v>31994.999999999942</v>
      </c>
      <c r="C16" s="5">
        <v>0.023</v>
      </c>
      <c r="D16" s="5">
        <v>0.0030000000000000001</v>
      </c>
      <c r="E16" s="5">
        <v>32</v>
      </c>
      <c r="F16" s="5">
        <v>47</v>
      </c>
      <c r="G16" s="23">
        <f t="shared" si="47"/>
        <v>9.2237500000000008</v>
      </c>
      <c r="H16" s="23">
        <f t="shared" si="48"/>
        <v>0.00023962077407928365</v>
      </c>
      <c r="J16">
        <f t="shared" si="49"/>
        <v>31994.999999999942</v>
      </c>
      <c r="K16">
        <f t="shared" si="50"/>
        <v>0.023</v>
      </c>
      <c r="L16">
        <f t="shared" si="51"/>
        <v>0.0030000000000000001</v>
      </c>
      <c r="M16" s="11">
        <f t="shared" si="52"/>
        <v>9.2237500000000008</v>
      </c>
      <c r="N16" s="47">
        <f t="shared" si="53"/>
        <v>0.00023962077407928365</v>
      </c>
      <c r="Q16">
        <f t="shared" si="54"/>
        <v>31994.999999999942</v>
      </c>
      <c r="R16" s="4">
        <f t="shared" si="55"/>
        <v>2.3962077407928364</v>
      </c>
      <c r="T16">
        <f t="shared" si="56"/>
        <v>31994.999999999942</v>
      </c>
      <c r="U16" s="11">
        <f t="shared" si="57"/>
        <v>9.2237500000000008</v>
      </c>
    </row>
    <row r="17">
      <c r="B17" s="5"/>
      <c r="C17" s="5"/>
      <c r="D17" s="5"/>
      <c r="E17" s="5"/>
      <c r="F17" s="5"/>
      <c r="G17" s="23" t="e">
        <f t="shared" si="47"/>
        <v>#DIV/0!</v>
      </c>
      <c r="H17" s="23" t="e">
        <f t="shared" si="48"/>
        <v>#DIV/0!</v>
      </c>
    </row>
    <row r="18">
      <c r="B18" s="32"/>
      <c r="C18" s="32"/>
      <c r="D18" s="32"/>
      <c r="E18" s="32"/>
      <c r="F18" s="32"/>
      <c r="G18" s="23" t="e">
        <f t="shared" si="47"/>
        <v>#DIV/0!</v>
      </c>
      <c r="H18" s="23" t="e">
        <f t="shared" si="48"/>
        <v>#DIV/0!</v>
      </c>
    </row>
    <row r="19">
      <c r="A19" s="36"/>
      <c r="B19" s="39"/>
      <c r="C19" s="39"/>
      <c r="D19" s="39"/>
      <c r="E19" s="37"/>
    </row>
    <row r="20">
      <c r="A20" s="32"/>
      <c r="B20" s="9"/>
      <c r="C20" s="9"/>
      <c r="D20" s="9"/>
      <c r="E20" s="1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width="18.140625"/>
  </cols>
  <sheetData>
    <row r="1">
      <c r="A1" s="19" t="s">
        <v>0</v>
      </c>
      <c r="B1" s="22" t="s">
        <v>13</v>
      </c>
      <c r="D1">
        <v>550</v>
      </c>
      <c r="E1">
        <v>3060</v>
      </c>
    </row>
    <row r="2">
      <c r="A2" s="23">
        <v>40</v>
      </c>
      <c r="B2" s="26">
        <v>550</v>
      </c>
      <c r="I2" t="s">
        <v>14</v>
      </c>
    </row>
    <row r="3">
      <c r="A3" s="5">
        <v>400</v>
      </c>
      <c r="B3" s="13">
        <v>4300</v>
      </c>
      <c r="H3">
        <f t="shared" ref="H3:H8" si="58">A3*A3</f>
        <v>160000</v>
      </c>
      <c r="I3">
        <f t="shared" ref="I3:I8" si="59">($E$1-$D$1)/(B3-$D$1)</f>
        <v>0.66933333333333334</v>
      </c>
    </row>
    <row r="4">
      <c r="A4" s="5">
        <v>750</v>
      </c>
      <c r="B4" s="13">
        <v>3400</v>
      </c>
      <c r="H4">
        <f t="shared" si="58"/>
        <v>562500</v>
      </c>
      <c r="I4">
        <f t="shared" si="59"/>
        <v>0.88070175438596487</v>
      </c>
    </row>
    <row r="5">
      <c r="A5" s="5">
        <v>1000</v>
      </c>
      <c r="B5" s="13">
        <v>3200</v>
      </c>
      <c r="H5">
        <f t="shared" si="58"/>
        <v>1000000</v>
      </c>
      <c r="I5">
        <f t="shared" si="59"/>
        <v>0.94716981132075473</v>
      </c>
    </row>
    <row r="6">
      <c r="A6" s="5">
        <v>1500</v>
      </c>
      <c r="B6" s="13">
        <v>3100</v>
      </c>
      <c r="H6">
        <f t="shared" si="58"/>
        <v>2250000</v>
      </c>
      <c r="I6">
        <f t="shared" si="59"/>
        <v>0.98431372549019602</v>
      </c>
    </row>
    <row r="7">
      <c r="A7" s="5">
        <v>2000</v>
      </c>
      <c r="B7" s="13">
        <v>3060</v>
      </c>
      <c r="D7">
        <f>A2*A2</f>
        <v>1600</v>
      </c>
      <c r="E7" t="e">
        <f>($E$1-$D$1)/(B2-$D$1)</f>
        <v>#DIV/0!</v>
      </c>
      <c r="H7">
        <f t="shared" si="58"/>
        <v>4000000</v>
      </c>
      <c r="I7">
        <f t="shared" si="59"/>
        <v>1</v>
      </c>
    </row>
    <row r="8">
      <c r="A8" s="5">
        <v>2500</v>
      </c>
      <c r="B8" s="13">
        <v>3050</v>
      </c>
      <c r="H8">
        <f t="shared" si="58"/>
        <v>6250000</v>
      </c>
      <c r="I8">
        <f t="shared" si="59"/>
        <v>1.004</v>
      </c>
    </row>
    <row r="9">
      <c r="A9" s="5">
        <v>4000</v>
      </c>
      <c r="B9" s="13"/>
      <c r="D9">
        <f t="shared" ref="D9:D13" si="60">A4*A4</f>
        <v>562500</v>
      </c>
      <c r="E9">
        <f t="shared" ref="E9:E13" si="61">($E$1-$D$1)/(B4-$D$1)</f>
        <v>0.88070175438596487</v>
      </c>
    </row>
    <row r="10">
      <c r="A10" s="5">
        <f>A9+333.5</f>
        <v>4333.5</v>
      </c>
      <c r="B10" s="13"/>
      <c r="D10">
        <f t="shared" si="60"/>
        <v>1000000</v>
      </c>
      <c r="E10">
        <f t="shared" si="61"/>
        <v>0.94716981132075473</v>
      </c>
    </row>
    <row r="11">
      <c r="A11" s="5">
        <f>A10+333.5</f>
        <v>4667</v>
      </c>
      <c r="B11" s="17"/>
      <c r="D11">
        <f t="shared" si="60"/>
        <v>2250000</v>
      </c>
      <c r="E11">
        <f t="shared" si="61"/>
        <v>0.98431372549019602</v>
      </c>
    </row>
    <row r="12">
      <c r="A12" s="36"/>
      <c r="B12" s="37"/>
      <c r="D12">
        <f t="shared" si="60"/>
        <v>4000000</v>
      </c>
      <c r="E12">
        <f t="shared" si="61"/>
        <v>1</v>
      </c>
    </row>
    <row r="13">
      <c r="A13" s="5"/>
      <c r="B13" s="13"/>
      <c r="D13">
        <f t="shared" si="60"/>
        <v>6250000</v>
      </c>
      <c r="E13">
        <f t="shared" si="61"/>
        <v>1.004</v>
      </c>
    </row>
    <row r="14">
      <c r="A14" s="5"/>
      <c r="B14" s="13"/>
    </row>
    <row r="15">
      <c r="A15" s="5"/>
      <c r="B15" s="13"/>
    </row>
    <row r="16">
      <c r="A16" s="32"/>
      <c r="B16" s="17"/>
    </row>
    <row r="1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2022-11-17T16:07:56Z</dcterms:modified>
</cp:coreProperties>
</file>