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Doc\"/>
    </mc:Choice>
  </mc:AlternateContent>
  <xr:revisionPtr revIDLastSave="0" documentId="13_ncr:1_{E47FB127-CBA9-42DD-ACEF-5E01323538E0}" xr6:coauthVersionLast="45" xr6:coauthVersionMax="45" xr10:uidLastSave="{00000000-0000-0000-0000-000000000000}"/>
  <bookViews>
    <workbookView xWindow="25611" yWindow="-103" windowWidth="16663" windowHeight="9463" tabRatio="880" xr2:uid="{E5341D75-8C28-4386-8249-C2E39010DE6C}"/>
  </bookViews>
  <sheets>
    <sheet name="未做" sheetId="10" r:id="rId1"/>
    <sheet name="geo" sheetId="23" r:id="rId2"/>
    <sheet name="resistance" sheetId="21" r:id="rId3"/>
    <sheet name="indicator" sheetId="22" r:id="rId4"/>
    <sheet name="kelly" sheetId="19" r:id="rId5"/>
    <sheet name="Calc" sheetId="18" r:id="rId6"/>
    <sheet name="测试" sheetId="17" r:id="rId7"/>
    <sheet name="信号" sheetId="15" r:id="rId8"/>
    <sheet name="问答" sheetId="1" r:id="rId9"/>
    <sheet name="指标" sheetId="9" r:id="rId10"/>
    <sheet name="科学" sheetId="6" r:id="rId11"/>
    <sheet name="经济" sheetId="5" r:id="rId12"/>
    <sheet name="储存" sheetId="3" r:id="rId13"/>
    <sheet name="数据" sheetId="7" r:id="rId14"/>
    <sheet name="Meta" sheetId="2" r:id="rId15"/>
  </sheets>
  <definedNames>
    <definedName name="_xlnm._FilterDatabase" localSheetId="8"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1" i="23" l="1"/>
  <c r="B50" i="23"/>
  <c r="B49" i="23"/>
  <c r="N50" i="23" l="1"/>
  <c r="E50" i="23"/>
  <c r="H50" i="23"/>
  <c r="K50" i="23"/>
  <c r="B2" i="23"/>
  <c r="E2" i="23"/>
  <c r="H2" i="23"/>
  <c r="K2" i="23"/>
  <c r="K3" i="23" s="1"/>
  <c r="K4" i="23" s="1"/>
  <c r="K5" i="23" s="1"/>
  <c r="K6" i="23" s="1"/>
  <c r="K7" i="23" s="1"/>
  <c r="K8" i="23" s="1"/>
  <c r="K9" i="23" s="1"/>
  <c r="K10" i="23" s="1"/>
  <c r="K11" i="23" s="1"/>
  <c r="K12" i="23" s="1"/>
  <c r="K13" i="23" s="1"/>
  <c r="K14" i="23" s="1"/>
  <c r="K15" i="23" s="1"/>
  <c r="K16" i="23" s="1"/>
  <c r="K17" i="23" s="1"/>
  <c r="K18" i="23" s="1"/>
  <c r="K19" i="23" s="1"/>
  <c r="K20" i="23" s="1"/>
  <c r="K21" i="23" s="1"/>
  <c r="K22" i="23" s="1"/>
  <c r="K23" i="23" s="1"/>
  <c r="K24" i="23" s="1"/>
  <c r="K25" i="23" s="1"/>
  <c r="K26" i="23" s="1"/>
  <c r="K27" i="23" s="1"/>
  <c r="K28" i="23" s="1"/>
  <c r="K29" i="23" s="1"/>
  <c r="K30" i="23" s="1"/>
  <c r="K31" i="23" s="1"/>
  <c r="K32" i="23" s="1"/>
  <c r="K33" i="23" s="1"/>
  <c r="K34" i="23" s="1"/>
  <c r="K35" i="23" s="1"/>
  <c r="K36" i="23" s="1"/>
  <c r="K37" i="23" s="1"/>
  <c r="K38" i="23" s="1"/>
  <c r="K39" i="23" s="1"/>
  <c r="K40" i="23" s="1"/>
  <c r="K41" i="23" s="1"/>
  <c r="K42" i="23" s="1"/>
  <c r="K43" i="23" s="1"/>
  <c r="K44" i="23" s="1"/>
  <c r="K45" i="23" s="1"/>
  <c r="K46" i="23" s="1"/>
  <c r="K47" i="23" s="1"/>
  <c r="K48" i="23" s="1"/>
  <c r="K49" i="23" s="1"/>
  <c r="N2" i="23"/>
  <c r="N3" i="23" s="1"/>
  <c r="N4" i="23" s="1"/>
  <c r="N5" i="23" s="1"/>
  <c r="N6" i="23" s="1"/>
  <c r="N7" i="23" s="1"/>
  <c r="N8" i="23" s="1"/>
  <c r="N9" i="23" s="1"/>
  <c r="N10" i="23" s="1"/>
  <c r="N11" i="23" s="1"/>
  <c r="N12" i="23" s="1"/>
  <c r="N13" i="23" s="1"/>
  <c r="N14" i="23" s="1"/>
  <c r="N15" i="23" s="1"/>
  <c r="N16" i="23" s="1"/>
  <c r="N17" i="23" s="1"/>
  <c r="N18" i="23" s="1"/>
  <c r="N19" i="23" s="1"/>
  <c r="N20" i="23" s="1"/>
  <c r="N21" i="23" s="1"/>
  <c r="N22" i="23" s="1"/>
  <c r="N23" i="23" s="1"/>
  <c r="N24" i="23" s="1"/>
  <c r="N25" i="23" s="1"/>
  <c r="N26" i="23" s="1"/>
  <c r="N27" i="23" s="1"/>
  <c r="N28" i="23" s="1"/>
  <c r="N29" i="23" s="1"/>
  <c r="N30" i="23" s="1"/>
  <c r="N31" i="23" s="1"/>
  <c r="N32" i="23" s="1"/>
  <c r="N33" i="23" s="1"/>
  <c r="N34" i="23" s="1"/>
  <c r="N35" i="23" s="1"/>
  <c r="N36" i="23" s="1"/>
  <c r="N37" i="23" s="1"/>
  <c r="N38" i="23" s="1"/>
  <c r="N39" i="23" s="1"/>
  <c r="N40" i="23" s="1"/>
  <c r="N41" i="23" s="1"/>
  <c r="N42" i="23" s="1"/>
  <c r="N43" i="23" s="1"/>
  <c r="N44" i="23" s="1"/>
  <c r="N45" i="23" s="1"/>
  <c r="N46" i="23" s="1"/>
  <c r="N47" i="23" s="1"/>
  <c r="N48" i="23" s="1"/>
  <c r="N49" i="23" s="1"/>
  <c r="Q2" i="23"/>
  <c r="B3" i="23"/>
  <c r="E3" i="23"/>
  <c r="H3" i="23"/>
  <c r="Q3" i="23"/>
  <c r="Q4" i="23" s="1"/>
  <c r="Q5" i="23" s="1"/>
  <c r="Q6" i="23" s="1"/>
  <c r="Q7" i="23" s="1"/>
  <c r="Q8" i="23" s="1"/>
  <c r="Q9" i="23" s="1"/>
  <c r="Q10" i="23" s="1"/>
  <c r="Q11" i="23" s="1"/>
  <c r="Q12" i="23" s="1"/>
  <c r="Q13" i="23" s="1"/>
  <c r="Q14" i="23" s="1"/>
  <c r="Q15" i="23" s="1"/>
  <c r="Q16" i="23" s="1"/>
  <c r="Q17" i="23" s="1"/>
  <c r="Q18" i="23" s="1"/>
  <c r="Q19" i="23" s="1"/>
  <c r="Q20" i="23" s="1"/>
  <c r="Q21" i="23" s="1"/>
  <c r="Q22" i="23" s="1"/>
  <c r="Q23" i="23" s="1"/>
  <c r="Q24" i="23" s="1"/>
  <c r="Q25" i="23" s="1"/>
  <c r="Q26" i="23" s="1"/>
  <c r="Q27" i="23" s="1"/>
  <c r="Q28" i="23" s="1"/>
  <c r="Q29" i="23" s="1"/>
  <c r="Q30" i="23" s="1"/>
  <c r="Q31" i="23" s="1"/>
  <c r="Q32" i="23" s="1"/>
  <c r="Q33" i="23" s="1"/>
  <c r="Q34" i="23" s="1"/>
  <c r="Q35" i="23" s="1"/>
  <c r="Q36" i="23" s="1"/>
  <c r="Q37" i="23" s="1"/>
  <c r="Q38" i="23" s="1"/>
  <c r="Q39" i="23" s="1"/>
  <c r="Q40" i="23" s="1"/>
  <c r="Q41" i="23" s="1"/>
  <c r="Q42" i="23" s="1"/>
  <c r="Q43" i="23" s="1"/>
  <c r="Q44" i="23" s="1"/>
  <c r="Q45" i="23" s="1"/>
  <c r="Q46" i="23" s="1"/>
  <c r="Q47" i="23" s="1"/>
  <c r="Q48" i="23" s="1"/>
  <c r="Q49" i="23" s="1"/>
  <c r="B4" i="23"/>
  <c r="B5" i="23" s="1"/>
  <c r="B6" i="23" s="1"/>
  <c r="B7" i="23" s="1"/>
  <c r="B8" i="23" s="1"/>
  <c r="B9" i="23" s="1"/>
  <c r="B10" i="23" s="1"/>
  <c r="B11" i="23" s="1"/>
  <c r="B12" i="23" s="1"/>
  <c r="B13" i="23" s="1"/>
  <c r="B14" i="23" s="1"/>
  <c r="B15" i="23" s="1"/>
  <c r="B16" i="23" s="1"/>
  <c r="B17" i="23" s="1"/>
  <c r="B18" i="23" s="1"/>
  <c r="B19" i="23" s="1"/>
  <c r="B20" i="23" s="1"/>
  <c r="B21" i="23" s="1"/>
  <c r="B22" i="23" s="1"/>
  <c r="B23" i="23" s="1"/>
  <c r="B24" i="23" s="1"/>
  <c r="B25" i="23" s="1"/>
  <c r="B26" i="23" s="1"/>
  <c r="B27" i="23" s="1"/>
  <c r="B28" i="23" s="1"/>
  <c r="B29" i="23" s="1"/>
  <c r="B30" i="23" s="1"/>
  <c r="B31" i="23" s="1"/>
  <c r="B32" i="23" s="1"/>
  <c r="B33" i="23" s="1"/>
  <c r="B34" i="23" s="1"/>
  <c r="B35" i="23" s="1"/>
  <c r="B36" i="23" s="1"/>
  <c r="B37" i="23" s="1"/>
  <c r="B38" i="23" s="1"/>
  <c r="B39" i="23" s="1"/>
  <c r="B40" i="23" s="1"/>
  <c r="B41" i="23" s="1"/>
  <c r="B42" i="23" s="1"/>
  <c r="B43" i="23" s="1"/>
  <c r="B44" i="23" s="1"/>
  <c r="B45" i="23" s="1"/>
  <c r="B46" i="23" s="1"/>
  <c r="B47" i="23" s="1"/>
  <c r="B48" i="23" s="1"/>
  <c r="E4" i="23"/>
  <c r="H4" i="23"/>
  <c r="E5" i="23"/>
  <c r="E6" i="23" s="1"/>
  <c r="E7" i="23" s="1"/>
  <c r="E8" i="23" s="1"/>
  <c r="E9" i="23" s="1"/>
  <c r="E10" i="23" s="1"/>
  <c r="E11" i="23" s="1"/>
  <c r="E12" i="23" s="1"/>
  <c r="E13" i="23" s="1"/>
  <c r="E14" i="23" s="1"/>
  <c r="E15" i="23" s="1"/>
  <c r="E16" i="23" s="1"/>
  <c r="E17" i="23" s="1"/>
  <c r="E18" i="23" s="1"/>
  <c r="E19" i="23" s="1"/>
  <c r="E20" i="23" s="1"/>
  <c r="E21" i="23" s="1"/>
  <c r="E22" i="23" s="1"/>
  <c r="E23" i="23" s="1"/>
  <c r="E24" i="23" s="1"/>
  <c r="E25" i="23" s="1"/>
  <c r="E26" i="23" s="1"/>
  <c r="E27" i="23" s="1"/>
  <c r="E28" i="23" s="1"/>
  <c r="E29" i="23" s="1"/>
  <c r="E30" i="23" s="1"/>
  <c r="E31" i="23" s="1"/>
  <c r="E32" i="23" s="1"/>
  <c r="E33" i="23" s="1"/>
  <c r="E34" i="23" s="1"/>
  <c r="E35" i="23" s="1"/>
  <c r="E36" i="23" s="1"/>
  <c r="E37" i="23" s="1"/>
  <c r="E38" i="23" s="1"/>
  <c r="E39" i="23" s="1"/>
  <c r="E40" i="23" s="1"/>
  <c r="E41" i="23" s="1"/>
  <c r="E42" i="23" s="1"/>
  <c r="E43" i="23" s="1"/>
  <c r="E44" i="23" s="1"/>
  <c r="E45" i="23" s="1"/>
  <c r="E46" i="23" s="1"/>
  <c r="E47" i="23" s="1"/>
  <c r="E48" i="23" s="1"/>
  <c r="E49" i="23" s="1"/>
  <c r="H5" i="23"/>
  <c r="H6" i="23" s="1"/>
  <c r="H7" i="23" s="1"/>
  <c r="H8" i="23" s="1"/>
  <c r="H9" i="23" s="1"/>
  <c r="H10" i="23" s="1"/>
  <c r="H11" i="23" s="1"/>
  <c r="H12" i="23" s="1"/>
  <c r="H13" i="23" s="1"/>
  <c r="H14" i="23" s="1"/>
  <c r="H15" i="23" s="1"/>
  <c r="H16" i="23" s="1"/>
  <c r="H17" i="23" s="1"/>
  <c r="H18" i="23" s="1"/>
  <c r="H19" i="23" s="1"/>
  <c r="H20" i="23" s="1"/>
  <c r="H21" i="23" s="1"/>
  <c r="H22" i="23" s="1"/>
  <c r="H23" i="23" s="1"/>
  <c r="H24" i="23" s="1"/>
  <c r="H25" i="23" s="1"/>
  <c r="H26" i="23" s="1"/>
  <c r="H27" i="23" s="1"/>
  <c r="H28" i="23" s="1"/>
  <c r="H29" i="23" s="1"/>
  <c r="H30" i="23" s="1"/>
  <c r="H31" i="23" s="1"/>
  <c r="H32" i="23" s="1"/>
  <c r="H33" i="23" s="1"/>
  <c r="H34" i="23" s="1"/>
  <c r="H35" i="23" s="1"/>
  <c r="H36" i="23" s="1"/>
  <c r="H37" i="23" s="1"/>
  <c r="H38" i="23" s="1"/>
  <c r="H39" i="23" s="1"/>
  <c r="H40" i="23" s="1"/>
  <c r="H41" i="23" s="1"/>
  <c r="H42" i="23" s="1"/>
  <c r="H43" i="23" s="1"/>
  <c r="H44" i="23" s="1"/>
  <c r="H45" i="23" s="1"/>
  <c r="H46" i="23" s="1"/>
  <c r="H47" i="23" s="1"/>
  <c r="H48" i="23" s="1"/>
  <c r="H49" i="23" s="1"/>
  <c r="A5" i="19" l="1"/>
  <c r="I2" i="18"/>
  <c r="A6" i="18" l="1"/>
  <c r="A8" i="18"/>
  <c r="A9" i="18"/>
  <c r="A11" i="18"/>
  <c r="A4" i="18"/>
  <c r="A12" i="18"/>
  <c r="A5" i="18"/>
  <c r="A13" i="18"/>
  <c r="A7" i="18"/>
  <c r="A10" i="18"/>
  <c r="A3" i="18"/>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<sst xmlns="http://schemas.openxmlformats.org/spreadsheetml/2006/main" count="1598" uniqueCount="961">
  <si>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</si>
  <si>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</si>
  <si>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</si>
  <si>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</si>
  <si>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</si>
  <si>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</si>
  <si>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</si>
  <si>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</si>
  <si>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</si>
  <si>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</si>
  <si>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</si>
  <si>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</si>
  <si>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</si>
  <si>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</si>
  <si>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</si>
  <si>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</si>
  <si>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</si>
  <si>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</si>
  <si>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</si>
  <si>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</si>
  <si>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</si>
  <si>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</si>
  <si>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</si>
  <si>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</si>
  <si>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</si>
  <si>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</si>
  <si>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</si>
  <si>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</si>
  <si>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</si>
  <si>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</si>
  <si>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</si>
  <si>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</si>
  <si>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</si>
  <si>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</si>
  <si>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</si>
  <si>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</si>
  <si>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</si>
  <si>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</si>
  <si>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</si>
  <si>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</si>
  <si>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</si>
  <si>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</si>
  <si>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</si>
  <si>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</si>
  <si>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</si>
  <si>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</si>
  <si>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</si>
  <si>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</si>
  <si>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</si>
  <si>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</si>
  <si>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</si>
  <si>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</si>
  <si>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</si>
  <si>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</si>
  <si>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</si>
  <si>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</si>
  <si>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</si>
  <si>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</si>
  <si>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</si>
  <si>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</si>
  <si>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</si>
  <si>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</si>
  <si>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</si>
  <si>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</si>
  <si>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</si>
  <si>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</si>
  <si>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</si>
  <si>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</si>
  <si>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</si>
  <si>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</si>
  <si>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</si>
  <si>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</si>
  <si>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</si>
  <si>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</si>
  <si>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</si>
  <si>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</si>
  <si>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</si>
  <si>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</si>
  <si>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</si>
  <si>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</si>
  <si>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</si>
  <si>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</si>
  <si>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</si>
  <si>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</si>
  <si>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</si>
  <si>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</si>
  <si>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</si>
  <si>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</si>
  <si>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</si>
  <si>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</si>
  <si>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</si>
  <si>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</si>
  <si>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</si>
  <si>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</si>
  <si>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</si>
  <si>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</si>
  <si>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</si>
  <si>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</si>
  <si>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</si>
  <si>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</si>
  <si>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</si>
  <si>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</si>
  <si>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</si>
  <si>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</si>
  <si>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</si>
  <si>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</si>
  <si>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</si>
  <si>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</si>
  <si>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</si>
  <si>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</si>
  <si>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</si>
  <si>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</si>
  <si>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</si>
  <si>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</si>
  <si>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</si>
  <si>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</si>
  <si>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</si>
  <si>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</si>
  <si>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</si>
  <si>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</si>
  <si>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</si>
  <si>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</si>
  <si>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</si>
  <si>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</si>
  <si>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</si>
  <si>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</si>
  <si>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</si>
  <si>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</si>
  <si>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</si>
  <si>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</si>
  <si>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</si>
  <si>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</si>
  <si>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</si>
  <si>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</si>
  <si>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</si>
  <si>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</si>
  <si>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</si>
  <si>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</si>
  <si>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</si>
  <si>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</si>
  <si>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</si>
  <si>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</si>
  <si>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</si>
  <si>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</si>
  <si>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</si>
  <si>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</si>
  <si>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</si>
  <si>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</si>
  <si>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</si>
  <si>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</si>
  <si>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</si>
  <si>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</si>
  <si>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</si>
  <si>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</si>
  <si>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</si>
  <si>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</si>
  <si>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</si>
  <si>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</si>
  <si>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</si>
  <si>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</si>
  <si>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</si>
  <si>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</si>
  <si>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</si>
  <si>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</si>
  <si>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</si>
  <si>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</si>
  <si>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</si>
  <si>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</si>
  <si>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</si>
  <si>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</si>
  <si>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</si>
  <si>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</si>
  <si>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</si>
  <si>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</si>
  <si>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</si>
  <si>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</si>
  <si>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</si>
  <si>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</si>
  <si>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</si>
  <si>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</si>
  <si>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</si>
  <si>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</si>
  <si>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</si>
  <si>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</si>
  <si>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</si>
  <si>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</si>
  <si>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</si>
  <si>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</si>
  <si>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</si>
  <si>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</si>
  <si>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</si>
  <si>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</si>
  <si>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</si>
  <si>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</si>
  <si>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</si>
  <si>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</si>
  <si>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</si>
  <si>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</si>
  <si>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</si>
  <si>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</si>
  <si>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</si>
  <si>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</si>
  <si>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</si>
  <si>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</si>
  <si>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</si>
  <si>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</si>
  <si>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</si>
  <si>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</si>
  <si>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</si>
  <si>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</si>
  <si>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</si>
  <si>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</si>
  <si>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</si>
  <si>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</si>
  <si>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</si>
  <si>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</si>
  <si>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</si>
  <si>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</si>
  <si>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</si>
  <si>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</si>
  <si>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</si>
  <si>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</si>
  <si>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</si>
  <si>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</si>
  <si>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</si>
  <si>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</si>
  <si>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</si>
  <si>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</si>
  <si>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</si>
  <si>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</si>
  <si>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</si>
  <si>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</si>
  <si>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</si>
  <si>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</si>
  <si>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</si>
  <si>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</si>
  <si>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</si>
  <si>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</si>
  <si>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</si>
  <si>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</si>
  <si>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</si>
  <si>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</si>
  <si>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</si>
  <si>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</si>
  <si>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</si>
  <si>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</si>
  <si>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</si>
  <si>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</si>
  <si>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</si>
  <si>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</si>
  <si>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</si>
  <si>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</si>
  <si>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</si>
  <si>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</si>
  <si>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</si>
  <si>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</si>
  <si>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</si>
  <si>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</si>
  <si>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</si>
  <si>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</si>
  <si>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</si>
  <si>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</si>
  <si>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</si>
  <si>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</si>
  <si>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</si>
  <si>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</si>
  <si>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</si>
  <si>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</si>
  <si>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</si>
  <si>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</si>
  <si>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</si>
  <si>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</si>
  <si>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</si>
  <si>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</si>
  <si>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</si>
  <si>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</si>
  <si>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</si>
  <si>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</si>
  <si>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</si>
  <si>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</si>
  <si>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</si>
  <si>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</si>
  <si>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</si>
  <si>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</si>
  <si>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</si>
  <si>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</si>
  <si>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</si>
  <si>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</si>
  <si>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</si>
  <si>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</si>
  <si>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</si>
  <si>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</si>
  <si>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</si>
  <si>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</si>
  <si>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</si>
  <si>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</si>
  <si>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</si>
  <si>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</si>
  <si>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</si>
  <si>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</si>
  <si>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</si>
  <si>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</si>
  <si>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</si>
  <si>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</si>
  <si>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</si>
  <si>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</si>
  <si>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</si>
  <si>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</si>
  <si>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</si>
  <si>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</si>
  <si>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</si>
  <si>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</si>
  <si>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</si>
  <si>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</si>
  <si>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</si>
  <si>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</si>
  <si>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</si>
  <si>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</si>
  <si>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</si>
  <si>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</si>
  <si>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</si>
  <si>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</si>
  <si>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</si>
  <si>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</si>
  <si>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</si>
  <si>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</si>
  <si>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</si>
  <si>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</si>
  <si>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</si>
  <si>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</si>
  <si>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</si>
  <si>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</si>
  <si>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</si>
  <si>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</si>
  <si>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</si>
  <si>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</si>
  <si>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</si>
  <si>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</si>
  <si>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</si>
  <si>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</si>
  <si>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</si>
  <si>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</si>
  <si>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</si>
  <si>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</si>
  <si>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</si>
  <si>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</si>
  <si>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</si>
  <si>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</si>
  <si>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</si>
  <si>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</si>
  <si>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</si>
  <si>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</si>
  <si>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</si>
  <si>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</si>
  <si>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</si>
  <si>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</si>
  <si>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</si>
  <si>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</si>
  <si>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</si>
  <si>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</si>
  <si>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</si>
  <si>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</si>
  <si>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</si>
  <si>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</si>
  <si>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</si>
  <si>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</si>
  <si>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</si>
  <si>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</si>
  <si>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</si>
  <si>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</si>
  <si>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</si>
  <si>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</si>
  <si>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</si>
  <si>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</si>
  <si>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</si>
  <si>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</si>
  <si>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</si>
  <si>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</si>
  <si>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</si>
  <si>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</si>
  <si>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</si>
  <si>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</si>
  <si>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</si>
  <si>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</si>
  <si>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</si>
  <si>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</si>
  <si>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</si>
  <si>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</si>
  <si>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</si>
  <si>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</si>
  <si>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</si>
  <si>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</si>
  <si>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</si>
  <si>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</si>
  <si>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</si>
  <si>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</si>
  <si>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</si>
  <si>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</si>
  <si>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</si>
  <si>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</si>
  <si>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</si>
  <si>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</si>
  <si>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</si>
  <si>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</si>
  <si>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</si>
  <si>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</si>
  <si>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</si>
  <si>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</si>
  <si>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</si>
  <si>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</si>
  <si>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</si>
  <si>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</si>
  <si>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</si>
  <si>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</si>
  <si>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</si>
  <si>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</si>
  <si>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</si>
  <si>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</si>
  <si>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</si>
  <si>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</si>
  <si>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</si>
  <si>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</si>
  <si>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</si>
  <si>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</si>
  <si>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</si>
  <si>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</si>
  <si>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</si>
  <si>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</si>
  <si>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</si>
  <si>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</si>
  <si>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</si>
  <si>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</si>
  <si>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</si>
  <si>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</si>
  <si>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</si>
  <si>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</si>
  <si>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</si>
  <si>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</si>
  <si>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</si>
  <si>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</si>
  <si>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</si>
  <si>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</si>
  <si>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</si>
  <si>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</si>
  <si>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</si>
  <si>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</si>
  <si>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</si>
  <si>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</si>
  <si>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</si>
  <si>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</si>
  <si>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</si>
  <si>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</si>
  <si>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</si>
  <si>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</si>
  <si>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</si>
  <si>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</si>
  <si>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</si>
  <si>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</si>
  <si>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</si>
  <si>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</si>
  <si>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</si>
  <si>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</si>
  <si>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</si>
  <si>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</si>
  <si>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</si>
  <si>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</si>
  <si>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</si>
  <si>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</si>
  <si>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</si>
  <si>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</si>
  <si>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</si>
  <si>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</si>
  <si>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</si>
  <si>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</si>
  <si>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</si>
  <si>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</si>
  <si>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</si>
  <si>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</si>
  <si>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</si>
  <si>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</si>
  <si>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</si>
  <si>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</si>
  <si>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</si>
  <si>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</si>
  <si>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</si>
  <si>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</si>
  <si>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</si>
  <si>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</si>
  <si>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</si>
  <si>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</si>
  <si>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</si>
  <si>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</si>
  <si>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</si>
  <si>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</si>
  <si>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</si>
  <si>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</si>
  <si>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</si>
  <si>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</si>
  <si>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</si>
  <si>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</si>
  <si>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</si>
  <si>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</si>
  <si>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</si>
  <si>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</si>
  <si>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</si>
  <si>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</si>
  <si>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</si>
  <si>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</si>
  <si>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</si>
  <si>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</si>
  <si>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</si>
  <si>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</si>
  <si>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</si>
  <si>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</si>
  <si>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</si>
  <si>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</si>
  <si>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</si>
  <si>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</si>
  <si>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</si>
  <si>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</si>
  <si>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</si>
  <si>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</si>
  <si>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</si>
  <si>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</si>
  <si>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</si>
  <si>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</si>
  <si>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</si>
  <si>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</si>
  <si>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</si>
  <si>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</si>
  <si>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</si>
  <si>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</si>
  <si>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</si>
  <si>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</si>
  <si>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</si>
  <si>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</si>
  <si>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</si>
  <si>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</si>
  <si>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</si>
  <si>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</si>
  <si>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</si>
  <si>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</si>
  <si>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</si>
  <si>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</si>
  <si>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</si>
  <si>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</si>
  <si>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</si>
  <si>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</si>
  <si>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</si>
  <si>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</si>
  <si>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</si>
  <si>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</si>
  <si>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</si>
  <si>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</si>
  <si>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</si>
  <si>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</si>
  <si>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</si>
  <si>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</si>
  <si>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</si>
  <si>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</si>
  <si>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</si>
  <si>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</si>
  <si>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</si>
  <si>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</si>
  <si>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</si>
  <si>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</si>
  <si>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</si>
  <si>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</si>
  <si>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</si>
  <si>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</si>
  <si>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</si>
  <si>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</si>
  <si>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</si>
  <si>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</si>
  <si>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</si>
  <si>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</si>
  <si>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</si>
  <si>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</si>
  <si>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</si>
  <si>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</si>
  <si>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</si>
  <si>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</si>
  <si>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</si>
  <si>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</si>
  <si>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</si>
  <si>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</si>
  <si>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</si>
  <si>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</si>
  <si>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</si>
  <si>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</si>
  <si>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</si>
  <si>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</si>
  <si>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</si>
  <si>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</si>
  <si>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</si>
  <si>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</si>
  <si>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</si>
  <si>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</si>
  <si>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</si>
  <si>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</si>
  <si>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</si>
  <si>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</si>
  <si>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</si>
  <si>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</si>
  <si>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</si>
  <si>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</si>
  <si>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</si>
  <si>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</si>
  <si>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</si>
  <si>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</si>
  <si>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</si>
  <si>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</si>
  <si>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</si>
  <si>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</si>
  <si>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</si>
  <si>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</si>
  <si>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</si>
  <si>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</si>
  <si>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</si>
  <si>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</si>
  <si>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</si>
  <si>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</si>
  <si>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</si>
  <si>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</si>
  <si>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</si>
  <si>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</si>
  <si>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</si>
  <si>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</si>
  <si>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</si>
  <si>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</si>
  <si>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</si>
  <si>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</si>
  <si>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</si>
  <si>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</si>
  <si>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</si>
  <si>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</si>
  <si>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</si>
  <si>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</si>
  <si>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</si>
  <si>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</si>
  <si>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</si>
  <si>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</si>
  <si>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</si>
  <si>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</si>
  <si>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</si>
  <si>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</si>
  <si>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</si>
  <si>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</si>
  <si>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</si>
  <si>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</si>
  <si>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</si>
  <si>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</si>
  <si>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</si>
  <si>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</si>
  <si>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</si>
  <si>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</si>
  <si>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</si>
  <si>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</si>
  <si>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</si>
  <si>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</si>
  <si>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</si>
  <si>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</si>
  <si>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</si>
  <si>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</si>
  <si>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</si>
  <si>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</si>
  <si>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</si>
  <si>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</si>
  <si>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</si>
  <si>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</si>
  <si>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</si>
  <si>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</si>
  <si>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</si>
  <si>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</si>
  <si>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</si>
  <si>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</si>
  <si>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</si>
  <si>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</si>
  <si>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</si>
  <si>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</si>
  <si>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</si>
  <si>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</si>
  <si>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</si>
  <si>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</si>
  <si>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</si>
  <si>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</si>
  <si>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</si>
  <si>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</si>
  <si>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</si>
  <si>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</si>
  <si>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</si>
  <si>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</si>
  <si>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</si>
  <si>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</si>
  <si>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</si>
  <si>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</si>
  <si>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</si>
  <si>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</si>
  <si>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</si>
  <si>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</si>
  <si>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</si>
  <si>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</si>
  <si>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</si>
  <si>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</si>
  <si>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</si>
  <si>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</si>
  <si>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</si>
  <si>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</si>
  <si>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</si>
  <si>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</si>
  <si>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</si>
  <si>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</si>
  <si>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</si>
  <si>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</si>
  <si>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</si>
  <si>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</si>
  <si>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</si>
  <si>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</si>
  <si>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</si>
  <si>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</si>
  <si>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</si>
  <si>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</si>
  <si>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</si>
  <si>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</si>
  <si>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</si>
  <si>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</si>
  <si>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</si>
  <si>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</si>
  <si>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</si>
  <si>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</si>
  <si>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</si>
  <si>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</si>
  <si>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</si>
  <si>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</si>
  <si>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</si>
  <si>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</si>
  <si>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</si>
  <si>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</si>
  <si>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</si>
  <si>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</si>
  <si>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</si>
  <si>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</si>
  <si>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</si>
  <si>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</si>
  <si>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</si>
  <si>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</si>
  <si>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</si>
  <si>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</si>
  <si>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</si>
  <si>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</si>
  <si>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</si>
  <si>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</si>
  <si>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</si>
  <si>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</si>
  <si>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</si>
  <si>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</si>
  <si>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</si>
  <si>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</si>
  <si>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</si>
  <si>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</si>
  <si>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</si>
  <si>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</si>
  <si>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</si>
  <si>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</si>
  <si>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</si>
  <si>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</si>
  <si>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</si>
  <si>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</si>
  <si>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</si>
  <si>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</si>
  <si>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</si>
  <si>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</si>
  <si>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</si>
  <si>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</si>
  <si>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</si>
  <si>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</si>
  <si>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</si>
  <si>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</si>
  <si>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</si>
  <si>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</si>
  <si>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</si>
  <si>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</si>
  <si>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</si>
  <si>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</si>
  <si>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</si>
  <si>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</si>
  <si>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</si>
  <si>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</si>
  <si>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</si>
  <si>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</si>
  <si>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</si>
  <si>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</si>
  <si>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</si>
  <si>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</si>
  <si>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</si>
  <si>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</si>
  <si>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</si>
  <si>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</si>
  <si>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</si>
  <si>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</si>
  <si>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</si>
  <si>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</si>
  <si>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</si>
  <si>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</si>
  <si>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</si>
  <si>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</si>
  <si>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</si>
  <si>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</si>
  <si>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</si>
  <si>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</si>
  <si>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</si>
  <si>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</si>
  <si>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</si>
  <si>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</si>
  <si>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</si>
  <si>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</si>
  <si>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</si>
  <si>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</si>
  <si>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</si>
  <si>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</si>
  <si>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</si>
  <si>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</si>
  <si>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</si>
  <si>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</si>
  <si>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</si>
  <si>
    <t>what about date fgain if 90% stocks winning and mean pct_chg is 2%</t>
  </si>
  <si>
    <t>rsi cross over</t>
  </si>
  <si>
    <t>autoregression not on plain pct_chg , but on smoothed ma pct_chg</t>
  </si>
  <si>
    <t>52week high and low for fgain</t>
  </si>
  <si>
    <t>use support resistance on volume and other indicator</t>
  </si>
  <si>
    <t>apply</t>
  </si>
  <si>
    <t>plain indicator fgain pearson</t>
  </si>
  <si>
    <t>apply resistance, then fgain pearson</t>
  </si>
  <si>
    <t>apply rsi, then fgain pearson</t>
  </si>
  <si>
    <t>apply trend, then fgain pearson</t>
  </si>
  <si>
    <t>type</t>
  </si>
  <si>
    <t>content</t>
  </si>
  <si>
    <t>price crosses the highest high resistance and breaks it. Happens often, is relatively good</t>
  </si>
  <si>
    <t>price hits the lowest low. Happens very rare, but involves very high bound return</t>
  </si>
  <si>
    <t>bin</t>
  </si>
  <si>
    <t>0,2</t>
  </si>
  <si>
    <t>rs</t>
  </si>
  <si>
    <t>step</t>
  </si>
  <si>
    <t>freq</t>
  </si>
  <si>
    <t>vs1</t>
  </si>
  <si>
    <t>write a good evaluator function to 1. create, 2. evaluate, 3. summarize the hypothesis = bruteforce</t>
  </si>
  <si>
    <t>trend: some stock have a higher pearson  of trend to fgain. Maybe they are better suited for using trend strategy. OR is it just coincidence?</t>
  </si>
  <si>
    <t>reversed method = search all good stocks on one day and find what they have in common</t>
  </si>
  <si>
    <t>Try the smallest share strategy: buy smallest absolute close price on each day</t>
  </si>
  <si>
    <t>Base</t>
  </si>
  <si>
    <t>Derivatives</t>
  </si>
  <si>
    <t>Nature</t>
  </si>
  <si>
    <t>Artificial</t>
  </si>
  <si>
    <t>Type</t>
  </si>
  <si>
    <t>Subtype</t>
  </si>
  <si>
    <t>Example</t>
  </si>
  <si>
    <t>PE,PB,Close,Open,High,pct_chg</t>
  </si>
  <si>
    <t xml:space="preserve">Trend, rs, </t>
  </si>
  <si>
    <t>divide by absolute value, mean value, rank among all</t>
  </si>
  <si>
    <t>MA, median, std, min, max, corr ,diff ,pct_chg</t>
  </si>
  <si>
    <t>Statistical (rolling)</t>
  </si>
  <si>
    <t>Technical (rolling)</t>
  </si>
  <si>
    <t>Normalization (rolling, abs)</t>
  </si>
  <si>
    <t>RSI,BOLL, Support Resistance, Trend</t>
  </si>
  <si>
    <t>300639.SZ</t>
  </si>
  <si>
    <t>凯普生物</t>
  </si>
  <si>
    <t>300192.SZ</t>
  </si>
  <si>
    <t>科斯伍德</t>
  </si>
  <si>
    <t>600845.SH</t>
  </si>
  <si>
    <t>宝信软件</t>
  </si>
  <si>
    <t>600804.SH</t>
  </si>
  <si>
    <t>鹏博士</t>
  </si>
  <si>
    <t>300037.SZ</t>
  </si>
  <si>
    <t>新宙邦</t>
  </si>
  <si>
    <t>000156.SZ</t>
  </si>
  <si>
    <t>华数传媒</t>
  </si>
  <si>
    <t>603083.SH</t>
  </si>
  <si>
    <t>剑桥科技</t>
  </si>
  <si>
    <t>300177.SZ</t>
  </si>
  <si>
    <t>中海达</t>
  </si>
  <si>
    <t>300264.SZ</t>
  </si>
  <si>
    <t>佳创视讯</t>
  </si>
  <si>
    <t>002777.SZ</t>
  </si>
  <si>
    <t>久远银海</t>
  </si>
  <si>
    <t>600712.SH</t>
  </si>
  <si>
    <t>南宁百货</t>
  </si>
  <si>
    <t>300250.SZ</t>
  </si>
  <si>
    <t>初灵信息</t>
  </si>
  <si>
    <t>base indicator</t>
  </si>
  <si>
    <t>name changes</t>
  </si>
  <si>
    <t>pb</t>
  </si>
  <si>
    <t>pb_mean5</t>
  </si>
  <si>
    <t>pb_std10</t>
  </si>
  <si>
    <t>pb_pct</t>
  </si>
  <si>
    <t>keyword internal</t>
  </si>
  <si>
    <t>_</t>
  </si>
  <si>
    <t>keyword and deriv</t>
  </si>
  <si>
    <t>.</t>
  </si>
  <si>
    <t>keyword and keyword</t>
  </si>
  <si>
    <t>pb_mean5.pct_chg_mean5.</t>
  </si>
  <si>
    <t>*</t>
  </si>
  <si>
    <t>#</t>
  </si>
  <si>
    <t>@</t>
  </si>
  <si>
    <t>：</t>
  </si>
  <si>
    <t>pb(mean.5)(pct_chg)(std.10)(CLD_net)</t>
  </si>
  <si>
    <t>pb[mean.5][pct_chg][std.10][CLD_net]</t>
  </si>
  <si>
    <t>when a base class exists, all ist derivative automatically exist</t>
  </si>
  <si>
    <t>just need to define the derivative function</t>
  </si>
  <si>
    <t>for indicator in all indiators</t>
  </si>
  <si>
    <t>for derivative in all derivatives</t>
  </si>
  <si>
    <t>for threshhold in all possible_threshholfs</t>
  </si>
  <si>
    <t>a list of all base indicators</t>
  </si>
  <si>
    <t>+</t>
  </si>
  <si>
    <t>L1</t>
  </si>
  <si>
    <t>L2</t>
  </si>
  <si>
    <t>deri indicators</t>
  </si>
  <si>
    <t>all deri indicators combi</t>
  </si>
  <si>
    <t>list of all derivatives</t>
  </si>
  <si>
    <t>a list of tuneable variables</t>
  </si>
  <si>
    <t>a place to define all functions</t>
  </si>
  <si>
    <t>each class one function</t>
  </si>
  <si>
    <t>vs</t>
  </si>
  <si>
    <t>each deri one function</t>
  </si>
  <si>
    <t>通用接口</t>
  </si>
  <si>
    <t>output individual</t>
  </si>
  <si>
    <t>1 specify each function</t>
  </si>
  <si>
    <t>2. specify each variable annotation</t>
  </si>
  <si>
    <t>3. iterate through all variables</t>
  </si>
  <si>
    <t>count</t>
  </si>
  <si>
    <t>sum</t>
  </si>
  <si>
    <t>mean</t>
  </si>
  <si>
    <t>median</t>
  </si>
  <si>
    <t>var</t>
  </si>
  <si>
    <t>std</t>
  </si>
  <si>
    <t>min</t>
  </si>
  <si>
    <t>max</t>
  </si>
  <si>
    <t>corr</t>
  </si>
  <si>
    <t>cov</t>
  </si>
  <si>
    <t>skew</t>
  </si>
  <si>
    <t>kurt</t>
  </si>
  <si>
    <t>big</t>
  </si>
  <si>
    <t xml:space="preserve">add expanding and rolling geometric pct_mean </t>
  </si>
  <si>
    <t>ma and rsi build off geometric mean to detect rising and falling stock prices</t>
  </si>
  <si>
    <t>then detect if their average geometric mean is higher better or lower better</t>
  </si>
  <si>
    <t>in general. Expanding Score vs rolling score</t>
  </si>
  <si>
    <t>Another strategy is just to follow these good stocks that are always good since then. E.g. the expanding window</t>
  </si>
  <si>
    <t>1 longtime vs 1 short time strategy</t>
  </si>
  <si>
    <t>C</t>
  </si>
  <si>
    <t>D</t>
  </si>
  <si>
    <t>E</t>
  </si>
  <si>
    <t>arithmetic</t>
  </si>
  <si>
    <t>geometric</t>
  </si>
  <si>
    <t>(1+2+3)/3</t>
  </si>
  <si>
    <t>(1*2*3)**(1/3)</t>
  </si>
  <si>
    <t>G</t>
  </si>
  <si>
    <t>000002,.SZ</t>
  </si>
  <si>
    <t>measure cycle period using RSI. Define rsi phases and then see how long it takes from one phase to another</t>
  </si>
  <si>
    <t>similarity measure. How similar is this day to previous day</t>
  </si>
  <si>
    <t>their stategy is only a bit better than normal. BUT their standard deviation is very small</t>
  </si>
  <si>
    <t>which means, that they have a very high win rate, but their expected return is very small. At this point, they can try to leverage and hedge against situational cases</t>
  </si>
  <si>
    <t>StatArb strategy. Find 2 stocks that are correlated. If one stock dropsdown, the other will follow, or the first stock will 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</si>
</sst>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
      <sz val="11"/>
      <color theme="1"/>
      <name val="Calibri"/>
      <family val="2"/>
      <charset val="134"/>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3" fillId="0" borderId="0" applyNumberFormat="0" applyFill="0" applyBorder="0" applyAlignment="0" applyProtection="0">
      <alignment vertical="center"/>
    </xf>
    <xf numFmtId="0" fontId="20" fillId="0" borderId="0"/>
  </cellStyleXfs>
  <cellXfs count="62">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20" fillId="0" borderId="0" xfId="2"/>
    <xf numFmtId="0" fontId="1" fillId="0" borderId="0" xfId="2" applyFont="1"/>
    <xf numFmtId="0" fontId="15" fillId="0" borderId="0" xfId="2" applyFont="1"/>
    <xf numFmtId="0" fontId="0" fillId="0" borderId="0" xfId="0" applyAlignment="1">
      <alignment horizontal="center" vertical="center"/>
    </xf>
  </cellXfs>
  <cellStyles count="3">
    <cellStyle name="常规" xfId="0" builtinId="0"/>
    <cellStyle name="常规 2" xfId="2" xr:uid="{7121F834-EC03-416C-981A-095776CAAFBE}"/>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9.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tabSelected="1" zoomScale="80" zoomScaleNormal="80" workbookViewId="0">
      <selection activeCell="B17" sqref="B17"/>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56" t="s">
        <v>794</v>
      </c>
      <c r="D2" s="49" t="s">
        <v>683</v>
      </c>
      <c r="E2" s="50" t="s">
        <v>676</v>
      </c>
    </row>
    <row r="3" spans="1:5">
      <c r="A3" s="49" t="s">
        <v>826</v>
      </c>
      <c r="C3" s="49" t="s">
        <v>798</v>
      </c>
      <c r="D3" s="49" t="s">
        <v>682</v>
      </c>
      <c r="E3" s="50" t="s">
        <v>681</v>
      </c>
    </row>
    <row r="4" spans="1:5">
      <c r="A4" s="49" t="s">
        <v>827</v>
      </c>
      <c r="C4" s="49" t="s">
        <v>941</v>
      </c>
      <c r="D4" s="49" t="s">
        <v>677</v>
      </c>
      <c r="E4" s="50" t="s">
        <v>679</v>
      </c>
    </row>
    <row r="5" spans="1:5">
      <c r="A5" s="49" t="s">
        <v>828</v>
      </c>
      <c r="C5" s="49" t="s">
        <v>942</v>
      </c>
      <c r="D5" s="49" t="s">
        <v>796</v>
      </c>
      <c r="E5" s="49" t="s">
        <v>709</v>
      </c>
    </row>
    <row r="6" spans="1:5">
      <c r="A6" s="49" t="s">
        <v>688</v>
      </c>
      <c r="C6" s="49" t="s">
        <v>943</v>
      </c>
      <c r="D6" s="49" t="s">
        <v>702</v>
      </c>
      <c r="E6" s="49" t="s">
        <v>680</v>
      </c>
    </row>
    <row r="7" spans="1:5">
      <c r="A7" s="49" t="s">
        <v>829</v>
      </c>
      <c r="C7" s="49" t="s">
        <v>956</v>
      </c>
      <c r="D7" s="49" t="s">
        <v>675</v>
      </c>
      <c r="E7" t="s">
        <v>706</v>
      </c>
    </row>
    <row r="8" spans="1:5">
      <c r="A8" s="49" t="s">
        <v>825</v>
      </c>
      <c r="C8" s="49" t="s">
        <v>944</v>
      </c>
      <c r="D8" s="49" t="s">
        <v>764</v>
      </c>
      <c r="E8" s="35" t="s">
        <v>707</v>
      </c>
    </row>
    <row r="9" spans="1:5">
      <c r="A9" s="49" t="s">
        <v>845</v>
      </c>
      <c r="D9" s="49" t="s">
        <v>765</v>
      </c>
      <c r="E9" s="35" t="s">
        <v>704</v>
      </c>
    </row>
    <row r="10" spans="1:5">
      <c r="B10" s="49" t="s">
        <v>775</v>
      </c>
      <c r="C10" s="49" t="s">
        <v>940</v>
      </c>
      <c r="D10" s="49" t="s">
        <v>766</v>
      </c>
      <c r="E10" s="35" t="s">
        <v>776</v>
      </c>
    </row>
    <row r="11" spans="1:5">
      <c r="A11" s="49" t="s">
        <v>694</v>
      </c>
      <c r="B11" s="49" t="s">
        <v>767</v>
      </c>
      <c r="C11" s="49" t="s">
        <v>945</v>
      </c>
      <c r="D11" s="49" t="s">
        <v>782</v>
      </c>
      <c r="E11" s="35" t="s">
        <v>783</v>
      </c>
    </row>
    <row r="12" spans="1:5">
      <c r="A12" s="49" t="s">
        <v>696</v>
      </c>
      <c r="B12" s="49" t="s">
        <v>768</v>
      </c>
      <c r="C12" s="49" t="s">
        <v>946</v>
      </c>
      <c r="D12" s="49" t="s">
        <v>777</v>
      </c>
      <c r="E12" s="49" t="s">
        <v>799</v>
      </c>
    </row>
    <row r="13" spans="1:5">
      <c r="A13" s="49" t="s">
        <v>695</v>
      </c>
      <c r="B13" s="49" t="s">
        <v>769</v>
      </c>
      <c r="C13" s="49" t="s">
        <v>957</v>
      </c>
      <c r="D13" s="49" t="s">
        <v>822</v>
      </c>
      <c r="E13" s="51" t="s">
        <v>801</v>
      </c>
    </row>
    <row r="14" spans="1:5">
      <c r="A14" s="49" t="s">
        <v>697</v>
      </c>
      <c r="B14" s="49" t="s">
        <v>770</v>
      </c>
      <c r="C14" s="49" t="s">
        <v>960</v>
      </c>
      <c r="D14" s="49" t="s">
        <v>823</v>
      </c>
      <c r="E14" s="49" t="s">
        <v>692</v>
      </c>
    </row>
    <row r="15" spans="1:5">
      <c r="A15" s="49" t="s">
        <v>698</v>
      </c>
      <c r="B15" s="49" t="s">
        <v>771</v>
      </c>
      <c r="D15" s="49" t="s">
        <v>678</v>
      </c>
      <c r="E15" s="49" t="s">
        <v>802</v>
      </c>
    </row>
    <row r="16" spans="1:5">
      <c r="A16" s="49" t="s">
        <v>699</v>
      </c>
      <c r="B16" s="49" t="s">
        <v>772</v>
      </c>
      <c r="D16" s="49" t="s">
        <v>824</v>
      </c>
    </row>
    <row r="17" spans="1:5">
      <c r="A17" s="49" t="s">
        <v>701</v>
      </c>
      <c r="B17" s="49" t="s">
        <v>773</v>
      </c>
      <c r="D17" s="49" t="s">
        <v>797</v>
      </c>
    </row>
    <row r="18" spans="1:5">
      <c r="B18" s="49" t="s">
        <v>774</v>
      </c>
    </row>
    <row r="20" spans="1:5">
      <c r="A20" s="49" t="s">
        <v>846</v>
      </c>
      <c r="E20" s="52"/>
    </row>
    <row r="21" spans="1:5">
      <c r="B21" t="s">
        <v>703</v>
      </c>
      <c r="E21" s="53"/>
    </row>
    <row r="22" spans="1:5">
      <c r="A22" s="49" t="s">
        <v>848</v>
      </c>
      <c r="B22" t="s">
        <v>705</v>
      </c>
      <c r="E22" s="53"/>
    </row>
    <row r="23" spans="1:5">
      <c r="A23" s="49" t="s">
        <v>847</v>
      </c>
      <c r="B23" s="49" t="s">
        <v>778</v>
      </c>
      <c r="E23" s="53"/>
    </row>
    <row r="24" spans="1:5">
      <c r="B24" s="49" t="s">
        <v>779</v>
      </c>
      <c r="E24" s="53"/>
    </row>
    <row r="25" spans="1:5">
      <c r="A25"/>
      <c r="B25" s="49" t="s">
        <v>780</v>
      </c>
      <c r="E25" s="54"/>
    </row>
    <row r="26" spans="1:5">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H11" sqref="H11"/>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800</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E0240-EE79-411C-A564-746376EED997}">
  <dimension ref="A1:Q69"/>
  <sheetViews>
    <sheetView topLeftCell="E1" workbookViewId="0">
      <selection activeCell="K11" sqref="K11"/>
    </sheetView>
  </sheetViews>
  <sheetFormatPr defaultRowHeight="14.75"/>
  <cols>
    <col min="1" max="1" width="8.7265625" style="58"/>
    <col min="2" max="2" width="8.7265625" style="59"/>
    <col min="3" max="4" width="8.7265625" style="58"/>
    <col min="5" max="5" width="8.7265625" style="59"/>
    <col min="6" max="7" width="8.7265625" style="58"/>
    <col min="8" max="8" width="8.7265625" style="59"/>
    <col min="9" max="10" width="8.7265625" style="58"/>
    <col min="11" max="11" width="8.7265625" style="59"/>
    <col min="12" max="13" width="8.7265625" style="58"/>
    <col min="14" max="14" width="8.7265625" style="59"/>
    <col min="15" max="16" width="8.7265625" style="58"/>
    <col min="17" max="17" width="8.7265625" style="59"/>
    <col min="18" max="16384" width="8.7265625" style="58"/>
  </cols>
  <sheetData>
    <row r="1" spans="1:17">
      <c r="A1" s="58" t="s">
        <v>812</v>
      </c>
      <c r="B1" s="59">
        <v>100</v>
      </c>
      <c r="D1" s="58" t="s">
        <v>813</v>
      </c>
      <c r="E1" s="59">
        <v>100</v>
      </c>
      <c r="G1" s="58" t="s">
        <v>947</v>
      </c>
      <c r="H1" s="59">
        <v>100</v>
      </c>
      <c r="J1" s="58" t="s">
        <v>948</v>
      </c>
      <c r="K1" s="59">
        <v>100</v>
      </c>
      <c r="M1" s="58" t="s">
        <v>949</v>
      </c>
      <c r="N1" s="59">
        <v>100</v>
      </c>
      <c r="P1" s="58" t="s">
        <v>954</v>
      </c>
      <c r="Q1" s="59">
        <v>100</v>
      </c>
    </row>
    <row r="2" spans="1:17">
      <c r="A2" s="58">
        <v>1.01</v>
      </c>
      <c r="B2" s="59">
        <f t="shared" ref="B2:B48" si="0">B1*A2</f>
        <v>101</v>
      </c>
      <c r="D2" s="58">
        <v>1</v>
      </c>
      <c r="E2" s="59">
        <f t="shared" ref="E2:E49" si="1">E1*D2</f>
        <v>100</v>
      </c>
      <c r="G2" s="58">
        <v>0.98</v>
      </c>
      <c r="H2" s="59">
        <f t="shared" ref="H2:H49" si="2">H1*G2</f>
        <v>98</v>
      </c>
      <c r="J2" s="58">
        <v>0.97</v>
      </c>
      <c r="K2" s="59">
        <f t="shared" ref="K2:K49" si="3">K1*J2</f>
        <v>97</v>
      </c>
      <c r="M2" s="58">
        <v>0.5</v>
      </c>
      <c r="N2" s="59">
        <f t="shared" ref="N2:N49" si="4">N1*M2</f>
        <v>50</v>
      </c>
      <c r="P2" s="58">
        <v>0.89442719099991586</v>
      </c>
      <c r="Q2" s="59">
        <f t="shared" ref="Q2:Q49" si="5">Q1*P2</f>
        <v>89.442719099991592</v>
      </c>
    </row>
    <row r="3" spans="1:17">
      <c r="A3" s="58">
        <v>1.01</v>
      </c>
      <c r="B3" s="59">
        <f t="shared" si="0"/>
        <v>102.01</v>
      </c>
      <c r="D3" s="58">
        <v>1.02</v>
      </c>
      <c r="E3" s="59">
        <f t="shared" si="1"/>
        <v>102</v>
      </c>
      <c r="G3" s="58">
        <v>1.04</v>
      </c>
      <c r="H3" s="59">
        <f t="shared" si="2"/>
        <v>101.92</v>
      </c>
      <c r="J3" s="58">
        <v>1.05</v>
      </c>
      <c r="K3" s="59">
        <f t="shared" si="3"/>
        <v>101.85000000000001</v>
      </c>
      <c r="M3" s="58">
        <v>1.6</v>
      </c>
      <c r="N3" s="59">
        <f t="shared" si="4"/>
        <v>80</v>
      </c>
      <c r="P3" s="58">
        <v>0.89442719099991586</v>
      </c>
      <c r="Q3" s="59">
        <f t="shared" si="5"/>
        <v>80</v>
      </c>
    </row>
    <row r="4" spans="1:17">
      <c r="A4" s="58">
        <v>1.01</v>
      </c>
      <c r="B4" s="59">
        <f t="shared" si="0"/>
        <v>103.0301</v>
      </c>
      <c r="D4" s="58">
        <v>1</v>
      </c>
      <c r="E4" s="59">
        <f t="shared" si="1"/>
        <v>102</v>
      </c>
      <c r="G4" s="58">
        <v>0.98</v>
      </c>
      <c r="H4" s="59">
        <f t="shared" si="2"/>
        <v>99.881600000000006</v>
      </c>
      <c r="J4" s="58">
        <v>0.97</v>
      </c>
      <c r="K4" s="59">
        <f t="shared" si="3"/>
        <v>98.794499999999999</v>
      </c>
      <c r="M4" s="58">
        <v>0.5</v>
      </c>
      <c r="N4" s="59">
        <f t="shared" si="4"/>
        <v>40</v>
      </c>
      <c r="P4" s="58">
        <v>0.89442719099991586</v>
      </c>
      <c r="Q4" s="59">
        <f t="shared" si="5"/>
        <v>71.554175279993274</v>
      </c>
    </row>
    <row r="5" spans="1:17">
      <c r="A5" s="58">
        <v>1.01</v>
      </c>
      <c r="B5" s="59">
        <f t="shared" si="0"/>
        <v>104.060401</v>
      </c>
      <c r="D5" s="58">
        <v>1.02</v>
      </c>
      <c r="E5" s="59">
        <f t="shared" si="1"/>
        <v>104.04</v>
      </c>
      <c r="G5" s="58">
        <v>1.04</v>
      </c>
      <c r="H5" s="59">
        <f t="shared" si="2"/>
        <v>103.87686400000001</v>
      </c>
      <c r="J5" s="58">
        <v>1.05</v>
      </c>
      <c r="K5" s="59">
        <f t="shared" si="3"/>
        <v>103.73422500000001</v>
      </c>
      <c r="M5" s="58">
        <v>1.6</v>
      </c>
      <c r="N5" s="59">
        <f t="shared" si="4"/>
        <v>64</v>
      </c>
      <c r="P5" s="58">
        <v>0.89442719099991586</v>
      </c>
      <c r="Q5" s="59">
        <f t="shared" si="5"/>
        <v>64</v>
      </c>
    </row>
    <row r="6" spans="1:17">
      <c r="A6" s="58">
        <v>1.01</v>
      </c>
      <c r="B6" s="59">
        <f t="shared" si="0"/>
        <v>105.10100500999999</v>
      </c>
      <c r="D6" s="58">
        <v>1</v>
      </c>
      <c r="E6" s="59">
        <f t="shared" si="1"/>
        <v>104.04</v>
      </c>
      <c r="G6" s="58">
        <v>0.98</v>
      </c>
      <c r="H6" s="59">
        <f t="shared" si="2"/>
        <v>101.79932672000001</v>
      </c>
      <c r="J6" s="58">
        <v>0.97</v>
      </c>
      <c r="K6" s="59">
        <f t="shared" si="3"/>
        <v>100.62219825000001</v>
      </c>
      <c r="M6" s="58">
        <v>0.5</v>
      </c>
      <c r="N6" s="59">
        <f t="shared" si="4"/>
        <v>32</v>
      </c>
      <c r="P6" s="58">
        <v>0.89442719099991586</v>
      </c>
      <c r="Q6" s="59">
        <f t="shared" si="5"/>
        <v>57.243340223994615</v>
      </c>
    </row>
    <row r="7" spans="1:17">
      <c r="A7" s="58">
        <v>1.01</v>
      </c>
      <c r="B7" s="59">
        <f t="shared" si="0"/>
        <v>106.1520150601</v>
      </c>
      <c r="D7" s="58">
        <v>1.02</v>
      </c>
      <c r="E7" s="59">
        <f t="shared" si="1"/>
        <v>106.1208</v>
      </c>
      <c r="G7" s="58">
        <v>1.04</v>
      </c>
      <c r="H7" s="59">
        <f t="shared" si="2"/>
        <v>105.87129978880002</v>
      </c>
      <c r="J7" s="58">
        <v>1.05</v>
      </c>
      <c r="K7" s="59">
        <f t="shared" si="3"/>
        <v>105.65330816250001</v>
      </c>
      <c r="M7" s="58">
        <v>1.6</v>
      </c>
      <c r="N7" s="59">
        <f t="shared" si="4"/>
        <v>51.2</v>
      </c>
      <c r="P7" s="58">
        <v>0.89442719099991586</v>
      </c>
      <c r="Q7" s="59">
        <f t="shared" si="5"/>
        <v>51.199999999999996</v>
      </c>
    </row>
    <row r="8" spans="1:17">
      <c r="A8" s="58">
        <v>1.01</v>
      </c>
      <c r="B8" s="59">
        <f t="shared" si="0"/>
        <v>107.213535210701</v>
      </c>
      <c r="D8" s="58">
        <v>1</v>
      </c>
      <c r="E8" s="59">
        <f t="shared" si="1"/>
        <v>106.1208</v>
      </c>
      <c r="G8" s="58">
        <v>0.98</v>
      </c>
      <c r="H8" s="59">
        <f t="shared" si="2"/>
        <v>103.75387379302401</v>
      </c>
      <c r="J8" s="58">
        <v>0.97</v>
      </c>
      <c r="K8" s="59">
        <f t="shared" si="3"/>
        <v>102.48370891762501</v>
      </c>
      <c r="M8" s="58">
        <v>0.5</v>
      </c>
      <c r="N8" s="59">
        <f t="shared" si="4"/>
        <v>25.6</v>
      </c>
      <c r="P8" s="58">
        <v>0.89442719099991586</v>
      </c>
      <c r="Q8" s="59">
        <f t="shared" si="5"/>
        <v>45.794672179195686</v>
      </c>
    </row>
    <row r="9" spans="1:17">
      <c r="A9" s="58">
        <v>1.01</v>
      </c>
      <c r="B9" s="59">
        <f t="shared" si="0"/>
        <v>108.28567056280801</v>
      </c>
      <c r="D9" s="58">
        <v>1.02</v>
      </c>
      <c r="E9" s="59">
        <f t="shared" si="1"/>
        <v>108.243216</v>
      </c>
      <c r="G9" s="58">
        <v>1.04</v>
      </c>
      <c r="H9" s="59">
        <f t="shared" si="2"/>
        <v>107.90402874474498</v>
      </c>
      <c r="J9" s="58">
        <v>1.05</v>
      </c>
      <c r="K9" s="59">
        <f t="shared" si="3"/>
        <v>107.60789436350626</v>
      </c>
      <c r="M9" s="58">
        <v>1.6</v>
      </c>
      <c r="N9" s="59">
        <f t="shared" si="4"/>
        <v>40.960000000000008</v>
      </c>
      <c r="P9" s="58">
        <v>0.89442719099991586</v>
      </c>
      <c r="Q9" s="59">
        <f t="shared" si="5"/>
        <v>40.959999999999994</v>
      </c>
    </row>
    <row r="10" spans="1:17">
      <c r="A10" s="58">
        <v>1.01</v>
      </c>
      <c r="B10" s="59">
        <f t="shared" si="0"/>
        <v>109.36852726843608</v>
      </c>
      <c r="D10" s="58">
        <v>1</v>
      </c>
      <c r="E10" s="59">
        <f t="shared" si="1"/>
        <v>108.243216</v>
      </c>
      <c r="G10" s="58">
        <v>0.98</v>
      </c>
      <c r="H10" s="59">
        <f t="shared" si="2"/>
        <v>105.74594816985008</v>
      </c>
      <c r="J10" s="58">
        <v>0.97</v>
      </c>
      <c r="K10" s="59">
        <f t="shared" si="3"/>
        <v>104.37965753260107</v>
      </c>
      <c r="M10" s="58">
        <v>0.5</v>
      </c>
      <c r="N10" s="59">
        <f t="shared" si="4"/>
        <v>20.480000000000004</v>
      </c>
      <c r="P10" s="58">
        <v>0.89442719099991586</v>
      </c>
      <c r="Q10" s="59">
        <f t="shared" si="5"/>
        <v>36.63573774335655</v>
      </c>
    </row>
    <row r="11" spans="1:17">
      <c r="A11" s="58">
        <v>1.01</v>
      </c>
      <c r="B11" s="59">
        <f t="shared" si="0"/>
        <v>110.46221254112045</v>
      </c>
      <c r="D11" s="58">
        <v>1.02</v>
      </c>
      <c r="E11" s="59">
        <f t="shared" si="1"/>
        <v>110.40808032000001</v>
      </c>
      <c r="G11" s="58">
        <v>1.04</v>
      </c>
      <c r="H11" s="59">
        <f t="shared" si="2"/>
        <v>109.97578609664409</v>
      </c>
      <c r="J11" s="58">
        <v>1.05</v>
      </c>
      <c r="K11" s="59">
        <f t="shared" si="3"/>
        <v>109.59864040923114</v>
      </c>
      <c r="M11" s="58">
        <v>1.6</v>
      </c>
      <c r="N11" s="59">
        <f t="shared" si="4"/>
        <v>32.768000000000008</v>
      </c>
      <c r="P11" s="58">
        <v>0.89442719099991586</v>
      </c>
      <c r="Q11" s="59">
        <f t="shared" si="5"/>
        <v>32.767999999999994</v>
      </c>
    </row>
    <row r="12" spans="1:17">
      <c r="A12" s="58">
        <v>1.01</v>
      </c>
      <c r="B12" s="59">
        <f t="shared" si="0"/>
        <v>111.56683466653166</v>
      </c>
      <c r="D12" s="58">
        <v>1</v>
      </c>
      <c r="E12" s="59">
        <f t="shared" si="1"/>
        <v>110.40808032000001</v>
      </c>
      <c r="G12" s="58">
        <v>0.98</v>
      </c>
      <c r="H12" s="59">
        <f t="shared" si="2"/>
        <v>107.7762703747112</v>
      </c>
      <c r="J12" s="58">
        <v>0.97</v>
      </c>
      <c r="K12" s="59">
        <f t="shared" si="3"/>
        <v>106.31068119695421</v>
      </c>
      <c r="M12" s="58">
        <v>0.5</v>
      </c>
      <c r="N12" s="59">
        <f t="shared" si="4"/>
        <v>16.384000000000004</v>
      </c>
      <c r="P12" s="58">
        <v>0.89442719099991586</v>
      </c>
      <c r="Q12" s="59">
        <f t="shared" si="5"/>
        <v>29.308590194685237</v>
      </c>
    </row>
    <row r="13" spans="1:17">
      <c r="A13" s="58">
        <v>1.01</v>
      </c>
      <c r="B13" s="59">
        <f t="shared" si="0"/>
        <v>112.68250301319698</v>
      </c>
      <c r="D13" s="58">
        <v>1.02</v>
      </c>
      <c r="E13" s="59">
        <f t="shared" si="1"/>
        <v>112.61624192640001</v>
      </c>
      <c r="G13" s="58">
        <v>1.04</v>
      </c>
      <c r="H13" s="59">
        <f t="shared" si="2"/>
        <v>112.08732118969965</v>
      </c>
      <c r="J13" s="58">
        <v>1.05</v>
      </c>
      <c r="K13" s="59">
        <f t="shared" si="3"/>
        <v>111.62621525680193</v>
      </c>
      <c r="M13" s="58">
        <v>1.6</v>
      </c>
      <c r="N13" s="59">
        <f t="shared" si="4"/>
        <v>26.214400000000008</v>
      </c>
      <c r="P13" s="58">
        <v>0.89442719099991586</v>
      </c>
      <c r="Q13" s="59">
        <f t="shared" si="5"/>
        <v>26.214399999999994</v>
      </c>
    </row>
    <row r="14" spans="1:17">
      <c r="A14" s="58">
        <v>1.01</v>
      </c>
      <c r="B14" s="59">
        <f t="shared" si="0"/>
        <v>113.80932804332895</v>
      </c>
      <c r="D14" s="58">
        <v>1</v>
      </c>
      <c r="E14" s="59">
        <f t="shared" si="1"/>
        <v>112.61624192640001</v>
      </c>
      <c r="G14" s="58">
        <v>0.98</v>
      </c>
      <c r="H14" s="59">
        <f t="shared" si="2"/>
        <v>109.84557476590565</v>
      </c>
      <c r="J14" s="58">
        <v>0.97</v>
      </c>
      <c r="K14" s="59">
        <f t="shared" si="3"/>
        <v>108.27742879909786</v>
      </c>
      <c r="M14" s="58">
        <v>0.5</v>
      </c>
      <c r="N14" s="59">
        <f t="shared" si="4"/>
        <v>13.107200000000004</v>
      </c>
      <c r="P14" s="58">
        <v>0.89442719099991586</v>
      </c>
      <c r="Q14" s="59">
        <f t="shared" si="5"/>
        <v>23.446872155748189</v>
      </c>
    </row>
    <row r="15" spans="1:17">
      <c r="A15" s="58">
        <v>1.01</v>
      </c>
      <c r="B15" s="59">
        <f t="shared" si="0"/>
        <v>114.94742132376224</v>
      </c>
      <c r="D15" s="58">
        <v>1.02</v>
      </c>
      <c r="E15" s="59">
        <f t="shared" si="1"/>
        <v>114.868566764928</v>
      </c>
      <c r="G15" s="58">
        <v>1.04</v>
      </c>
      <c r="H15" s="59">
        <f t="shared" si="2"/>
        <v>114.23939775654188</v>
      </c>
      <c r="J15" s="58">
        <v>1.05</v>
      </c>
      <c r="K15" s="59">
        <f t="shared" si="3"/>
        <v>113.69130023905277</v>
      </c>
      <c r="M15" s="58">
        <v>1.6</v>
      </c>
      <c r="N15" s="59">
        <f t="shared" si="4"/>
        <v>20.971520000000009</v>
      </c>
      <c r="P15" s="58">
        <v>0.89442719099991586</v>
      </c>
      <c r="Q15" s="59">
        <f t="shared" si="5"/>
        <v>20.971519999999995</v>
      </c>
    </row>
    <row r="16" spans="1:17">
      <c r="A16" s="58">
        <v>1.01</v>
      </c>
      <c r="B16" s="59">
        <f t="shared" si="0"/>
        <v>116.09689553699987</v>
      </c>
      <c r="D16" s="58">
        <v>1</v>
      </c>
      <c r="E16" s="59">
        <f t="shared" si="1"/>
        <v>114.868566764928</v>
      </c>
      <c r="G16" s="58">
        <v>0.98</v>
      </c>
      <c r="H16" s="59">
        <f t="shared" si="2"/>
        <v>111.95460980141104</v>
      </c>
      <c r="J16" s="58">
        <v>0.97</v>
      </c>
      <c r="K16" s="59">
        <f t="shared" si="3"/>
        <v>110.28056123188118</v>
      </c>
      <c r="M16" s="58">
        <v>0.5</v>
      </c>
      <c r="N16" s="59">
        <f t="shared" si="4"/>
        <v>10.485760000000004</v>
      </c>
      <c r="P16" s="58">
        <v>0.89442719099991586</v>
      </c>
      <c r="Q16" s="59">
        <f t="shared" si="5"/>
        <v>18.757497724598551</v>
      </c>
    </row>
    <row r="17" spans="1:17">
      <c r="A17" s="58">
        <v>1.01</v>
      </c>
      <c r="B17" s="59">
        <f t="shared" si="0"/>
        <v>117.25786449236986</v>
      </c>
      <c r="D17" s="58">
        <v>1.02</v>
      </c>
      <c r="E17" s="59">
        <f t="shared" si="1"/>
        <v>117.16593810022657</v>
      </c>
      <c r="G17" s="58">
        <v>1.04</v>
      </c>
      <c r="H17" s="59">
        <f t="shared" si="2"/>
        <v>116.43279419346749</v>
      </c>
      <c r="J17" s="58">
        <v>1.05</v>
      </c>
      <c r="K17" s="59">
        <f t="shared" si="3"/>
        <v>115.79458929347524</v>
      </c>
      <c r="M17" s="58">
        <v>1.6</v>
      </c>
      <c r="N17" s="59">
        <f t="shared" si="4"/>
        <v>16.777216000000006</v>
      </c>
      <c r="P17" s="58">
        <v>0.89442719099991586</v>
      </c>
      <c r="Q17" s="59">
        <f t="shared" si="5"/>
        <v>16.777215999999996</v>
      </c>
    </row>
    <row r="18" spans="1:17">
      <c r="A18" s="58">
        <v>1.01</v>
      </c>
      <c r="B18" s="59">
        <f t="shared" si="0"/>
        <v>118.43044313729357</v>
      </c>
      <c r="D18" s="58">
        <v>1</v>
      </c>
      <c r="E18" s="59">
        <f t="shared" si="1"/>
        <v>117.16593810022657</v>
      </c>
      <c r="G18" s="58">
        <v>0.98</v>
      </c>
      <c r="H18" s="59">
        <f t="shared" si="2"/>
        <v>114.10413830959814</v>
      </c>
      <c r="J18" s="58">
        <v>0.97</v>
      </c>
      <c r="K18" s="59">
        <f t="shared" si="3"/>
        <v>112.32075161467098</v>
      </c>
      <c r="M18" s="58">
        <v>0.5</v>
      </c>
      <c r="N18" s="59">
        <f t="shared" si="4"/>
        <v>8.3886080000000032</v>
      </c>
      <c r="P18" s="58">
        <v>0.89442719099991586</v>
      </c>
      <c r="Q18" s="59">
        <f t="shared" si="5"/>
        <v>15.005998179678841</v>
      </c>
    </row>
    <row r="19" spans="1:17">
      <c r="A19" s="58">
        <v>1.01</v>
      </c>
      <c r="B19" s="59">
        <f t="shared" si="0"/>
        <v>119.6147475686665</v>
      </c>
      <c r="D19" s="58">
        <v>1.02</v>
      </c>
      <c r="E19" s="59">
        <f t="shared" si="1"/>
        <v>119.5092568622311</v>
      </c>
      <c r="G19" s="58">
        <v>1.04</v>
      </c>
      <c r="H19" s="59">
        <f t="shared" si="2"/>
        <v>118.66830384198207</v>
      </c>
      <c r="J19" s="58">
        <v>1.05</v>
      </c>
      <c r="K19" s="59">
        <f t="shared" si="3"/>
        <v>117.93678919540454</v>
      </c>
      <c r="M19" s="58">
        <v>1.6</v>
      </c>
      <c r="N19" s="59">
        <f t="shared" si="4"/>
        <v>13.421772800000006</v>
      </c>
      <c r="P19" s="58">
        <v>0.89442719099991586</v>
      </c>
      <c r="Q19" s="59">
        <f t="shared" si="5"/>
        <v>13.421772799999996</v>
      </c>
    </row>
    <row r="20" spans="1:17">
      <c r="A20" s="58">
        <v>1.01</v>
      </c>
      <c r="B20" s="59">
        <f t="shared" si="0"/>
        <v>120.81089504435317</v>
      </c>
      <c r="D20" s="58">
        <v>1</v>
      </c>
      <c r="E20" s="59">
        <f t="shared" si="1"/>
        <v>119.5092568622311</v>
      </c>
      <c r="G20" s="58">
        <v>0.98</v>
      </c>
      <c r="H20" s="59">
        <f t="shared" si="2"/>
        <v>116.29493776514242</v>
      </c>
      <c r="J20" s="58">
        <v>0.97</v>
      </c>
      <c r="K20" s="59">
        <f t="shared" si="3"/>
        <v>114.3986855195424</v>
      </c>
      <c r="M20" s="58">
        <v>0.5</v>
      </c>
      <c r="N20" s="59">
        <f t="shared" si="4"/>
        <v>6.7108864000000032</v>
      </c>
      <c r="P20" s="58">
        <v>0.89442719099991586</v>
      </c>
      <c r="Q20" s="59">
        <f t="shared" si="5"/>
        <v>12.004798543743071</v>
      </c>
    </row>
    <row r="21" spans="1:17">
      <c r="A21" s="58">
        <v>1.01</v>
      </c>
      <c r="B21" s="59">
        <f t="shared" si="0"/>
        <v>122.01900399479671</v>
      </c>
      <c r="D21" s="58">
        <v>1.02</v>
      </c>
      <c r="E21" s="59">
        <f t="shared" si="1"/>
        <v>121.89944199947573</v>
      </c>
      <c r="G21" s="58">
        <v>1.04</v>
      </c>
      <c r="H21" s="59">
        <f t="shared" si="2"/>
        <v>120.94673527574813</v>
      </c>
      <c r="J21" s="58">
        <v>1.05</v>
      </c>
      <c r="K21" s="59">
        <f t="shared" si="3"/>
        <v>120.11861979551952</v>
      </c>
      <c r="M21" s="58">
        <v>1.6</v>
      </c>
      <c r="N21" s="59">
        <f t="shared" si="4"/>
        <v>10.737418240000006</v>
      </c>
      <c r="P21" s="58">
        <v>0.89442719099991586</v>
      </c>
      <c r="Q21" s="59">
        <f t="shared" si="5"/>
        <v>10.737418239999995</v>
      </c>
    </row>
    <row r="22" spans="1:17">
      <c r="A22" s="58">
        <v>1.01</v>
      </c>
      <c r="B22" s="59">
        <f t="shared" si="0"/>
        <v>123.23919403474467</v>
      </c>
      <c r="D22" s="58">
        <v>1</v>
      </c>
      <c r="E22" s="59">
        <f t="shared" si="1"/>
        <v>121.89944199947573</v>
      </c>
      <c r="G22" s="58">
        <v>0.98</v>
      </c>
      <c r="H22" s="59">
        <f t="shared" si="2"/>
        <v>118.52780057023315</v>
      </c>
      <c r="J22" s="58">
        <v>0.97</v>
      </c>
      <c r="K22" s="59">
        <f t="shared" si="3"/>
        <v>116.51506120165394</v>
      </c>
      <c r="M22" s="58">
        <v>0.5</v>
      </c>
      <c r="N22" s="59">
        <f t="shared" si="4"/>
        <v>5.3687091200000028</v>
      </c>
      <c r="P22" s="58">
        <v>0.89442719099991586</v>
      </c>
      <c r="Q22" s="59">
        <f t="shared" si="5"/>
        <v>9.6038388349944555</v>
      </c>
    </row>
    <row r="23" spans="1:17">
      <c r="A23" s="58">
        <v>1.01</v>
      </c>
      <c r="B23" s="59">
        <f t="shared" si="0"/>
        <v>124.47158597509213</v>
      </c>
      <c r="D23" s="58">
        <v>1.02</v>
      </c>
      <c r="E23" s="59">
        <f t="shared" si="1"/>
        <v>124.33743083946524</v>
      </c>
      <c r="G23" s="58">
        <v>1.04</v>
      </c>
      <c r="H23" s="59">
        <f t="shared" si="2"/>
        <v>123.26891259304249</v>
      </c>
      <c r="J23" s="58">
        <v>1.05</v>
      </c>
      <c r="K23" s="59">
        <f t="shared" si="3"/>
        <v>122.34081426173664</v>
      </c>
      <c r="M23" s="58">
        <v>1.6</v>
      </c>
      <c r="N23" s="59">
        <f t="shared" si="4"/>
        <v>8.5899345920000041</v>
      </c>
      <c r="P23" s="58">
        <v>0.89442719099991586</v>
      </c>
      <c r="Q23" s="59">
        <f t="shared" si="5"/>
        <v>8.5899345919999952</v>
      </c>
    </row>
    <row r="24" spans="1:17">
      <c r="A24" s="58">
        <v>1.01</v>
      </c>
      <c r="B24" s="59">
        <f t="shared" si="0"/>
        <v>125.71630183484305</v>
      </c>
      <c r="D24" s="58">
        <v>1</v>
      </c>
      <c r="E24" s="59">
        <f t="shared" si="1"/>
        <v>124.33743083946524</v>
      </c>
      <c r="G24" s="58">
        <v>0.98</v>
      </c>
      <c r="H24" s="59">
        <f t="shared" si="2"/>
        <v>120.80353434118163</v>
      </c>
      <c r="J24" s="58">
        <v>0.97</v>
      </c>
      <c r="K24" s="59">
        <f t="shared" si="3"/>
        <v>118.67058983388453</v>
      </c>
      <c r="M24" s="58">
        <v>0.5</v>
      </c>
      <c r="N24" s="59">
        <f t="shared" si="4"/>
        <v>4.294967296000002</v>
      </c>
      <c r="P24" s="58">
        <v>0.89442719099991586</v>
      </c>
      <c r="Q24" s="59">
        <f t="shared" si="5"/>
        <v>7.6830710679955638</v>
      </c>
    </row>
    <row r="25" spans="1:17">
      <c r="A25" s="58">
        <v>1.01</v>
      </c>
      <c r="B25" s="59">
        <f t="shared" si="0"/>
        <v>126.97346485319149</v>
      </c>
      <c r="D25" s="58">
        <v>1.02</v>
      </c>
      <c r="E25" s="59">
        <f t="shared" si="1"/>
        <v>126.82417945625456</v>
      </c>
      <c r="G25" s="58">
        <v>1.04</v>
      </c>
      <c r="H25" s="59">
        <f t="shared" si="2"/>
        <v>125.63567571482891</v>
      </c>
      <c r="J25" s="58">
        <v>1.05</v>
      </c>
      <c r="K25" s="59">
        <f t="shared" si="3"/>
        <v>124.60411932557876</v>
      </c>
      <c r="M25" s="58">
        <v>1.6</v>
      </c>
      <c r="N25" s="59">
        <f t="shared" si="4"/>
        <v>6.8719476736000038</v>
      </c>
      <c r="P25" s="58">
        <v>0.89442719099991586</v>
      </c>
      <c r="Q25" s="59">
        <f t="shared" si="5"/>
        <v>6.8719476735999958</v>
      </c>
    </row>
    <row r="26" spans="1:17">
      <c r="A26" s="58">
        <v>1.01</v>
      </c>
      <c r="B26" s="59">
        <f t="shared" si="0"/>
        <v>128.24319950172341</v>
      </c>
      <c r="D26" s="58">
        <v>1</v>
      </c>
      <c r="E26" s="59">
        <f t="shared" si="1"/>
        <v>126.82417945625456</v>
      </c>
      <c r="G26" s="58">
        <v>0.98</v>
      </c>
      <c r="H26" s="59">
        <f t="shared" si="2"/>
        <v>123.12296220053233</v>
      </c>
      <c r="J26" s="58">
        <v>0.97</v>
      </c>
      <c r="K26" s="59">
        <f t="shared" si="3"/>
        <v>120.8659957458114</v>
      </c>
      <c r="M26" s="58">
        <v>0.5</v>
      </c>
      <c r="N26" s="59">
        <f t="shared" si="4"/>
        <v>3.4359738368000019</v>
      </c>
      <c r="P26" s="58">
        <v>0.89442719099991586</v>
      </c>
      <c r="Q26" s="59">
        <f t="shared" si="5"/>
        <v>6.1464568543964511</v>
      </c>
    </row>
    <row r="27" spans="1:17">
      <c r="A27" s="58">
        <v>1.01</v>
      </c>
      <c r="B27" s="59">
        <f t="shared" si="0"/>
        <v>129.52563149674066</v>
      </c>
      <c r="D27" s="58">
        <v>1.02</v>
      </c>
      <c r="E27" s="59">
        <f t="shared" si="1"/>
        <v>129.36066304537965</v>
      </c>
      <c r="G27" s="58">
        <v>1.04</v>
      </c>
      <c r="H27" s="59">
        <f t="shared" si="2"/>
        <v>128.04788068855362</v>
      </c>
      <c r="J27" s="58">
        <v>1.05</v>
      </c>
      <c r="K27" s="59">
        <f t="shared" si="3"/>
        <v>126.90929553310198</v>
      </c>
      <c r="M27" s="58">
        <v>1.6</v>
      </c>
      <c r="N27" s="59">
        <f t="shared" si="4"/>
        <v>5.4975581388800032</v>
      </c>
      <c r="P27" s="58">
        <v>0.89442719099991586</v>
      </c>
      <c r="Q27" s="59">
        <f t="shared" si="5"/>
        <v>5.4975581388799961</v>
      </c>
    </row>
    <row r="28" spans="1:17">
      <c r="A28" s="58">
        <v>1.01</v>
      </c>
      <c r="B28" s="59">
        <f t="shared" si="0"/>
        <v>130.82088781170808</v>
      </c>
      <c r="D28" s="58">
        <v>1</v>
      </c>
      <c r="E28" s="59">
        <f t="shared" si="1"/>
        <v>129.36066304537965</v>
      </c>
      <c r="G28" s="58">
        <v>0.98</v>
      </c>
      <c r="H28" s="59">
        <f t="shared" si="2"/>
        <v>125.48692307478254</v>
      </c>
      <c r="J28" s="58">
        <v>0.97</v>
      </c>
      <c r="K28" s="59">
        <f t="shared" si="3"/>
        <v>123.10201666710891</v>
      </c>
      <c r="M28" s="58">
        <v>0.5</v>
      </c>
      <c r="N28" s="59">
        <f t="shared" si="4"/>
        <v>2.7487790694400016</v>
      </c>
      <c r="P28" s="58">
        <v>0.89442719099991586</v>
      </c>
      <c r="Q28" s="59">
        <f t="shared" si="5"/>
        <v>4.9171654835171603</v>
      </c>
    </row>
    <row r="29" spans="1:17">
      <c r="A29" s="58">
        <v>1.01</v>
      </c>
      <c r="B29" s="59">
        <f t="shared" si="0"/>
        <v>132.12909668982516</v>
      </c>
      <c r="D29" s="58">
        <v>1.02</v>
      </c>
      <c r="E29" s="59">
        <f t="shared" si="1"/>
        <v>131.94787630628724</v>
      </c>
      <c r="G29" s="58">
        <v>1.04</v>
      </c>
      <c r="H29" s="59">
        <f t="shared" si="2"/>
        <v>130.50639999777385</v>
      </c>
      <c r="J29" s="58">
        <v>1.05</v>
      </c>
      <c r="K29" s="59">
        <f t="shared" si="3"/>
        <v>129.25711750046437</v>
      </c>
      <c r="M29" s="58">
        <v>1.6</v>
      </c>
      <c r="N29" s="59">
        <f t="shared" si="4"/>
        <v>4.3980465111040026</v>
      </c>
      <c r="P29" s="58">
        <v>0.89442719099991586</v>
      </c>
      <c r="Q29" s="59">
        <f t="shared" si="5"/>
        <v>4.3980465111039964</v>
      </c>
    </row>
    <row r="30" spans="1:17">
      <c r="A30" s="58">
        <v>1.01</v>
      </c>
      <c r="B30" s="59">
        <f t="shared" si="0"/>
        <v>133.45038765672342</v>
      </c>
      <c r="D30" s="58">
        <v>1</v>
      </c>
      <c r="E30" s="59">
        <f t="shared" si="1"/>
        <v>131.94787630628724</v>
      </c>
      <c r="G30" s="58">
        <v>0.98</v>
      </c>
      <c r="H30" s="59">
        <f t="shared" si="2"/>
        <v>127.89627199781837</v>
      </c>
      <c r="J30" s="58">
        <v>0.97</v>
      </c>
      <c r="K30" s="59">
        <f t="shared" si="3"/>
        <v>125.37940397545044</v>
      </c>
      <c r="M30" s="58">
        <v>0.5</v>
      </c>
      <c r="N30" s="59">
        <f t="shared" si="4"/>
        <v>2.1990232555520013</v>
      </c>
      <c r="P30" s="58">
        <v>0.89442719099991586</v>
      </c>
      <c r="Q30" s="59">
        <f t="shared" si="5"/>
        <v>3.9337323868137277</v>
      </c>
    </row>
    <row r="31" spans="1:17">
      <c r="A31" s="58">
        <v>1.01</v>
      </c>
      <c r="B31" s="59">
        <f t="shared" si="0"/>
        <v>134.78489153329065</v>
      </c>
      <c r="D31" s="58">
        <v>1.02</v>
      </c>
      <c r="E31" s="59">
        <f t="shared" si="1"/>
        <v>134.58683383241299</v>
      </c>
      <c r="G31" s="58">
        <v>1.04</v>
      </c>
      <c r="H31" s="59">
        <f t="shared" si="2"/>
        <v>133.01212287773112</v>
      </c>
      <c r="J31" s="58">
        <v>1.05</v>
      </c>
      <c r="K31" s="59">
        <f t="shared" si="3"/>
        <v>131.64837417422297</v>
      </c>
      <c r="M31" s="58">
        <v>1.6</v>
      </c>
      <c r="N31" s="59">
        <f t="shared" si="4"/>
        <v>3.5184372088832023</v>
      </c>
      <c r="P31" s="58">
        <v>0.89442719099991586</v>
      </c>
      <c r="Q31" s="59">
        <f t="shared" si="5"/>
        <v>3.518437208883197</v>
      </c>
    </row>
    <row r="32" spans="1:17">
      <c r="A32" s="58">
        <v>1.01</v>
      </c>
      <c r="B32" s="59">
        <f t="shared" si="0"/>
        <v>136.13274044862357</v>
      </c>
      <c r="D32" s="58">
        <v>1</v>
      </c>
      <c r="E32" s="59">
        <f t="shared" si="1"/>
        <v>134.58683383241299</v>
      </c>
      <c r="G32" s="58">
        <v>0.98</v>
      </c>
      <c r="H32" s="59">
        <f t="shared" si="2"/>
        <v>130.35188042017649</v>
      </c>
      <c r="J32" s="58">
        <v>0.97</v>
      </c>
      <c r="K32" s="59">
        <f t="shared" si="3"/>
        <v>127.69892294899627</v>
      </c>
      <c r="M32" s="58">
        <v>0.5</v>
      </c>
      <c r="N32" s="59">
        <f t="shared" si="4"/>
        <v>1.7592186044416012</v>
      </c>
      <c r="P32" s="58">
        <v>0.89442719099991586</v>
      </c>
      <c r="Q32" s="59">
        <f t="shared" si="5"/>
        <v>3.146985909450982</v>
      </c>
    </row>
    <row r="33" spans="1:17">
      <c r="A33" s="58">
        <v>1.01</v>
      </c>
      <c r="B33" s="59">
        <f t="shared" si="0"/>
        <v>137.49406785310981</v>
      </c>
      <c r="D33" s="58">
        <v>1.02</v>
      </c>
      <c r="E33" s="59">
        <f t="shared" si="1"/>
        <v>137.27857050906127</v>
      </c>
      <c r="G33" s="58">
        <v>1.04</v>
      </c>
      <c r="H33" s="59">
        <f t="shared" si="2"/>
        <v>135.56595563698355</v>
      </c>
      <c r="J33" s="58">
        <v>1.05</v>
      </c>
      <c r="K33" s="59">
        <f t="shared" si="3"/>
        <v>134.08386909644608</v>
      </c>
      <c r="M33" s="58">
        <v>1.6</v>
      </c>
      <c r="N33" s="59">
        <f t="shared" si="4"/>
        <v>2.8147497671065622</v>
      </c>
      <c r="P33" s="58">
        <v>0.89442719099991586</v>
      </c>
      <c r="Q33" s="59">
        <f t="shared" si="5"/>
        <v>2.8147497671065573</v>
      </c>
    </row>
    <row r="34" spans="1:17">
      <c r="A34" s="58">
        <v>1.01</v>
      </c>
      <c r="B34" s="59">
        <f t="shared" si="0"/>
        <v>138.8690085316409</v>
      </c>
      <c r="D34" s="58">
        <v>1</v>
      </c>
      <c r="E34" s="59">
        <f t="shared" si="1"/>
        <v>137.27857050906127</v>
      </c>
      <c r="G34" s="58">
        <v>0.98</v>
      </c>
      <c r="H34" s="59">
        <f t="shared" si="2"/>
        <v>132.85463652424386</v>
      </c>
      <c r="J34" s="58">
        <v>0.97</v>
      </c>
      <c r="K34" s="59">
        <f t="shared" si="3"/>
        <v>130.0613530235527</v>
      </c>
      <c r="M34" s="58">
        <v>0.5</v>
      </c>
      <c r="N34" s="59">
        <f t="shared" si="4"/>
        <v>1.4073748835532811</v>
      </c>
      <c r="P34" s="58">
        <v>0.89442719099991586</v>
      </c>
      <c r="Q34" s="59">
        <f t="shared" si="5"/>
        <v>2.5175887275607853</v>
      </c>
    </row>
    <row r="35" spans="1:17">
      <c r="A35" s="58">
        <v>1.01</v>
      </c>
      <c r="B35" s="59">
        <f t="shared" si="0"/>
        <v>140.2576986169573</v>
      </c>
      <c r="D35" s="58">
        <v>1.02</v>
      </c>
      <c r="E35" s="59">
        <f t="shared" si="1"/>
        <v>140.02414191924251</v>
      </c>
      <c r="G35" s="58">
        <v>1.04</v>
      </c>
      <c r="H35" s="59">
        <f t="shared" si="2"/>
        <v>138.16882198521361</v>
      </c>
      <c r="J35" s="58">
        <v>1.05</v>
      </c>
      <c r="K35" s="59">
        <f t="shared" si="3"/>
        <v>136.56442067473034</v>
      </c>
      <c r="M35" s="58">
        <v>1.6</v>
      </c>
      <c r="N35" s="59">
        <f t="shared" si="4"/>
        <v>2.25179981368525</v>
      </c>
      <c r="P35" s="58">
        <v>0.89442719099991586</v>
      </c>
      <c r="Q35" s="59">
        <f t="shared" si="5"/>
        <v>2.2517998136852455</v>
      </c>
    </row>
    <row r="36" spans="1:17">
      <c r="A36" s="58">
        <v>1.01</v>
      </c>
      <c r="B36" s="59">
        <f t="shared" si="0"/>
        <v>141.66027560312688</v>
      </c>
      <c r="D36" s="58">
        <v>1</v>
      </c>
      <c r="E36" s="59">
        <f t="shared" si="1"/>
        <v>140.02414191924251</v>
      </c>
      <c r="G36" s="58">
        <v>0.98</v>
      </c>
      <c r="H36" s="59">
        <f t="shared" si="2"/>
        <v>135.40544554550934</v>
      </c>
      <c r="J36" s="58">
        <v>0.97</v>
      </c>
      <c r="K36" s="59">
        <f t="shared" si="3"/>
        <v>132.46748805448843</v>
      </c>
      <c r="M36" s="58">
        <v>0.5</v>
      </c>
      <c r="N36" s="59">
        <f t="shared" si="4"/>
        <v>1.125899906842625</v>
      </c>
      <c r="P36" s="58">
        <v>0.89442719099991586</v>
      </c>
      <c r="Q36" s="59">
        <f t="shared" si="5"/>
        <v>2.014070982048628</v>
      </c>
    </row>
    <row r="37" spans="1:17">
      <c r="A37" s="58">
        <v>1.01</v>
      </c>
      <c r="B37" s="59">
        <f t="shared" si="0"/>
        <v>143.07687835915814</v>
      </c>
      <c r="D37" s="58">
        <v>1.02</v>
      </c>
      <c r="E37" s="59">
        <f t="shared" si="1"/>
        <v>142.82462475762736</v>
      </c>
      <c r="G37" s="58">
        <v>1.04</v>
      </c>
      <c r="H37" s="59">
        <f t="shared" si="2"/>
        <v>140.82166336732971</v>
      </c>
      <c r="J37" s="58">
        <v>1.05</v>
      </c>
      <c r="K37" s="59">
        <f t="shared" si="3"/>
        <v>139.09086245721286</v>
      </c>
      <c r="M37" s="58">
        <v>1.6</v>
      </c>
      <c r="N37" s="59">
        <f t="shared" si="4"/>
        <v>1.8014398509482001</v>
      </c>
      <c r="P37" s="58">
        <v>0.89442719099991586</v>
      </c>
      <c r="Q37" s="59">
        <f t="shared" si="5"/>
        <v>1.8014398509481964</v>
      </c>
    </row>
    <row r="38" spans="1:17">
      <c r="A38" s="58">
        <v>1.01</v>
      </c>
      <c r="B38" s="59">
        <f t="shared" si="0"/>
        <v>144.50764714274973</v>
      </c>
      <c r="D38" s="58">
        <v>1</v>
      </c>
      <c r="E38" s="59">
        <f t="shared" si="1"/>
        <v>142.82462475762736</v>
      </c>
      <c r="G38" s="58">
        <v>0.98</v>
      </c>
      <c r="H38" s="59">
        <f t="shared" si="2"/>
        <v>138.00523009998309</v>
      </c>
      <c r="J38" s="58">
        <v>0.97</v>
      </c>
      <c r="K38" s="59">
        <f t="shared" si="3"/>
        <v>134.91813658349648</v>
      </c>
      <c r="M38" s="58">
        <v>0.5</v>
      </c>
      <c r="N38" s="59">
        <f t="shared" si="4"/>
        <v>0.90071992547410007</v>
      </c>
      <c r="P38" s="58">
        <v>0.89442719099991586</v>
      </c>
      <c r="Q38" s="59">
        <f t="shared" si="5"/>
        <v>1.6112567856389024</v>
      </c>
    </row>
    <row r="39" spans="1:17">
      <c r="A39" s="58">
        <v>1.01</v>
      </c>
      <c r="B39" s="59">
        <f t="shared" si="0"/>
        <v>145.95272361417724</v>
      </c>
      <c r="D39" s="58">
        <v>1.02</v>
      </c>
      <c r="E39" s="59">
        <f t="shared" si="1"/>
        <v>145.6811172527799</v>
      </c>
      <c r="G39" s="58">
        <v>1.04</v>
      </c>
      <c r="H39" s="59">
        <f t="shared" si="2"/>
        <v>143.52543930398241</v>
      </c>
      <c r="J39" s="58">
        <v>1.05</v>
      </c>
      <c r="K39" s="59">
        <f t="shared" si="3"/>
        <v>141.6640434126713</v>
      </c>
      <c r="M39" s="58">
        <v>1.6</v>
      </c>
      <c r="N39" s="59">
        <f t="shared" si="4"/>
        <v>1.4411518807585602</v>
      </c>
      <c r="P39" s="58">
        <v>0.89442719099991586</v>
      </c>
      <c r="Q39" s="59">
        <f t="shared" si="5"/>
        <v>1.441151880758557</v>
      </c>
    </row>
    <row r="40" spans="1:17">
      <c r="A40" s="58">
        <v>1.01</v>
      </c>
      <c r="B40" s="59">
        <f t="shared" si="0"/>
        <v>147.41225085031903</v>
      </c>
      <c r="D40" s="58">
        <v>1</v>
      </c>
      <c r="E40" s="59">
        <f t="shared" si="1"/>
        <v>145.6811172527799</v>
      </c>
      <c r="G40" s="58">
        <v>0.98</v>
      </c>
      <c r="H40" s="59">
        <f t="shared" si="2"/>
        <v>140.65493051790276</v>
      </c>
      <c r="J40" s="58">
        <v>0.97</v>
      </c>
      <c r="K40" s="59">
        <f t="shared" si="3"/>
        <v>137.41412211029117</v>
      </c>
      <c r="M40" s="58">
        <v>0.5</v>
      </c>
      <c r="N40" s="59">
        <f t="shared" si="4"/>
        <v>0.72057594037928008</v>
      </c>
      <c r="P40" s="58">
        <v>0.89442719099991586</v>
      </c>
      <c r="Q40" s="59">
        <f t="shared" si="5"/>
        <v>1.2890054285111219</v>
      </c>
    </row>
    <row r="41" spans="1:17">
      <c r="A41" s="58">
        <v>1.01</v>
      </c>
      <c r="B41" s="59">
        <f t="shared" si="0"/>
        <v>148.88637335882223</v>
      </c>
      <c r="D41" s="58">
        <v>1.02</v>
      </c>
      <c r="E41" s="59">
        <f t="shared" si="1"/>
        <v>148.59473959783551</v>
      </c>
      <c r="G41" s="58">
        <v>1.04</v>
      </c>
      <c r="H41" s="59">
        <f t="shared" si="2"/>
        <v>146.28112773861886</v>
      </c>
      <c r="J41" s="58">
        <v>1.05</v>
      </c>
      <c r="K41" s="59">
        <f t="shared" si="3"/>
        <v>144.28482821580573</v>
      </c>
      <c r="M41" s="58">
        <v>1.6</v>
      </c>
      <c r="N41" s="59">
        <f t="shared" si="4"/>
        <v>1.1529215046068482</v>
      </c>
      <c r="P41" s="58">
        <v>0.89442719099991586</v>
      </c>
      <c r="Q41" s="59">
        <f t="shared" si="5"/>
        <v>1.1529215046068455</v>
      </c>
    </row>
    <row r="42" spans="1:17">
      <c r="A42" s="58">
        <v>1.01</v>
      </c>
      <c r="B42" s="59">
        <f t="shared" si="0"/>
        <v>150.37523709241046</v>
      </c>
      <c r="D42" s="58">
        <v>1</v>
      </c>
      <c r="E42" s="59">
        <f t="shared" si="1"/>
        <v>148.59473959783551</v>
      </c>
      <c r="G42" s="58">
        <v>0.98</v>
      </c>
      <c r="H42" s="59">
        <f t="shared" si="2"/>
        <v>143.35550518384647</v>
      </c>
      <c r="J42" s="58">
        <v>0.97</v>
      </c>
      <c r="K42" s="59">
        <f t="shared" si="3"/>
        <v>139.95628336933154</v>
      </c>
      <c r="M42" s="58">
        <v>0.5</v>
      </c>
      <c r="N42" s="59">
        <f t="shared" si="4"/>
        <v>0.57646075230342408</v>
      </c>
      <c r="P42" s="58">
        <v>0.89442719099991586</v>
      </c>
      <c r="Q42" s="59">
        <f t="shared" si="5"/>
        <v>1.0312043428088973</v>
      </c>
    </row>
    <row r="43" spans="1:17">
      <c r="A43" s="58">
        <v>1.01</v>
      </c>
      <c r="B43" s="59">
        <f t="shared" si="0"/>
        <v>151.87898946333456</v>
      </c>
      <c r="D43" s="58">
        <v>1.02</v>
      </c>
      <c r="E43" s="59">
        <f t="shared" si="1"/>
        <v>151.56663438979223</v>
      </c>
      <c r="G43" s="58">
        <v>1.04</v>
      </c>
      <c r="H43" s="59">
        <f t="shared" si="2"/>
        <v>149.08972539120035</v>
      </c>
      <c r="J43" s="58">
        <v>1.05</v>
      </c>
      <c r="K43" s="59">
        <f t="shared" si="3"/>
        <v>146.95409753779813</v>
      </c>
      <c r="M43" s="58">
        <v>1.6</v>
      </c>
      <c r="N43" s="59">
        <f t="shared" si="4"/>
        <v>0.92233720368547856</v>
      </c>
      <c r="P43" s="58">
        <v>0.89442719099991586</v>
      </c>
      <c r="Q43" s="59">
        <f t="shared" si="5"/>
        <v>0.92233720368547623</v>
      </c>
    </row>
    <row r="44" spans="1:17">
      <c r="A44" s="58">
        <v>1.01</v>
      </c>
      <c r="B44" s="59">
        <f t="shared" si="0"/>
        <v>153.39777935796792</v>
      </c>
      <c r="D44" s="58">
        <v>1</v>
      </c>
      <c r="E44" s="59">
        <f t="shared" si="1"/>
        <v>151.56663438979223</v>
      </c>
      <c r="G44" s="58">
        <v>0.98</v>
      </c>
      <c r="H44" s="59">
        <f t="shared" si="2"/>
        <v>146.10793088337633</v>
      </c>
      <c r="J44" s="58">
        <v>0.97</v>
      </c>
      <c r="K44" s="59">
        <f t="shared" si="3"/>
        <v>142.54547461166419</v>
      </c>
      <c r="M44" s="58">
        <v>0.5</v>
      </c>
      <c r="N44" s="59">
        <f t="shared" si="4"/>
        <v>0.46116860184273928</v>
      </c>
      <c r="P44" s="58">
        <v>0.89442719099991586</v>
      </c>
      <c r="Q44" s="59">
        <f t="shared" si="5"/>
        <v>0.82496347424711769</v>
      </c>
    </row>
    <row r="45" spans="1:17">
      <c r="A45" s="58">
        <v>1.01</v>
      </c>
      <c r="B45" s="59">
        <f t="shared" si="0"/>
        <v>154.9317571515476</v>
      </c>
      <c r="D45" s="58">
        <v>1.02</v>
      </c>
      <c r="E45" s="59">
        <f t="shared" si="1"/>
        <v>154.59796707758807</v>
      </c>
      <c r="G45" s="58">
        <v>1.04</v>
      </c>
      <c r="H45" s="59">
        <f t="shared" si="2"/>
        <v>151.9522481187114</v>
      </c>
      <c r="J45" s="58">
        <v>1.05</v>
      </c>
      <c r="K45" s="59">
        <f t="shared" si="3"/>
        <v>149.67274834224742</v>
      </c>
      <c r="M45" s="58">
        <v>1.6</v>
      </c>
      <c r="N45" s="59">
        <f t="shared" si="4"/>
        <v>0.73786976294838291</v>
      </c>
      <c r="P45" s="58">
        <v>0.89442719099991586</v>
      </c>
      <c r="Q45" s="59">
        <f t="shared" si="5"/>
        <v>0.73786976294838091</v>
      </c>
    </row>
    <row r="46" spans="1:17">
      <c r="A46" s="58">
        <v>1.01</v>
      </c>
      <c r="B46" s="59">
        <f t="shared" si="0"/>
        <v>156.48107472306307</v>
      </c>
      <c r="D46" s="58">
        <v>1</v>
      </c>
      <c r="E46" s="59">
        <f t="shared" si="1"/>
        <v>154.59796707758807</v>
      </c>
      <c r="G46" s="58">
        <v>0.98</v>
      </c>
      <c r="H46" s="59">
        <f t="shared" si="2"/>
        <v>148.91320315633718</v>
      </c>
      <c r="J46" s="58">
        <v>0.97</v>
      </c>
      <c r="K46" s="59">
        <f t="shared" si="3"/>
        <v>145.18256589197998</v>
      </c>
      <c r="M46" s="58">
        <v>0.5</v>
      </c>
      <c r="N46" s="59">
        <f t="shared" si="4"/>
        <v>0.36893488147419146</v>
      </c>
      <c r="P46" s="58">
        <v>0.89442719099991586</v>
      </c>
      <c r="Q46" s="59">
        <f t="shared" si="5"/>
        <v>0.65997077939769411</v>
      </c>
    </row>
    <row r="47" spans="1:17">
      <c r="A47" s="58">
        <v>1.01</v>
      </c>
      <c r="B47" s="59">
        <f t="shared" si="0"/>
        <v>158.04588547029371</v>
      </c>
      <c r="D47" s="58">
        <v>1.02</v>
      </c>
      <c r="E47" s="59">
        <f t="shared" si="1"/>
        <v>157.68992641913982</v>
      </c>
      <c r="G47" s="58">
        <v>1.04</v>
      </c>
      <c r="H47" s="59">
        <f t="shared" si="2"/>
        <v>154.86973128259066</v>
      </c>
      <c r="J47" s="58">
        <v>1.05</v>
      </c>
      <c r="K47" s="59">
        <f t="shared" si="3"/>
        <v>152.44169418657899</v>
      </c>
      <c r="M47" s="58">
        <v>1.6</v>
      </c>
      <c r="N47" s="59">
        <f t="shared" si="4"/>
        <v>0.59029581035870637</v>
      </c>
      <c r="P47" s="58">
        <v>0.89442719099991586</v>
      </c>
      <c r="Q47" s="59">
        <f t="shared" si="5"/>
        <v>0.59029581035870471</v>
      </c>
    </row>
    <row r="48" spans="1:17">
      <c r="A48" s="58">
        <v>1.01</v>
      </c>
      <c r="B48" s="59">
        <f t="shared" si="0"/>
        <v>159.62634432499664</v>
      </c>
      <c r="D48" s="58">
        <v>1</v>
      </c>
      <c r="E48" s="59">
        <f t="shared" si="1"/>
        <v>157.68992641913982</v>
      </c>
      <c r="G48" s="58">
        <v>0.98</v>
      </c>
      <c r="H48" s="59">
        <f t="shared" si="2"/>
        <v>151.77233665693885</v>
      </c>
      <c r="J48" s="58">
        <v>0.97</v>
      </c>
      <c r="K48" s="59">
        <f t="shared" si="3"/>
        <v>147.86844336098162</v>
      </c>
      <c r="M48" s="58">
        <v>0.5</v>
      </c>
      <c r="N48" s="59">
        <f t="shared" si="4"/>
        <v>0.29514790517935319</v>
      </c>
      <c r="P48" s="58">
        <v>0.89442719099991586</v>
      </c>
      <c r="Q48" s="59">
        <f t="shared" si="5"/>
        <v>0.52797662351815533</v>
      </c>
    </row>
    <row r="49" spans="1:17">
      <c r="A49" s="58">
        <v>1.01</v>
      </c>
      <c r="B49" s="59">
        <f>B48*A49</f>
        <v>161.2226077682466</v>
      </c>
      <c r="D49" s="58">
        <v>1.02</v>
      </c>
      <c r="E49" s="59">
        <f t="shared" si="1"/>
        <v>160.84372494752262</v>
      </c>
      <c r="G49" s="58">
        <v>1.04</v>
      </c>
      <c r="H49" s="59">
        <f t="shared" si="2"/>
        <v>157.84323012321641</v>
      </c>
      <c r="J49" s="58">
        <v>1.05</v>
      </c>
      <c r="K49" s="59">
        <f t="shared" si="3"/>
        <v>155.2618655290307</v>
      </c>
      <c r="M49" s="58">
        <v>1.6</v>
      </c>
      <c r="N49" s="59">
        <f t="shared" si="4"/>
        <v>0.4722366482869651</v>
      </c>
      <c r="P49" s="58">
        <v>0.89442719099991586</v>
      </c>
      <c r="Q49" s="59">
        <f t="shared" si="5"/>
        <v>0.47223664828696377</v>
      </c>
    </row>
    <row r="50" spans="1:17" s="60" customFormat="1">
      <c r="B50" s="60">
        <f>GEOMEAN(A2:A49)</f>
        <v>1.01</v>
      </c>
      <c r="E50" s="60">
        <f>GEOMEAN(D2:D49)</f>
        <v>1.0099504938362078</v>
      </c>
      <c r="H50" s="60">
        <f>GEOMEAN(G2:G49)</f>
        <v>1.009554357129917</v>
      </c>
      <c r="K50" s="60">
        <f>GEOMEAN(J2:J49)</f>
        <v>1.0092076099594176</v>
      </c>
      <c r="N50" s="60">
        <f>GEOMEAN(M2:M49)</f>
        <v>0.89442719099991586</v>
      </c>
    </row>
    <row r="51" spans="1:17">
      <c r="A51" s="58">
        <v>0</v>
      </c>
      <c r="F51" s="58" t="s">
        <v>950</v>
      </c>
      <c r="H51" s="59" t="s">
        <v>952</v>
      </c>
      <c r="K51" s="59">
        <f>(K50-1)/(B50-1)</f>
        <v>0.92076099594175986</v>
      </c>
    </row>
    <row r="52" spans="1:17">
      <c r="F52" s="58" t="s">
        <v>951</v>
      </c>
      <c r="H52" s="59" t="s">
        <v>953</v>
      </c>
    </row>
    <row r="56" spans="1:17">
      <c r="A56" s="58" t="s">
        <v>955</v>
      </c>
      <c r="E56" s="59">
        <v>0</v>
      </c>
      <c r="F56" s="58">
        <v>1000</v>
      </c>
      <c r="G56" s="58" t="s">
        <v>951</v>
      </c>
      <c r="H56" s="59">
        <v>1.01</v>
      </c>
    </row>
    <row r="57" spans="1:17">
      <c r="E57" s="59">
        <v>900</v>
      </c>
      <c r="F57" s="58">
        <v>1000</v>
      </c>
      <c r="G57" s="58" t="s">
        <v>951</v>
      </c>
      <c r="H57" s="59">
        <v>0.99</v>
      </c>
    </row>
    <row r="62" spans="1:17">
      <c r="A62" s="58">
        <v>10</v>
      </c>
    </row>
    <row r="63" spans="1:17">
      <c r="A63" s="58">
        <v>-10</v>
      </c>
    </row>
    <row r="64" spans="1:17">
      <c r="A64" s="58">
        <v>2</v>
      </c>
    </row>
    <row r="65" spans="1:1">
      <c r="A65" s="58">
        <v>3</v>
      </c>
    </row>
    <row r="66" spans="1:1">
      <c r="A66" s="58">
        <v>4</v>
      </c>
    </row>
    <row r="67" spans="1:1">
      <c r="A67" s="58">
        <v>5</v>
      </c>
    </row>
    <row r="68" spans="1:1">
      <c r="A68" s="58">
        <v>1.02</v>
      </c>
    </row>
    <row r="69" spans="1:1">
      <c r="A69" s="58">
        <v>-3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D55B-685D-4A2C-A793-CC4DF6381A63}">
  <dimension ref="A2:D11"/>
  <sheetViews>
    <sheetView workbookViewId="0">
      <selection activeCell="B7" sqref="B7"/>
    </sheetView>
  </sheetViews>
  <sheetFormatPr defaultRowHeight="14.75"/>
  <cols>
    <col min="2" max="2" width="26.54296875" customWidth="1"/>
  </cols>
  <sheetData>
    <row r="2" spans="1:4">
      <c r="A2" t="s">
        <v>835</v>
      </c>
      <c r="B2" t="s">
        <v>836</v>
      </c>
    </row>
    <row r="3" spans="1:4">
      <c r="A3">
        <v>1</v>
      </c>
      <c r="B3" t="s">
        <v>837</v>
      </c>
    </row>
    <row r="4" spans="1:4">
      <c r="A4">
        <v>2</v>
      </c>
      <c r="B4" t="s">
        <v>838</v>
      </c>
    </row>
    <row r="5" spans="1:4">
      <c r="A5">
        <v>3</v>
      </c>
      <c r="B5" t="s">
        <v>958</v>
      </c>
    </row>
    <row r="6" spans="1:4">
      <c r="A6">
        <v>4</v>
      </c>
      <c r="B6" t="s">
        <v>959</v>
      </c>
    </row>
    <row r="7" spans="1:4">
      <c r="C7">
        <v>4</v>
      </c>
      <c r="D7" t="s">
        <v>840</v>
      </c>
    </row>
    <row r="8" spans="1:4">
      <c r="B8" t="s">
        <v>839</v>
      </c>
      <c r="C8">
        <v>8</v>
      </c>
    </row>
    <row r="9" spans="1:4">
      <c r="B9" t="s">
        <v>841</v>
      </c>
      <c r="C9">
        <v>8</v>
      </c>
    </row>
    <row r="10" spans="1:4">
      <c r="B10" t="s">
        <v>842</v>
      </c>
      <c r="C10">
        <v>10</v>
      </c>
    </row>
    <row r="11" spans="1:4">
      <c r="B11" t="s">
        <v>843</v>
      </c>
      <c r="C11">
        <v>10</v>
      </c>
      <c r="D11" t="s">
        <v>844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E832-392C-456E-853B-B69FA03CCBC1}">
  <dimension ref="A1:X30"/>
  <sheetViews>
    <sheetView workbookViewId="0">
      <selection activeCell="E20" sqref="E20"/>
    </sheetView>
  </sheetViews>
  <sheetFormatPr defaultRowHeight="14.75"/>
  <cols>
    <col min="1" max="1" width="15.6328125" customWidth="1"/>
    <col min="2" max="2" width="20.54296875" customWidth="1"/>
    <col min="3" max="3" width="11.76953125" customWidth="1"/>
  </cols>
  <sheetData>
    <row r="1" spans="1:24">
      <c r="A1" t="s">
        <v>853</v>
      </c>
      <c r="B1" t="s">
        <v>854</v>
      </c>
      <c r="C1" t="s">
        <v>855</v>
      </c>
    </row>
    <row r="2" spans="1:24">
      <c r="A2" t="s">
        <v>849</v>
      </c>
      <c r="B2" t="s">
        <v>851</v>
      </c>
      <c r="C2" t="s">
        <v>856</v>
      </c>
    </row>
    <row r="3" spans="1:24">
      <c r="A3" t="s">
        <v>849</v>
      </c>
      <c r="B3" t="s">
        <v>852</v>
      </c>
      <c r="C3" t="s">
        <v>857</v>
      </c>
    </row>
    <row r="4" spans="1:24">
      <c r="A4" t="s">
        <v>850</v>
      </c>
      <c r="B4" t="s">
        <v>862</v>
      </c>
      <c r="C4" t="s">
        <v>858</v>
      </c>
    </row>
    <row r="5" spans="1:24">
      <c r="A5" t="s">
        <v>850</v>
      </c>
      <c r="B5" t="s">
        <v>860</v>
      </c>
      <c r="C5" t="s">
        <v>859</v>
      </c>
    </row>
    <row r="6" spans="1:24">
      <c r="A6" t="s">
        <v>850</v>
      </c>
      <c r="B6" t="s">
        <v>861</v>
      </c>
      <c r="C6" t="s">
        <v>863</v>
      </c>
      <c r="N6" t="s">
        <v>919</v>
      </c>
      <c r="U6" t="s">
        <v>913</v>
      </c>
      <c r="X6" t="s">
        <v>914</v>
      </c>
    </row>
    <row r="7" spans="1:24">
      <c r="J7" t="s">
        <v>908</v>
      </c>
      <c r="Q7" t="s">
        <v>911</v>
      </c>
      <c r="T7" t="s">
        <v>912</v>
      </c>
      <c r="U7" t="s">
        <v>916</v>
      </c>
      <c r="W7" t="s">
        <v>912</v>
      </c>
      <c r="X7" t="s">
        <v>915</v>
      </c>
    </row>
    <row r="8" spans="1:24">
      <c r="B8" t="s">
        <v>894</v>
      </c>
      <c r="C8" t="s">
        <v>895</v>
      </c>
      <c r="K8" t="s">
        <v>909</v>
      </c>
      <c r="U8" t="s">
        <v>917</v>
      </c>
    </row>
    <row r="9" spans="1:24">
      <c r="B9" t="s">
        <v>896</v>
      </c>
      <c r="C9" t="s">
        <v>897</v>
      </c>
      <c r="F9" t="s">
        <v>900</v>
      </c>
      <c r="L9" t="s">
        <v>910</v>
      </c>
      <c r="U9" t="s">
        <v>918</v>
      </c>
    </row>
    <row r="10" spans="1:24">
      <c r="B10" t="s">
        <v>898</v>
      </c>
      <c r="F10" t="s">
        <v>901</v>
      </c>
    </row>
    <row r="11" spans="1:24">
      <c r="F11" t="s">
        <v>902</v>
      </c>
    </row>
    <row r="13" spans="1:24">
      <c r="B13" t="s">
        <v>888</v>
      </c>
      <c r="C13" t="s">
        <v>889</v>
      </c>
      <c r="F13" t="s">
        <v>903</v>
      </c>
      <c r="L13" t="s">
        <v>923</v>
      </c>
      <c r="N13" t="s">
        <v>920</v>
      </c>
      <c r="Q13" t="s">
        <v>924</v>
      </c>
    </row>
    <row r="14" spans="1:24">
      <c r="F14" t="s">
        <v>904</v>
      </c>
      <c r="N14" t="s">
        <v>921</v>
      </c>
    </row>
    <row r="15" spans="1:24">
      <c r="B15" t="s">
        <v>890</v>
      </c>
      <c r="C15" t="s">
        <v>891</v>
      </c>
      <c r="D15" t="s">
        <v>892</v>
      </c>
      <c r="E15" t="s">
        <v>893</v>
      </c>
      <c r="F15" t="s">
        <v>905</v>
      </c>
      <c r="N15" t="s">
        <v>922</v>
      </c>
    </row>
    <row r="16" spans="1:24">
      <c r="C16" t="s">
        <v>899</v>
      </c>
    </row>
    <row r="18" spans="2:15">
      <c r="F18" t="s">
        <v>906</v>
      </c>
    </row>
    <row r="19" spans="2:15">
      <c r="B19" t="s">
        <v>928</v>
      </c>
      <c r="F19" t="s">
        <v>907</v>
      </c>
    </row>
    <row r="20" spans="2:15">
      <c r="B20" t="s">
        <v>929</v>
      </c>
      <c r="O20" t="s">
        <v>925</v>
      </c>
    </row>
    <row r="21" spans="2:15">
      <c r="B21" t="s">
        <v>930</v>
      </c>
      <c r="O21" t="s">
        <v>926</v>
      </c>
    </row>
    <row r="22" spans="2:15">
      <c r="B22" t="s">
        <v>931</v>
      </c>
      <c r="O22" t="s">
        <v>927</v>
      </c>
    </row>
    <row r="23" spans="2:15">
      <c r="B23" t="s">
        <v>932</v>
      </c>
    </row>
    <row r="24" spans="2:15">
      <c r="B24" t="s">
        <v>933</v>
      </c>
    </row>
    <row r="25" spans="2:15">
      <c r="B25" t="s">
        <v>934</v>
      </c>
    </row>
    <row r="26" spans="2:15">
      <c r="B26" t="s">
        <v>935</v>
      </c>
    </row>
    <row r="27" spans="2:15">
      <c r="B27" t="s">
        <v>936</v>
      </c>
    </row>
    <row r="28" spans="2:15">
      <c r="B28" t="s">
        <v>937</v>
      </c>
    </row>
    <row r="29" spans="2:15">
      <c r="B29" t="s">
        <v>938</v>
      </c>
    </row>
    <row r="30" spans="2:15">
      <c r="B30" t="s">
        <v>939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E16" sqref="E16"/>
    </sheetView>
  </sheetViews>
  <sheetFormatPr defaultRowHeight="14.75"/>
  <sheetData>
    <row r="1" spans="1:3">
      <c r="A1" s="49">
        <v>0.91</v>
      </c>
      <c r="B1" s="49" t="s">
        <v>811</v>
      </c>
      <c r="C1" t="s">
        <v>816</v>
      </c>
    </row>
    <row r="2" spans="1:3">
      <c r="A2" s="49">
        <v>0.01</v>
      </c>
      <c r="B2" s="49" t="s">
        <v>812</v>
      </c>
      <c r="C2" t="s">
        <v>817</v>
      </c>
    </row>
    <row r="3" spans="1:3">
      <c r="A3" s="49">
        <v>0.03</v>
      </c>
      <c r="B3" s="49" t="s">
        <v>813</v>
      </c>
      <c r="C3" t="s">
        <v>818</v>
      </c>
    </row>
    <row r="4" spans="1:3">
      <c r="A4" s="49"/>
      <c r="B4" s="49"/>
    </row>
    <row r="5" spans="1:3">
      <c r="A5" s="49">
        <f>A1/A2-(1-A1)/A3</f>
        <v>88</v>
      </c>
      <c r="B5" s="49"/>
      <c r="C5" t="s">
        <v>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4"/>
  <sheetViews>
    <sheetView workbookViewId="0">
      <selection activeCell="F20" sqref="F20"/>
    </sheetView>
  </sheetViews>
  <sheetFormatPr defaultRowHeight="14.75"/>
  <cols>
    <col min="1" max="1" width="17.08984375" customWidth="1"/>
    <col min="4" max="4" width="12.40625" customWidth="1"/>
    <col min="11" max="11" width="11.58984375" customWidth="1"/>
    <col min="12" max="12" width="11.04296875" customWidth="1"/>
  </cols>
  <sheetData>
    <row r="1" spans="1:10">
      <c r="A1" t="s">
        <v>807</v>
      </c>
      <c r="B1" t="s">
        <v>803</v>
      </c>
      <c r="C1" t="s">
        <v>805</v>
      </c>
      <c r="D1" t="s">
        <v>806</v>
      </c>
      <c r="E1" t="s">
        <v>808</v>
      </c>
      <c r="H1" t="s">
        <v>804</v>
      </c>
      <c r="I1">
        <v>100000</v>
      </c>
      <c r="J1" t="s">
        <v>810</v>
      </c>
    </row>
    <row r="2" spans="1:10">
      <c r="A2">
        <f t="shared" ref="A2:A13" si="0">ROUND($I$1/$I$2/D2,0)</f>
        <v>260</v>
      </c>
      <c r="B2" s="25" t="s">
        <v>864</v>
      </c>
      <c r="C2" s="25" t="s">
        <v>865</v>
      </c>
      <c r="D2" s="25">
        <v>32.08</v>
      </c>
      <c r="I2">
        <f>COUNTA(B1:B2000)-1</f>
        <v>12</v>
      </c>
      <c r="J2" t="s">
        <v>809</v>
      </c>
    </row>
    <row r="3" spans="1:10">
      <c r="A3">
        <f t="shared" si="0"/>
        <v>590</v>
      </c>
      <c r="B3" s="25" t="s">
        <v>866</v>
      </c>
      <c r="C3" s="25" t="s">
        <v>867</v>
      </c>
      <c r="D3" s="25">
        <v>14.1299999999999</v>
      </c>
    </row>
    <row r="4" spans="1:10">
      <c r="A4">
        <f t="shared" si="0"/>
        <v>171</v>
      </c>
      <c r="B4" s="25" t="s">
        <v>868</v>
      </c>
      <c r="C4" s="25" t="s">
        <v>869</v>
      </c>
      <c r="D4" s="25">
        <v>48.7</v>
      </c>
    </row>
    <row r="5" spans="1:10">
      <c r="A5">
        <f t="shared" si="0"/>
        <v>1265</v>
      </c>
      <c r="B5" s="25" t="s">
        <v>870</v>
      </c>
      <c r="C5" s="25" t="s">
        <v>871</v>
      </c>
      <c r="D5" s="25">
        <v>6.58999751799454</v>
      </c>
    </row>
    <row r="6" spans="1:10">
      <c r="A6">
        <f t="shared" si="0"/>
        <v>201</v>
      </c>
      <c r="B6" s="25" t="s">
        <v>872</v>
      </c>
      <c r="C6" s="25" t="s">
        <v>873</v>
      </c>
      <c r="D6" s="25">
        <v>41.499999999999901</v>
      </c>
    </row>
    <row r="7" spans="1:10">
      <c r="A7">
        <f t="shared" si="0"/>
        <v>651</v>
      </c>
      <c r="B7" s="25" t="s">
        <v>874</v>
      </c>
      <c r="C7" s="25" t="s">
        <v>875</v>
      </c>
      <c r="D7" s="25">
        <v>12.810029211294999</v>
      </c>
    </row>
    <row r="8" spans="1:10">
      <c r="A8">
        <f t="shared" si="0"/>
        <v>226</v>
      </c>
      <c r="B8" s="25" t="s">
        <v>876</v>
      </c>
      <c r="C8" s="25" t="s">
        <v>877</v>
      </c>
      <c r="D8" s="25">
        <v>36.9</v>
      </c>
    </row>
    <row r="9" spans="1:10">
      <c r="A9">
        <f t="shared" si="0"/>
        <v>723</v>
      </c>
      <c r="B9" s="25" t="s">
        <v>878</v>
      </c>
      <c r="C9" s="25" t="s">
        <v>879</v>
      </c>
      <c r="D9" s="25">
        <v>11.5200032698438</v>
      </c>
    </row>
    <row r="10" spans="1:10">
      <c r="A10">
        <f t="shared" si="0"/>
        <v>1270</v>
      </c>
      <c r="B10" s="25" t="s">
        <v>880</v>
      </c>
      <c r="C10" s="25" t="s">
        <v>881</v>
      </c>
      <c r="D10" s="25">
        <v>6.5600096595025299</v>
      </c>
    </row>
    <row r="11" spans="1:10">
      <c r="A11">
        <f t="shared" si="0"/>
        <v>198</v>
      </c>
      <c r="B11" s="25" t="s">
        <v>882</v>
      </c>
      <c r="C11" s="25" t="s">
        <v>883</v>
      </c>
      <c r="D11" s="25">
        <v>42.030007473841501</v>
      </c>
    </row>
    <row r="12" spans="1:10">
      <c r="A12">
        <f t="shared" si="0"/>
        <v>1159</v>
      </c>
      <c r="B12" s="25" t="s">
        <v>884</v>
      </c>
      <c r="C12" s="25" t="s">
        <v>885</v>
      </c>
      <c r="D12" s="25">
        <v>7.1899952807928198</v>
      </c>
    </row>
    <row r="13" spans="1:10">
      <c r="A13">
        <f t="shared" si="0"/>
        <v>537</v>
      </c>
      <c r="B13" s="25" t="s">
        <v>886</v>
      </c>
      <c r="C13" s="25" t="s">
        <v>887</v>
      </c>
      <c r="D13" s="25">
        <v>15.5099904852521</v>
      </c>
    </row>
    <row r="14" spans="1:10">
      <c r="H14" s="25"/>
      <c r="I14" s="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F10" sqref="F10"/>
    </sheetView>
  </sheetViews>
  <sheetFormatPr defaultRowHeight="14.75"/>
  <cols>
    <col min="1" max="1" width="20.953125" customWidth="1"/>
  </cols>
  <sheetData>
    <row r="1" spans="1:5">
      <c r="B1" s="61" t="s">
        <v>111</v>
      </c>
      <c r="C1" s="61"/>
      <c r="D1" s="61" t="s">
        <v>795</v>
      </c>
      <c r="E1" s="61"/>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E12" sqref="E12"/>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61" t="s">
        <v>708</v>
      </c>
      <c r="B1" s="61"/>
      <c r="C1" s="61"/>
      <c r="D1" s="61"/>
      <c r="E1" s="61"/>
      <c r="F1" s="61"/>
      <c r="G1" s="61" t="s">
        <v>714</v>
      </c>
      <c r="H1" s="61"/>
      <c r="I1" s="61"/>
      <c r="J1" s="61"/>
      <c r="K1" s="61"/>
      <c r="L1" s="61"/>
      <c r="M1" s="61" t="s">
        <v>715</v>
      </c>
      <c r="N1" s="61"/>
      <c r="O1" s="61"/>
      <c r="P1" s="61"/>
      <c r="Q1" s="61"/>
    </row>
    <row r="2" spans="1:17">
      <c r="A2" t="s">
        <v>716</v>
      </c>
      <c r="B2" t="s">
        <v>720</v>
      </c>
      <c r="C2" t="s">
        <v>728</v>
      </c>
      <c r="D2" t="s">
        <v>729</v>
      </c>
      <c r="E2" t="s">
        <v>741</v>
      </c>
      <c r="F2" t="s">
        <v>760</v>
      </c>
      <c r="G2" t="s">
        <v>737</v>
      </c>
      <c r="H2" s="21" t="s">
        <v>742</v>
      </c>
      <c r="I2" t="s">
        <v>740</v>
      </c>
      <c r="J2" t="s">
        <v>743</v>
      </c>
      <c r="K2" s="61" t="s">
        <v>755</v>
      </c>
      <c r="L2" s="61"/>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3" spans="1:17">
      <c r="E13" t="s">
        <v>830</v>
      </c>
    </row>
    <row r="14" spans="1:17">
      <c r="E14">
        <v>1</v>
      </c>
      <c r="F14" t="s">
        <v>831</v>
      </c>
    </row>
    <row r="15" spans="1:17">
      <c r="E15">
        <v>2</v>
      </c>
      <c r="F15" t="s">
        <v>832</v>
      </c>
    </row>
    <row r="16" spans="1:17">
      <c r="E16">
        <v>3</v>
      </c>
      <c r="F16" t="s">
        <v>833</v>
      </c>
    </row>
    <row r="17" spans="1:6">
      <c r="A17" t="s">
        <v>758</v>
      </c>
      <c r="E17">
        <v>4</v>
      </c>
      <c r="F17" t="s">
        <v>834</v>
      </c>
    </row>
    <row r="18" spans="1:6">
      <c r="A18" t="s">
        <v>759</v>
      </c>
      <c r="E18">
        <v>5</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814</v>
      </c>
      <c r="E56" s="19" t="s">
        <v>815</v>
      </c>
    </row>
    <row r="57" spans="1:5">
      <c r="B57" s="19"/>
      <c r="C57" s="19"/>
      <c r="D57" s="19" t="s">
        <v>820</v>
      </c>
      <c r="E57" s="19" t="s">
        <v>821</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未做</vt:lpstr>
      <vt:lpstr>geo</vt:lpstr>
      <vt:lpstr>resistance</vt:lpstr>
      <vt:lpstr>indicator</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2020-02-27T07:51:37Z</dcterms:modified>
</cp:coreProperties>
</file>